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RūtaPašiškevičiūtė\Downloads\Skaiciuokliu atnaujinimui\2025 me redakcijos\"/>
    </mc:Choice>
  </mc:AlternateContent>
  <xr:revisionPtr revIDLastSave="0" documentId="13_ncr:1_{B9CF88D0-E72D-4CD3-9E34-70CA33180FCB}" xr6:coauthVersionLast="47" xr6:coauthVersionMax="47" xr10:uidLastSave="{00000000-0000-0000-0000-000000000000}"/>
  <bookViews>
    <workbookView xWindow="-120" yWindow="-120" windowWidth="29040" windowHeight="15720" tabRatio="611" activeTab="3" xr2:uid="{55D20531-3650-415C-BAA1-FA1448956C03}"/>
  </bookViews>
  <sheets>
    <sheet name="PRADŽIA" sheetId="58" r:id="rId1"/>
    <sheet name="NAUDOJIMOSI INSTRUKCIJA" sheetId="61" r:id="rId2"/>
    <sheet name="SKAIČIUOKLĖ" sheetId="57" r:id="rId3"/>
    <sheet name="ATNAUJINIMAS" sheetId="46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57" l="1"/>
  <c r="S17" i="57" l="1"/>
  <c r="H21" i="57" l="1"/>
  <c r="H18" i="57"/>
  <c r="I20" i="57"/>
  <c r="H22" i="57" l="1"/>
  <c r="H23" i="57" l="1"/>
  <c r="I21" i="57"/>
  <c r="I22" i="57" s="1"/>
  <c r="J21" i="57"/>
  <c r="K21" i="57"/>
  <c r="L21" i="57"/>
  <c r="M21" i="57"/>
  <c r="N21" i="57"/>
  <c r="O21" i="57"/>
  <c r="J20" i="57" l="1"/>
  <c r="J22" i="57" s="1"/>
  <c r="K20" i="57"/>
  <c r="K22" i="57" s="1"/>
  <c r="L20" i="57"/>
  <c r="L22" i="57" s="1"/>
  <c r="M20" i="57"/>
  <c r="M22" i="57" s="1"/>
  <c r="N20" i="57"/>
  <c r="N22" i="57" s="1"/>
  <c r="O20" i="57"/>
  <c r="O22" i="57" s="1"/>
  <c r="H24" i="57" l="1"/>
  <c r="I23" i="57"/>
  <c r="J23" i="57" s="1"/>
  <c r="K23" i="57" s="1"/>
  <c r="L23" i="57" s="1"/>
  <c r="M23" i="57" s="1"/>
  <c r="N23" i="57" s="1"/>
  <c r="O23" i="57" s="1"/>
</calcChain>
</file>

<file path=xl/sharedStrings.xml><?xml version="1.0" encoding="utf-8"?>
<sst xmlns="http://schemas.openxmlformats.org/spreadsheetml/2006/main" count="90" uniqueCount="56">
  <si>
    <t> </t>
  </si>
  <si>
    <t>Vidutinės N dalies mineralinėse trąšose apskaičiavimas</t>
  </si>
  <si>
    <t>Naudojamos trąšų rūšys Lietuvoje (IFA):</t>
  </si>
  <si>
    <t xml:space="preserve">N % </t>
  </si>
  <si>
    <t>MINERALINĖMIS AZOTO (N) TRĄŠOMIS TRĘŠIAMO ŽEMĖS PLOTO BEI MINERALINIŲ AZOTO (N) TRĄŠŲ KIEKIO REGULIAVIMO POVEIKIO VERTINIMO SKAIČIUOKLĖ</t>
  </si>
  <si>
    <t>Ammonium sulphate</t>
  </si>
  <si>
    <t>Urea</t>
  </si>
  <si>
    <t>Metai</t>
  </si>
  <si>
    <t>Numatyta reikšmė</t>
  </si>
  <si>
    <t>Ammonium nitrate</t>
  </si>
  <si>
    <t>Calc.amm. nitrate</t>
  </si>
  <si>
    <t>Projektinis mineralinių azoto (N) trąšų kiekis (kg)</t>
  </si>
  <si>
    <t>Įveskite</t>
  </si>
  <si>
    <t>Nitrogen solutions</t>
  </si>
  <si>
    <t>Sumodeliuotas mineralinių azoto (N) trąšų kiekis (kg)</t>
  </si>
  <si>
    <t>Ammonium phosphate (N)</t>
  </si>
  <si>
    <t>Projektinis mineralinėmis azoto (N) tręšiamos žemės plotas (ha)</t>
  </si>
  <si>
    <t>Other NP (N)</t>
  </si>
  <si>
    <t>Mineralinėmis azoto (N) tręšiamos žemės plotas (ha)</t>
  </si>
  <si>
    <t>N P K compound (N)</t>
  </si>
  <si>
    <t>Vidutinis N trąšose (%)</t>
  </si>
  <si>
    <t>Mineralinių azoto (N) trąšų pokytis (proc.)</t>
  </si>
  <si>
    <t>Įvesti</t>
  </si>
  <si>
    <t>Rodikliai</t>
  </si>
  <si>
    <t>Emisijos faktorius (EF1)</t>
  </si>
  <si>
    <t>kg N2O-N/(kg N)</t>
  </si>
  <si>
    <t>Emission Factor (EF4) (atmospheric deposition)</t>
  </si>
  <si>
    <t>kg N2O-N/(kg NH3-N+NOx-N volat.)</t>
  </si>
  <si>
    <t>Mineralinių azoto N trąšų sumažėjimas, tenkantis 1 ha* (proc.)</t>
  </si>
  <si>
    <t>Emission Factor (EF5) (leaching and run-off)</t>
  </si>
  <si>
    <t>kg N2O-N/kg N leaching&amp;run-off</t>
  </si>
  <si>
    <t>Fraction of synthetic fertilizer N applied to soil (FracGASF)</t>
  </si>
  <si>
    <t>kg NH3-N+NOx-N/(kg of N)</t>
  </si>
  <si>
    <t>Bazinio ŠESD kiekio pokytis (kt CO2 ekv.) PLOTAS**</t>
  </si>
  <si>
    <t>Rezultatai</t>
  </si>
  <si>
    <t>Fraction of N additions to soil that is lost through leaching &amp; run-off (FracLEACH-(H))</t>
  </si>
  <si>
    <t>kg N/(kg of N additions)</t>
  </si>
  <si>
    <t>Bazinio ŠESD kiekio pokytis (kt CO2 ekv.) TRĄŠOS</t>
  </si>
  <si>
    <t>Perskaičiavimas iš N2O-N į N2O</t>
  </si>
  <si>
    <t xml:space="preserve">44 / 28 </t>
  </si>
  <si>
    <t xml:space="preserve">Bazinio ŠESD kiekio pokytis (kt CO2 ekv.) </t>
  </si>
  <si>
    <t xml:space="preserve">VŠP </t>
  </si>
  <si>
    <t>Kaupiamasis ŠESD kiekio pokytis (kt CO2 ekv.)</t>
  </si>
  <si>
    <t>Suminis ŠESD kiekio pokytis (kt CO2 ekv.)</t>
  </si>
  <si>
    <t>**Neįskaitant N20 kiekio, susidarančio dėl pasėlių likučių.</t>
  </si>
  <si>
    <t>sunaudotas mineralinių N trąšų kiekis hektare  (kg N /ha) *</t>
  </si>
  <si>
    <t>Atnaujinimo data</t>
  </si>
  <si>
    <t>Administratorius</t>
  </si>
  <si>
    <t>Pastabos</t>
  </si>
  <si>
    <t>2024.03.01</t>
  </si>
  <si>
    <t>AAA Aplinkos būklės analitikos centras</t>
  </si>
  <si>
    <t>Versijos viešinimas</t>
  </si>
  <si>
    <t>2025.12.19</t>
  </si>
  <si>
    <t>*Vidutinis sunaudotų mineralinių N trąšų kiekis hektare lygus 91 kg.</t>
  </si>
  <si>
    <t>ŠESD apskaitos 2017-2023 m. vidurkis</t>
  </si>
  <si>
    <t>2018-2023 vidurkis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</si>
</sst>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_-* #,##0.00\ _L_t_-;\-* #,##0.00\ _L_t_-;_-* &quot;-&quot;??\ _L_t_-;_-@_-"/>
    <numFmt numFmtId="166" formatCode="_-* #,##0.0000_-;\-* #,##0.0000_-;_-* &quot;-&quot;??_-;_-@_-"/>
    <numFmt numFmtId="167" formatCode="0.00000"/>
  </numFmts>
  <fonts count="5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rgb="FFA5D8B7"/>
      <name val="Calibri"/>
      <family val="2"/>
      <charset val="186"/>
      <scheme val="minor"/>
    </font>
    <font>
      <b/>
      <sz val="14"/>
      <color rgb="FF0DA378"/>
      <name val="Calibri"/>
      <family val="2"/>
      <charset val="186"/>
      <scheme val="minor"/>
    </font>
    <font>
      <sz val="14"/>
      <color indexed="55"/>
      <name val="Calibri"/>
      <family val="2"/>
      <charset val="186"/>
      <scheme val="minor"/>
    </font>
    <font>
      <sz val="10"/>
      <color indexed="55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  <font>
      <b/>
      <sz val="11"/>
      <color rgb="FF0F5031"/>
      <name val="YAFcfhdOoGk 0"/>
    </font>
    <font>
      <b/>
      <sz val="14"/>
      <color rgb="FF0F503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1"/>
      <color rgb="FF808080"/>
      <name val="Calibri"/>
      <family val="2"/>
      <scheme val="minor"/>
    </font>
    <font>
      <sz val="11"/>
      <color rgb="FF80808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Palemon"/>
    </font>
    <font>
      <b/>
      <sz val="11"/>
      <color theme="1"/>
      <name val="Calibri"/>
      <family val="2"/>
      <scheme val="minor"/>
    </font>
    <font>
      <sz val="12"/>
      <color rgb="FF000000"/>
      <name val="Palemon"/>
    </font>
    <font>
      <sz val="12"/>
      <name val="Palemon"/>
    </font>
    <font>
      <sz val="12"/>
      <color theme="1"/>
      <name val="Palemon"/>
    </font>
    <font>
      <sz val="11"/>
      <color rgb="FFC00000"/>
      <name val="Calibri"/>
      <family val="2"/>
      <scheme val="minor"/>
    </font>
    <font>
      <sz val="9"/>
      <color rgb="FF0DA378"/>
      <name val="Palemon"/>
    </font>
    <font>
      <sz val="9"/>
      <color rgb="FF808080"/>
      <name val="Palemonas"/>
    </font>
    <font>
      <sz val="9"/>
      <color rgb="FF8FCEA5"/>
      <name val="Palemon"/>
    </font>
    <font>
      <sz val="11"/>
      <color rgb="FFFFFFFF"/>
      <name val="Calibri"/>
      <family val="2"/>
      <charset val="186"/>
      <scheme val="minor"/>
    </font>
    <font>
      <i/>
      <sz val="10"/>
      <color theme="9" tint="-0.249977111117893"/>
      <name val="Palemon"/>
    </font>
    <font>
      <sz val="11"/>
      <color rgb="FF8FCEA5"/>
      <name val="Calibri"/>
      <family val="2"/>
      <charset val="186"/>
      <scheme val="minor"/>
    </font>
    <font>
      <i/>
      <sz val="10"/>
      <color theme="1" tint="-0.249977111117893"/>
      <name val="Palemon"/>
    </font>
    <font>
      <sz val="11"/>
      <color theme="9" tint="-0.749992370372631"/>
      <name val="Calibri"/>
      <family val="2"/>
      <charset val="186"/>
      <scheme val="minor"/>
    </font>
    <font>
      <sz val="11"/>
      <color theme="1"/>
      <name val="Palemonas"/>
      <family val="2"/>
      <charset val="186"/>
    </font>
    <font>
      <sz val="11"/>
      <color theme="6" tint="-0.749992370372631"/>
      <name val="Calibri"/>
      <family val="2"/>
      <charset val="186"/>
      <scheme val="minor"/>
    </font>
    <font>
      <sz val="9"/>
      <color theme="2" tint="-0.499984740745262"/>
      <name val="Calibri"/>
      <family val="2"/>
      <charset val="186"/>
      <scheme val="minor"/>
    </font>
    <font>
      <b/>
      <sz val="9"/>
      <color theme="2" tint="-0.499984740745262"/>
      <name val="Calibri"/>
      <family val="2"/>
      <charset val="186"/>
      <scheme val="minor"/>
    </font>
    <font>
      <sz val="9"/>
      <color theme="2" tint="-0.499984740745262"/>
      <name val="Calibri"/>
      <family val="2"/>
      <scheme val="minor"/>
    </font>
    <font>
      <b/>
      <sz val="11"/>
      <color theme="6" tint="-0.749992370372631"/>
      <name val="Calibri"/>
      <family val="2"/>
      <scheme val="minor"/>
    </font>
    <font>
      <sz val="11"/>
      <color theme="6" tint="-0.749992370372631"/>
      <name val="Calibri"/>
      <family val="2"/>
      <scheme val="minor"/>
    </font>
    <font>
      <b/>
      <sz val="9"/>
      <color theme="6" tint="-0.749992370372631"/>
      <name val="Calibri"/>
      <family val="2"/>
      <charset val="186"/>
      <scheme val="minor"/>
    </font>
    <font>
      <b/>
      <sz val="10"/>
      <color rgb="FF265535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9"/>
      <color rgb="FF3F8F5B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AF6"/>
        <bgColor rgb="FF000000"/>
      </patternFill>
    </fill>
    <fill>
      <patternFill patternType="solid">
        <fgColor theme="6"/>
        <bgColor rgb="FF000000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rgb="FFB2B2B2"/>
      </left>
      <right style="dashed">
        <color rgb="FFB2B2B2"/>
      </right>
      <top style="dashed">
        <color rgb="FFB2B2B2"/>
      </top>
      <bottom style="dashed">
        <color rgb="FFB2B2B2"/>
      </bottom>
      <diagonal/>
    </border>
    <border>
      <left/>
      <right/>
      <top/>
      <bottom style="double">
        <color theme="3"/>
      </bottom>
      <diagonal/>
    </border>
    <border>
      <left style="dotted">
        <color rgb="FFB2B2B2"/>
      </left>
      <right style="dotted">
        <color rgb="FFB2B2B2"/>
      </right>
      <top style="dotted">
        <color rgb="FFB2B2B2"/>
      </top>
      <bottom style="dotted">
        <color rgb="FFB2B2B2"/>
      </bottom>
      <diagonal/>
    </border>
    <border>
      <left style="dashed">
        <color rgb="FFB2B2B2"/>
      </left>
      <right style="dashed">
        <color rgb="FFB2B2B2"/>
      </right>
      <top/>
      <bottom/>
      <diagonal/>
    </border>
    <border>
      <left style="dashed">
        <color rgb="FFB2B2B2"/>
      </left>
      <right/>
      <top/>
      <bottom/>
      <diagonal/>
    </border>
    <border>
      <left style="dotted">
        <color rgb="FFB2B2B2"/>
      </left>
      <right style="dotted">
        <color rgb="FFB2B2B2"/>
      </right>
      <top style="dotted">
        <color rgb="FFB2B2B2"/>
      </top>
      <bottom/>
      <diagonal/>
    </border>
    <border>
      <left style="dotted">
        <color rgb="FFB2B2B2"/>
      </left>
      <right style="dotted">
        <color rgb="FFB2B2B2"/>
      </right>
      <top/>
      <bottom/>
      <diagonal/>
    </border>
    <border>
      <left/>
      <right/>
      <top style="double">
        <color theme="2" tint="-0.499984740745262"/>
      </top>
      <bottom style="thin">
        <color indexed="64"/>
      </bottom>
      <diagonal/>
    </border>
    <border>
      <left style="dotted">
        <color rgb="FFB2B2B2"/>
      </left>
      <right style="dotted">
        <color rgb="FFB2B2B2"/>
      </right>
      <top style="dotted">
        <color rgb="FFB2B2B2"/>
      </top>
      <bottom style="double">
        <color theme="2" tint="-0.499984740745262"/>
      </bottom>
      <diagonal/>
    </border>
    <border>
      <left/>
      <right/>
      <top/>
      <bottom style="double">
        <color theme="2" tint="-0.499984740745262"/>
      </bottom>
      <diagonal/>
    </border>
    <border>
      <left style="dotted">
        <color rgb="FFB2B2B2"/>
      </left>
      <right style="dotted">
        <color rgb="FFB2B2B2"/>
      </right>
      <top/>
      <bottom style="double">
        <color theme="3"/>
      </bottom>
      <diagonal/>
    </border>
    <border>
      <left style="dotted">
        <color rgb="FFB2B2B2"/>
      </left>
      <right style="dotted">
        <color rgb="FFB2B2B2"/>
      </right>
      <top style="double">
        <color theme="2" tint="-0.499984740745262"/>
      </top>
      <bottom style="dotted">
        <color rgb="FFB2B2B2"/>
      </bottom>
      <diagonal/>
    </border>
    <border>
      <left style="dotted">
        <color rgb="FFB2B2B2"/>
      </left>
      <right style="dotted">
        <color rgb="FFB2B2B2"/>
      </right>
      <top style="double">
        <color theme="2" tint="-0.499984740745262"/>
      </top>
      <bottom style="double">
        <color theme="2" tint="-0.499984740745262"/>
      </bottom>
      <diagonal/>
    </border>
    <border>
      <left style="dotted">
        <color rgb="FFB2B2B2"/>
      </left>
      <right style="dotted">
        <color rgb="FFB2B2B2"/>
      </right>
      <top style="medium">
        <color theme="2" tint="-0.499984740745262"/>
      </top>
      <bottom style="dotted">
        <color rgb="FFB2B2B2"/>
      </bottom>
      <diagonal/>
    </border>
    <border>
      <left style="dotted">
        <color rgb="FFB2B2B2"/>
      </left>
      <right style="dotted">
        <color rgb="FFB2B2B2"/>
      </right>
      <top style="medium">
        <color theme="2" tint="-0.499984740745262"/>
      </top>
      <bottom/>
      <diagonal/>
    </border>
    <border>
      <left style="dotted">
        <color rgb="FFB2B2B2"/>
      </left>
      <right style="dotted">
        <color rgb="FFB2B2B2"/>
      </right>
      <top/>
      <bottom style="double">
        <color theme="2" tint="-0.499984740745262"/>
      </bottom>
      <diagonal/>
    </border>
    <border>
      <left style="dotted">
        <color rgb="FFB2B2B2"/>
      </left>
      <right style="dotted">
        <color rgb="FFB2B2B2"/>
      </right>
      <top style="medium">
        <color theme="1"/>
      </top>
      <bottom style="dotted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576">
    <xf numFmtId="0" fontId="0" fillId="0" borderId="0"/>
    <xf numFmtId="0" fontId="5" fillId="0" borderId="0"/>
    <xf numFmtId="0" fontId="7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4" fillId="0" borderId="0"/>
    <xf numFmtId="0" fontId="4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0" fontId="5" fillId="0" borderId="0"/>
    <xf numFmtId="0" fontId="4" fillId="0" borderId="0"/>
    <xf numFmtId="0" fontId="5" fillId="0" borderId="0"/>
    <xf numFmtId="0" fontId="8" fillId="0" borderId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8" fillId="0" borderId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8" fillId="0" borderId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1" fillId="0" borderId="0"/>
  </cellStyleXfs>
  <cellXfs count="121">
    <xf numFmtId="0" fontId="0" fillId="0" borderId="0" xfId="0"/>
    <xf numFmtId="0" fontId="0" fillId="2" borderId="0" xfId="0" applyFill="1"/>
    <xf numFmtId="0" fontId="18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0" xfId="0" applyFont="1" applyFill="1"/>
    <xf numFmtId="0" fontId="19" fillId="2" borderId="0" xfId="0" applyFont="1" applyFill="1"/>
    <xf numFmtId="0" fontId="12" fillId="2" borderId="0" xfId="0" applyFont="1" applyFill="1"/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6" fillId="2" borderId="0" xfId="0" applyFont="1" applyFill="1"/>
    <xf numFmtId="0" fontId="23" fillId="2" borderId="0" xfId="0" applyFont="1" applyFill="1"/>
    <xf numFmtId="0" fontId="26" fillId="2" borderId="0" xfId="0" applyFont="1" applyFill="1"/>
    <xf numFmtId="0" fontId="25" fillId="2" borderId="0" xfId="0" applyFont="1" applyFill="1"/>
    <xf numFmtId="0" fontId="28" fillId="2" borderId="0" xfId="0" applyFont="1" applyFill="1"/>
    <xf numFmtId="2" fontId="26" fillId="2" borderId="0" xfId="0" applyNumberFormat="1" applyFont="1" applyFill="1"/>
    <xf numFmtId="0" fontId="26" fillId="2" borderId="0" xfId="0" quotePrefix="1" applyFont="1" applyFill="1"/>
    <xf numFmtId="0" fontId="23" fillId="5" borderId="0" xfId="0" applyFont="1" applyFill="1"/>
    <xf numFmtId="0" fontId="34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0" fontId="24" fillId="5" borderId="0" xfId="0" applyFont="1" applyFill="1"/>
    <xf numFmtId="0" fontId="34" fillId="6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24" fillId="6" borderId="0" xfId="0" applyFont="1" applyFill="1"/>
    <xf numFmtId="0" fontId="38" fillId="6" borderId="0" xfId="0" applyFont="1" applyFill="1"/>
    <xf numFmtId="0" fontId="38" fillId="5" borderId="0" xfId="0" applyFont="1" applyFill="1"/>
    <xf numFmtId="0" fontId="39" fillId="6" borderId="0" xfId="0" applyFont="1" applyFill="1" applyAlignment="1">
      <alignment horizontal="center" vertical="center"/>
    </xf>
    <xf numFmtId="0" fontId="40" fillId="6" borderId="0" xfId="0" applyFont="1" applyFill="1"/>
    <xf numFmtId="0" fontId="36" fillId="6" borderId="0" xfId="0" applyFont="1" applyFill="1"/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Protection="1">
      <protection hidden="1"/>
    </xf>
    <xf numFmtId="0" fontId="31" fillId="2" borderId="0" xfId="0" applyFont="1" applyFill="1"/>
    <xf numFmtId="0" fontId="29" fillId="4" borderId="5" xfId="0" applyFont="1" applyFill="1" applyBorder="1"/>
    <xf numFmtId="0" fontId="31" fillId="4" borderId="5" xfId="0" applyFont="1" applyFill="1" applyBorder="1"/>
    <xf numFmtId="0" fontId="29" fillId="4" borderId="3" xfId="0" applyFont="1" applyFill="1" applyBorder="1"/>
    <xf numFmtId="0" fontId="30" fillId="4" borderId="5" xfId="0" applyFont="1" applyFill="1" applyBorder="1"/>
    <xf numFmtId="0" fontId="43" fillId="4" borderId="0" xfId="0" applyFont="1" applyFill="1" applyAlignment="1">
      <alignment horizontal="left" vertical="top"/>
    </xf>
    <xf numFmtId="0" fontId="31" fillId="4" borderId="1" xfId="0" applyFont="1" applyFill="1" applyBorder="1"/>
    <xf numFmtId="0" fontId="31" fillId="4" borderId="2" xfId="0" applyFont="1" applyFill="1" applyBorder="1"/>
    <xf numFmtId="0" fontId="31" fillId="4" borderId="2" xfId="0" applyFont="1" applyFill="1" applyBorder="1" applyProtection="1">
      <protection hidden="1"/>
    </xf>
    <xf numFmtId="0" fontId="31" fillId="4" borderId="2" xfId="0" applyFont="1" applyFill="1" applyBorder="1" applyAlignment="1">
      <alignment horizontal="left" vertical="top"/>
    </xf>
    <xf numFmtId="166" fontId="31" fillId="4" borderId="2" xfId="573" applyNumberFormat="1" applyFont="1" applyFill="1" applyBorder="1" applyProtection="1">
      <protection locked="0"/>
    </xf>
    <xf numFmtId="0" fontId="29" fillId="4" borderId="2" xfId="0" applyFont="1" applyFill="1" applyBorder="1"/>
    <xf numFmtId="0" fontId="29" fillId="4" borderId="8" xfId="0" applyFont="1" applyFill="1" applyBorder="1"/>
    <xf numFmtId="0" fontId="44" fillId="4" borderId="10" xfId="58" applyFont="1" applyFill="1" applyBorder="1" applyAlignment="1">
      <alignment horizontal="center" vertical="center"/>
    </xf>
    <xf numFmtId="0" fontId="27" fillId="4" borderId="6" xfId="0" applyFont="1" applyFill="1" applyBorder="1"/>
    <xf numFmtId="2" fontId="33" fillId="4" borderId="6" xfId="0" applyNumberFormat="1" applyFont="1" applyFill="1" applyBorder="1" applyAlignment="1" applyProtection="1">
      <alignment horizontal="center" vertical="top"/>
      <protection hidden="1"/>
    </xf>
    <xf numFmtId="0" fontId="31" fillId="4" borderId="7" xfId="0" applyFont="1" applyFill="1" applyBorder="1"/>
    <xf numFmtId="1" fontId="3" fillId="2" borderId="0" xfId="0" applyNumberFormat="1" applyFont="1" applyFill="1"/>
    <xf numFmtId="1" fontId="25" fillId="2" borderId="0" xfId="0" applyNumberFormat="1" applyFont="1" applyFill="1"/>
    <xf numFmtId="164" fontId="3" fillId="2" borderId="0" xfId="0" applyNumberFormat="1" applyFont="1" applyFill="1"/>
    <xf numFmtId="164" fontId="32" fillId="2" borderId="0" xfId="0" applyNumberFormat="1" applyFont="1" applyFill="1"/>
    <xf numFmtId="164" fontId="3" fillId="2" borderId="0" xfId="0" applyNumberFormat="1" applyFont="1" applyFill="1" applyProtection="1">
      <protection hidden="1"/>
    </xf>
    <xf numFmtId="164" fontId="32" fillId="2" borderId="0" xfId="0" applyNumberFormat="1" applyFont="1" applyFill="1" applyProtection="1">
      <protection hidden="1"/>
    </xf>
    <xf numFmtId="164" fontId="26" fillId="2" borderId="0" xfId="0" applyNumberFormat="1" applyFont="1" applyFill="1"/>
    <xf numFmtId="164" fontId="45" fillId="3" borderId="9" xfId="0" applyNumberFormat="1" applyFont="1" applyFill="1" applyBorder="1" applyAlignment="1" applyProtection="1">
      <alignment horizontal="center" vertical="center"/>
      <protection hidden="1"/>
    </xf>
    <xf numFmtId="0" fontId="47" fillId="2" borderId="0" xfId="0" applyFont="1" applyFill="1"/>
    <xf numFmtId="0" fontId="43" fillId="4" borderId="12" xfId="0" applyFont="1" applyFill="1" applyBorder="1" applyAlignment="1">
      <alignment horizontal="left" vertical="top"/>
    </xf>
    <xf numFmtId="0" fontId="43" fillId="4" borderId="13" xfId="0" applyFont="1" applyFill="1" applyBorder="1" applyAlignment="1">
      <alignment horizontal="left" vertical="top"/>
    </xf>
    <xf numFmtId="0" fontId="44" fillId="4" borderId="11" xfId="58" applyFont="1" applyFill="1" applyBorder="1" applyAlignment="1">
      <alignment horizontal="left" vertical="center" wrapText="1"/>
    </xf>
    <xf numFmtId="0" fontId="44" fillId="4" borderId="11" xfId="0" applyFont="1" applyFill="1" applyBorder="1" applyAlignment="1">
      <alignment horizontal="left" vertical="center"/>
    </xf>
    <xf numFmtId="0" fontId="44" fillId="4" borderId="11" xfId="0" applyFont="1" applyFill="1" applyBorder="1" applyAlignment="1">
      <alignment horizontal="left" vertical="center" wrapText="1"/>
    </xf>
    <xf numFmtId="0" fontId="43" fillId="4" borderId="11" xfId="0" applyFont="1" applyFill="1" applyBorder="1" applyAlignment="1">
      <alignment horizontal="left" vertical="center" wrapText="1"/>
    </xf>
    <xf numFmtId="0" fontId="43" fillId="4" borderId="11" xfId="0" applyFont="1" applyFill="1" applyBorder="1" applyAlignment="1">
      <alignment horizontal="left" vertical="center"/>
    </xf>
    <xf numFmtId="0" fontId="43" fillId="4" borderId="11" xfId="0" applyFont="1" applyFill="1" applyBorder="1" applyAlignment="1" applyProtection="1">
      <alignment horizontal="left" vertical="center"/>
      <protection locked="0"/>
    </xf>
    <xf numFmtId="0" fontId="51" fillId="0" borderId="11" xfId="0" applyFont="1" applyBorder="1" applyAlignment="1">
      <alignment horizontal="left" vertical="top" wrapText="1"/>
    </xf>
    <xf numFmtId="0" fontId="43" fillId="3" borderId="11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/>
    </xf>
    <xf numFmtId="1" fontId="43" fillId="3" borderId="11" xfId="58" applyNumberFormat="1" applyFont="1" applyFill="1" applyBorder="1" applyAlignment="1">
      <alignment horizontal="center" vertical="center"/>
    </xf>
    <xf numFmtId="1" fontId="43" fillId="3" borderId="11" xfId="0" applyNumberFormat="1" applyFont="1" applyFill="1" applyBorder="1" applyAlignment="1">
      <alignment horizontal="center" vertical="center"/>
    </xf>
    <xf numFmtId="9" fontId="43" fillId="3" borderId="11" xfId="574" applyFont="1" applyFill="1" applyBorder="1" applyAlignment="1">
      <alignment horizontal="center" vertical="center"/>
    </xf>
    <xf numFmtId="164" fontId="43" fillId="3" borderId="11" xfId="0" applyNumberFormat="1" applyFont="1" applyFill="1" applyBorder="1" applyAlignment="1">
      <alignment horizontal="center" vertical="center"/>
    </xf>
    <xf numFmtId="0" fontId="43" fillId="4" borderId="11" xfId="0" applyFont="1" applyFill="1" applyBorder="1" applyAlignment="1" applyProtection="1">
      <alignment horizontal="center" vertical="center"/>
      <protection locked="0"/>
    </xf>
    <xf numFmtId="4" fontId="43" fillId="0" borderId="11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left" vertical="center" wrapText="1"/>
    </xf>
    <xf numFmtId="0" fontId="27" fillId="4" borderId="16" xfId="0" applyFont="1" applyFill="1" applyBorder="1"/>
    <xf numFmtId="0" fontId="44" fillId="4" borderId="19" xfId="58" applyFont="1" applyFill="1" applyBorder="1" applyAlignment="1">
      <alignment horizontal="left" vertical="center"/>
    </xf>
    <xf numFmtId="0" fontId="44" fillId="4" borderId="19" xfId="58" applyFont="1" applyFill="1" applyBorder="1" applyAlignment="1">
      <alignment horizontal="center" vertical="center"/>
    </xf>
    <xf numFmtId="0" fontId="44" fillId="4" borderId="20" xfId="58" applyFont="1" applyFill="1" applyBorder="1" applyAlignment="1">
      <alignment horizontal="left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44" fillId="4" borderId="21" xfId="58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left" vertical="center"/>
    </xf>
    <xf numFmtId="0" fontId="43" fillId="4" borderId="22" xfId="0" applyFont="1" applyFill="1" applyBorder="1" applyAlignment="1">
      <alignment vertical="center"/>
    </xf>
    <xf numFmtId="1" fontId="43" fillId="4" borderId="14" xfId="0" applyNumberFormat="1" applyFont="1" applyFill="1" applyBorder="1" applyAlignment="1">
      <alignment horizontal="center" vertical="center"/>
    </xf>
    <xf numFmtId="164" fontId="43" fillId="0" borderId="22" xfId="0" applyNumberFormat="1" applyFont="1" applyBorder="1" applyAlignment="1" applyProtection="1">
      <alignment horizontal="center" vertical="center"/>
      <protection hidden="1"/>
    </xf>
    <xf numFmtId="0" fontId="43" fillId="4" borderId="14" xfId="0" applyFont="1" applyFill="1" applyBorder="1" applyAlignment="1" applyProtection="1">
      <alignment horizontal="center" vertical="center"/>
      <protection locked="0"/>
    </xf>
    <xf numFmtId="0" fontId="43" fillId="4" borderId="25" xfId="0" applyFont="1" applyFill="1" applyBorder="1" applyAlignment="1">
      <alignment vertical="center"/>
    </xf>
    <xf numFmtId="167" fontId="43" fillId="0" borderId="14" xfId="0" applyNumberFormat="1" applyFont="1" applyBorder="1" applyAlignment="1">
      <alignment horizontal="center" vertical="center"/>
    </xf>
    <xf numFmtId="167" fontId="43" fillId="0" borderId="25" xfId="0" applyNumberFormat="1" applyFont="1" applyBorder="1" applyAlignment="1">
      <alignment horizontal="center" vertical="center"/>
    </xf>
    <xf numFmtId="0" fontId="47" fillId="0" borderId="26" xfId="0" applyFont="1" applyBorder="1"/>
    <xf numFmtId="0" fontId="47" fillId="0" borderId="27" xfId="0" applyFont="1" applyBorder="1"/>
    <xf numFmtId="0" fontId="43" fillId="4" borderId="21" xfId="58" applyFont="1" applyFill="1" applyBorder="1" applyAlignment="1">
      <alignment horizontal="left" vertical="center"/>
    </xf>
    <xf numFmtId="167" fontId="43" fillId="0" borderId="22" xfId="0" applyNumberFormat="1" applyFont="1" applyBorder="1" applyAlignment="1" applyProtection="1">
      <alignment horizontal="center" vertical="center"/>
      <protection hidden="1"/>
    </xf>
    <xf numFmtId="0" fontId="43" fillId="3" borderId="20" xfId="0" quotePrefix="1" applyFont="1" applyFill="1" applyBorder="1" applyAlignment="1">
      <alignment horizontal="center" vertical="center" wrapText="1"/>
    </xf>
    <xf numFmtId="0" fontId="47" fillId="0" borderId="30" xfId="0" applyFont="1" applyBorder="1" applyAlignment="1">
      <alignment horizontal="center" wrapText="1"/>
    </xf>
    <xf numFmtId="0" fontId="47" fillId="0" borderId="5" xfId="0" applyFont="1" applyBorder="1" applyAlignment="1">
      <alignment horizontal="center"/>
    </xf>
    <xf numFmtId="0" fontId="47" fillId="0" borderId="32" xfId="0" applyFont="1" applyBorder="1" applyAlignment="1">
      <alignment wrapText="1"/>
    </xf>
    <xf numFmtId="0" fontId="47" fillId="0" borderId="31" xfId="0" applyFont="1" applyBorder="1" applyAlignment="1">
      <alignment horizontal="center" wrapText="1"/>
    </xf>
    <xf numFmtId="0" fontId="47" fillId="0" borderId="33" xfId="0" applyFont="1" applyBorder="1" applyAlignment="1">
      <alignment horizontal="left"/>
    </xf>
    <xf numFmtId="0" fontId="47" fillId="0" borderId="34" xfId="0" applyFont="1" applyBorder="1"/>
    <xf numFmtId="0" fontId="47" fillId="0" borderId="31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0" fillId="2" borderId="38" xfId="0" applyFill="1" applyBorder="1"/>
    <xf numFmtId="0" fontId="2" fillId="2" borderId="0" xfId="0" applyFont="1" applyFill="1" applyProtection="1">
      <protection hidden="1"/>
    </xf>
    <xf numFmtId="0" fontId="1" fillId="2" borderId="0" xfId="0" applyFont="1" applyFill="1"/>
    <xf numFmtId="0" fontId="16" fillId="2" borderId="0" xfId="0" applyFont="1" applyFill="1" applyAlignment="1">
      <alignment horizontal="right" vertical="top" wrapText="1" indent="5"/>
    </xf>
    <xf numFmtId="0" fontId="17" fillId="2" borderId="0" xfId="0" applyFont="1" applyFill="1" applyAlignment="1">
      <alignment horizontal="right" vertical="top" indent="5"/>
    </xf>
    <xf numFmtId="4" fontId="43" fillId="0" borderId="17" xfId="0" applyNumberFormat="1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48" fillId="3" borderId="0" xfId="575" applyFont="1" applyFill="1" applyAlignment="1">
      <alignment horizontal="center" vertical="center"/>
    </xf>
    <xf numFmtId="0" fontId="49" fillId="0" borderId="18" xfId="575" applyFont="1" applyBorder="1" applyAlignment="1">
      <alignment horizontal="center" vertical="center"/>
    </xf>
    <xf numFmtId="0" fontId="50" fillId="0" borderId="18" xfId="575" applyFont="1" applyBorder="1" applyAlignment="1">
      <alignment horizontal="center" vertical="center"/>
    </xf>
    <xf numFmtId="0" fontId="43" fillId="4" borderId="23" xfId="0" applyFont="1" applyFill="1" applyBorder="1" applyAlignment="1">
      <alignment horizontal="left" vertical="center"/>
    </xf>
    <xf numFmtId="0" fontId="43" fillId="4" borderId="15" xfId="0" applyFont="1" applyFill="1" applyBorder="1" applyAlignment="1">
      <alignment horizontal="left" vertical="center"/>
    </xf>
    <xf numFmtId="0" fontId="43" fillId="4" borderId="24" xfId="0" applyFont="1" applyFill="1" applyBorder="1" applyAlignment="1">
      <alignment horizontal="left" vertical="center"/>
    </xf>
    <xf numFmtId="0" fontId="42" fillId="0" borderId="2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</cellXfs>
  <cellStyles count="576">
    <cellStyle name="Comma 2" xfId="3" xr:uid="{B1E75A5F-AB0A-4835-9658-5561959A2D39}"/>
    <cellStyle name="Comma 2 2" xfId="4" xr:uid="{DB6DABAA-D5C3-4975-97F7-A9DE25DF62B9}"/>
    <cellStyle name="Comma 3" xfId="5" xr:uid="{04D9B036-5185-40B6-98C1-66B107E42068}"/>
    <cellStyle name="Comma 4" xfId="80" xr:uid="{8915ECE1-95BA-4BB4-B84F-9F9285DC5797}"/>
    <cellStyle name="Comma 5" xfId="96" xr:uid="{6CBD0797-104C-4206-82D9-79CFF63D6851}"/>
    <cellStyle name="Comma 6" xfId="135" xr:uid="{A4EC312C-AD79-4577-9657-DDF37E4F96F4}"/>
    <cellStyle name="Comma 7" xfId="199" xr:uid="{8B62A29D-E340-4D2B-8A95-13FDC3977D06}"/>
    <cellStyle name="Hyperlink 2" xfId="6" xr:uid="{94039C28-1E82-4182-B1C4-E0DBC99A0D5F}"/>
    <cellStyle name="Įprastas" xfId="0" builtinId="0"/>
    <cellStyle name="Įprastas 2" xfId="58" xr:uid="{27BC399E-BFD9-418A-A467-EE25084522DC}"/>
    <cellStyle name="Įprastas 2 2" xfId="72" xr:uid="{5F75B764-D29D-41A1-9761-59E840501CDE}"/>
    <cellStyle name="Įprastas 2 2 2" xfId="89" xr:uid="{A5B5F0BA-9F45-46D0-87CD-C545FB0D320F}"/>
    <cellStyle name="Įprastas 2 2 2 2" xfId="117" xr:uid="{59D56EDE-7864-4F49-B8E8-01DB590D607A}"/>
    <cellStyle name="Įprastas 2 2 2 2 2" xfId="181" xr:uid="{7BB00368-953B-4438-9A0B-FB451FCF6EE5}"/>
    <cellStyle name="Įprastas 2 2 2 2 2 2" xfId="305" xr:uid="{468166F8-9B54-4E6C-932D-4F063B2C625B}"/>
    <cellStyle name="Įprastas 2 2 2 2 2 2 2" xfId="549" xr:uid="{F1D9BA6B-B147-4985-BCAF-3E2F38F7FAA2}"/>
    <cellStyle name="Įprastas 2 2 2 2 2 3" xfId="430" xr:uid="{A9A2E5C9-1974-4397-B5E8-28ED7BAAE413}"/>
    <cellStyle name="Įprastas 2 2 2 2 3" xfId="245" xr:uid="{56296DDF-6BE1-4B1C-85F1-9BF017358C16}"/>
    <cellStyle name="Įprastas 2 2 2 2 3 2" xfId="490" xr:uid="{564B358F-48DE-4CA4-B0A4-77F0600797EF}"/>
    <cellStyle name="Įprastas 2 2 2 2 4" xfId="371" xr:uid="{23A70AD0-2DB9-4F0F-819A-8134A553223A}"/>
    <cellStyle name="Įprastas 2 2 2 3" xfId="156" xr:uid="{CDB6C92F-B9F3-49E8-B53D-456CD989FC93}"/>
    <cellStyle name="Įprastas 2 2 2 3 2" xfId="281" xr:uid="{1A65691E-948C-43C9-A1FD-C7A483EA8A8D}"/>
    <cellStyle name="Įprastas 2 2 2 3 2 2" xfId="525" xr:uid="{21535CD1-0812-4E0E-AF05-2D74961C5FE2}"/>
    <cellStyle name="Įprastas 2 2 2 3 3" xfId="406" xr:uid="{AABB8BAF-3CC3-4E85-B179-34ADA8D901D5}"/>
    <cellStyle name="Įprastas 2 2 2 4" xfId="221" xr:uid="{5DEA1D59-F153-49A6-9DB3-987550A83C92}"/>
    <cellStyle name="Įprastas 2 2 2 4 2" xfId="466" xr:uid="{7B24EB8C-1F64-4DC3-8355-7004E98A48D5}"/>
    <cellStyle name="Įprastas 2 2 2 5" xfId="347" xr:uid="{1CDB3F8D-66FA-4FA7-98B4-BBBA32212FC7}"/>
    <cellStyle name="Įprastas 2 2 3" xfId="105" xr:uid="{EB771AFB-411A-4454-97B8-A0F1EE0F39D8}"/>
    <cellStyle name="Įprastas 2 2 3 2" xfId="169" xr:uid="{B4BEFB97-4FBC-462D-97FA-5EB61B3F5628}"/>
    <cellStyle name="Įprastas 2 2 3 2 2" xfId="293" xr:uid="{CBC6EAEE-1760-4609-827A-EABE506CF6BA}"/>
    <cellStyle name="Įprastas 2 2 3 2 2 2" xfId="537" xr:uid="{2EA25C2B-4BE0-42D2-9CA5-0AEEAB76A980}"/>
    <cellStyle name="Įprastas 2 2 3 2 3" xfId="418" xr:uid="{3B4E9392-BBBD-43D6-A186-7914C3156D01}"/>
    <cellStyle name="Įprastas 2 2 3 3" xfId="233" xr:uid="{643D8E13-35E9-41A6-A77F-8D8372265B73}"/>
    <cellStyle name="Įprastas 2 2 3 3 2" xfId="478" xr:uid="{585C579A-C83C-4155-B18D-DB0BB39B7160}"/>
    <cellStyle name="Įprastas 2 2 3 4" xfId="359" xr:uid="{CDC4ED3A-53B0-474C-A30C-4430E6204139}"/>
    <cellStyle name="Įprastas 2 2 4" xfId="130" xr:uid="{5AF55C5B-B6C3-434B-9D02-4BCCE0BBDD43}"/>
    <cellStyle name="Įprastas 2 2 4 2" xfId="193" xr:uid="{33ABBF20-3D8F-4D94-9DE8-D76902B0DC67}"/>
    <cellStyle name="Įprastas 2 2 4 2 2" xfId="317" xr:uid="{D7A69A4C-15AD-432A-9C5F-FC619F6FD8C9}"/>
    <cellStyle name="Įprastas 2 2 4 2 2 2" xfId="561" xr:uid="{A207D283-B63F-4615-9857-C78128DBC437}"/>
    <cellStyle name="Įprastas 2 2 4 2 3" xfId="442" xr:uid="{5611845D-5BFB-4903-A175-01F0E5E50A45}"/>
    <cellStyle name="Įprastas 2 2 4 3" xfId="257" xr:uid="{6C04A7A4-4A93-4333-9271-7AFE1932317E}"/>
    <cellStyle name="Įprastas 2 2 4 3 2" xfId="502" xr:uid="{BB417D92-6236-40F2-84DC-DEA34166D48B}"/>
    <cellStyle name="Įprastas 2 2 4 4" xfId="383" xr:uid="{8DBE4D64-B777-4449-B401-EA30771A05F1}"/>
    <cellStyle name="Įprastas 2 2 5" xfId="144" xr:uid="{EB06C160-D129-4E0D-8C9F-D9A6854DCE15}"/>
    <cellStyle name="Įprastas 2 2 5 2" xfId="269" xr:uid="{8E836735-81B9-4EBD-8A16-644E58E06475}"/>
    <cellStyle name="Įprastas 2 2 5 2 2" xfId="513" xr:uid="{96307299-0E49-4327-B6EF-D2FE3D873942}"/>
    <cellStyle name="Įprastas 2 2 5 3" xfId="394" xr:uid="{DC0EC21E-E02E-4BD4-945E-6B94B00DCE0F}"/>
    <cellStyle name="Įprastas 2 2 6" xfId="209" xr:uid="{9B1D8BF6-95B7-4356-9B31-0770EF3289D4}"/>
    <cellStyle name="Įprastas 2 2 6 2" xfId="454" xr:uid="{E6F17151-0137-4CB0-AD33-452CAD71D1B0}"/>
    <cellStyle name="Įprastas 2 2 7" xfId="335" xr:uid="{568DE034-1249-45A8-9BD0-76D547938646}"/>
    <cellStyle name="Įprastas 2 3" xfId="84" xr:uid="{864B2BDA-CE26-4A58-AA0D-3A5E7AC70B60}"/>
    <cellStyle name="Įprastas 2 3 2" xfId="112" xr:uid="{78355DB8-6450-43C9-89F2-4A1462046685}"/>
    <cellStyle name="Įprastas 2 3 2 2" xfId="176" xr:uid="{CB0438C6-F250-4094-8EE9-C6B231395054}"/>
    <cellStyle name="Įprastas 2 3 2 2 2" xfId="300" xr:uid="{3BB5649C-E4ED-4A9B-893F-A154C0E1B3C3}"/>
    <cellStyle name="Įprastas 2 3 2 2 2 2" xfId="544" xr:uid="{CEAF42B1-1217-4AF8-B465-4FB2E9DE9731}"/>
    <cellStyle name="Įprastas 2 3 2 2 3" xfId="425" xr:uid="{17CDB21F-0A52-4F28-ACB5-87C56E4D5DD8}"/>
    <cellStyle name="Įprastas 2 3 2 3" xfId="240" xr:uid="{04165F60-F8BF-4FB8-B19A-026DDDF0A1D9}"/>
    <cellStyle name="Įprastas 2 3 2 3 2" xfId="485" xr:uid="{8CBFB0AD-6F45-47F5-89C6-FBEDD64558F2}"/>
    <cellStyle name="Įprastas 2 3 2 4" xfId="366" xr:uid="{4523A952-8E7E-45BF-ACC1-F38AE69F8655}"/>
    <cellStyle name="Įprastas 2 3 3" xfId="151" xr:uid="{CBBAA3AB-2D52-4748-A1C8-1BACFA981E43}"/>
    <cellStyle name="Įprastas 2 3 3 2" xfId="276" xr:uid="{657F9C60-8C98-40F0-BB17-9910D3723CDD}"/>
    <cellStyle name="Įprastas 2 3 3 2 2" xfId="520" xr:uid="{9338B82D-27EB-47FD-ABAF-E2B4F202864B}"/>
    <cellStyle name="Įprastas 2 3 3 3" xfId="401" xr:uid="{B2CBFFE4-33A6-4561-AF99-872A46BEE44C}"/>
    <cellStyle name="Įprastas 2 3 4" xfId="216" xr:uid="{38676A30-4CB9-48D5-93FA-65B35EA6049A}"/>
    <cellStyle name="Įprastas 2 3 4 2" xfId="461" xr:uid="{6FC757C1-CF81-414B-905A-2DC16F849B30}"/>
    <cellStyle name="Įprastas 2 3 5" xfId="342" xr:uid="{9CAE5AA3-9DBF-4219-8DCE-5FD151903702}"/>
    <cellStyle name="Įprastas 2 4" xfId="100" xr:uid="{AA7CBB51-1DC6-4AFF-9E88-E8C6E801962B}"/>
    <cellStyle name="Įprastas 2 4 2" xfId="164" xr:uid="{35B0FA07-58D0-4DF0-BAE1-2C8FD5B14F8C}"/>
    <cellStyle name="Įprastas 2 4 2 2" xfId="288" xr:uid="{E04B2AF5-1856-4CB2-9CF6-5CBF1EE55B5B}"/>
    <cellStyle name="Įprastas 2 4 2 2 2" xfId="532" xr:uid="{616E5FC9-D9C1-454B-9A07-EEF16862EEE5}"/>
    <cellStyle name="Įprastas 2 4 2 3" xfId="413" xr:uid="{EA013E95-AD9E-4FE8-971F-08CCEE324D53}"/>
    <cellStyle name="Įprastas 2 4 3" xfId="228" xr:uid="{64893168-C6E7-4F78-919F-E2BF369185EF}"/>
    <cellStyle name="Įprastas 2 4 3 2" xfId="473" xr:uid="{DA3D6279-EDF3-4F87-B8D8-A5CC1A82E37D}"/>
    <cellStyle name="Įprastas 2 4 4" xfId="354" xr:uid="{8250C526-ABDC-4893-B50F-DC15EE4A11D2}"/>
    <cellStyle name="Įprastas 2 5" xfId="125" xr:uid="{5D028BA1-8CB3-4B5B-9EC7-C0F6AD612E39}"/>
    <cellStyle name="Įprastas 2 5 2" xfId="188" xr:uid="{E7C6266E-84E2-4151-BD02-E05DFE5A390F}"/>
    <cellStyle name="Įprastas 2 5 2 2" xfId="312" xr:uid="{EC8D2654-5C3B-4F54-8A1D-B586C5DB621C}"/>
    <cellStyle name="Įprastas 2 5 2 2 2" xfId="556" xr:uid="{10DB394F-AE03-4D4C-8275-2733CE0B1FE7}"/>
    <cellStyle name="Įprastas 2 5 2 3" xfId="437" xr:uid="{B5DB6FDB-F095-468C-A74A-3A6438D5EE2A}"/>
    <cellStyle name="Įprastas 2 5 3" xfId="252" xr:uid="{E526D969-F02F-450D-8EE4-9C879249351D}"/>
    <cellStyle name="Įprastas 2 5 3 2" xfId="497" xr:uid="{36A346D5-7CD2-4EF0-8424-B60A2B1C754F}"/>
    <cellStyle name="Įprastas 2 5 4" xfId="378" xr:uid="{D3E736DD-06B4-4B3E-9BD0-CE95BC1377F0}"/>
    <cellStyle name="Įprastas 2 6" xfId="139" xr:uid="{136E14B1-0332-4C7A-94DA-77BC3B1C80F6}"/>
    <cellStyle name="Įprastas 2 6 2" xfId="264" xr:uid="{B22A48D8-3411-491E-AE75-13567B1C6865}"/>
    <cellStyle name="Įprastas 2 6 2 2" xfId="508" xr:uid="{E9CBF056-6830-4EB2-83B8-B4DB99EEA39B}"/>
    <cellStyle name="Įprastas 2 6 3" xfId="389" xr:uid="{717FAC60-567B-40B3-A32B-E4E9F9C8054A}"/>
    <cellStyle name="Įprastas 2 7" xfId="204" xr:uid="{0CE4F0AC-1A8B-4716-AF17-5C2E4635EB4B}"/>
    <cellStyle name="Įprastas 2 7 2" xfId="449" xr:uid="{E6C5092B-183C-419A-BCB6-973CEF66A3CA}"/>
    <cellStyle name="Įprastas 2 8" xfId="330" xr:uid="{841CB800-9A98-4910-A36F-68C57C1CADA0}"/>
    <cellStyle name="Įprastas 3" xfId="571" xr:uid="{35E28FE5-5ECE-4CCD-8C33-DFF0752688D3}"/>
    <cellStyle name="Kablelis" xfId="573" builtinId="3"/>
    <cellStyle name="Kablelis 2" xfId="60" xr:uid="{5A89D00B-4A72-4EDB-85FF-D1A74627D532}"/>
    <cellStyle name="Kablelis 2 2" xfId="74" xr:uid="{A7071FFC-8F75-43CE-9FF3-93EC64381B09}"/>
    <cellStyle name="Kablelis 2 2 2" xfId="91" xr:uid="{546B6D65-0891-4643-BE43-44AA2AE10F8E}"/>
    <cellStyle name="Kablelis 2 2 2 2" xfId="119" xr:uid="{638D5D35-E875-43F3-84BF-B229844030FF}"/>
    <cellStyle name="Kablelis 2 2 2 2 2" xfId="183" xr:uid="{94C9D1C5-0AA0-4B3C-96BF-EB9D521EC572}"/>
    <cellStyle name="Kablelis 2 2 2 2 2 2" xfId="307" xr:uid="{573DD94C-E042-4C84-94B9-91D661D2BC3D}"/>
    <cellStyle name="Kablelis 2 2 2 2 2 2 2" xfId="551" xr:uid="{AB824A18-2A6A-4AD9-A26B-8648D99DAF72}"/>
    <cellStyle name="Kablelis 2 2 2 2 2 3" xfId="432" xr:uid="{3F5F856A-E518-456A-8CD4-F83FC8714B72}"/>
    <cellStyle name="Kablelis 2 2 2 2 3" xfId="247" xr:uid="{6D295BFE-B9C2-4829-848B-F1F165667C91}"/>
    <cellStyle name="Kablelis 2 2 2 2 3 2" xfId="492" xr:uid="{4ADFFEAB-85F1-4AF4-9F0E-87E9D64B482E}"/>
    <cellStyle name="Kablelis 2 2 2 2 4" xfId="373" xr:uid="{AA171549-0A24-4E64-949D-831915649D42}"/>
    <cellStyle name="Kablelis 2 2 2 3" xfId="158" xr:uid="{9D93D888-C40B-4433-AFD9-B949A6756C71}"/>
    <cellStyle name="Kablelis 2 2 2 3 2" xfId="283" xr:uid="{0D7A1A28-56FE-4FE9-9C69-01E72CDAC6EC}"/>
    <cellStyle name="Kablelis 2 2 2 3 2 2" xfId="527" xr:uid="{685B869D-0F97-4E17-90D4-04C4DD8F38FB}"/>
    <cellStyle name="Kablelis 2 2 2 3 3" xfId="408" xr:uid="{14A08437-9827-4F73-9F18-9BB443BDE673}"/>
    <cellStyle name="Kablelis 2 2 2 4" xfId="223" xr:uid="{DBBC7180-67FF-4F79-B702-A361F5AF19C5}"/>
    <cellStyle name="Kablelis 2 2 2 4 2" xfId="468" xr:uid="{F84DB614-280B-465C-A964-8B51501EB1C9}"/>
    <cellStyle name="Kablelis 2 2 2 5" xfId="349" xr:uid="{E6DCF8ED-C4DE-4210-88FF-9B7D8E664F81}"/>
    <cellStyle name="Kablelis 2 2 3" xfId="107" xr:uid="{BA5F283E-EFA1-4021-B622-82707BB4ED03}"/>
    <cellStyle name="Kablelis 2 2 3 2" xfId="171" xr:uid="{AAAD3144-BE8B-43BA-BE9E-1C7979FDB610}"/>
    <cellStyle name="Kablelis 2 2 3 2 2" xfId="295" xr:uid="{ED0B8503-47DA-45E1-BB2E-490F651C4FFD}"/>
    <cellStyle name="Kablelis 2 2 3 2 2 2" xfId="539" xr:uid="{BDF0ABCA-4111-4F61-8C4F-AECC5CB30DE6}"/>
    <cellStyle name="Kablelis 2 2 3 2 3" xfId="420" xr:uid="{0792FADA-19CE-4DD5-B2C5-DFF3D9B0978C}"/>
    <cellStyle name="Kablelis 2 2 3 3" xfId="235" xr:uid="{96346BAD-EB86-4DA9-A4B4-10D3D8783CE0}"/>
    <cellStyle name="Kablelis 2 2 3 3 2" xfId="480" xr:uid="{812696F5-511F-46A3-BD09-BCFCFC8DE550}"/>
    <cellStyle name="Kablelis 2 2 3 4" xfId="361" xr:uid="{CBD07EE7-D930-4C41-AE52-9C3F952C5F27}"/>
    <cellStyle name="Kablelis 2 2 4" xfId="132" xr:uid="{0EECAB1F-3ABB-4FBD-830C-35BCDCBDE23E}"/>
    <cellStyle name="Kablelis 2 2 4 2" xfId="195" xr:uid="{0D59B6BE-4270-43B2-8D9A-8F633572F182}"/>
    <cellStyle name="Kablelis 2 2 4 2 2" xfId="319" xr:uid="{039BBB81-ADB5-434E-947D-6A2F2E88BC63}"/>
    <cellStyle name="Kablelis 2 2 4 2 2 2" xfId="563" xr:uid="{A35B8614-7A01-4D09-9098-B46D3786D661}"/>
    <cellStyle name="Kablelis 2 2 4 2 3" xfId="444" xr:uid="{DC5E787D-32B0-4C3D-85B7-3F82B99DAFBE}"/>
    <cellStyle name="Kablelis 2 2 4 3" xfId="259" xr:uid="{84A3A0F9-4262-43B9-9DB9-8A93C29FF379}"/>
    <cellStyle name="Kablelis 2 2 4 3 2" xfId="504" xr:uid="{EEEA1BB8-4177-42C2-8DF9-917459E135AF}"/>
    <cellStyle name="Kablelis 2 2 4 4" xfId="385" xr:uid="{F86DF15A-1144-40D5-9A27-5F62EE012321}"/>
    <cellStyle name="Kablelis 2 2 5" xfId="146" xr:uid="{D4563BEC-CB3B-4893-8404-D9499E6D450D}"/>
    <cellStyle name="Kablelis 2 2 5 2" xfId="271" xr:uid="{2708B51B-B931-4661-A9B6-A8DC105180B4}"/>
    <cellStyle name="Kablelis 2 2 5 2 2" xfId="515" xr:uid="{9F340A96-8EAD-44B2-B2BA-4D842CDC717C}"/>
    <cellStyle name="Kablelis 2 2 5 3" xfId="396" xr:uid="{1248551B-AD77-4E4B-8861-66161CB92186}"/>
    <cellStyle name="Kablelis 2 2 6" xfId="211" xr:uid="{370F2D67-8558-43E1-83FC-463459D7EB41}"/>
    <cellStyle name="Kablelis 2 2 6 2" xfId="456" xr:uid="{6D39F187-F38F-4C15-AA1A-779365C5FC63}"/>
    <cellStyle name="Kablelis 2 2 7" xfId="337" xr:uid="{D2945EF2-AA5C-43CD-8A9C-8D6F53F1719C}"/>
    <cellStyle name="Kablelis 2 3" xfId="86" xr:uid="{BB29EE79-75DE-45E6-BDCC-D63CD3DC7705}"/>
    <cellStyle name="Kablelis 2 3 2" xfId="114" xr:uid="{C542245A-6FB2-4BA0-B81F-C7C3868140C0}"/>
    <cellStyle name="Kablelis 2 3 2 2" xfId="178" xr:uid="{3F817D78-A4C1-4200-A65D-EE55FAE6960E}"/>
    <cellStyle name="Kablelis 2 3 2 2 2" xfId="302" xr:uid="{8F58857D-9D78-4EE2-A69A-F61F9AD9D981}"/>
    <cellStyle name="Kablelis 2 3 2 2 2 2" xfId="546" xr:uid="{31167CB1-FCF1-4DB9-8CBE-E67310329E68}"/>
    <cellStyle name="Kablelis 2 3 2 2 3" xfId="427" xr:uid="{7302B9D9-D66D-441D-91E0-C932B94179AE}"/>
    <cellStyle name="Kablelis 2 3 2 3" xfId="242" xr:uid="{F3093B60-C46B-42C5-A4E2-0271140B01FF}"/>
    <cellStyle name="Kablelis 2 3 2 3 2" xfId="487" xr:uid="{76022007-8A2D-4EBC-98C1-8BD0C225794D}"/>
    <cellStyle name="Kablelis 2 3 2 4" xfId="368" xr:uid="{9CBF18F9-053F-4FEE-A7CC-3825473ACF5D}"/>
    <cellStyle name="Kablelis 2 3 3" xfId="153" xr:uid="{6605FCC0-3504-4D9C-BBB9-D97D43C4F21E}"/>
    <cellStyle name="Kablelis 2 3 3 2" xfId="278" xr:uid="{592DE0AA-2FAE-4FCA-AC25-5794CCEE1875}"/>
    <cellStyle name="Kablelis 2 3 3 2 2" xfId="522" xr:uid="{DF9D7A06-B66E-4441-986A-2DBD16ED0F39}"/>
    <cellStyle name="Kablelis 2 3 3 3" xfId="403" xr:uid="{4B372A53-87FC-4C6A-90B4-EB4FB32ABD71}"/>
    <cellStyle name="Kablelis 2 3 4" xfId="218" xr:uid="{E4A97EC0-277F-439A-A2FC-F0B8C7A48781}"/>
    <cellStyle name="Kablelis 2 3 4 2" xfId="463" xr:uid="{8CD6AF9E-0786-427E-A37A-446F55628C3A}"/>
    <cellStyle name="Kablelis 2 3 5" xfId="344" xr:uid="{24D8EA15-77BD-42F6-AE0B-F26501B1B4B6}"/>
    <cellStyle name="Kablelis 2 4" xfId="102" xr:uid="{30FCA56D-0DF0-41FE-BFCF-3304E81C8CF9}"/>
    <cellStyle name="Kablelis 2 4 2" xfId="166" xr:uid="{1F0E131C-4937-4C66-9E76-9729382333DC}"/>
    <cellStyle name="Kablelis 2 4 2 2" xfId="290" xr:uid="{75825F30-FE28-4C82-A4AE-608B6D0647F3}"/>
    <cellStyle name="Kablelis 2 4 2 2 2" xfId="534" xr:uid="{9391561B-7B6B-44AC-8146-349F819D24F6}"/>
    <cellStyle name="Kablelis 2 4 2 3" xfId="415" xr:uid="{78D97887-9C51-4AB6-A03D-73DA0875235C}"/>
    <cellStyle name="Kablelis 2 4 3" xfId="230" xr:uid="{CF0D14B0-5EE1-4694-A23A-607734982A71}"/>
    <cellStyle name="Kablelis 2 4 3 2" xfId="475" xr:uid="{3BE14C0C-49CC-4558-9BB3-1F3ADEDDC1B3}"/>
    <cellStyle name="Kablelis 2 4 4" xfId="356" xr:uid="{B943E53D-4D8E-430B-AAB5-9FCDC03FBF77}"/>
    <cellStyle name="Kablelis 2 5" xfId="127" xr:uid="{E79955F4-255F-4728-8837-66F967E4B87E}"/>
    <cellStyle name="Kablelis 2 5 2" xfId="190" xr:uid="{971AEC47-E6DA-44CF-964C-4B1C74CF7A05}"/>
    <cellStyle name="Kablelis 2 5 2 2" xfId="314" xr:uid="{91B18FDD-27A4-4D58-98D6-0A6842D5401C}"/>
    <cellStyle name="Kablelis 2 5 2 2 2" xfId="558" xr:uid="{F11E5D18-F51B-40E3-BA53-38A04ECCA96C}"/>
    <cellStyle name="Kablelis 2 5 2 3" xfId="439" xr:uid="{FDCB1072-A508-462B-9789-5D5079A03A61}"/>
    <cellStyle name="Kablelis 2 5 3" xfId="254" xr:uid="{F9431B3F-28FB-475F-9404-F104ABBC5B7B}"/>
    <cellStyle name="Kablelis 2 5 3 2" xfId="499" xr:uid="{35B6968E-9CEC-46DC-9AF8-245AB0C8191C}"/>
    <cellStyle name="Kablelis 2 5 4" xfId="380" xr:uid="{C4C1EC0A-A357-4884-8C73-D0BBB60A8350}"/>
    <cellStyle name="Kablelis 2 6" xfId="141" xr:uid="{8C638A52-7D5C-483D-820A-6659F0B526FF}"/>
    <cellStyle name="Kablelis 2 6 2" xfId="266" xr:uid="{79B7E57C-1ED5-426E-B625-BA54055C0578}"/>
    <cellStyle name="Kablelis 2 6 2 2" xfId="510" xr:uid="{37DA68C7-FBFA-4355-B16B-FB8C412B2E60}"/>
    <cellStyle name="Kablelis 2 6 3" xfId="391" xr:uid="{38936ADC-D15C-4FA5-8B3A-83A2DB0DC88C}"/>
    <cellStyle name="Kablelis 2 7" xfId="206" xr:uid="{18518E11-0AB5-4263-899D-905A12A95394}"/>
    <cellStyle name="Kablelis 2 7 2" xfId="451" xr:uid="{C293D5A3-8521-45CE-9F7B-A90AD4258947}"/>
    <cellStyle name="Kablelis 2 8" xfId="332" xr:uid="{85FDF0E7-53C5-4EAB-9209-860416CB9AE7}"/>
    <cellStyle name="Normal 10" xfId="7" xr:uid="{2F840288-9534-4C0A-8C8E-A256EF9B6C73}"/>
    <cellStyle name="Normal 10 2" xfId="8" xr:uid="{417E0AAE-5608-4ACB-B94F-9D5A0C9A8D60}"/>
    <cellStyle name="Normal 10 3" xfId="62" xr:uid="{81E0A469-6749-487B-A731-5707CA9D3FE8}"/>
    <cellStyle name="Normal 11" xfId="9" xr:uid="{C3ACDD24-08AB-414D-B08C-629468ED2D69}"/>
    <cellStyle name="Normal 11 2" xfId="10" xr:uid="{3A1BF9D7-12C9-49CB-A21B-941CC9A9B838}"/>
    <cellStyle name="Normal 12" xfId="75" xr:uid="{56E8336E-2DA7-4DFD-B83B-84B94464B3ED}"/>
    <cellStyle name="Normal 13" xfId="11" xr:uid="{5D7956BE-5478-466E-9CBC-3F4BA01B43BE}"/>
    <cellStyle name="Normal 13 2" xfId="12" xr:uid="{D1F9EB75-8A05-4568-9B9B-99C4D39152D2}"/>
    <cellStyle name="Normal 13 3" xfId="63" xr:uid="{A60F13E6-F732-4A1D-91CA-A1F28A65E3B6}"/>
    <cellStyle name="Normal 14" xfId="79" xr:uid="{C4B8AF8F-4FED-4920-AF0C-AFF7540D847C}"/>
    <cellStyle name="Normal 14 2" xfId="93" xr:uid="{E8F9CF67-C698-4E47-AB34-B2F99A8FC10F}"/>
    <cellStyle name="Normal 15" xfId="78" xr:uid="{BF18182D-F52B-4C4B-B5AD-F8584D70D3D1}"/>
    <cellStyle name="Normal 15 2" xfId="109" xr:uid="{E8014A11-7805-4250-8F70-9E68CFA38118}"/>
    <cellStyle name="Normal 15 2 2" xfId="173" xr:uid="{FC282962-6559-4CCC-A6D5-CE6D21742E10}"/>
    <cellStyle name="Normal 15 2 2 2" xfId="297" xr:uid="{652AD9CE-3800-46FB-A0EB-18E8E1E727A6}"/>
    <cellStyle name="Normal 15 2 2 2 2" xfId="541" xr:uid="{11703A73-4D19-41A9-ACAF-0152C3A45D4C}"/>
    <cellStyle name="Normal 15 2 2 3" xfId="422" xr:uid="{38E06D61-95A1-44FD-B2FE-EA12045E087D}"/>
    <cellStyle name="Normal 15 2 3" xfId="237" xr:uid="{5C40E2BA-3331-45D8-9104-71B6CACD4A11}"/>
    <cellStyle name="Normal 15 2 3 2" xfId="482" xr:uid="{5DAB5E3B-FFDC-4B60-AD75-88BF80DD3806}"/>
    <cellStyle name="Normal 15 2 4" xfId="363" xr:uid="{4A053029-A00D-4934-8C97-1571D69D06EB}"/>
    <cellStyle name="Normal 15 3" xfId="148" xr:uid="{1A7B7938-F01D-4E97-BA86-F35B3E277045}"/>
    <cellStyle name="Normal 15 3 2" xfId="273" xr:uid="{76DDD8F5-23EE-426E-A4CA-35C9E534F7F0}"/>
    <cellStyle name="Normal 15 3 2 2" xfId="517" xr:uid="{DFB41EEE-F765-4D19-9010-D636F2346C9E}"/>
    <cellStyle name="Normal 15 3 3" xfId="398" xr:uid="{95E33B32-2FDF-44D9-9431-0A3A6E967B1E}"/>
    <cellStyle name="Normal 15 4" xfId="213" xr:uid="{3E5B8698-0D5D-4D2E-BF43-2442DA51C4D2}"/>
    <cellStyle name="Normal 15 4 2" xfId="458" xr:uid="{FB1DA6FD-28E0-453A-90BE-9DEEB657063E}"/>
    <cellStyle name="Normal 15 5" xfId="339" xr:uid="{A83B8DBF-FCE1-4271-84B2-19051F5FDA71}"/>
    <cellStyle name="Normal 16" xfId="95" xr:uid="{E0C07A73-644A-49A8-A6C7-6644EA14C238}"/>
    <cellStyle name="Normal 16 2" xfId="161" xr:uid="{2A916BF3-C4EE-4006-A439-A9E15D1EB81A}"/>
    <cellStyle name="Normal 17" xfId="94" xr:uid="{3890244C-3CBD-4D6D-83D6-793F956F3FEE}"/>
    <cellStyle name="Normal 17 2" xfId="160" xr:uid="{8ED3F37D-E605-47AA-949B-BF2EE2904420}"/>
    <cellStyle name="Normal 17 2 2" xfId="285" xr:uid="{DFAA5AED-A914-42D4-874C-E85C863C3861}"/>
    <cellStyle name="Normal 17 2 2 2" xfId="529" xr:uid="{C25319DD-3E59-440F-91DE-549824351EFF}"/>
    <cellStyle name="Normal 17 2 3" xfId="410" xr:uid="{160E037F-A0E7-4901-BA44-ADDC812EF65D}"/>
    <cellStyle name="Normal 17 3" xfId="225" xr:uid="{AB55EDD1-418A-4976-823A-924577F2CA4B}"/>
    <cellStyle name="Normal 17 3 2" xfId="470" xr:uid="{90EA0579-9DFA-454E-849C-1013ACF993E2}"/>
    <cellStyle name="Normal 17 4" xfId="351" xr:uid="{82277B18-136A-45B2-9A03-4F99CF719B99}"/>
    <cellStyle name="Normal 18" xfId="121" xr:uid="{DBB5D38D-F945-46E9-8EBA-A77800E6135C}"/>
    <cellStyle name="Normal 18 2" xfId="185" xr:uid="{5AA13963-C790-4AEA-97E8-13FA5F31AA86}"/>
    <cellStyle name="Normal 18 2 2" xfId="309" xr:uid="{F27AA93A-3B67-4884-99EA-392CAEDD5E12}"/>
    <cellStyle name="Normal 18 2 2 2" xfId="553" xr:uid="{A95AC00B-5B3F-46E3-A3A6-A8F76A93F264}"/>
    <cellStyle name="Normal 18 2 3" xfId="434" xr:uid="{903C8518-7E60-426A-8760-4827AA61CBA5}"/>
    <cellStyle name="Normal 18 3" xfId="249" xr:uid="{58A56BE2-A99D-42A3-9BDE-264DF2B5C917}"/>
    <cellStyle name="Normal 18 3 2" xfId="494" xr:uid="{84E27A85-7F53-4CD6-834A-581EC91C94B5}"/>
    <cellStyle name="Normal 18 4" xfId="375" xr:uid="{BC3C3AB7-3229-4C87-91F2-1A63F077307B}"/>
    <cellStyle name="Normal 19" xfId="134" xr:uid="{D09A7EBE-92E9-47EE-A786-50A0CBCA273E}"/>
    <cellStyle name="Normal 19 2" xfId="261" xr:uid="{5D32CD66-6485-4636-81A4-155CAABE4E96}"/>
    <cellStyle name="Normal 2" xfId="13" xr:uid="{EE2E4143-C23A-421C-B9F3-76423CB5B823}"/>
    <cellStyle name="Normal 2 2" xfId="14" xr:uid="{AF1D5C34-9430-45DB-953F-18885EE07CA0}"/>
    <cellStyle name="Normal 2 2 2" xfId="15" xr:uid="{F0834570-1657-45CF-8121-04878090ADA2}"/>
    <cellStyle name="Normal 2 2 3" xfId="16" xr:uid="{8BDFAABB-C9F1-4D99-A928-90FEA78905AC}"/>
    <cellStyle name="Normal 2 2 4" xfId="17" xr:uid="{5EC5E84E-0619-458D-A8EA-8336BAA3F90F}"/>
    <cellStyle name="Normal 2 2 5" xfId="18" xr:uid="{0D27E36C-5D80-4D89-9C9F-1D659815AC81}"/>
    <cellStyle name="Normal 2 2 6" xfId="19" xr:uid="{EE5146A1-B949-401D-BE18-7B4D4C581A6C}"/>
    <cellStyle name="Normal 2 2 7" xfId="20" xr:uid="{0A751259-2775-42B5-9878-71E18FE969B9}"/>
    <cellStyle name="Normal 2 2 8" xfId="64" xr:uid="{5A3718ED-76AA-4E2A-8BCD-AA5C75DF0BBC}"/>
    <cellStyle name="Normal 2 3" xfId="21" xr:uid="{118AB493-3750-4442-9768-D19B0AB69064}"/>
    <cellStyle name="Normal 2 4" xfId="22" xr:uid="{F607D269-7ED7-4576-8756-D741C6805C68}"/>
    <cellStyle name="Normal 2 5" xfId="23" xr:uid="{F05DD5A2-E28B-41AE-95BE-7726A604EE8B}"/>
    <cellStyle name="Normal 2 5 2" xfId="65" xr:uid="{1B99FB14-273D-4448-9268-53F78FD42AD0}"/>
    <cellStyle name="Normal 2 6" xfId="24" xr:uid="{584892F8-C3F9-4AF4-88E6-FB9301D12162}"/>
    <cellStyle name="Normal 2 6 2" xfId="66" xr:uid="{FD507BA0-0708-4492-B983-0B8AC40BBA7A}"/>
    <cellStyle name="Normal 2 7" xfId="25" xr:uid="{038830B2-4FC8-4F38-867B-0F3F00403A12}"/>
    <cellStyle name="Normal 2 7 2" xfId="67" xr:uid="{D1AE0EE0-14BB-4A5F-9BC9-00AF4A816FA6}"/>
    <cellStyle name="Normal 2 8" xfId="77" xr:uid="{8E55FA8F-70CF-4116-8A25-C82B06810458}"/>
    <cellStyle name="Normal 20" xfId="133" xr:uid="{A49A19D0-7948-4B31-82E4-23EE222CAC4B}"/>
    <cellStyle name="Normal 20 2" xfId="260" xr:uid="{B84B66EF-3BB2-448F-B227-BD69E31D6064}"/>
    <cellStyle name="Normal 20 2 2" xfId="505" xr:uid="{7C773A7B-0F3C-4B6D-AD91-C451CC7CB660}"/>
    <cellStyle name="Normal 20 3" xfId="386" xr:uid="{0DC8583B-4BFB-4CD0-AB03-FB50F09276BF}"/>
    <cellStyle name="Normal 21" xfId="196" xr:uid="{C1C14555-89F3-455F-BA55-984758774BA9}"/>
    <cellStyle name="Normal 21 2" xfId="320" xr:uid="{E05150DC-4B8F-4338-A003-F09BC48C8DBB}"/>
    <cellStyle name="Normal 21 2 2" xfId="564" xr:uid="{7BD29F47-0635-41AC-B830-4832B5294B7B}"/>
    <cellStyle name="Normal 21 3" xfId="445" xr:uid="{AC66090C-367E-4100-ACA6-D9A30ABC9F42}"/>
    <cellStyle name="Normal 22" xfId="198" xr:uid="{4201046D-C8D5-4631-BBCF-E5BC634A61E2}"/>
    <cellStyle name="Normal 22 2" xfId="203" xr:uid="{156CF000-084B-402A-84EA-AF5EB7B70DF9}"/>
    <cellStyle name="Normal 22 3" xfId="321" xr:uid="{555455D0-C635-459A-81EE-1AA18341E3E0}"/>
    <cellStyle name="Normal 23" xfId="197" xr:uid="{CC7B823C-2ABD-427F-B0B6-1A11055D9762}"/>
    <cellStyle name="Normal 23 2" xfId="446" xr:uid="{BCBD22BB-2FA3-42A5-B62E-E6D3A7113F29}"/>
    <cellStyle name="Normal 24" xfId="322" xr:uid="{C8CF20E0-F2D3-46B3-872F-0E07E2924C8E}"/>
    <cellStyle name="Normal 24 2" xfId="565" xr:uid="{ABDCBB0B-5D2A-4954-808C-810788A1D517}"/>
    <cellStyle name="Normal 25" xfId="323" xr:uid="{D660436C-E6C0-4ED1-A40F-F712CFD3C8B7}"/>
    <cellStyle name="Normal 25 2" xfId="566" xr:uid="{2AEAC914-DB43-46D9-BA9A-C324B2DC46C7}"/>
    <cellStyle name="Normal 26" xfId="324" xr:uid="{CC888B09-CDF6-4ED0-8ADD-9E2095DC6F09}"/>
    <cellStyle name="Normal 26 2" xfId="567" xr:uid="{EAA2EDE7-4F66-4C15-B005-2A7ED3FD2D76}"/>
    <cellStyle name="Normal 27" xfId="326" xr:uid="{ED69C6F0-9385-487A-8AB0-69F806F6C3C4}"/>
    <cellStyle name="Normal 28" xfId="325" xr:uid="{80F03169-FFB0-4B74-8E72-C75E3F5B7FBB}"/>
    <cellStyle name="Normal 29" xfId="568" xr:uid="{2E7B0936-E7AF-4144-9FDF-D1284080EEAB}"/>
    <cellStyle name="Normal 3" xfId="26" xr:uid="{C3039EE2-6369-4F2E-AF17-2B81E22D6D33}"/>
    <cellStyle name="Normal 3 2" xfId="68" xr:uid="{30848A62-8B85-40CA-AC7F-3D171B7AC430}"/>
    <cellStyle name="Normal 3 2 2" xfId="87" xr:uid="{55431882-6583-457B-A1BE-1D7D14009C02}"/>
    <cellStyle name="Normal 3 2 2 2" xfId="115" xr:uid="{6AB98DD0-A570-4720-8129-CF515B1021BA}"/>
    <cellStyle name="Normal 3 2 2 2 2" xfId="179" xr:uid="{EB7853A5-33B4-4F96-BD76-1726978A9CC9}"/>
    <cellStyle name="Normal 3 2 2 2 2 2" xfId="303" xr:uid="{AFB82D55-D497-4984-8944-B0C206A06BAB}"/>
    <cellStyle name="Normal 3 2 2 2 2 2 2" xfId="547" xr:uid="{203DDE1E-626C-4F1D-884B-CA5809033423}"/>
    <cellStyle name="Normal 3 2 2 2 2 3" xfId="428" xr:uid="{E07C8AD5-F2AF-4349-BDB6-E374422E663A}"/>
    <cellStyle name="Normal 3 2 2 2 3" xfId="243" xr:uid="{6220147E-3B08-4DD5-9428-13865396BFC0}"/>
    <cellStyle name="Normal 3 2 2 2 3 2" xfId="488" xr:uid="{660D7A41-938F-4419-9DE9-15144C04200C}"/>
    <cellStyle name="Normal 3 2 2 2 4" xfId="369" xr:uid="{F98B72FB-F541-4C61-B197-2EDEE756A862}"/>
    <cellStyle name="Normal 3 2 2 3" xfId="154" xr:uid="{3813605A-EDED-4E2F-8B52-F4E15105717F}"/>
    <cellStyle name="Normal 3 2 2 3 2" xfId="279" xr:uid="{22BB20D3-003B-49E8-A8C3-D73993BF08BB}"/>
    <cellStyle name="Normal 3 2 2 3 2 2" xfId="523" xr:uid="{93B4232D-9805-49B7-BE55-5023A45ECEC7}"/>
    <cellStyle name="Normal 3 2 2 3 3" xfId="404" xr:uid="{58CD7FE4-FEA4-439E-9F3B-67C0E9640A39}"/>
    <cellStyle name="Normal 3 2 2 4" xfId="219" xr:uid="{D27F1311-1B08-4BFD-B748-67351E80D2AC}"/>
    <cellStyle name="Normal 3 2 2 4 2" xfId="464" xr:uid="{899A8227-73C8-43E1-BE15-FFC91ADF8FC3}"/>
    <cellStyle name="Normal 3 2 2 5" xfId="345" xr:uid="{B74EA16C-7F1F-4E61-A11A-05EA711E9116}"/>
    <cellStyle name="Normal 3 2 3" xfId="103" xr:uid="{61E48756-2B5E-4CBB-B9AD-87A2E8787BD5}"/>
    <cellStyle name="Normal 3 2 3 2" xfId="167" xr:uid="{F062261E-82A9-46FE-8865-71592DD801FB}"/>
    <cellStyle name="Normal 3 2 3 2 2" xfId="291" xr:uid="{09E72AB9-4A2F-45EA-951D-CFAD83443398}"/>
    <cellStyle name="Normal 3 2 3 2 2 2" xfId="535" xr:uid="{3E3157A3-6756-4ECF-BA33-918EC400DF7D}"/>
    <cellStyle name="Normal 3 2 3 2 3" xfId="416" xr:uid="{5B53D48F-5E06-45CE-ABDB-B6D11B0DFCB3}"/>
    <cellStyle name="Normal 3 2 3 3" xfId="231" xr:uid="{724371CF-55B9-4C4E-BE4D-60BDD13AFE31}"/>
    <cellStyle name="Normal 3 2 3 3 2" xfId="476" xr:uid="{37C8E1B5-8BDE-4C47-9214-B935A70332C0}"/>
    <cellStyle name="Normal 3 2 3 4" xfId="357" xr:uid="{76C264ED-A68C-4EFF-989E-216A96077B71}"/>
    <cellStyle name="Normal 3 2 4" xfId="128" xr:uid="{59EA03E9-6534-4766-806D-A2D275E387EE}"/>
    <cellStyle name="Normal 3 2 4 2" xfId="191" xr:uid="{E39A27AE-5E42-4B7D-B8AF-5F5C099C4AF9}"/>
    <cellStyle name="Normal 3 2 4 2 2" xfId="315" xr:uid="{1A11DD44-4C31-45C8-98D2-64B7DDD19767}"/>
    <cellStyle name="Normal 3 2 4 2 2 2" xfId="559" xr:uid="{E22EAD72-7BBB-4305-B628-54EF68B01C08}"/>
    <cellStyle name="Normal 3 2 4 2 3" xfId="440" xr:uid="{F40D4E61-D452-4A43-BADE-7B9BEA20F0AA}"/>
    <cellStyle name="Normal 3 2 4 3" xfId="255" xr:uid="{0DAE6D6E-079D-4676-84CC-EC3E1586BE44}"/>
    <cellStyle name="Normal 3 2 4 3 2" xfId="500" xr:uid="{C8DB3A14-3C60-4D22-BDEB-B71157142DA7}"/>
    <cellStyle name="Normal 3 2 4 4" xfId="381" xr:uid="{96CC0471-435B-470C-BB17-0AFADBC217FF}"/>
    <cellStyle name="Normal 3 2 5" xfId="142" xr:uid="{0AF3F575-9C42-4913-8ACF-D9B30FDE85CD}"/>
    <cellStyle name="Normal 3 2 5 2" xfId="267" xr:uid="{681E259C-9C98-42F1-A7AB-74F7DE97488E}"/>
    <cellStyle name="Normal 3 2 5 2 2" xfId="511" xr:uid="{3986093E-24D4-4BE1-B185-BB1681D58092}"/>
    <cellStyle name="Normal 3 2 5 3" xfId="392" xr:uid="{5CF302EA-A0DD-41FA-B122-5E43595A2376}"/>
    <cellStyle name="Normal 3 2 6" xfId="207" xr:uid="{287A288D-77D4-44F7-8592-8EA2195374A4}"/>
    <cellStyle name="Normal 3 2 6 2" xfId="452" xr:uid="{1D5F9E1A-B1C9-4B16-8403-99BEBEE27A60}"/>
    <cellStyle name="Normal 3 2 7" xfId="333" xr:uid="{D495D7B4-B251-4E80-A2F0-F7ED8E54186A}"/>
    <cellStyle name="Normal 3 3" xfId="81" xr:uid="{1D213480-D4DB-4AF8-AD04-C02F13080010}"/>
    <cellStyle name="Normal 3 3 2" xfId="110" xr:uid="{783DCAED-BBC4-42DF-A563-67DA765CF4D2}"/>
    <cellStyle name="Normal 3 3 2 2" xfId="174" xr:uid="{9795150E-4F88-49AF-8D34-B5DBF722FC19}"/>
    <cellStyle name="Normal 3 3 2 2 2" xfId="298" xr:uid="{F68C99D6-9FC8-4095-BEF8-80482B94FCB8}"/>
    <cellStyle name="Normal 3 3 2 2 2 2" xfId="542" xr:uid="{716B93C3-386F-4DAA-A5DB-4F96ECFCD7BE}"/>
    <cellStyle name="Normal 3 3 2 2 3" xfId="423" xr:uid="{0B2127BF-D93A-4666-BCC9-32085916B55A}"/>
    <cellStyle name="Normal 3 3 2 3" xfId="238" xr:uid="{D52E0705-03B7-4DF7-A7ED-6BAC8B34ACB3}"/>
    <cellStyle name="Normal 3 3 2 3 2" xfId="483" xr:uid="{1EEAD0DE-0D4C-47D7-ABF1-26F45E8E3028}"/>
    <cellStyle name="Normal 3 3 2 4" xfId="364" xr:uid="{B801EF8F-1C6A-4331-9CAA-3FE49407836D}"/>
    <cellStyle name="Normal 3 3 3" xfId="149" xr:uid="{9F38DB51-075A-4EAD-A430-F68E3BDC0657}"/>
    <cellStyle name="Normal 3 3 3 2" xfId="274" xr:uid="{294F1810-8E0D-46EC-99E3-E819A83316DC}"/>
    <cellStyle name="Normal 3 3 3 2 2" xfId="518" xr:uid="{EEA151CF-F2C0-4C3D-8FCE-056473BD7C2F}"/>
    <cellStyle name="Normal 3 3 3 3" xfId="399" xr:uid="{3468C0F6-086D-4F63-8991-EC5A91B005D5}"/>
    <cellStyle name="Normal 3 3 4" xfId="214" xr:uid="{35BC829C-A390-4B3D-BF18-723220B955D6}"/>
    <cellStyle name="Normal 3 3 4 2" xfId="459" xr:uid="{497E4BA0-B529-4FAC-929C-7738F87E08FC}"/>
    <cellStyle name="Normal 3 3 5" xfId="340" xr:uid="{44FC8D16-BAF5-4CC9-B353-C536E93DC479}"/>
    <cellStyle name="Normal 3 4" xfId="97" xr:uid="{C33E13F3-9F54-4B08-AC49-B090D9AB56F3}"/>
    <cellStyle name="Normal 3 4 2" xfId="162" xr:uid="{80EE16AA-8311-42AF-8308-FAB68457CD7B}"/>
    <cellStyle name="Normal 3 4 2 2" xfId="286" xr:uid="{48B88B0B-681A-4AF8-9F40-97BD1639556F}"/>
    <cellStyle name="Normal 3 4 2 2 2" xfId="530" xr:uid="{5B8A2A14-53C8-473A-886E-CB3B0FE4FB30}"/>
    <cellStyle name="Normal 3 4 2 3" xfId="411" xr:uid="{F16451FC-2411-453D-8470-C8153038FE57}"/>
    <cellStyle name="Normal 3 4 3" xfId="226" xr:uid="{F917ABB8-0CCB-4DFD-9195-F75C56E805D1}"/>
    <cellStyle name="Normal 3 4 3 2" xfId="471" xr:uid="{038051D3-B2E6-4EAF-8819-71978C88280E}"/>
    <cellStyle name="Normal 3 4 4" xfId="352" xr:uid="{EC11743A-4850-418B-BBCB-174224A7122A}"/>
    <cellStyle name="Normal 3 5" xfId="123" xr:uid="{99DED365-C437-4AB2-B327-DB442FA182F4}"/>
    <cellStyle name="Normal 3 5 2" xfId="186" xr:uid="{BC8F77A3-2EF4-4C70-992D-07C8B2171F7A}"/>
    <cellStyle name="Normal 3 5 2 2" xfId="310" xr:uid="{93A48926-8C8E-4290-8660-A82EAE57073E}"/>
    <cellStyle name="Normal 3 5 2 2 2" xfId="554" xr:uid="{BE99FA10-2CCC-4666-AB09-7E188A7B4E3C}"/>
    <cellStyle name="Normal 3 5 2 3" xfId="435" xr:uid="{AF1652D4-524B-42AC-B736-3CC0BA175F91}"/>
    <cellStyle name="Normal 3 5 3" xfId="250" xr:uid="{A6DF6611-F817-4451-B8ED-D86DD06B5712}"/>
    <cellStyle name="Normal 3 5 3 2" xfId="495" xr:uid="{E119A73A-B3E5-444B-A3AB-D820D400670E}"/>
    <cellStyle name="Normal 3 5 4" xfId="376" xr:uid="{259FA028-A73F-42F8-AB78-0BFBC3CEE758}"/>
    <cellStyle name="Normal 3 6" xfId="136" xr:uid="{7CCA4A15-CB22-4720-BD8A-7A6CB4E97D1D}"/>
    <cellStyle name="Normal 3 6 2" xfId="262" xr:uid="{F32FC30F-7518-43C7-917C-320A7BA1F68A}"/>
    <cellStyle name="Normal 3 6 2 2" xfId="506" xr:uid="{A96E01BD-5D6F-4312-861B-3E112F56E763}"/>
    <cellStyle name="Normal 3 6 3" xfId="387" xr:uid="{3D4D2D66-D0D3-4AEA-94BB-1DC17C254471}"/>
    <cellStyle name="Normal 3 7" xfId="200" xr:uid="{46A897D1-A19B-4CB3-8673-11E9B1AEDDE0}"/>
    <cellStyle name="Normal 3 7 2" xfId="447" xr:uid="{00A692B4-C3D4-41C5-B08B-7A8706EC8115}"/>
    <cellStyle name="Normal 3 8" xfId="327" xr:uid="{C702D087-DC89-469F-9F57-D69912C90ADB}"/>
    <cellStyle name="Normal 30" xfId="569" xr:uid="{B10F1B1B-EEA7-4DE6-AB6B-6E29FC3A9CE5}"/>
    <cellStyle name="Normal 31" xfId="570" xr:uid="{9B26B1A6-6BC6-48AD-9F2A-85B5FC2F98D1}"/>
    <cellStyle name="Normal 32" xfId="572" xr:uid="{53BCC5DC-E625-497D-9F20-D2374F2D53C9}"/>
    <cellStyle name="Normal 33" xfId="2" xr:uid="{FE946A54-31BD-497A-82A7-E2C75C5BA50D}"/>
    <cellStyle name="Normal 34" xfId="575" xr:uid="{C6B3D453-022C-48FF-ACEE-73868CC63B29}"/>
    <cellStyle name="Normal 4" xfId="27" xr:uid="{633A09B2-A7E6-415A-BF51-D41D43874FE6}"/>
    <cellStyle name="Normal 5" xfId="28" xr:uid="{2FADABD9-656E-4E5E-9BAB-1B1A0641CBE7}"/>
    <cellStyle name="Normal 5 2" xfId="29" xr:uid="{7F54AE7A-F674-43B4-B793-139E2F02CF37}"/>
    <cellStyle name="Normal 5 3" xfId="30" xr:uid="{4C73A923-ABB2-4A3B-B9D9-4BC5ADD34719}"/>
    <cellStyle name="Normal 5 4" xfId="31" xr:uid="{8D32AED0-2ADC-4913-9145-0B616268C8CF}"/>
    <cellStyle name="Normal 5 5" xfId="32" xr:uid="{20DE8C40-C335-4E6B-9733-21C86B45DC2A}"/>
    <cellStyle name="Normal 6" xfId="33" xr:uid="{17B29115-40EC-4D76-83BE-07115A997923}"/>
    <cellStyle name="Normal 6 2" xfId="34" xr:uid="{1BDE706C-5EA6-49B1-9713-7DA0F7FFCE80}"/>
    <cellStyle name="Normal 6 3" xfId="35" xr:uid="{ED17CF77-36E7-4333-9555-160523E496F8}"/>
    <cellStyle name="Normal 6 4" xfId="36" xr:uid="{383C8ECD-E3B4-4664-A5B6-2199E4A91B1E}"/>
    <cellStyle name="Normal 6 5" xfId="37" xr:uid="{13E055D5-20C5-4B55-96BD-8C9749B06C7C}"/>
    <cellStyle name="Normal 7" xfId="76" xr:uid="{5A6363DE-A959-4F08-9067-F5527B629924}"/>
    <cellStyle name="Normal 7 10" xfId="338" xr:uid="{F0E0B64A-B133-4B32-B4B9-F2CA161782B3}"/>
    <cellStyle name="Normal 7 2" xfId="38" xr:uid="{E37CD624-6E3E-4F03-B064-5108BEF3AC48}"/>
    <cellStyle name="Normal 7 3" xfId="39" xr:uid="{75A253D1-E7F0-42A3-AAF8-55F6A3D419DE}"/>
    <cellStyle name="Normal 7 4" xfId="40" xr:uid="{62F7C98B-A196-4C83-B835-C36F34E5C49D}"/>
    <cellStyle name="Normal 7 5" xfId="92" xr:uid="{5EC61771-967F-4E05-AB2B-B75A0278E6BF}"/>
    <cellStyle name="Normal 7 5 2" xfId="120" xr:uid="{02904D78-4D54-4089-88A6-556A44DA44D0}"/>
    <cellStyle name="Normal 7 5 2 2" xfId="184" xr:uid="{DBAB81B2-03C5-4D19-A7D9-6B5DE45BCED2}"/>
    <cellStyle name="Normal 7 5 2 2 2" xfId="308" xr:uid="{DFBB7CFE-6743-4C08-A1F5-C95D122668D2}"/>
    <cellStyle name="Normal 7 5 2 2 2 2" xfId="552" xr:uid="{36E16544-75AB-4784-89B6-1EEC4E604B88}"/>
    <cellStyle name="Normal 7 5 2 2 3" xfId="433" xr:uid="{958B012B-7DC7-478A-9BBB-C031424309B2}"/>
    <cellStyle name="Normal 7 5 2 3" xfId="248" xr:uid="{65CAC380-6C14-4FC6-A224-96FADC4C1AA2}"/>
    <cellStyle name="Normal 7 5 2 3 2" xfId="493" xr:uid="{E29B5DC6-C703-4ED9-8FA7-824F1EFF4144}"/>
    <cellStyle name="Normal 7 5 2 4" xfId="374" xr:uid="{765B2C83-FD27-4C5F-912F-94EEF7D04B41}"/>
    <cellStyle name="Normal 7 5 3" xfId="159" xr:uid="{EBDC4052-78F3-4098-AD39-91C5FE497E9B}"/>
    <cellStyle name="Normal 7 5 3 2" xfId="284" xr:uid="{9879FCC4-D657-40E1-9C47-4976F31D504B}"/>
    <cellStyle name="Normal 7 5 3 2 2" xfId="528" xr:uid="{A26D681A-84FF-4CC1-A27C-122ABADAB81F}"/>
    <cellStyle name="Normal 7 5 3 3" xfId="409" xr:uid="{2819C3E3-58EA-40BA-BDF1-3BAA383B922E}"/>
    <cellStyle name="Normal 7 5 4" xfId="224" xr:uid="{8E352208-4C84-4ABB-805A-D386BBEEDA8C}"/>
    <cellStyle name="Normal 7 5 4 2" xfId="469" xr:uid="{22FED9A9-5023-4ED7-9B5A-7AA421848591}"/>
    <cellStyle name="Normal 7 5 5" xfId="350" xr:uid="{943BB53F-5088-4832-A886-E08144E46D6F}"/>
    <cellStyle name="Normal 7 6" xfId="108" xr:uid="{B56B6E0C-CA22-420C-80C1-3F76C3357BE0}"/>
    <cellStyle name="Normal 7 6 2" xfId="172" xr:uid="{61A559BD-860B-428F-86C5-4DE8EB2226D0}"/>
    <cellStyle name="Normal 7 6 2 2" xfId="296" xr:uid="{58AF3888-7B0D-456C-ADC3-053C77B00B23}"/>
    <cellStyle name="Normal 7 6 2 2 2" xfId="540" xr:uid="{91DC54E2-88AF-4349-952A-14DF622F05AC}"/>
    <cellStyle name="Normal 7 6 2 3" xfId="421" xr:uid="{5CD842D4-5C64-48F6-B05A-33700B52D12F}"/>
    <cellStyle name="Normal 7 6 3" xfId="236" xr:uid="{7D08DABA-6CE8-4039-8B9D-0880FB7316EC}"/>
    <cellStyle name="Normal 7 6 3 2" xfId="481" xr:uid="{7A98C59E-9355-4767-9BAA-B3A499344D52}"/>
    <cellStyle name="Normal 7 6 4" xfId="362" xr:uid="{4CFE750A-B91F-45C1-A461-C16AE2F63968}"/>
    <cellStyle name="Normal 7 7" xfId="122" xr:uid="{69B25DD3-8C37-4FA3-A5A8-F301533D15DF}"/>
    <cellStyle name="Normal 7 8" xfId="147" xr:uid="{A3146363-DFA1-48D4-A715-E6CCAECE95C7}"/>
    <cellStyle name="Normal 7 8 2" xfId="272" xr:uid="{B70F939D-B095-4FEB-A3A8-188528782E10}"/>
    <cellStyle name="Normal 7 8 2 2" xfId="516" xr:uid="{ACC057E0-2453-4C74-AF40-EE659AD8FDC5}"/>
    <cellStyle name="Normal 7 8 3" xfId="397" xr:uid="{F1198232-542F-4F11-A723-2EC8E2B21405}"/>
    <cellStyle name="Normal 7 9" xfId="212" xr:uid="{DB034564-98F7-4EC1-B486-EA4C7AEB75BD}"/>
    <cellStyle name="Normal 7 9 2" xfId="457" xr:uid="{EA060B1A-72C2-4C95-869A-37934BCE31BE}"/>
    <cellStyle name="Normal 8" xfId="41" xr:uid="{BA6D0EDF-4516-4957-A46D-3640DFB3EFD8}"/>
    <cellStyle name="Normal 8 2" xfId="42" xr:uid="{14CC56F8-E32C-4B15-9109-434AE26B2A80}"/>
    <cellStyle name="Normal 9" xfId="43" xr:uid="{5F4E9757-F3D4-416F-99ED-0ED85D326B82}"/>
    <cellStyle name="Normal 9 2" xfId="44" xr:uid="{C5121B29-45EA-4DD4-A06E-317F6DA20F10}"/>
    <cellStyle name="Normal 9 3" xfId="69" xr:uid="{FF5A63EB-86AF-465B-B08D-933C340A9EFC}"/>
    <cellStyle name="Paprastas 2" xfId="1" xr:uid="{8D8031AB-733F-47BE-8266-D303570A4773}"/>
    <cellStyle name="Paprastas 2 2" xfId="45" xr:uid="{8CEBEF6F-FE9B-4FF9-876F-EDCE0B2F6D33}"/>
    <cellStyle name="Paprastas 2 2 2" xfId="46" xr:uid="{93B7CB14-A9F6-46D5-A764-6813D13DD6F0}"/>
    <cellStyle name="Paprastas 2 2 3" xfId="47" xr:uid="{46A55238-1B68-4DF6-96D5-57F254016F8D}"/>
    <cellStyle name="Paprastas 2 2 4" xfId="48" xr:uid="{42B485D3-6E71-4471-9C72-CE8E6CC8C6C2}"/>
    <cellStyle name="Paprastas 2 2 5" xfId="49" xr:uid="{4179C2D0-8007-48C5-8508-6674033CC54E}"/>
    <cellStyle name="Paprastas 2 2 6" xfId="50" xr:uid="{A16C7BF2-32FC-4780-BA09-D1857BB40901}"/>
    <cellStyle name="Paprastas 2 2 7" xfId="51" xr:uid="{719AC0E1-FF01-4A94-A1F0-D66934B68C72}"/>
    <cellStyle name="Paprastas 2 2 8" xfId="52" xr:uid="{5D5DF418-A49D-44A6-95EC-BCDF6AC3AC6F}"/>
    <cellStyle name="Paprastas 2 2 9" xfId="71" xr:uid="{08625E26-2679-4325-A19D-B32543D8F8FD}"/>
    <cellStyle name="Paprastas 2 3" xfId="70" xr:uid="{7AD826CD-4CD4-4D22-BA1E-9F6FDF82A062}"/>
    <cellStyle name="Paprastas 2 3 2" xfId="88" xr:uid="{616508B1-B7A2-4ACD-BB24-0E0BD853788A}"/>
    <cellStyle name="Paprastas 2 3 2 2" xfId="116" xr:uid="{E5D6AA97-CDE9-4A47-8D9D-DD7A9F3B32C1}"/>
    <cellStyle name="Paprastas 2 3 2 2 2" xfId="180" xr:uid="{45F24F38-8011-4FC5-BF25-AFD39E2BAE38}"/>
    <cellStyle name="Paprastas 2 3 2 2 2 2" xfId="304" xr:uid="{F2D82904-DDE6-4291-A6C2-CDF7DFA9755C}"/>
    <cellStyle name="Paprastas 2 3 2 2 2 2 2" xfId="548" xr:uid="{5299EB10-FBE4-4325-8FB1-6DD1B56ABF37}"/>
    <cellStyle name="Paprastas 2 3 2 2 2 3" xfId="429" xr:uid="{A03BEF47-609C-4852-9196-5CD82493FD97}"/>
    <cellStyle name="Paprastas 2 3 2 2 3" xfId="244" xr:uid="{139861C6-537C-4077-87F7-E50A0E5F0B16}"/>
    <cellStyle name="Paprastas 2 3 2 2 3 2" xfId="489" xr:uid="{B7EE00D0-EF9E-4138-BBBB-B5766DCAABB6}"/>
    <cellStyle name="Paprastas 2 3 2 2 4" xfId="370" xr:uid="{A447273F-7271-4A89-933F-A9B40A56FD90}"/>
    <cellStyle name="Paprastas 2 3 2 3" xfId="155" xr:uid="{1B9B6697-E200-496D-AEAB-A83A26DB845A}"/>
    <cellStyle name="Paprastas 2 3 2 3 2" xfId="280" xr:uid="{12B49045-B5F6-45B1-AF04-A7902AB03928}"/>
    <cellStyle name="Paprastas 2 3 2 3 2 2" xfId="524" xr:uid="{CA2CBDB9-9796-4370-B8FE-96D9E9C563BD}"/>
    <cellStyle name="Paprastas 2 3 2 3 3" xfId="405" xr:uid="{504AD493-ADC9-46D7-83F3-CE682B6D3E50}"/>
    <cellStyle name="Paprastas 2 3 2 4" xfId="220" xr:uid="{95DF274A-DB29-4522-8184-CAC410EA3FB1}"/>
    <cellStyle name="Paprastas 2 3 2 4 2" xfId="465" xr:uid="{A7754489-53D9-4641-9648-30EA11F11EC6}"/>
    <cellStyle name="Paprastas 2 3 2 5" xfId="346" xr:uid="{F1354360-1B06-447E-8919-88A59A497038}"/>
    <cellStyle name="Paprastas 2 3 3" xfId="104" xr:uid="{DE29FAE5-1A2D-4921-9237-CF0DBAEB1F40}"/>
    <cellStyle name="Paprastas 2 3 3 2" xfId="168" xr:uid="{BFFF5E01-B8A8-4144-BE39-55157E81C879}"/>
    <cellStyle name="Paprastas 2 3 3 2 2" xfId="292" xr:uid="{6AD551EE-400F-4833-AEE4-D4CC11D8DBA8}"/>
    <cellStyle name="Paprastas 2 3 3 2 2 2" xfId="536" xr:uid="{F6D77FBC-94F0-4CC9-B7CD-7C03D40C141E}"/>
    <cellStyle name="Paprastas 2 3 3 2 3" xfId="417" xr:uid="{C84AA9DF-EBE8-49E9-9510-2AACF6EFB49A}"/>
    <cellStyle name="Paprastas 2 3 3 3" xfId="232" xr:uid="{F5C7A79F-E6CF-4112-8FB3-C628111D15FB}"/>
    <cellStyle name="Paprastas 2 3 3 3 2" xfId="477" xr:uid="{FDBFA38D-7C2C-4B36-A65F-BEEE7C96A829}"/>
    <cellStyle name="Paprastas 2 3 3 4" xfId="358" xr:uid="{AF43618C-71EA-4336-A75D-367E55B25492}"/>
    <cellStyle name="Paprastas 2 3 4" xfId="129" xr:uid="{B253EA27-4263-461A-9119-67D8B522171B}"/>
    <cellStyle name="Paprastas 2 3 4 2" xfId="192" xr:uid="{BB5EB5B2-AD01-49D1-810B-DD8CF59B166E}"/>
    <cellStyle name="Paprastas 2 3 4 2 2" xfId="316" xr:uid="{E68CED5D-95EF-4B21-9B0C-404EBFD637D7}"/>
    <cellStyle name="Paprastas 2 3 4 2 2 2" xfId="560" xr:uid="{707B3C4A-B805-479F-BCEB-5523141765FA}"/>
    <cellStyle name="Paprastas 2 3 4 2 3" xfId="441" xr:uid="{1649B3D0-DC4E-40C0-883A-FEEE46C6152E}"/>
    <cellStyle name="Paprastas 2 3 4 3" xfId="256" xr:uid="{B03758E9-E61C-4C54-B80C-6F064D362D6C}"/>
    <cellStyle name="Paprastas 2 3 4 3 2" xfId="501" xr:uid="{B57506D6-A097-4A87-B3B4-606578118135}"/>
    <cellStyle name="Paprastas 2 3 4 4" xfId="382" xr:uid="{A34EDE19-444E-462F-80EE-50C5EA26FCFE}"/>
    <cellStyle name="Paprastas 2 3 5" xfId="143" xr:uid="{1F9940F2-E0C4-4CF2-A824-DFFA5752882A}"/>
    <cellStyle name="Paprastas 2 3 5 2" xfId="268" xr:uid="{89ECDDA9-8D89-459F-BA62-FEE0101BC0EC}"/>
    <cellStyle name="Paprastas 2 3 5 2 2" xfId="512" xr:uid="{6E191326-D342-4E04-A2F2-C5391A61B3B5}"/>
    <cellStyle name="Paprastas 2 3 5 3" xfId="393" xr:uid="{3D4B12D6-C658-450D-ACA2-C6F3146CDCA9}"/>
    <cellStyle name="Paprastas 2 3 6" xfId="208" xr:uid="{C341F87C-4F88-4516-951C-2BD098553F61}"/>
    <cellStyle name="Paprastas 2 3 6 2" xfId="453" xr:uid="{8005AE64-4CFF-4D1D-8804-D411E0422ABD}"/>
    <cellStyle name="Paprastas 2 3 7" xfId="334" xr:uid="{5DCFF863-D011-4369-99FD-DA6EFB27C34D}"/>
    <cellStyle name="Paprastas 2 4" xfId="82" xr:uid="{7362E292-25EB-4CFF-ACD7-D59B1E041465}"/>
    <cellStyle name="Paprastas 2 4 2" xfId="111" xr:uid="{EA32F3D5-4371-4B76-B99C-D9968B0EE39A}"/>
    <cellStyle name="Paprastas 2 4 2 2" xfId="175" xr:uid="{34ECD6C4-C9BB-4DC3-ABE0-EE461A0F1FE5}"/>
    <cellStyle name="Paprastas 2 4 2 2 2" xfId="299" xr:uid="{E3F9ED35-3780-4382-AE21-DC06338A7EC3}"/>
    <cellStyle name="Paprastas 2 4 2 2 2 2" xfId="543" xr:uid="{2F484D83-1EC9-47BA-9B40-4A254DD8BC3B}"/>
    <cellStyle name="Paprastas 2 4 2 2 3" xfId="424" xr:uid="{379331D7-B951-4EBE-8C5D-AFF625CE93C9}"/>
    <cellStyle name="Paprastas 2 4 2 3" xfId="239" xr:uid="{65DA97CD-E2F3-45A4-B72E-965AE51CF184}"/>
    <cellStyle name="Paprastas 2 4 2 3 2" xfId="484" xr:uid="{E14F1E1F-0B15-4DB5-AC2E-B1F485D1E421}"/>
    <cellStyle name="Paprastas 2 4 2 4" xfId="365" xr:uid="{B218CED7-94EE-448D-AABD-A4C705FDE9C4}"/>
    <cellStyle name="Paprastas 2 4 3" xfId="150" xr:uid="{A8DA24F7-0ACB-4CDF-A22C-DDBC5AE035E7}"/>
    <cellStyle name="Paprastas 2 4 3 2" xfId="275" xr:uid="{69B9D640-1444-4221-848B-B0816CCC7B06}"/>
    <cellStyle name="Paprastas 2 4 3 2 2" xfId="519" xr:uid="{8E1490CB-BB34-4562-BFBF-7B51D6F5518A}"/>
    <cellStyle name="Paprastas 2 4 3 3" xfId="400" xr:uid="{DD69F1AE-DBF2-428A-A578-58601C77B615}"/>
    <cellStyle name="Paprastas 2 4 4" xfId="215" xr:uid="{7039AA4A-CDFB-4D35-B395-6E6F38E17EFC}"/>
    <cellStyle name="Paprastas 2 4 4 2" xfId="460" xr:uid="{5CC90C08-A0D5-4088-876E-21C845D03E8E}"/>
    <cellStyle name="Paprastas 2 4 5" xfId="341" xr:uid="{A6B2C0A0-9200-4F64-8ED0-6F0698C04F66}"/>
    <cellStyle name="Paprastas 2 5" xfId="98" xr:uid="{29923974-8F2D-4DD8-8D27-AE43B3D4F92F}"/>
    <cellStyle name="Paprastas 2 5 2" xfId="163" xr:uid="{421B0326-6780-4195-ADB9-F65392975A7C}"/>
    <cellStyle name="Paprastas 2 5 2 2" xfId="287" xr:uid="{0536FF32-7926-448F-9CEB-427D3E0C5E92}"/>
    <cellStyle name="Paprastas 2 5 2 2 2" xfId="531" xr:uid="{03A4260B-30C7-4E34-AF70-828D6F4399AD}"/>
    <cellStyle name="Paprastas 2 5 2 3" xfId="412" xr:uid="{31DA77FB-42DD-4C1B-91E6-480FFADD5399}"/>
    <cellStyle name="Paprastas 2 5 3" xfId="227" xr:uid="{77E10164-A7F8-40C5-9A70-2E6433A30D60}"/>
    <cellStyle name="Paprastas 2 5 3 2" xfId="472" xr:uid="{0F85879F-1C81-41BA-9B1A-281C6CE28EF9}"/>
    <cellStyle name="Paprastas 2 5 4" xfId="353" xr:uid="{47CEB5F7-0E68-4F1F-838C-D677F6C9C585}"/>
    <cellStyle name="Paprastas 2 6" xfId="124" xr:uid="{E8C7FBE7-5452-431A-BD13-A7F0CDD5B61F}"/>
    <cellStyle name="Paprastas 2 6 2" xfId="187" xr:uid="{97C10390-1216-4CE1-90F3-E099DEA5EE53}"/>
    <cellStyle name="Paprastas 2 6 2 2" xfId="311" xr:uid="{28535CD8-A2F5-4868-B79D-BDB2C80DDB8B}"/>
    <cellStyle name="Paprastas 2 6 2 2 2" xfId="555" xr:uid="{EDF3CC1E-4C8C-4125-B82F-9FACEE2AAA7C}"/>
    <cellStyle name="Paprastas 2 6 2 3" xfId="436" xr:uid="{EE254E20-9003-4EC1-BF4C-92A531B25FBF}"/>
    <cellStyle name="Paprastas 2 6 3" xfId="251" xr:uid="{A1624ACC-7E6B-4BC3-9420-CD695821BB9D}"/>
    <cellStyle name="Paprastas 2 6 3 2" xfId="496" xr:uid="{D904D903-8D58-4209-8010-93538483DF4C}"/>
    <cellStyle name="Paprastas 2 6 4" xfId="377" xr:uid="{D1A9491C-9C3E-4F31-86E6-BA18D3C941E3}"/>
    <cellStyle name="Paprastas 2 7" xfId="137" xr:uid="{4459E4D1-EDF3-42CE-9716-4A7E01638A9C}"/>
    <cellStyle name="Paprastas 2 7 2" xfId="263" xr:uid="{7743787C-13FE-424A-BED5-8DEF64C69B7B}"/>
    <cellStyle name="Paprastas 2 7 2 2" xfId="507" xr:uid="{9D87CF9A-B063-44C4-BD2C-90A72EA70DFD}"/>
    <cellStyle name="Paprastas 2 7 3" xfId="388" xr:uid="{DDCE188C-645C-4801-B357-2FEA5C7BC6B1}"/>
    <cellStyle name="Paprastas 2 8" xfId="201" xr:uid="{EA112866-6600-44EA-954F-4E1914FFED99}"/>
    <cellStyle name="Paprastas 2 8 2" xfId="448" xr:uid="{4B3AD82B-600A-4546-A56F-D314C2D3E639}"/>
    <cellStyle name="Paprastas 2 9" xfId="328" xr:uid="{7B2914FC-D8D7-4999-A9F3-48CBF5CDEFCF}"/>
    <cellStyle name="Paprastas 2_enteric" xfId="53" xr:uid="{DF75781C-644B-41A5-8FC8-95A4201DA970}"/>
    <cellStyle name="Percent 2" xfId="55" xr:uid="{97C13AC8-9987-464F-A1D7-D7FF80EF5625}"/>
    <cellStyle name="Percent 2 2" xfId="56" xr:uid="{9E75385F-4FE6-4481-9083-D5D05AB8A163}"/>
    <cellStyle name="Percent 3" xfId="57" xr:uid="{1071804C-E9F3-4E1C-A126-6947B63BC8E1}"/>
    <cellStyle name="Percent 4" xfId="83" xr:uid="{DA337991-66F9-4C06-A864-79A9AFB3D8EA}"/>
    <cellStyle name="Percent 5" xfId="99" xr:uid="{D025356D-034B-4F7E-A790-ED4DB45FA7EE}"/>
    <cellStyle name="Percent 6" xfId="138" xr:uid="{FD1D3925-8285-4789-A7DC-A940D6B6AE08}"/>
    <cellStyle name="Percent 7" xfId="202" xr:uid="{6809C75A-31DD-4E71-81C5-8B6E5408A401}"/>
    <cellStyle name="Percent 8" xfId="329" xr:uid="{2A6D57D9-8B77-45C7-9821-F4AF5715821D}"/>
    <cellStyle name="Percent 9" xfId="54" xr:uid="{C546C842-5ACC-41A5-B1F2-70F6CDD73D55}"/>
    <cellStyle name="Procentai" xfId="574" builtinId="5"/>
    <cellStyle name="Procentai 2" xfId="59" xr:uid="{B4CCE5E1-ED20-42F1-941E-4B6AA941B6FC}"/>
    <cellStyle name="Procentai 2 2" xfId="73" xr:uid="{9ECDEFB3-B979-484B-811F-D1F1904D7050}"/>
    <cellStyle name="Procentai 2 2 2" xfId="90" xr:uid="{17A5EBAB-C237-4A67-98E5-269C45ACBAD5}"/>
    <cellStyle name="Procentai 2 2 2 2" xfId="118" xr:uid="{52615D75-9CA9-4C35-9B5C-E36C167913C0}"/>
    <cellStyle name="Procentai 2 2 2 2 2" xfId="182" xr:uid="{34B56476-7DE4-467C-A7CA-B1D6F0D69E4C}"/>
    <cellStyle name="Procentai 2 2 2 2 2 2" xfId="306" xr:uid="{DCCCFC23-5229-4E42-B1A2-5D9799A928BB}"/>
    <cellStyle name="Procentai 2 2 2 2 2 2 2" xfId="550" xr:uid="{D1238454-3EE0-4625-BB32-7F660123CAF7}"/>
    <cellStyle name="Procentai 2 2 2 2 2 3" xfId="431" xr:uid="{FB862A9A-25D8-40BE-8358-FB9DD33E0C6A}"/>
    <cellStyle name="Procentai 2 2 2 2 3" xfId="246" xr:uid="{64EF01F1-12AE-41ED-8270-CB076CE8CB87}"/>
    <cellStyle name="Procentai 2 2 2 2 3 2" xfId="491" xr:uid="{1EFB1540-B9F7-4E23-A989-D716CA78D364}"/>
    <cellStyle name="Procentai 2 2 2 2 4" xfId="372" xr:uid="{04F36BAA-A243-4DBD-B0A4-41E75AA35B37}"/>
    <cellStyle name="Procentai 2 2 2 3" xfId="157" xr:uid="{7B46B010-DFEF-48EB-96A8-8E37DE85A261}"/>
    <cellStyle name="Procentai 2 2 2 3 2" xfId="282" xr:uid="{241E6597-2EC3-4420-AE0C-54E2437EA070}"/>
    <cellStyle name="Procentai 2 2 2 3 2 2" xfId="526" xr:uid="{EAB28506-20E1-4CB5-8F72-61D24444E52A}"/>
    <cellStyle name="Procentai 2 2 2 3 3" xfId="407" xr:uid="{187B4ED3-FA22-4EE3-BE8F-97EB8142FFE8}"/>
    <cellStyle name="Procentai 2 2 2 4" xfId="222" xr:uid="{D47BBC9B-4BFD-4E85-87BF-7D03F4213174}"/>
    <cellStyle name="Procentai 2 2 2 4 2" xfId="467" xr:uid="{904143E2-A2B0-499C-9B8E-5F7E4BAC35FC}"/>
    <cellStyle name="Procentai 2 2 2 5" xfId="348" xr:uid="{1D091171-3763-426B-9735-AE7121F946F8}"/>
    <cellStyle name="Procentai 2 2 3" xfId="106" xr:uid="{C8511CEB-A987-44B6-92C5-E13FDB4A3B31}"/>
    <cellStyle name="Procentai 2 2 3 2" xfId="170" xr:uid="{FD0C8288-09D5-4F07-B5B2-FDFD9EB360F3}"/>
    <cellStyle name="Procentai 2 2 3 2 2" xfId="294" xr:uid="{E7D0C970-D7C2-44DB-BA18-06EABF0C9AF7}"/>
    <cellStyle name="Procentai 2 2 3 2 2 2" xfId="538" xr:uid="{E424418E-F2B1-44A2-9946-F48A9F7E33DA}"/>
    <cellStyle name="Procentai 2 2 3 2 3" xfId="419" xr:uid="{ACC443B4-255E-4201-BF91-40E03DBB9C82}"/>
    <cellStyle name="Procentai 2 2 3 3" xfId="234" xr:uid="{F0AE4E09-7CEF-4863-BF26-3D8EE8DE6DB6}"/>
    <cellStyle name="Procentai 2 2 3 3 2" xfId="479" xr:uid="{5EFEAE4E-DAD4-4C42-A20D-C91F21C72B28}"/>
    <cellStyle name="Procentai 2 2 3 4" xfId="360" xr:uid="{22114913-ED7B-4B84-8575-6BC326A07BDC}"/>
    <cellStyle name="Procentai 2 2 4" xfId="131" xr:uid="{C7AC44B9-436B-4373-8A8B-2F87F20875C0}"/>
    <cellStyle name="Procentai 2 2 4 2" xfId="194" xr:uid="{FABAF3D4-BEAB-402C-9A4D-1BB2F8BC01D7}"/>
    <cellStyle name="Procentai 2 2 4 2 2" xfId="318" xr:uid="{019ACB0E-7FB1-4B81-97A9-AC9412A05CD2}"/>
    <cellStyle name="Procentai 2 2 4 2 2 2" xfId="562" xr:uid="{361DEF9B-6B41-4AD2-8430-E3C5B3643BDB}"/>
    <cellStyle name="Procentai 2 2 4 2 3" xfId="443" xr:uid="{7079019D-0645-4B3B-8EC3-4326B1A76DB1}"/>
    <cellStyle name="Procentai 2 2 4 3" xfId="258" xr:uid="{BF6FBD79-7C76-4BBC-B7A9-B3B406EF7072}"/>
    <cellStyle name="Procentai 2 2 4 3 2" xfId="503" xr:uid="{7795E9C0-C14A-40F4-B443-68487FFD01B2}"/>
    <cellStyle name="Procentai 2 2 4 4" xfId="384" xr:uid="{0FDD0E66-3188-4323-9149-D11A70F40A62}"/>
    <cellStyle name="Procentai 2 2 5" xfId="145" xr:uid="{AD517111-0952-4DB3-97E2-54B6C2C9D50F}"/>
    <cellStyle name="Procentai 2 2 5 2" xfId="270" xr:uid="{75AA14CB-5A39-4B19-920D-3C82288AF88A}"/>
    <cellStyle name="Procentai 2 2 5 2 2" xfId="514" xr:uid="{4370956C-AAE1-4611-9A3B-F563986E8C4E}"/>
    <cellStyle name="Procentai 2 2 5 3" xfId="395" xr:uid="{03E7C413-7EE0-4C89-AF00-B55A848C544B}"/>
    <cellStyle name="Procentai 2 2 6" xfId="210" xr:uid="{4507F6D1-2779-4343-A831-55F630AF6137}"/>
    <cellStyle name="Procentai 2 2 6 2" xfId="455" xr:uid="{AF75020F-DA39-4B6B-B58B-BAA5EDE7A4AB}"/>
    <cellStyle name="Procentai 2 2 7" xfId="336" xr:uid="{E0584ED5-F9DF-42AE-9D5F-8E109B9EFA8B}"/>
    <cellStyle name="Procentai 2 3" xfId="85" xr:uid="{A4D1955D-E84D-4238-8B10-55A86F063B25}"/>
    <cellStyle name="Procentai 2 3 2" xfId="113" xr:uid="{4573EF82-3BB4-42DE-921F-97995B1778FC}"/>
    <cellStyle name="Procentai 2 3 2 2" xfId="177" xr:uid="{8BECFFED-54D4-42B6-8642-8EA840C10F39}"/>
    <cellStyle name="Procentai 2 3 2 2 2" xfId="301" xr:uid="{B3D351D8-AB5C-4DEA-8459-5D2C94A6DDC0}"/>
    <cellStyle name="Procentai 2 3 2 2 2 2" xfId="545" xr:uid="{B1969353-1156-41E6-8A7B-0B62CCFA7AA8}"/>
    <cellStyle name="Procentai 2 3 2 2 3" xfId="426" xr:uid="{2CA6E33B-8AD5-463C-A652-85014DADDC88}"/>
    <cellStyle name="Procentai 2 3 2 3" xfId="241" xr:uid="{655A3438-C06C-4556-98A2-5CC459688268}"/>
    <cellStyle name="Procentai 2 3 2 3 2" xfId="486" xr:uid="{DCFB2D80-98AF-4D06-A92C-F59677150B57}"/>
    <cellStyle name="Procentai 2 3 2 4" xfId="367" xr:uid="{59632C7D-9DF5-4173-AF16-C31EFF06C785}"/>
    <cellStyle name="Procentai 2 3 3" xfId="152" xr:uid="{A95E455D-91AC-4114-9976-3021100BDB4C}"/>
    <cellStyle name="Procentai 2 3 3 2" xfId="277" xr:uid="{66FEFF1C-0D3E-4B4A-A761-119DC9587A1A}"/>
    <cellStyle name="Procentai 2 3 3 2 2" xfId="521" xr:uid="{BB315644-9A4F-4B2C-81A4-64C20051D345}"/>
    <cellStyle name="Procentai 2 3 3 3" xfId="402" xr:uid="{8020A20B-33C0-4864-BECA-481AD4515C7C}"/>
    <cellStyle name="Procentai 2 3 4" xfId="217" xr:uid="{4BD17222-1360-477A-A2B2-165FEFA40990}"/>
    <cellStyle name="Procentai 2 3 4 2" xfId="462" xr:uid="{E291E59C-8F43-4CFA-929E-6899584AF2AD}"/>
    <cellStyle name="Procentai 2 3 5" xfId="343" xr:uid="{FC6D426F-367D-4D5D-9608-2263765F1C6C}"/>
    <cellStyle name="Procentai 2 4" xfId="101" xr:uid="{71311623-C2F0-4326-9F29-38696722E862}"/>
    <cellStyle name="Procentai 2 4 2" xfId="165" xr:uid="{BB0364C5-1389-4C00-AE17-4E33B01B1C30}"/>
    <cellStyle name="Procentai 2 4 2 2" xfId="289" xr:uid="{AB574EF3-214D-42D8-A562-80E2CEEAD7D8}"/>
    <cellStyle name="Procentai 2 4 2 2 2" xfId="533" xr:uid="{67BF9332-E3A3-4159-83F1-8EECE6E82E0E}"/>
    <cellStyle name="Procentai 2 4 2 3" xfId="414" xr:uid="{3055E4B5-1322-481F-8F19-ECD9291296D7}"/>
    <cellStyle name="Procentai 2 4 3" xfId="229" xr:uid="{C7033418-DF10-42C2-BF4B-4A2702565926}"/>
    <cellStyle name="Procentai 2 4 3 2" xfId="474" xr:uid="{560F3356-A7D0-403D-B012-6CC174FBEB5F}"/>
    <cellStyle name="Procentai 2 4 4" xfId="355" xr:uid="{7E6637E1-36DA-485F-B35C-E2CA49D915AF}"/>
    <cellStyle name="Procentai 2 5" xfId="126" xr:uid="{C6990A82-B198-49C0-954E-034DEC05F068}"/>
    <cellStyle name="Procentai 2 5 2" xfId="189" xr:uid="{F7F35002-8F6D-4D63-B1DF-F2677033B71C}"/>
    <cellStyle name="Procentai 2 5 2 2" xfId="313" xr:uid="{85CE9D66-A493-4C38-8569-4362F62ED543}"/>
    <cellStyle name="Procentai 2 5 2 2 2" xfId="557" xr:uid="{97D93A30-C88A-46D8-98F7-C78E981287F9}"/>
    <cellStyle name="Procentai 2 5 2 3" xfId="438" xr:uid="{54788BBE-BC51-4269-873F-D47CB730AF0C}"/>
    <cellStyle name="Procentai 2 5 3" xfId="253" xr:uid="{E0385EA9-DD8A-49A3-B04E-B7EC666B9BD3}"/>
    <cellStyle name="Procentai 2 5 3 2" xfId="498" xr:uid="{BD8109C1-E4F0-48C3-A717-B6694898383F}"/>
    <cellStyle name="Procentai 2 5 4" xfId="379" xr:uid="{C2D5B611-982E-411B-82A6-12E1C19EA2EB}"/>
    <cellStyle name="Procentai 2 6" xfId="140" xr:uid="{C30A7482-1E53-45FC-9BC9-C686190503CF}"/>
    <cellStyle name="Procentai 2 6 2" xfId="265" xr:uid="{E62540A5-6B3E-47CE-82C3-147FB441B6E6}"/>
    <cellStyle name="Procentai 2 6 2 2" xfId="509" xr:uid="{079F410B-318B-43E3-BBBE-E33CAF7FFA4B}"/>
    <cellStyle name="Procentai 2 6 3" xfId="390" xr:uid="{45C9B6EE-5F18-4122-AF38-8DE98ECF1C72}"/>
    <cellStyle name="Procentai 2 7" xfId="205" xr:uid="{61B38C12-C4CF-44AD-BE27-5315F6FC7026}"/>
    <cellStyle name="Procentai 2 7 2" xfId="450" xr:uid="{50EC74B4-1C78-4C29-89E7-206FDF4B7360}"/>
    <cellStyle name="Procentai 2 8" xfId="331" xr:uid="{5B19FA52-1EF9-408F-809E-988BA9AD8F35}"/>
    <cellStyle name="Обычный_2++" xfId="61" xr:uid="{59834D9B-5824-47F4-89C9-28D71AFB444B}"/>
  </cellStyles>
  <dxfs count="2">
    <dxf>
      <font>
        <color rgb="FFFFFFFF"/>
      </font>
      <fill>
        <patternFill>
          <bgColor theme="2" tint="-0.499984740745262"/>
        </patternFill>
      </fill>
    </dxf>
    <dxf>
      <font>
        <color rgb="FFFFFFFF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B2B2B2"/>
      <color rgb="FFFFFFFF"/>
      <color rgb="FF808080"/>
      <color rgb="FF0DA378"/>
      <color rgb="FFE2F2E8"/>
      <color rgb="FF9DE1AC"/>
      <color rgb="FFA5D8B7"/>
      <color rgb="FF9CE2CB"/>
      <color rgb="FFD2EBDB"/>
      <color rgb="FFD4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73382389525165"/>
          <c:y val="2.806391568380354E-2"/>
          <c:w val="0.82855998370499884"/>
          <c:h val="0.86138034265447594"/>
        </c:manualLayout>
      </c:layout>
      <c:lineChart>
        <c:grouping val="standard"/>
        <c:varyColors val="0"/>
        <c:ser>
          <c:idx val="0"/>
          <c:order val="0"/>
          <c:tx>
            <c:v>PLOTAS</c:v>
          </c:tx>
          <c:spPr>
            <a:ln w="34925" cap="rnd">
              <a:solidFill>
                <a:srgbClr val="E9F5ED">
                  <a:lumMod val="25000"/>
                </a:srgb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SKAIČIUOKLĖ!$H$7:$O$7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SKAIČIUOKLĖ!$H$20:$O$20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3-4E23-8589-9B8B55D337DA}"/>
            </c:ext>
          </c:extLst>
        </c:ser>
        <c:ser>
          <c:idx val="1"/>
          <c:order val="1"/>
          <c:tx>
            <c:v>TRĄŠOS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cat>
            <c:numRef>
              <c:f>SKAIČIUOKLĖ!$H$7:$O$7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SKAIČIUOKLĖ!$H$21:$O$21</c:f>
              <c:numCache>
                <c:formatCode>0.00000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3-4E23-8589-9B8B55D33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82498127"/>
        <c:axId val="1624634447"/>
      </c:lineChart>
      <c:catAx>
        <c:axId val="1782498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34447"/>
        <c:crosses val="autoZero"/>
        <c:auto val="1"/>
        <c:lblAlgn val="ctr"/>
        <c:lblOffset val="100"/>
        <c:noMultiLvlLbl val="0"/>
      </c:catAx>
      <c:valAx>
        <c:axId val="162463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kt CO2 ekv.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7.7269673799988132E-3"/>
              <c:y val="0.33611968395844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9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3">
              <a:lumMod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tnaujinimas!A1"/><Relationship Id="rId13" Type="http://schemas.openxmlformats.org/officeDocument/2006/relationships/hyperlink" Target="https://aaa.lrv.lt/lt/veiklos-sritys/teisekuros-poveikio-vertinimas/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SKAI&#268;IUOKL&#278;!A1"/><Relationship Id="rId11" Type="http://schemas.openxmlformats.org/officeDocument/2006/relationships/image" Target="../media/image8.png"/><Relationship Id="rId5" Type="http://schemas.openxmlformats.org/officeDocument/2006/relationships/image" Target="../media/image5.png"/><Relationship Id="rId10" Type="http://schemas.openxmlformats.org/officeDocument/2006/relationships/hyperlink" Target="#'NAUDOJIMOSI INSTRUKCIJA'!A1"/><Relationship Id="rId4" Type="http://schemas.openxmlformats.org/officeDocument/2006/relationships/image" Target="../media/image4.svg"/><Relationship Id="rId9" Type="http://schemas.openxmlformats.org/officeDocument/2006/relationships/image" Target="../media/image7.png"/><Relationship Id="rId1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4.png"/><Relationship Id="rId3" Type="http://schemas.openxmlformats.org/officeDocument/2006/relationships/image" Target="../media/image3.png"/><Relationship Id="rId7" Type="http://schemas.openxmlformats.org/officeDocument/2006/relationships/hyperlink" Target="#PRAD&#381;IA!A1"/><Relationship Id="rId12" Type="http://schemas.openxmlformats.org/officeDocument/2006/relationships/image" Target="../media/image13.png"/><Relationship Id="rId2" Type="http://schemas.openxmlformats.org/officeDocument/2006/relationships/image" Target="../media/image9.png"/><Relationship Id="rId1" Type="http://schemas.openxmlformats.org/officeDocument/2006/relationships/hyperlink" Target="https://www.gamta.lt/apie-agentura/aplinkos-apsaugos-agenturos-veiklu-zemelapis/153" TargetMode="External"/><Relationship Id="rId6" Type="http://schemas.openxmlformats.org/officeDocument/2006/relationships/image" Target="../media/image2.svg"/><Relationship Id="rId11" Type="http://schemas.openxmlformats.org/officeDocument/2006/relationships/hyperlink" Target="#ATNAUJINIMAS!A1"/><Relationship Id="rId5" Type="http://schemas.openxmlformats.org/officeDocument/2006/relationships/image" Target="../media/image1.png"/><Relationship Id="rId15" Type="http://schemas.openxmlformats.org/officeDocument/2006/relationships/image" Target="../media/image10.png"/><Relationship Id="rId10" Type="http://schemas.openxmlformats.org/officeDocument/2006/relationships/image" Target="../media/image12.png"/><Relationship Id="rId4" Type="http://schemas.openxmlformats.org/officeDocument/2006/relationships/image" Target="../media/image4.svg"/><Relationship Id="rId9" Type="http://schemas.openxmlformats.org/officeDocument/2006/relationships/hyperlink" Target="#SKAI&#268;IUOKL&#278;!A1"/><Relationship Id="rId14" Type="http://schemas.openxmlformats.org/officeDocument/2006/relationships/hyperlink" Target="https://aaa.lrv.lt/lt/veiklos-sritys/teisekuros-poveikio-vertinimas/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PRAD&#381;IA!A1"/><Relationship Id="rId13" Type="http://schemas.openxmlformats.org/officeDocument/2006/relationships/image" Target="../media/image16.png"/><Relationship Id="rId3" Type="http://schemas.openxmlformats.org/officeDocument/2006/relationships/image" Target="../media/image9.png"/><Relationship Id="rId7" Type="http://schemas.openxmlformats.org/officeDocument/2006/relationships/image" Target="../media/image4.svg"/><Relationship Id="rId12" Type="http://schemas.openxmlformats.org/officeDocument/2006/relationships/hyperlink" Target="#Skai&#269;iuokl&#279;!A1"/><Relationship Id="rId17" Type="http://schemas.openxmlformats.org/officeDocument/2006/relationships/image" Target="../media/image10.png"/><Relationship Id="rId2" Type="http://schemas.openxmlformats.org/officeDocument/2006/relationships/hyperlink" Target="https://www.gamta.lt/apie-agentura/aplinkos-apsaugos-agenturos-veiklu-zemelapis/153" TargetMode="External"/><Relationship Id="rId16" Type="http://schemas.openxmlformats.org/officeDocument/2006/relationships/hyperlink" Target="https://aaa.lrv.lt/lt/veiklos-sritys/teisekuros-poveikio-vertinimas/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svg"/><Relationship Id="rId15" Type="http://schemas.openxmlformats.org/officeDocument/2006/relationships/image" Target="../media/image7.png"/><Relationship Id="rId10" Type="http://schemas.openxmlformats.org/officeDocument/2006/relationships/hyperlink" Target="#'NAUDOJIMOSI INSTRUKCIJA'!A1"/><Relationship Id="rId4" Type="http://schemas.openxmlformats.org/officeDocument/2006/relationships/image" Target="../media/image1.png"/><Relationship Id="rId9" Type="http://schemas.openxmlformats.org/officeDocument/2006/relationships/image" Target="../media/image15.png"/><Relationship Id="rId14" Type="http://schemas.openxmlformats.org/officeDocument/2006/relationships/hyperlink" Target="#Atnaujinim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svg"/><Relationship Id="rId13" Type="http://schemas.openxmlformats.org/officeDocument/2006/relationships/hyperlink" Target="https://aaa.lrv.lt/lt/veiklos-sritys/teisekuros-poveikio-vertinimas/" TargetMode="External"/><Relationship Id="rId3" Type="http://schemas.openxmlformats.org/officeDocument/2006/relationships/image" Target="../media/image17.png"/><Relationship Id="rId7" Type="http://schemas.openxmlformats.org/officeDocument/2006/relationships/image" Target="../media/image1.png"/><Relationship Id="rId12" Type="http://schemas.openxmlformats.org/officeDocument/2006/relationships/image" Target="../media/image8.png"/><Relationship Id="rId2" Type="http://schemas.openxmlformats.org/officeDocument/2006/relationships/hyperlink" Target="#PRAD&#381;IA!A1"/><Relationship Id="rId1" Type="http://schemas.openxmlformats.org/officeDocument/2006/relationships/image" Target="../media/image9.png"/><Relationship Id="rId6" Type="http://schemas.openxmlformats.org/officeDocument/2006/relationships/image" Target="../media/image19.png"/><Relationship Id="rId11" Type="http://schemas.openxmlformats.org/officeDocument/2006/relationships/hyperlink" Target="#'NAUDOJIMOSI INSTRUKCIJA'!A1"/><Relationship Id="rId5" Type="http://schemas.openxmlformats.org/officeDocument/2006/relationships/image" Target="../media/image18.png"/><Relationship Id="rId10" Type="http://schemas.openxmlformats.org/officeDocument/2006/relationships/image" Target="../media/image4.svg"/><Relationship Id="rId4" Type="http://schemas.openxmlformats.org/officeDocument/2006/relationships/hyperlink" Target="#SKAI&#268;IUOKL&#278;!A1"/><Relationship Id="rId9" Type="http://schemas.openxmlformats.org/officeDocument/2006/relationships/image" Target="../media/image3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141942</xdr:colOff>
      <xdr:row>5</xdr:row>
      <xdr:rowOff>7470</xdr:rowOff>
    </xdr:from>
    <xdr:to>
      <xdr:col>2</xdr:col>
      <xdr:colOff>201707</xdr:colOff>
      <xdr:row>6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113B57-B1D4-4570-83B3-9D1921D2490C}"/>
            </a:ext>
          </a:extLst>
        </xdr:cNvPr>
        <xdr:cNvSpPr txBox="1"/>
      </xdr:nvSpPr>
      <xdr:spPr>
        <a:xfrm>
          <a:off x="141942" y="979020"/>
          <a:ext cx="1278965" cy="221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/>
        </a:p>
      </xdr:txBody>
    </xdr:sp>
    <xdr:clientData/>
  </xdr:twoCellAnchor>
  <xdr:twoCellAnchor>
    <xdr:from>
      <xdr:col>3</xdr:col>
      <xdr:colOff>600363</xdr:colOff>
      <xdr:row>2</xdr:row>
      <xdr:rowOff>47668</xdr:rowOff>
    </xdr:from>
    <xdr:to>
      <xdr:col>15</xdr:col>
      <xdr:colOff>1327726</xdr:colOff>
      <xdr:row>7</xdr:row>
      <xdr:rowOff>57728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C5FE23-2E28-4AD7-99A6-C00E93436AAC}"/>
            </a:ext>
            <a:ext uri="{147F2762-F138-4A5C-976F-8EAC2B608ADB}">
              <a16:predDERef xmlns:a16="http://schemas.microsoft.com/office/drawing/2014/main" pred="{8F25ABEF-DBB9-A147-2351-0D3B1C825F90}"/>
            </a:ext>
          </a:extLst>
        </xdr:cNvPr>
        <xdr:cNvSpPr txBox="1"/>
      </xdr:nvSpPr>
      <xdr:spPr>
        <a:xfrm>
          <a:off x="2436090" y="417123"/>
          <a:ext cx="8001000" cy="979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MINERALINĖMIS AZOTO (N) TRĄŠOMIS TRĘŠIAMO ŽEMĖS PLOTO BEI MINERALINIŲ AZOTO (N) TRĄŠŲ KIEKIO REGULIAVIMO POVEIKIO </a:t>
          </a:r>
          <a:r>
            <a:rPr lang="en-US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VERTINIMO </a:t>
          </a: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</a:t>
          </a:r>
          <a:endParaRPr lang="en-US" sz="1400" b="1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KOMPLEKSINIS</a:t>
          </a:r>
          <a:r>
            <a:rPr lang="en-US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SKAI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ČIAVIMO ĮRANKIS</a:t>
          </a:r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400" b="1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400" b="0" i="0">
            <a:ln>
              <a:noFill/>
            </a:ln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212029</xdr:colOff>
      <xdr:row>1</xdr:row>
      <xdr:rowOff>12218</xdr:rowOff>
    </xdr:from>
    <xdr:to>
      <xdr:col>3</xdr:col>
      <xdr:colOff>263908</xdr:colOff>
      <xdr:row>60</xdr:row>
      <xdr:rowOff>63499</xdr:rowOff>
    </xdr:to>
    <xdr:sp macro="" textlink="">
      <xdr:nvSpPr>
        <xdr:cNvPr id="5" name="Stačiakampis: suapvalinti kampai 4">
          <a:extLst>
            <a:ext uri="{FF2B5EF4-FFF2-40B4-BE49-F238E27FC236}">
              <a16:creationId xmlns:a16="http://schemas.microsoft.com/office/drawing/2014/main" id="{EDCB2CFA-8B15-4E3C-B99B-8AB9197B6098}"/>
            </a:ext>
          </a:extLst>
        </xdr:cNvPr>
        <xdr:cNvSpPr/>
      </xdr:nvSpPr>
      <xdr:spPr>
        <a:xfrm>
          <a:off x="212029" y="202718"/>
          <a:ext cx="1861629" cy="11671781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 editAs="oneCell">
    <xdr:from>
      <xdr:col>1</xdr:col>
      <xdr:colOff>308540</xdr:colOff>
      <xdr:row>27</xdr:row>
      <xdr:rowOff>86178</xdr:rowOff>
    </xdr:from>
    <xdr:to>
      <xdr:col>2</xdr:col>
      <xdr:colOff>217601</xdr:colOff>
      <xdr:row>29</xdr:row>
      <xdr:rowOff>149677</xdr:rowOff>
    </xdr:to>
    <xdr:pic>
      <xdr:nvPicPr>
        <xdr:cNvPr id="11" name="Grafinis elementas 10" descr="Envelope outline">
          <a:extLst>
            <a:ext uri="{FF2B5EF4-FFF2-40B4-BE49-F238E27FC236}">
              <a16:creationId xmlns:a16="http://schemas.microsoft.com/office/drawing/2014/main" id="{79932817-A13F-4074-8D94-9DE2EC10F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3647" y="5624285"/>
          <a:ext cx="494168" cy="444499"/>
        </a:xfrm>
        <a:prstGeom prst="rect">
          <a:avLst/>
        </a:prstGeom>
      </xdr:spPr>
    </xdr:pic>
    <xdr:clientData/>
  </xdr:twoCellAnchor>
  <xdr:twoCellAnchor>
    <xdr:from>
      <xdr:col>1</xdr:col>
      <xdr:colOff>52574</xdr:colOff>
      <xdr:row>29</xdr:row>
      <xdr:rowOff>176194</xdr:rowOff>
    </xdr:from>
    <xdr:to>
      <xdr:col>3</xdr:col>
      <xdr:colOff>201009</xdr:colOff>
      <xdr:row>31</xdr:row>
      <xdr:rowOff>60676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EA94F9D-452B-434D-AFAE-B6A4C7B2BF28}"/>
            </a:ext>
          </a:extLst>
        </xdr:cNvPr>
        <xdr:cNvSpPr txBox="1"/>
      </xdr:nvSpPr>
      <xdr:spPr>
        <a:xfrm>
          <a:off x="637681" y="6095301"/>
          <a:ext cx="1318649" cy="265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1</xdr:col>
      <xdr:colOff>358968</xdr:colOff>
      <xdr:row>33</xdr:row>
      <xdr:rowOff>64277</xdr:rowOff>
    </xdr:from>
    <xdr:to>
      <xdr:col>2</xdr:col>
      <xdr:colOff>120637</xdr:colOff>
      <xdr:row>35</xdr:row>
      <xdr:rowOff>70873</xdr:rowOff>
    </xdr:to>
    <xdr:pic>
      <xdr:nvPicPr>
        <xdr:cNvPr id="13" name="Grafinis elementas 12" descr="Receiver outline">
          <a:extLst>
            <a:ext uri="{FF2B5EF4-FFF2-40B4-BE49-F238E27FC236}">
              <a16:creationId xmlns:a16="http://schemas.microsoft.com/office/drawing/2014/main" id="{282F00E8-EB7C-4F2C-9E5F-B525AD445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44075" y="6745384"/>
          <a:ext cx="346776" cy="387596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35</xdr:row>
      <xdr:rowOff>140733</xdr:rowOff>
    </xdr:from>
    <xdr:to>
      <xdr:col>3</xdr:col>
      <xdr:colOff>134829</xdr:colOff>
      <xdr:row>37</xdr:row>
      <xdr:rowOff>14701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CF5EC93-7C46-49FD-A5FD-90673416DA10}"/>
            </a:ext>
          </a:extLst>
        </xdr:cNvPr>
        <xdr:cNvSpPr txBox="1"/>
      </xdr:nvSpPr>
      <xdr:spPr>
        <a:xfrm>
          <a:off x="571501" y="7202840"/>
          <a:ext cx="1318649" cy="254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381000</xdr:colOff>
      <xdr:row>8</xdr:row>
      <xdr:rowOff>40821</xdr:rowOff>
    </xdr:from>
    <xdr:to>
      <xdr:col>3</xdr:col>
      <xdr:colOff>107135</xdr:colOff>
      <xdr:row>11</xdr:row>
      <xdr:rowOff>112873</xdr:rowOff>
    </xdr:to>
    <xdr:pic>
      <xdr:nvPicPr>
        <xdr:cNvPr id="35" name="Picture 62">
          <a:extLst>
            <a:ext uri="{FF2B5EF4-FFF2-40B4-BE49-F238E27FC236}">
              <a16:creationId xmlns:a16="http://schemas.microsoft.com/office/drawing/2014/main" id="{BD8F3C93-F56F-8E4C-B56F-ED6B4350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1619250"/>
          <a:ext cx="1481456" cy="69798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17</xdr:row>
      <xdr:rowOff>68036</xdr:rowOff>
    </xdr:from>
    <xdr:to>
      <xdr:col>3</xdr:col>
      <xdr:colOff>108879</xdr:colOff>
      <xdr:row>20</xdr:row>
      <xdr:rowOff>180423</xdr:rowOff>
    </xdr:to>
    <xdr:pic>
      <xdr:nvPicPr>
        <xdr:cNvPr id="37" name="Picture 6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FE60DB-D9CB-6CF6-45AF-DB8384A2D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3524250"/>
          <a:ext cx="1483200" cy="697494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22</xdr:row>
      <xdr:rowOff>0</xdr:rowOff>
    </xdr:from>
    <xdr:to>
      <xdr:col>3</xdr:col>
      <xdr:colOff>108879</xdr:colOff>
      <xdr:row>25</xdr:row>
      <xdr:rowOff>67041</xdr:rowOff>
    </xdr:to>
    <xdr:pic>
      <xdr:nvPicPr>
        <xdr:cNvPr id="38" name="Picture 6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1C14D93-0950-42E3-0CEC-9865B7918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" y="4476750"/>
          <a:ext cx="1483200" cy="6929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12</xdr:row>
      <xdr:rowOff>163287</xdr:rowOff>
    </xdr:from>
    <xdr:to>
      <xdr:col>3</xdr:col>
      <xdr:colOff>108880</xdr:colOff>
      <xdr:row>16</xdr:row>
      <xdr:rowOff>3345</xdr:rowOff>
    </xdr:to>
    <xdr:pic>
      <xdr:nvPicPr>
        <xdr:cNvPr id="8" name="Picture 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210C90C-5AE1-4553-8675-B0801679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558144"/>
          <a:ext cx="1483200" cy="694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421821</xdr:colOff>
      <xdr:row>2</xdr:row>
      <xdr:rowOff>95250</xdr:rowOff>
    </xdr:from>
    <xdr:to>
      <xdr:col>3</xdr:col>
      <xdr:colOff>44527</xdr:colOff>
      <xdr:row>5</xdr:row>
      <xdr:rowOff>59706</xdr:rowOff>
    </xdr:to>
    <xdr:pic>
      <xdr:nvPicPr>
        <xdr:cNvPr id="9" name="Paveikslėlis 2">
          <a:extLst>
            <a:ext uri="{FF2B5EF4-FFF2-40B4-BE49-F238E27FC236}">
              <a16:creationId xmlns:a16="http://schemas.microsoft.com/office/drawing/2014/main" id="{31975F8E-73D9-42ED-9005-D30C63AC3BFA}"/>
            </a:ext>
            <a:ext uri="{147F2762-F138-4A5C-976F-8EAC2B608ADB}">
              <a16:predDERef xmlns:a16="http://schemas.microsoft.com/office/drawing/2014/main" pred="{EDCB2CFA-8B15-4E3C-B99B-8AB9197B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" y="476250"/>
          <a:ext cx="1378027" cy="590385"/>
        </a:xfrm>
        <a:prstGeom prst="rect">
          <a:avLst/>
        </a:prstGeom>
      </xdr:spPr>
    </xdr:pic>
    <xdr:clientData/>
  </xdr:twoCellAnchor>
  <xdr:twoCellAnchor>
    <xdr:from>
      <xdr:col>4</xdr:col>
      <xdr:colOff>119413</xdr:colOff>
      <xdr:row>44</xdr:row>
      <xdr:rowOff>77028</xdr:rowOff>
    </xdr:from>
    <xdr:to>
      <xdr:col>15</xdr:col>
      <xdr:colOff>965861</xdr:colOff>
      <xdr:row>53</xdr:row>
      <xdr:rowOff>111539</xdr:rowOff>
    </xdr:to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505B3C95-65E4-42DC-A2EC-15A3A374FEB8}"/>
            </a:ext>
          </a:extLst>
        </xdr:cNvPr>
        <xdr:cNvSpPr txBox="1"/>
      </xdr:nvSpPr>
      <xdr:spPr>
        <a:xfrm>
          <a:off x="2550556" y="8513457"/>
          <a:ext cx="7468591" cy="16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i="0">
              <a:solidFill>
                <a:schemeClr val="accent3">
                  <a:lumMod val="25000"/>
                </a:schemeClr>
              </a:solidFill>
            </a:rPr>
            <a:t>Rekomenduojami</a:t>
          </a:r>
          <a:r>
            <a:rPr lang="lt-LT" sz="1400" i="0" baseline="0">
              <a:solidFill>
                <a:schemeClr val="accent3">
                  <a:lumMod val="25000"/>
                </a:schemeClr>
              </a:solidFill>
            </a:rPr>
            <a:t> citavimo būdai: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Aplinkos apsaugos agent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ūra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US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metai).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ėmis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azoto (N) trąšomis tręšiamo žemės ploto bei mineralinių azoto (N) trąšų kiekio reguliavimo poveikio vertinimo skaičiuoklė. </a:t>
          </a: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Vilnius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©</a:t>
          </a:r>
          <a:r>
            <a:rPr lang="lt-LT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Aplinkos apsaugos agentūra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endParaRPr lang="lt-LT" sz="12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103912</xdr:colOff>
      <xdr:row>41</xdr:row>
      <xdr:rowOff>130301</xdr:rowOff>
    </xdr:from>
    <xdr:to>
      <xdr:col>15</xdr:col>
      <xdr:colOff>1065402</xdr:colOff>
      <xdr:row>44</xdr:row>
      <xdr:rowOff>45772</xdr:rowOff>
    </xdr:to>
    <xdr:sp macro="" textlink="">
      <xdr:nvSpPr>
        <xdr:cNvPr id="20" name="TextBox 6">
          <a:extLst>
            <a:ext uri="{FF2B5EF4-FFF2-40B4-BE49-F238E27FC236}">
              <a16:creationId xmlns:a16="http://schemas.microsoft.com/office/drawing/2014/main" id="{E84A12AF-321B-4B9B-AB99-605239F75D98}"/>
            </a:ext>
          </a:extLst>
        </xdr:cNvPr>
        <xdr:cNvSpPr txBox="1"/>
      </xdr:nvSpPr>
      <xdr:spPr>
        <a:xfrm>
          <a:off x="2535055" y="8022444"/>
          <a:ext cx="7583633" cy="459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</a:rPr>
            <a:t>SKAIČIUOKLĖS AUTORINIŲ TEISIŲ APSAUGA</a:t>
          </a:r>
        </a:p>
      </xdr:txBody>
    </xdr:sp>
    <xdr:clientData/>
  </xdr:twoCellAnchor>
  <xdr:twoCellAnchor>
    <xdr:from>
      <xdr:col>4</xdr:col>
      <xdr:colOff>72366</xdr:colOff>
      <xdr:row>9</xdr:row>
      <xdr:rowOff>54428</xdr:rowOff>
    </xdr:from>
    <xdr:to>
      <xdr:col>15</xdr:col>
      <xdr:colOff>1430107</xdr:colOff>
      <xdr:row>15</xdr:row>
      <xdr:rowOff>140418</xdr:rowOff>
    </xdr:to>
    <xdr:sp macro="" textlink="">
      <xdr:nvSpPr>
        <xdr:cNvPr id="22" name="TextBox 9">
          <a:extLst>
            <a:ext uri="{FF2B5EF4-FFF2-40B4-BE49-F238E27FC236}">
              <a16:creationId xmlns:a16="http://schemas.microsoft.com/office/drawing/2014/main" id="{91680D97-DAAE-4F5F-8BB5-76EC5D861630}"/>
            </a:ext>
          </a:extLst>
        </xdr:cNvPr>
        <xdr:cNvSpPr txBox="1"/>
      </xdr:nvSpPr>
      <xdr:spPr>
        <a:xfrm>
          <a:off x="2503509" y="1796142"/>
          <a:ext cx="7979884" cy="1228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800"/>
            </a:spcAft>
          </a:pP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ĮVADAS 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Skaičiuoklė - tai inovatyvus Microsoft Excel pagrindu sukurtas įrankis</a:t>
          </a: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,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padedantis nustatyti teisėkūros iniciatyvų poveikį išmetamų šiltnamio efektą sukeliančių dujų (toliau - ŠESD) kiekio pokyčiams.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68035</xdr:colOff>
      <xdr:row>18</xdr:row>
      <xdr:rowOff>21524</xdr:rowOff>
    </xdr:from>
    <xdr:to>
      <xdr:col>15</xdr:col>
      <xdr:colOff>1425779</xdr:colOff>
      <xdr:row>32</xdr:row>
      <xdr:rowOff>57026</xdr:rowOff>
    </xdr:to>
    <xdr:sp macro="" textlink="">
      <xdr:nvSpPr>
        <xdr:cNvPr id="16" name="TextBox 26">
          <a:extLst>
            <a:ext uri="{FF2B5EF4-FFF2-40B4-BE49-F238E27FC236}">
              <a16:creationId xmlns:a16="http://schemas.microsoft.com/office/drawing/2014/main" id="{59DD70BE-84EB-4027-A957-AE902114CD74}"/>
            </a:ext>
          </a:extLst>
        </xdr:cNvPr>
        <xdr:cNvSpPr txBox="1"/>
      </xdr:nvSpPr>
      <xdr:spPr>
        <a:xfrm>
          <a:off x="2499178" y="3523095"/>
          <a:ext cx="7979887" cy="2738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800"/>
            </a:spcAft>
          </a:pPr>
          <a:r>
            <a:rPr lang="en-US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NAVIGACIJA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Pradžia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įvadinis skyrius, supažindinantis su skaičiuoklės tikslais, struktūra, terminologija, kontaktine informacija. 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Naudojimo Instrukcija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informacija, kaip efektyviai naudoti skaičiuoklę – atlikti duomenų įvestis, gauti ir interpretuoti rezultatus. 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interaktyvi skaičiavimo platforma, leidžianti atlikti kiekybinį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oveikio vertinimą.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Atnaujinimas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visa istorija apie skaičiuoklės atnaujinimus. Skaičiuoklė nuolat tobulinama. </a:t>
          </a: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99786</xdr:colOff>
      <xdr:row>33</xdr:row>
      <xdr:rowOff>124649</xdr:rowOff>
    </xdr:from>
    <xdr:to>
      <xdr:col>16</xdr:col>
      <xdr:colOff>141350</xdr:colOff>
      <xdr:row>41</xdr:row>
      <xdr:rowOff>57522</xdr:rowOff>
    </xdr:to>
    <xdr:sp macro="" textlink="">
      <xdr:nvSpPr>
        <xdr:cNvPr id="18" name="TextBox 27">
          <a:extLst>
            <a:ext uri="{FF2B5EF4-FFF2-40B4-BE49-F238E27FC236}">
              <a16:creationId xmlns:a16="http://schemas.microsoft.com/office/drawing/2014/main" id="{583974E8-C9F1-4180-B80E-DE669BFF6ACD}"/>
            </a:ext>
          </a:extLst>
        </xdr:cNvPr>
        <xdr:cNvSpPr txBox="1"/>
      </xdr:nvSpPr>
      <xdr:spPr>
        <a:xfrm>
          <a:off x="2530929" y="6510935"/>
          <a:ext cx="8096992" cy="1438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  <a:spcAft>
              <a:spcPts val="800"/>
            </a:spcAft>
          </a:pP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PAGALBA IR ATSILIEPIMAI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Iškilus klausimams dėl skaičiuoklės naudojimo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kviečiame kreiptis meniu juostoje nurodytais kontaktais.</a:t>
          </a: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16</xdr:col>
      <xdr:colOff>265544</xdr:colOff>
      <xdr:row>10</xdr:row>
      <xdr:rowOff>23091</xdr:rowOff>
    </xdr:from>
    <xdr:to>
      <xdr:col>33</xdr:col>
      <xdr:colOff>562839</xdr:colOff>
      <xdr:row>60</xdr:row>
      <xdr:rowOff>63502</xdr:rowOff>
    </xdr:to>
    <xdr:sp macro="" textlink="">
      <xdr:nvSpPr>
        <xdr:cNvPr id="29" name="Stačiakampis: suapvalinti kampai 28">
          <a:extLst>
            <a:ext uri="{FF2B5EF4-FFF2-40B4-BE49-F238E27FC236}">
              <a16:creationId xmlns:a16="http://schemas.microsoft.com/office/drawing/2014/main" id="{9A324E8C-C290-4B75-AC84-A1A805BB8F32}"/>
            </a:ext>
          </a:extLst>
        </xdr:cNvPr>
        <xdr:cNvSpPr/>
      </xdr:nvSpPr>
      <xdr:spPr>
        <a:xfrm rot="5400000">
          <a:off x="11030236" y="1672649"/>
          <a:ext cx="9851161" cy="10552545"/>
        </a:xfrm>
        <a:prstGeom prst="roundRect">
          <a:avLst>
            <a:gd name="adj" fmla="val 0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16</xdr:col>
      <xdr:colOff>408011</xdr:colOff>
      <xdr:row>10</xdr:row>
      <xdr:rowOff>115646</xdr:rowOff>
    </xdr:from>
    <xdr:to>
      <xdr:col>33</xdr:col>
      <xdr:colOff>396875</xdr:colOff>
      <xdr:row>12</xdr:row>
      <xdr:rowOff>127000</xdr:rowOff>
    </xdr:to>
    <xdr:sp macro="" textlink="">
      <xdr:nvSpPr>
        <xdr:cNvPr id="17" name="TextBox 29">
          <a:extLst>
            <a:ext uri="{FF2B5EF4-FFF2-40B4-BE49-F238E27FC236}">
              <a16:creationId xmlns:a16="http://schemas.microsoft.com/office/drawing/2014/main" id="{95E3DF14-BBCA-4F42-B999-5B7903DC6958}"/>
            </a:ext>
          </a:extLst>
        </xdr:cNvPr>
        <xdr:cNvSpPr txBox="1"/>
      </xdr:nvSpPr>
      <xdr:spPr>
        <a:xfrm>
          <a:off x="10822011" y="2115896"/>
          <a:ext cx="10244114" cy="392354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 b="1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</a:rPr>
            <a:t>NAUDOJAMI</a:t>
          </a:r>
          <a:r>
            <a:rPr lang="en-US" sz="1600" b="1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</a:rPr>
            <a:t> TERMINAI</a:t>
          </a:r>
          <a:endParaRPr lang="lt-LT" sz="1600" b="1">
            <a:ln>
              <a:noFill/>
            </a:ln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16</xdr:col>
      <xdr:colOff>424295</xdr:colOff>
      <xdr:row>12</xdr:row>
      <xdr:rowOff>145759</xdr:rowOff>
    </xdr:from>
    <xdr:to>
      <xdr:col>33</xdr:col>
      <xdr:colOff>428625</xdr:colOff>
      <xdr:row>61</xdr:row>
      <xdr:rowOff>15875</xdr:rowOff>
    </xdr:to>
    <xdr:sp macro="" textlink="">
      <xdr:nvSpPr>
        <xdr:cNvPr id="19" name="TextBox 32">
          <a:extLst>
            <a:ext uri="{FF2B5EF4-FFF2-40B4-BE49-F238E27FC236}">
              <a16:creationId xmlns:a16="http://schemas.microsoft.com/office/drawing/2014/main" id="{EFA1BDAB-B80A-4BDA-8E01-D33E1BCCCB7A}"/>
            </a:ext>
          </a:extLst>
        </xdr:cNvPr>
        <xdr:cNvSpPr txBox="1"/>
      </xdr:nvSpPr>
      <xdr:spPr>
        <a:xfrm>
          <a:off x="10838295" y="2527009"/>
          <a:ext cx="10259580" cy="9490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Anglies dioksido ekvivalentas (CO</a:t>
          </a:r>
          <a:r>
            <a:rPr lang="lt-LT" sz="1400" b="1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ekv.)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– metano (CH</a:t>
          </a:r>
          <a:r>
            <a:rPr lang="lt-LT" sz="1400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), azoto suboksido (N</a:t>
          </a:r>
          <a:r>
            <a:rPr lang="lt-LT" sz="1400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O), hidrofluorangliavandenilių (HFC), perfluorangliavandenilių (PFC), sieros heksafluorido (SF</a:t>
          </a:r>
          <a:r>
            <a:rPr lang="lt-LT" sz="1400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 dujų kiekis, kuris daro tokį patį poveikį klimato kaitai kaip viena tona anglies dioksido</a:t>
          </a:r>
          <a:r>
            <a:rPr lang="en-US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Bazinis  mineralinėmis azoto (N) tręšiamos žemės plotas</a:t>
          </a:r>
          <a:r>
            <a:rPr lang="en-US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  mineralinėmis</a:t>
          </a:r>
          <a:r>
            <a:rPr lang="lt-LT" sz="140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trąšomis tręšiamas žemės plotas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jei numatomas veiklos rodiklio reguliavimas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ne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būtų įgyvendintas.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40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Bazinis</a:t>
          </a: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mineralinių azoto (N) trąšų kiekis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mineralinių azoto (N) trąšų kiekis,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jei numatomas veiklos rodiklio reguliavimas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ne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būtų įgyvendintas.</a:t>
          </a:r>
          <a:endParaRPr lang="en-US" sz="1400" b="1" i="0" baseline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400"/>
            </a:spcAft>
            <a:buClrTx/>
            <a:buSzTx/>
            <a:buFontTx/>
            <a:buNone/>
            <a:tabLst/>
            <a:defRPr/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Bazinis ŠESD kiekis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išmetamų ŠESD kiekis, kuris susidarytų neįgyvendinus teisėkūros iniciatyvos. 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400"/>
            </a:spcAft>
            <a:buClrTx/>
            <a:buSzTx/>
            <a:buFontTx/>
            <a:buNone/>
            <a:tabLst/>
            <a:defRPr/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Emisijos faktorius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– tai koeficientas, naudojamas apskaičiuoti specifinį ŠESD kiekį iš tam tikros veiklos ar šaltinio, remiantis veiklos mastu ar naudojamų medžiagų kiekiu.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400"/>
            </a:spcAft>
            <a:buClrTx/>
            <a:buSzTx/>
            <a:buFontTx/>
            <a:buNone/>
            <a:tabLst/>
            <a:defRPr/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Kaupiamasis ŠESD kiekio sumažinimas 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rodiklis, kuris atspindi bendrą ŠESD kiekio pokyčių efektą kiekvienais metais, įtraukiant ne tik einamųjų metų pokyčius, bet ir ankstesnių metų pokyčius, todėl galutinis poveikis yra visų šių pokyčių sumos rezultatas</a:t>
          </a:r>
          <a:r>
            <a:rPr lang="en-US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lt-LT" sz="1400" i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400"/>
            </a:spcAft>
            <a:buClrTx/>
            <a:buSzTx/>
            <a:buFontTx/>
            <a:buNone/>
            <a:tabLst/>
            <a:defRPr/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Metai  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laikas, kuriam pateikiamos ŠESD </a:t>
          </a:r>
          <a:r>
            <a:rPr lang="en-US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kiekio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pokyčio, dėl numatomo teisinio reguliavimo poveikio prognozės. </a:t>
          </a:r>
          <a:endParaRPr lang="en-US" sz="1400" i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Mineralinės trąšos 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pramoniniu būdu gaminami ir gaunami kaip iškasenos neorganiniai junginiai, turintys augalų mitybai reikalingų elementų.</a:t>
          </a:r>
          <a:r>
            <a:rPr lang="lt-LT" sz="140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>
            <a:lnSpc>
              <a:spcPct val="150000"/>
            </a:lnSpc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Mineralinėmis N trąšomis tręšiamas žemės plotas</a:t>
          </a:r>
          <a:r>
            <a:rPr lang="lt-LT" sz="1400" b="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– tai žemės ūkio naudmenų plotas, tręšiamas mineralinėmis N trąšomis.</a:t>
          </a:r>
          <a:endParaRPr lang="en-US" sz="1400" i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400"/>
            </a:spcAft>
            <a:buClrTx/>
            <a:buSzTx/>
            <a:buFontTx/>
            <a:buNone/>
            <a:tabLst/>
            <a:defRPr/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Poveikio vertinimas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– teisėkūros iniciatyvų poveikio ŠESD išmetimų sumažinimui vertinimas. </a:t>
          </a:r>
          <a:endParaRPr lang="lt-LT" sz="1400" b="1" i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lt-LT" sz="1400" b="1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Projektinis mineralinėmis azoto (N) tręšiamos žemės plotas </a:t>
          </a:r>
          <a:r>
            <a:rPr lang="en-US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  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mineralinėmis</a:t>
          </a:r>
          <a:r>
            <a:rPr lang="lt-LT" sz="140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trąšomis tręšiamas žemės plotas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jei numatomas veiklos rodiklio reguliavimas būtų įgyvendintas</a:t>
          </a:r>
          <a:r>
            <a:rPr lang="lt-L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</a:rPr>
            <a:t>Projektinis mineralinių azoto (N) trąšų kiekis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</a:rPr>
            <a:t>  </a:t>
          </a:r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mineralinių azoto (N) trąšų kiekis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jei numatomas veiklos rodiklio reguliavimas būtų įgyvendintas.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>
            <a:lnSpc>
              <a:spcPct val="150000"/>
            </a:lnSpc>
            <a:spcAft>
              <a:spcPts val="400"/>
            </a:spcAft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Projektinis ŠESD kiekis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išmetamų ŠESD kiekis, kuris susidarytų įgyvendinus teisėkūros iniciatyvą.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400"/>
            </a:spcAft>
            <a:buClrTx/>
            <a:buSzTx/>
            <a:buFontTx/>
            <a:buNone/>
            <a:tabLst/>
            <a:defRPr/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Suminis ŠESD kiekio pokytis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-  tai viso per analizuojamą laikotarpį sukaupto ŠESD kiekio sumažėjimo apimtis laikotarpio pabaigoje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lt-LT" sz="1400" i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Šiltnamio efektą sukeliančių duj</a:t>
          </a:r>
          <a:r>
            <a:rPr lang="en-US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os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(ŠESD)  – 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anglies dioksidas (CO</a:t>
          </a:r>
          <a:r>
            <a:rPr lang="lt-LT" sz="1400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), metanas (CH</a:t>
          </a:r>
          <a:r>
            <a:rPr lang="lt-LT" sz="1400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), azoto suboksidas (N</a:t>
          </a:r>
          <a:r>
            <a:rPr lang="lt-LT" sz="1400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O), hidrofluorangliavandeniliai (HFC), perfluorangliavandeniliai (PFC) ir sieros heksafluoridas (SF</a:t>
          </a:r>
          <a:r>
            <a:rPr lang="lt-LT" sz="1400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lt-LT" sz="140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).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400" b="1" i="0" baseline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ŠESD kiekio pokytis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skirtumas bazinio ŠESD kiekio ir projektinio ŠESD kiekio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per vertinamą laikotarpį.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eaLnBrk="1" fontAlgn="auto" latinLnBrk="0" hangingPunct="1">
            <a:lnSpc>
              <a:spcPct val="150000"/>
            </a:lnSpc>
          </a:pPr>
          <a:endParaRPr lang="en-US" sz="1400" b="0" i="0" baseline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357908</xdr:colOff>
      <xdr:row>40</xdr:row>
      <xdr:rowOff>173182</xdr:rowOff>
    </xdr:from>
    <xdr:to>
      <xdr:col>3</xdr:col>
      <xdr:colOff>239636</xdr:colOff>
      <xdr:row>49</xdr:row>
      <xdr:rowOff>51129</xdr:rowOff>
    </xdr:to>
    <xdr:grpSp>
      <xdr:nvGrpSpPr>
        <xdr:cNvPr id="23" name="Grupė 1">
          <a:extLst>
            <a:ext uri="{FF2B5EF4-FFF2-40B4-BE49-F238E27FC236}">
              <a16:creationId xmlns:a16="http://schemas.microsoft.com/office/drawing/2014/main" id="{066473EC-335A-43A0-8AA3-D00FEC0A195C}"/>
            </a:ext>
          </a:extLst>
        </xdr:cNvPr>
        <xdr:cNvGrpSpPr/>
      </xdr:nvGrpSpPr>
      <xdr:grpSpPr>
        <a:xfrm>
          <a:off x="357908" y="8128569"/>
          <a:ext cx="1612327" cy="1568299"/>
          <a:chOff x="335643" y="7955643"/>
          <a:chExt cx="1717455" cy="1540492"/>
        </a:xfrm>
      </xdr:grpSpPr>
      <xdr:sp macro="" textlink="">
        <xdr:nvSpPr>
          <xdr:cNvPr id="24" name="TextBox 16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A3862D39-8D34-76B3-4568-0DEA3721DA04}"/>
              </a:ext>
            </a:extLst>
          </xdr:cNvPr>
          <xdr:cNvSpPr txBox="1"/>
        </xdr:nvSpPr>
        <xdr:spPr>
          <a:xfrm>
            <a:off x="335643" y="8817602"/>
            <a:ext cx="1717455" cy="6785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25" name="Paveikslėlis 17">
            <a:extLst>
              <a:ext uri="{FF2B5EF4-FFF2-40B4-BE49-F238E27FC236}">
                <a16:creationId xmlns:a16="http://schemas.microsoft.com/office/drawing/2014/main" id="{D61FC7B1-BADE-D031-D823-13B0BB9D44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54"/>
          <a:stretch/>
        </xdr:blipFill>
        <xdr:spPr>
          <a:xfrm>
            <a:off x="662215" y="7955643"/>
            <a:ext cx="783866" cy="74385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141942</xdr:colOff>
      <xdr:row>5</xdr:row>
      <xdr:rowOff>7470</xdr:rowOff>
    </xdr:from>
    <xdr:to>
      <xdr:col>2</xdr:col>
      <xdr:colOff>201707</xdr:colOff>
      <xdr:row>6</xdr:row>
      <xdr:rowOff>44824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C55C4E-5318-484F-998E-E22B367ACF7D}"/>
            </a:ext>
          </a:extLst>
        </xdr:cNvPr>
        <xdr:cNvSpPr txBox="1"/>
      </xdr:nvSpPr>
      <xdr:spPr>
        <a:xfrm>
          <a:off x="141942" y="979020"/>
          <a:ext cx="1278965" cy="221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/>
        </a:p>
      </xdr:txBody>
    </xdr:sp>
    <xdr:clientData/>
  </xdr:twoCellAnchor>
  <xdr:twoCellAnchor>
    <xdr:from>
      <xdr:col>0</xdr:col>
      <xdr:colOff>449035</xdr:colOff>
      <xdr:row>44</xdr:row>
      <xdr:rowOff>72571</xdr:rowOff>
    </xdr:from>
    <xdr:to>
      <xdr:col>3</xdr:col>
      <xdr:colOff>255030</xdr:colOff>
      <xdr:row>46</xdr:row>
      <xdr:rowOff>31543</xdr:rowOff>
    </xdr:to>
    <xdr:sp macro="" textlink="">
      <xdr:nvSpPr>
        <xdr:cNvPr id="10" name="TextBox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DC992-8D06-4484-B2C7-073E28E7A06D}"/>
            </a:ext>
          </a:extLst>
        </xdr:cNvPr>
        <xdr:cNvSpPr txBox="1"/>
      </xdr:nvSpPr>
      <xdr:spPr>
        <a:xfrm>
          <a:off x="449035" y="8849178"/>
          <a:ext cx="1561316" cy="339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https://www.gamta.lt/</a:t>
          </a:r>
        </a:p>
      </xdr:txBody>
    </xdr:sp>
    <xdr:clientData/>
  </xdr:twoCellAnchor>
  <xdr:twoCellAnchor>
    <xdr:from>
      <xdr:col>4</xdr:col>
      <xdr:colOff>378526</xdr:colOff>
      <xdr:row>58</xdr:row>
      <xdr:rowOff>138134</xdr:rowOff>
    </xdr:from>
    <xdr:to>
      <xdr:col>11</xdr:col>
      <xdr:colOff>549935</xdr:colOff>
      <xdr:row>60</xdr:row>
      <xdr:rowOff>138380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271DF2B-76D1-4C3C-A9F7-D0F62EF6A4A9}"/>
            </a:ext>
          </a:extLst>
        </xdr:cNvPr>
        <xdr:cNvSpPr txBox="1"/>
      </xdr:nvSpPr>
      <xdr:spPr>
        <a:xfrm>
          <a:off x="2816926" y="11237934"/>
          <a:ext cx="4375109" cy="368546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 b="1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200025</xdr:colOff>
      <xdr:row>0</xdr:row>
      <xdr:rowOff>155121</xdr:rowOff>
    </xdr:from>
    <xdr:to>
      <xdr:col>3</xdr:col>
      <xdr:colOff>225667</xdr:colOff>
      <xdr:row>75</xdr:row>
      <xdr:rowOff>177427</xdr:rowOff>
    </xdr:to>
    <xdr:sp macro="" textlink="">
      <xdr:nvSpPr>
        <xdr:cNvPr id="23" name="Stačiakampis: suapvalinti kampai 5">
          <a:extLst>
            <a:ext uri="{FF2B5EF4-FFF2-40B4-BE49-F238E27FC236}">
              <a16:creationId xmlns:a16="http://schemas.microsoft.com/office/drawing/2014/main" id="{BA987A88-178B-44AB-B883-43E931433E7C}"/>
            </a:ext>
          </a:extLst>
        </xdr:cNvPr>
        <xdr:cNvSpPr/>
      </xdr:nvSpPr>
      <xdr:spPr>
        <a:xfrm>
          <a:off x="200025" y="155121"/>
          <a:ext cx="1958657" cy="14076350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395354</xdr:colOff>
      <xdr:row>2</xdr:row>
      <xdr:rowOff>34783</xdr:rowOff>
    </xdr:from>
    <xdr:to>
      <xdr:col>2</xdr:col>
      <xdr:colOff>568282</xdr:colOff>
      <xdr:row>5</xdr:row>
      <xdr:rowOff>64617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BB464B5B-F284-4E66-99C0-FBC0E82FB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354" y="403083"/>
          <a:ext cx="1455628" cy="582284"/>
        </a:xfrm>
        <a:prstGeom prst="rect">
          <a:avLst/>
        </a:prstGeom>
      </xdr:spPr>
    </xdr:pic>
    <xdr:clientData/>
  </xdr:twoCellAnchor>
  <xdr:twoCellAnchor>
    <xdr:from>
      <xdr:col>0</xdr:col>
      <xdr:colOff>579835</xdr:colOff>
      <xdr:row>30</xdr:row>
      <xdr:rowOff>182870</xdr:rowOff>
    </xdr:from>
    <xdr:to>
      <xdr:col>3</xdr:col>
      <xdr:colOff>56522</xdr:colOff>
      <xdr:row>32</xdr:row>
      <xdr:rowOff>57262</xdr:rowOff>
    </xdr:to>
    <xdr:sp macro="" textlink="">
      <xdr:nvSpPr>
        <xdr:cNvPr id="5" name="TextBox 28">
          <a:extLst>
            <a:ext uri="{FF2B5EF4-FFF2-40B4-BE49-F238E27FC236}">
              <a16:creationId xmlns:a16="http://schemas.microsoft.com/office/drawing/2014/main" id="{BD879990-DA75-42F8-8EC1-B3C40A0430ED}"/>
            </a:ext>
          </a:extLst>
        </xdr:cNvPr>
        <xdr:cNvSpPr txBox="1"/>
      </xdr:nvSpPr>
      <xdr:spPr>
        <a:xfrm>
          <a:off x="579835" y="5707370"/>
          <a:ext cx="1400737" cy="242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234028</xdr:colOff>
      <xdr:row>35</xdr:row>
      <xdr:rowOff>1309</xdr:rowOff>
    </xdr:from>
    <xdr:to>
      <xdr:col>1</xdr:col>
      <xdr:colOff>584475</xdr:colOff>
      <xdr:row>37</xdr:row>
      <xdr:rowOff>3366</xdr:rowOff>
    </xdr:to>
    <xdr:pic>
      <xdr:nvPicPr>
        <xdr:cNvPr id="6" name="Grafinis elementas 15" descr="Receiver outline">
          <a:extLst>
            <a:ext uri="{FF2B5EF4-FFF2-40B4-BE49-F238E27FC236}">
              <a16:creationId xmlns:a16="http://schemas.microsoft.com/office/drawing/2014/main" id="{7BDDDDCA-9E1F-495A-8C86-870F3AFD1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75378" y="6446559"/>
          <a:ext cx="350447" cy="370357"/>
        </a:xfrm>
        <a:prstGeom prst="rect">
          <a:avLst/>
        </a:prstGeom>
      </xdr:spPr>
    </xdr:pic>
    <xdr:clientData/>
  </xdr:twoCellAnchor>
  <xdr:twoCellAnchor>
    <xdr:from>
      <xdr:col>0</xdr:col>
      <xdr:colOff>542022</xdr:colOff>
      <xdr:row>37</xdr:row>
      <xdr:rowOff>106381</xdr:rowOff>
    </xdr:from>
    <xdr:to>
      <xdr:col>3</xdr:col>
      <xdr:colOff>18709</xdr:colOff>
      <xdr:row>38</xdr:row>
      <xdr:rowOff>180867</xdr:rowOff>
    </xdr:to>
    <xdr:sp macro="" textlink="">
      <xdr:nvSpPr>
        <xdr:cNvPr id="7" name="TextBox 41">
          <a:extLst>
            <a:ext uri="{FF2B5EF4-FFF2-40B4-BE49-F238E27FC236}">
              <a16:creationId xmlns:a16="http://schemas.microsoft.com/office/drawing/2014/main" id="{8FBE0CB1-588B-40E8-9AA9-AD6ABE81E28D}"/>
            </a:ext>
          </a:extLst>
        </xdr:cNvPr>
        <xdr:cNvSpPr txBox="1"/>
      </xdr:nvSpPr>
      <xdr:spPr>
        <a:xfrm>
          <a:off x="542022" y="6919931"/>
          <a:ext cx="1400737" cy="258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1</xdr:col>
      <xdr:colOff>214616</xdr:colOff>
      <xdr:row>28</xdr:row>
      <xdr:rowOff>68883</xdr:rowOff>
    </xdr:from>
    <xdr:to>
      <xdr:col>2</xdr:col>
      <xdr:colOff>129985</xdr:colOff>
      <xdr:row>30</xdr:row>
      <xdr:rowOff>128959</xdr:rowOff>
    </xdr:to>
    <xdr:pic>
      <xdr:nvPicPr>
        <xdr:cNvPr id="9" name="Grafinis elementas 11" descr="Envelope outline">
          <a:extLst>
            <a:ext uri="{FF2B5EF4-FFF2-40B4-BE49-F238E27FC236}">
              <a16:creationId xmlns:a16="http://schemas.microsoft.com/office/drawing/2014/main" id="{56BA1C85-A6ED-42DC-BA6B-F9420DAD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55966" y="5225083"/>
          <a:ext cx="524969" cy="428376"/>
        </a:xfrm>
        <a:prstGeom prst="rect">
          <a:avLst/>
        </a:prstGeom>
      </xdr:spPr>
    </xdr:pic>
    <xdr:clientData/>
  </xdr:twoCellAnchor>
  <xdr:twoCellAnchor>
    <xdr:from>
      <xdr:col>3</xdr:col>
      <xdr:colOff>617065</xdr:colOff>
      <xdr:row>2</xdr:row>
      <xdr:rowOff>119955</xdr:rowOff>
    </xdr:from>
    <xdr:to>
      <xdr:col>15</xdr:col>
      <xdr:colOff>210211</xdr:colOff>
      <xdr:row>4</xdr:row>
      <xdr:rowOff>174158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80A1B51-98EC-4263-90EF-BA1C10B0B59B}"/>
            </a:ext>
          </a:extLst>
        </xdr:cNvPr>
        <xdr:cNvSpPr txBox="1"/>
      </xdr:nvSpPr>
      <xdr:spPr>
        <a:xfrm>
          <a:off x="2522065" y="500955"/>
          <a:ext cx="7213146" cy="4828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 b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</a:rPr>
            <a:t>SKAI</a:t>
          </a:r>
          <a:r>
            <a:rPr lang="lt-LT" sz="1600" b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</a:rPr>
            <a:t>ČIUOKLĖS NAUDOJIMO INSTRUKCIJA</a:t>
          </a:r>
          <a:endParaRPr lang="lt-LT" sz="1600" b="1">
            <a:ln>
              <a:noFill/>
            </a:ln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394608</xdr:colOff>
      <xdr:row>7</xdr:row>
      <xdr:rowOff>136072</xdr:rowOff>
    </xdr:from>
    <xdr:to>
      <xdr:col>3</xdr:col>
      <xdr:colOff>39100</xdr:colOff>
      <xdr:row>11</xdr:row>
      <xdr:rowOff>69076</xdr:rowOff>
    </xdr:to>
    <xdr:pic macro="[1]!įPradžiąIšAtnaujinimo">
      <xdr:nvPicPr>
        <xdr:cNvPr id="13" name="Pictur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04E80C-3A02-4FC8-8906-5C62E787B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4608" y="1425122"/>
          <a:ext cx="1568542" cy="669604"/>
        </a:xfrm>
        <a:prstGeom prst="rect">
          <a:avLst/>
        </a:prstGeom>
      </xdr:spPr>
    </xdr:pic>
    <xdr:clientData/>
  </xdr:twoCellAnchor>
  <xdr:twoCellAnchor>
    <xdr:from>
      <xdr:col>0</xdr:col>
      <xdr:colOff>394608</xdr:colOff>
      <xdr:row>17</xdr:row>
      <xdr:rowOff>136072</xdr:rowOff>
    </xdr:from>
    <xdr:to>
      <xdr:col>3</xdr:col>
      <xdr:colOff>50640</xdr:colOff>
      <xdr:row>21</xdr:row>
      <xdr:rowOff>69076</xdr:rowOff>
    </xdr:to>
    <xdr:pic macro="[1]!įSkaičiuoklęIšPradžios">
      <xdr:nvPicPr>
        <xdr:cNvPr id="15" name="Pictur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D596802-C556-4075-996A-641DF270F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4608" y="3266622"/>
          <a:ext cx="1580082" cy="669604"/>
        </a:xfrm>
        <a:prstGeom prst="rect">
          <a:avLst/>
        </a:prstGeom>
      </xdr:spPr>
    </xdr:pic>
    <xdr:clientData/>
  </xdr:twoCellAnchor>
  <xdr:twoCellAnchor>
    <xdr:from>
      <xdr:col>0</xdr:col>
      <xdr:colOff>394608</xdr:colOff>
      <xdr:row>22</xdr:row>
      <xdr:rowOff>136072</xdr:rowOff>
    </xdr:from>
    <xdr:to>
      <xdr:col>3</xdr:col>
      <xdr:colOff>50640</xdr:colOff>
      <xdr:row>26</xdr:row>
      <xdr:rowOff>69076</xdr:rowOff>
    </xdr:to>
    <xdr:pic macro="[1]!įAtnaujinimąIšPradžios">
      <xdr:nvPicPr>
        <xdr:cNvPr id="16" name="Picture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F3DC1FD-DC45-49A3-8C4F-24D974D3B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4608" y="4187372"/>
          <a:ext cx="1580082" cy="669604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394608</xdr:colOff>
      <xdr:row>12</xdr:row>
      <xdr:rowOff>136072</xdr:rowOff>
    </xdr:from>
    <xdr:to>
      <xdr:col>3</xdr:col>
      <xdr:colOff>149679</xdr:colOff>
      <xdr:row>16</xdr:row>
      <xdr:rowOff>56173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38476CF4-61C9-4130-8246-EF3C8F4B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4608" y="2345872"/>
          <a:ext cx="1583871" cy="669400"/>
        </a:xfrm>
        <a:prstGeom prst="rect">
          <a:avLst/>
        </a:prstGeom>
      </xdr:spPr>
    </xdr:pic>
    <xdr:clientData/>
  </xdr:twoCellAnchor>
  <xdr:twoCellAnchor>
    <xdr:from>
      <xdr:col>4</xdr:col>
      <xdr:colOff>587375</xdr:colOff>
      <xdr:row>19</xdr:row>
      <xdr:rowOff>41276</xdr:rowOff>
    </xdr:from>
    <xdr:to>
      <xdr:col>20</xdr:col>
      <xdr:colOff>497320</xdr:colOff>
      <xdr:row>89</xdr:row>
      <xdr:rowOff>35672</xdr:rowOff>
    </xdr:to>
    <xdr:sp macro="" textlink="">
      <xdr:nvSpPr>
        <xdr:cNvPr id="22" name="Teksto laukas 9">
          <a:extLst>
            <a:ext uri="{FF2B5EF4-FFF2-40B4-BE49-F238E27FC236}">
              <a16:creationId xmlns:a16="http://schemas.microsoft.com/office/drawing/2014/main" id="{CB6A028F-C282-40F6-B11F-28B2F3BF4DC7}"/>
            </a:ext>
            <a:ext uri="{147F2762-F138-4A5C-976F-8EAC2B608ADB}">
              <a16:predDERef xmlns:a16="http://schemas.microsoft.com/office/drawing/2014/main" pred="{38476CF4-61C9-4130-8246-EF3C8F4B4305}"/>
            </a:ext>
          </a:extLst>
        </xdr:cNvPr>
        <xdr:cNvSpPr txBox="1"/>
      </xdr:nvSpPr>
      <xdr:spPr>
        <a:xfrm>
          <a:off x="3025775" y="3536951"/>
          <a:ext cx="9663545" cy="12662646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</a:t>
          </a: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Pradiniai veiksmai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Prieš pradėdami naudotis skaičiuokle, atidžiai perskaitykite "Pradžios" lapo informaciją ir metodologinį dokumentą</a:t>
          </a: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(žr. https://aaa.lrv.lt/lt/veiklos-sritys/teisekuros-poveikio-vertinimas/)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, kad geriau suprastumėte naudojamas sąvokas, išmetamo ŠESD kiekio pokyčio skaičiavimo principus ir prielaidas.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Lape „Skaičiuoklė“ susipažinkite su lentelės apačioje esančiais sutartiniais žymėjimais ir pastabomis, kad lengviau suprastumėte skaičiuoklės turinį.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Atidžiai laikykitės toliau pateiktų instrukcijoje pateiktų nurodymų, kad užtikrintumėte teisingą duomenų įvedimą ir rezultatų gavimą. </a:t>
          </a:r>
          <a:endParaRPr kumimoji="0" lang="en-US" sz="16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50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</a:t>
          </a: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Duomenų įvedimas</a:t>
          </a:r>
          <a:endParaRPr kumimoji="0" lang="en-US" sz="16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Bet kuriuo metu galite keisti arba papildyti duomenis, neatsižvelgiant į duomenų įvedimo seką.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Skaičiuoklėje pateikti įvesties duomenys yra pavyzdiniai ir turi būti keičiami pagal pasirinktus tikslus.</a:t>
          </a:r>
          <a:endParaRPr lang="en-US" sz="1400" b="0" i="0" baseline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čiuoklę sudaro dviejų tipų parametrų duomenys: įvesties ir numatytosios reikšmės. </a:t>
          </a: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Įvesties parametrų duomenų laukelius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pildo skaičiuoklės naudotojas 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atsižvelgdamas į teisėkūros iniciatyvos tikslus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6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Numatytosios reikšmės -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0">
              <a:solidFill>
                <a:schemeClr val="accent3">
                  <a:lumMod val="25000"/>
                </a:schemeClr>
              </a:solidFill>
            </a:rPr>
            <a:t>tai iš anksto apskaičiuotos/nustatytos reikšmės konkrečiam ŠESD kiekio nustatymo algoritmo parametrui, kurios yra naudojamos skaičiavimuose kaip standartinės vertės. </a:t>
          </a:r>
          <a:r>
            <a:rPr lang="lt-LT" sz="1400">
              <a:solidFill>
                <a:schemeClr val="accent3">
                  <a:lumMod val="25000"/>
                </a:schemeClr>
              </a:solidFill>
            </a:rPr>
            <a:t>Šios vertės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</a:rPr>
            <a:t>negali būti keičiamos skaičiuoklės naudotojo, užtikrinant, kad skaičiuoklės veikimas būtų nuoseklus ir remtųsi patikimais duomenimis. </a:t>
          </a:r>
          <a:endParaRPr lang="en-US" sz="1400">
            <a:solidFill>
              <a:schemeClr val="accent3">
                <a:lumMod val="25000"/>
              </a:schemeClr>
            </a:solidFill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6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Reguliuojamos veiklos rodiklio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parametrų duomenų įvedimas yra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privalomas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Duomenis veskite tik į pasirinktų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metų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langelius. Poveikio vertinimo prognozė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galima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skaičiuoklėje nurodytam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laikotarpiui.</a:t>
          </a:r>
          <a:endParaRPr lang="en-US" sz="1400" b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Reguliuojamo veiklos rodiklio parametrai</a:t>
          </a:r>
          <a:endParaRPr kumimoji="0" lang="lt-LT" sz="14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4400" indent="-28440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Projektinis mineralinių azoto (N) trąšų kiekis: įveskite reikšmę.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 marL="284400" indent="-28440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Projektinis mineralinėmis azoto (N) tręšiamos žemės plotas: įveskite reikšmę.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 marL="284400" indent="-28440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Mineralinių azoto (N) trąšų pokytis: įveskite reikšmę.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 marL="284400" indent="-28440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Mineralinių azoto N trąšų sumažėjimas, tenkantis 1 ha tręšiamos žemės ploto: įveskite reikšmę.</a:t>
          </a:r>
          <a:endParaRPr kumimoji="0" lang="lt-LT" sz="14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50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</a:t>
          </a: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Rezultatai ir jų interpretacija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Skaičiuoklė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automatiškai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apskaičiuoja ŠESD kiekio pokytį, kaupiamąjį ŠESD kiekio pokytį ir suminį ŠESD kiekio pokytį pagal įvesties duomenis.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Šalia skaičiuoklės esantis grafikas vizualiai parodo kaupiamojo ŠESD kiekio pokytį pasirinktu laikotarpiu.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Teigiama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ŠESD kiekio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pokyčio reikšmė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&gt;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 kt 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rodo, kad analizuojama teisėkūros iniciatyva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ŠESD kiekį mažina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 t.y. apskaičiuotas ŠESD kiekis susidaręs iš projektinio veiklos rodiklio yra mažesnis nei susidaręs iš bazinio veiklos rodiklio ). Daroma prielaida, kad teisėkūros iniciatyvos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poveikis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aplinkos oro kokybei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teigiamas.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eigiama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ŠESD kiekio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pokyčio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reikšmė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(&lt;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 kt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rodo, kad analizuojama teisėkūros iniciatyva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ŠESD kiekį didina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 t.y. apskaičiuotas ŠESD kiekis susidaręs iš projektinio veiklos rodiklio yra didesnis nei iš bazinio veiklos rodiklio ). Daroma prielaida, kad teisėkūros iniciatyvos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poveikis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aplinkos oro kokybei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neigiamas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Jei ŠESD kiekio pokyčių reikšmės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viršija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"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ėkūros poveikio aplinkai ir klimato kaitai (ex ante) vertinimo tvarkos aprašo" priede nustatytą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ribinę vertę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kt/metus)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laikoma, kad teisėkūros iniciatyvos poveikis klimato kaitos švelninimui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reikšmingai neigiamas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Reikšmingai neigiamam teisėkūros iniciatyvos poveikio identifikavimui,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atitinkami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 laukeliai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automatiškai nuspalvinami tamsiai žalia spalva.</a:t>
          </a:r>
          <a:endParaRPr kumimoji="0" lang="lt-LT" sz="12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200" b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401545</xdr:colOff>
      <xdr:row>44</xdr:row>
      <xdr:rowOff>65368</xdr:rowOff>
    </xdr:from>
    <xdr:to>
      <xdr:col>3</xdr:col>
      <xdr:colOff>185985</xdr:colOff>
      <xdr:row>52</xdr:row>
      <xdr:rowOff>111742</xdr:rowOff>
    </xdr:to>
    <xdr:grpSp>
      <xdr:nvGrpSpPr>
        <xdr:cNvPr id="27" name="Grupė 17">
          <a:extLst>
            <a:ext uri="{FF2B5EF4-FFF2-40B4-BE49-F238E27FC236}">
              <a16:creationId xmlns:a16="http://schemas.microsoft.com/office/drawing/2014/main" id="{42CC34AE-16B5-4BA7-9F77-9118FA8ED1D9}"/>
            </a:ext>
          </a:extLst>
        </xdr:cNvPr>
        <xdr:cNvGrpSpPr/>
      </xdr:nvGrpSpPr>
      <xdr:grpSpPr>
        <a:xfrm>
          <a:off x="401545" y="8721912"/>
          <a:ext cx="1633411" cy="1615198"/>
          <a:chOff x="335643" y="7955643"/>
          <a:chExt cx="1717455" cy="1540492"/>
        </a:xfrm>
      </xdr:grpSpPr>
      <xdr:sp macro="" textlink="">
        <xdr:nvSpPr>
          <xdr:cNvPr id="28" name="TextBox 1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C9962550-C297-A2D5-29EC-AD2D27B2A2A3}"/>
              </a:ext>
            </a:extLst>
          </xdr:cNvPr>
          <xdr:cNvSpPr txBox="1"/>
        </xdr:nvSpPr>
        <xdr:spPr>
          <a:xfrm>
            <a:off x="335643" y="8817602"/>
            <a:ext cx="1717455" cy="6785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29" name="Paveikslėlis 20">
            <a:extLst>
              <a:ext uri="{FF2B5EF4-FFF2-40B4-BE49-F238E27FC236}">
                <a16:creationId xmlns:a16="http://schemas.microsoft.com/office/drawing/2014/main" id="{F018467C-7BF4-EA26-CBE5-1040084289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54"/>
          <a:stretch/>
        </xdr:blipFill>
        <xdr:spPr>
          <a:xfrm>
            <a:off x="662215" y="7955643"/>
            <a:ext cx="783866" cy="74385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208642</xdr:colOff>
      <xdr:row>3</xdr:row>
      <xdr:rowOff>9071</xdr:rowOff>
    </xdr:from>
    <xdr:to>
      <xdr:col>45</xdr:col>
      <xdr:colOff>54429</xdr:colOff>
      <xdr:row>22</xdr:row>
      <xdr:rowOff>154214</xdr:rowOff>
    </xdr:to>
    <xdr:sp macro="" textlink="">
      <xdr:nvSpPr>
        <xdr:cNvPr id="2" name="Stačiakampis 1">
          <a:extLst>
            <a:ext uri="{FF2B5EF4-FFF2-40B4-BE49-F238E27FC236}">
              <a16:creationId xmlns:a16="http://schemas.microsoft.com/office/drawing/2014/main" id="{53732719-F344-4E26-8DD5-5149520E2C42}"/>
            </a:ext>
          </a:extLst>
        </xdr:cNvPr>
        <xdr:cNvSpPr/>
      </xdr:nvSpPr>
      <xdr:spPr>
        <a:xfrm>
          <a:off x="12872356" y="362857"/>
          <a:ext cx="4100287" cy="3347357"/>
        </a:xfrm>
        <a:prstGeom prst="rect">
          <a:avLst/>
        </a:prstGeom>
        <a:solidFill>
          <a:srgbClr val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38</xdr:col>
      <xdr:colOff>302887</xdr:colOff>
      <xdr:row>6</xdr:row>
      <xdr:rowOff>15796</xdr:rowOff>
    </xdr:from>
    <xdr:to>
      <xdr:col>44</xdr:col>
      <xdr:colOff>540256</xdr:colOff>
      <xdr:row>22</xdr:row>
      <xdr:rowOff>105442</xdr:rowOff>
    </xdr:to>
    <xdr:graphicFrame macro="">
      <xdr:nvGraphicFramePr>
        <xdr:cNvPr id="36" name="Chart 10">
          <a:extLst>
            <a:ext uri="{FF2B5EF4-FFF2-40B4-BE49-F238E27FC236}">
              <a16:creationId xmlns:a16="http://schemas.microsoft.com/office/drawing/2014/main" id="{0FE9F602-D43F-4DA7-88F7-E0120E5D1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279855</xdr:colOff>
      <xdr:row>3</xdr:row>
      <xdr:rowOff>80635</xdr:rowOff>
    </xdr:from>
    <xdr:to>
      <xdr:col>44</xdr:col>
      <xdr:colOff>563789</xdr:colOff>
      <xdr:row>5</xdr:row>
      <xdr:rowOff>131031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F04C4F-875C-4C1D-AF38-A5DD8599D1AE}"/>
            </a:ext>
          </a:extLst>
        </xdr:cNvPr>
        <xdr:cNvSpPr txBox="1"/>
      </xdr:nvSpPr>
      <xdr:spPr>
        <a:xfrm>
          <a:off x="13544299" y="433413"/>
          <a:ext cx="3912506" cy="433412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 b="1" baseline="0">
              <a:solidFill>
                <a:schemeClr val="accent3">
                  <a:lumMod val="25000"/>
                </a:schemeClr>
              </a:solidFill>
              <a:effectLst/>
            </a:rPr>
            <a:t>Kaupiamasis ŠESD kiekio pokytis </a:t>
          </a:r>
          <a:endParaRPr lang="lt-LT" sz="1000" b="0">
            <a:ln>
              <a:noFill/>
            </a:ln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1</xdr:col>
      <xdr:colOff>38965</xdr:colOff>
      <xdr:row>36</xdr:row>
      <xdr:rowOff>35588</xdr:rowOff>
    </xdr:from>
    <xdr:to>
      <xdr:col>3</xdr:col>
      <xdr:colOff>146578</xdr:colOff>
      <xdr:row>37</xdr:row>
      <xdr:rowOff>96963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98C74AB-D0C0-42B3-924E-21FF1F389F16}"/>
            </a:ext>
          </a:extLst>
        </xdr:cNvPr>
        <xdr:cNvSpPr txBox="1"/>
      </xdr:nvSpPr>
      <xdr:spPr>
        <a:xfrm>
          <a:off x="624072" y="6036338"/>
          <a:ext cx="1318649" cy="265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2</xdr:col>
      <xdr:colOff>381000</xdr:colOff>
      <xdr:row>42</xdr:row>
      <xdr:rowOff>173452</xdr:rowOff>
    </xdr:from>
    <xdr:to>
      <xdr:col>3</xdr:col>
      <xdr:colOff>80398</xdr:colOff>
      <xdr:row>50</xdr:row>
      <xdr:rowOff>45357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2D743B5-74A6-44B1-952D-AF03D7C8A416}"/>
            </a:ext>
          </a:extLst>
        </xdr:cNvPr>
        <xdr:cNvSpPr txBox="1"/>
      </xdr:nvSpPr>
      <xdr:spPr>
        <a:xfrm flipV="1">
          <a:off x="1596571" y="7648309"/>
          <a:ext cx="343470" cy="1831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408214</xdr:colOff>
      <xdr:row>49</xdr:row>
      <xdr:rowOff>0</xdr:rowOff>
    </xdr:from>
    <xdr:to>
      <xdr:col>3</xdr:col>
      <xdr:colOff>173387</xdr:colOff>
      <xdr:row>49</xdr:row>
      <xdr:rowOff>190294</xdr:rowOff>
    </xdr:to>
    <xdr:sp macro="" textlink="">
      <xdr:nvSpPr>
        <xdr:cNvPr id="15" name="TextBox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A4524C-1C34-47D5-859F-F885B84F5977}"/>
            </a:ext>
          </a:extLst>
        </xdr:cNvPr>
        <xdr:cNvSpPr txBox="1"/>
      </xdr:nvSpPr>
      <xdr:spPr>
        <a:xfrm>
          <a:off x="408214" y="8708572"/>
          <a:ext cx="1561316" cy="339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https://www.gamta.lt/</a:t>
          </a:r>
        </a:p>
      </xdr:txBody>
    </xdr:sp>
    <xdr:clientData/>
  </xdr:twoCellAnchor>
  <xdr:twoCellAnchor>
    <xdr:from>
      <xdr:col>0</xdr:col>
      <xdr:colOff>217714</xdr:colOff>
      <xdr:row>0</xdr:row>
      <xdr:rowOff>176893</xdr:rowOff>
    </xdr:from>
    <xdr:to>
      <xdr:col>3</xdr:col>
      <xdr:colOff>221571</xdr:colOff>
      <xdr:row>58</xdr:row>
      <xdr:rowOff>42098</xdr:rowOff>
    </xdr:to>
    <xdr:sp macro="" textlink="">
      <xdr:nvSpPr>
        <xdr:cNvPr id="17" name="Stačiakampis: suapvalinti kampai 72">
          <a:extLst>
            <a:ext uri="{FF2B5EF4-FFF2-40B4-BE49-F238E27FC236}">
              <a16:creationId xmlns:a16="http://schemas.microsoft.com/office/drawing/2014/main" id="{DB996EAD-A809-4212-B16A-0BA0AE85CA58}"/>
            </a:ext>
          </a:extLst>
        </xdr:cNvPr>
        <xdr:cNvSpPr/>
      </xdr:nvSpPr>
      <xdr:spPr>
        <a:xfrm>
          <a:off x="217714" y="176893"/>
          <a:ext cx="1800000" cy="10505991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381504</xdr:colOff>
      <xdr:row>3</xdr:row>
      <xdr:rowOff>49388</xdr:rowOff>
    </xdr:from>
    <xdr:to>
      <xdr:col>2</xdr:col>
      <xdr:colOff>608467</xdr:colOff>
      <xdr:row>6</xdr:row>
      <xdr:rowOff>86416</xdr:rowOff>
    </xdr:to>
    <xdr:pic>
      <xdr:nvPicPr>
        <xdr:cNvPr id="4" name="Paveikslėlis 2">
          <a:extLst>
            <a:ext uri="{FF2B5EF4-FFF2-40B4-BE49-F238E27FC236}">
              <a16:creationId xmlns:a16="http://schemas.microsoft.com/office/drawing/2014/main" id="{3A414AD2-D4C2-4910-8A69-F35A15027ED5}"/>
            </a:ext>
            <a:ext uri="{147F2762-F138-4A5C-976F-8EAC2B608ADB}">
              <a16:predDERef xmlns:a16="http://schemas.microsoft.com/office/drawing/2014/main" pred="{EDCB2CFA-8B15-4E3C-B99B-8AB9197B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504" y="402166"/>
          <a:ext cx="1436487" cy="581313"/>
        </a:xfrm>
        <a:prstGeom prst="rect">
          <a:avLst/>
        </a:prstGeom>
      </xdr:spPr>
    </xdr:pic>
    <xdr:clientData/>
  </xdr:twoCellAnchor>
  <xdr:twoCellAnchor editAs="oneCell">
    <xdr:from>
      <xdr:col>1</xdr:col>
      <xdr:colOff>308540</xdr:colOff>
      <xdr:row>33</xdr:row>
      <xdr:rowOff>81641</xdr:rowOff>
    </xdr:from>
    <xdr:to>
      <xdr:col>2</xdr:col>
      <xdr:colOff>217601</xdr:colOff>
      <xdr:row>35</xdr:row>
      <xdr:rowOff>117927</xdr:rowOff>
    </xdr:to>
    <xdr:pic>
      <xdr:nvPicPr>
        <xdr:cNvPr id="5" name="Grafinis elementas 10" descr="Envelope outline">
          <a:extLst>
            <a:ext uri="{FF2B5EF4-FFF2-40B4-BE49-F238E27FC236}">
              <a16:creationId xmlns:a16="http://schemas.microsoft.com/office/drawing/2014/main" id="{853656DE-E1DB-4098-B4D8-BF6EE851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93647" y="5619748"/>
          <a:ext cx="494168" cy="444499"/>
        </a:xfrm>
        <a:prstGeom prst="rect">
          <a:avLst/>
        </a:prstGeom>
      </xdr:spPr>
    </xdr:pic>
    <xdr:clientData/>
  </xdr:twoCellAnchor>
  <xdr:twoCellAnchor>
    <xdr:from>
      <xdr:col>1</xdr:col>
      <xdr:colOff>52574</xdr:colOff>
      <xdr:row>35</xdr:row>
      <xdr:rowOff>144443</xdr:rowOff>
    </xdr:from>
    <xdr:to>
      <xdr:col>3</xdr:col>
      <xdr:colOff>160187</xdr:colOff>
      <xdr:row>37</xdr:row>
      <xdr:rowOff>1710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3FBC2D1-8009-476F-9867-DA7B488F7934}"/>
            </a:ext>
          </a:extLst>
        </xdr:cNvPr>
        <xdr:cNvSpPr txBox="1"/>
      </xdr:nvSpPr>
      <xdr:spPr>
        <a:xfrm>
          <a:off x="637681" y="6090764"/>
          <a:ext cx="1318649" cy="265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1</xdr:col>
      <xdr:colOff>358968</xdr:colOff>
      <xdr:row>38</xdr:row>
      <xdr:rowOff>182204</xdr:rowOff>
    </xdr:from>
    <xdr:to>
      <xdr:col>2</xdr:col>
      <xdr:colOff>120637</xdr:colOff>
      <xdr:row>40</xdr:row>
      <xdr:rowOff>161586</xdr:rowOff>
    </xdr:to>
    <xdr:pic>
      <xdr:nvPicPr>
        <xdr:cNvPr id="7" name="Grafinis elementas 12" descr="Receiver outline">
          <a:extLst>
            <a:ext uri="{FF2B5EF4-FFF2-40B4-BE49-F238E27FC236}">
              <a16:creationId xmlns:a16="http://schemas.microsoft.com/office/drawing/2014/main" id="{6A7F65A5-51FF-4AA4-82EA-930ED3E3C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944075" y="6740847"/>
          <a:ext cx="346776" cy="387596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41</xdr:row>
      <xdr:rowOff>27339</xdr:rowOff>
    </xdr:from>
    <xdr:to>
      <xdr:col>3</xdr:col>
      <xdr:colOff>94007</xdr:colOff>
      <xdr:row>42</xdr:row>
      <xdr:rowOff>78200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3DCAA44-BF9D-4802-88DC-07A53D640ACB}"/>
            </a:ext>
          </a:extLst>
        </xdr:cNvPr>
        <xdr:cNvSpPr txBox="1"/>
      </xdr:nvSpPr>
      <xdr:spPr>
        <a:xfrm>
          <a:off x="571501" y="7198303"/>
          <a:ext cx="1318649" cy="254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381001</xdr:colOff>
      <xdr:row>10</xdr:row>
      <xdr:rowOff>95250</xdr:rowOff>
    </xdr:from>
    <xdr:to>
      <xdr:col>3</xdr:col>
      <xdr:colOff>68058</xdr:colOff>
      <xdr:row>16</xdr:row>
      <xdr:rowOff>95874</xdr:rowOff>
    </xdr:to>
    <xdr:pic>
      <xdr:nvPicPr>
        <xdr:cNvPr id="12" name="Pictur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1B7E17-2E23-4DFF-AB20-67D5755AD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1" y="1619250"/>
          <a:ext cx="1483200" cy="69458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19</xdr:row>
      <xdr:rowOff>13608</xdr:rowOff>
    </xdr:from>
    <xdr:to>
      <xdr:col>3</xdr:col>
      <xdr:colOff>68058</xdr:colOff>
      <xdr:row>21</xdr:row>
      <xdr:rowOff>272767</xdr:rowOff>
    </xdr:to>
    <xdr:pic>
      <xdr:nvPicPr>
        <xdr:cNvPr id="13" name="Picture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496D367-AEA9-4E45-A5AB-830CC18D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558144"/>
          <a:ext cx="1483200" cy="694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23</xdr:row>
      <xdr:rowOff>40821</xdr:rowOff>
    </xdr:from>
    <xdr:to>
      <xdr:col>3</xdr:col>
      <xdr:colOff>68036</xdr:colOff>
      <xdr:row>26</xdr:row>
      <xdr:rowOff>126900</xdr:rowOff>
    </xdr:to>
    <xdr:pic>
      <xdr:nvPicPr>
        <xdr:cNvPr id="16" name="Picture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C5E2335-62A8-408C-8120-20C9D361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3537857"/>
          <a:ext cx="1483179" cy="6984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27</xdr:row>
      <xdr:rowOff>163286</xdr:rowOff>
    </xdr:from>
    <xdr:to>
      <xdr:col>3</xdr:col>
      <xdr:colOff>72411</xdr:colOff>
      <xdr:row>31</xdr:row>
      <xdr:rowOff>41861</xdr:rowOff>
    </xdr:to>
    <xdr:pic>
      <xdr:nvPicPr>
        <xdr:cNvPr id="19" name="Picture 6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38CCD21-7184-46DA-A562-EA92C9EC6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1" y="4476750"/>
          <a:ext cx="1487553" cy="695004"/>
        </a:xfrm>
        <a:prstGeom prst="rect">
          <a:avLst/>
        </a:prstGeom>
      </xdr:spPr>
    </xdr:pic>
    <xdr:clientData/>
  </xdr:twoCellAnchor>
  <xdr:twoCellAnchor>
    <xdr:from>
      <xdr:col>8</xdr:col>
      <xdr:colOff>631952</xdr:colOff>
      <xdr:row>34</xdr:row>
      <xdr:rowOff>83288</xdr:rowOff>
    </xdr:from>
    <xdr:to>
      <xdr:col>13</xdr:col>
      <xdr:colOff>561694</xdr:colOff>
      <xdr:row>36</xdr:row>
      <xdr:rowOff>68722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93A20F0-D8E6-4B07-849E-21C7AB98093C}"/>
            </a:ext>
          </a:extLst>
        </xdr:cNvPr>
        <xdr:cNvSpPr txBox="1"/>
      </xdr:nvSpPr>
      <xdr:spPr>
        <a:xfrm>
          <a:off x="8241873" y="5808367"/>
          <a:ext cx="3356726" cy="408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 baseline="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5</xdr:col>
      <xdr:colOff>46346</xdr:colOff>
      <xdr:row>32</xdr:row>
      <xdr:rowOff>78506</xdr:rowOff>
    </xdr:from>
    <xdr:to>
      <xdr:col>5</xdr:col>
      <xdr:colOff>2168070</xdr:colOff>
      <xdr:row>34</xdr:row>
      <xdr:rowOff>20341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420CAA2-3CF3-47D6-903B-2CB75C5F4ED6}"/>
            </a:ext>
          </a:extLst>
        </xdr:cNvPr>
        <xdr:cNvSpPr txBox="1"/>
      </xdr:nvSpPr>
      <xdr:spPr>
        <a:xfrm>
          <a:off x="2515790" y="5380252"/>
          <a:ext cx="2121724" cy="365168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400" b="1">
              <a:solidFill>
                <a:schemeClr val="accent3">
                  <a:lumMod val="25000"/>
                </a:schemeClr>
              </a:solidFill>
            </a:rPr>
            <a:t>ŽYMĖJIMAI</a:t>
          </a:r>
          <a:r>
            <a:rPr lang="lt-LT" sz="1400" b="1" baseline="0">
              <a:solidFill>
                <a:schemeClr val="accent3">
                  <a:lumMod val="25000"/>
                </a:schemeClr>
              </a:solidFill>
            </a:rPr>
            <a:t> IR PASTABOS</a:t>
          </a:r>
          <a:endParaRPr lang="lt-LT" sz="14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5</xdr:col>
      <xdr:colOff>192057</xdr:colOff>
      <xdr:row>36</xdr:row>
      <xdr:rowOff>57928</xdr:rowOff>
    </xdr:from>
    <xdr:to>
      <xdr:col>5</xdr:col>
      <xdr:colOff>770238</xdr:colOff>
      <xdr:row>37</xdr:row>
      <xdr:rowOff>49129</xdr:rowOff>
    </xdr:to>
    <xdr:sp macro="" textlink="">
      <xdr:nvSpPr>
        <xdr:cNvPr id="29" name="Stačiakampis 28">
          <a:extLst>
            <a:ext uri="{FF2B5EF4-FFF2-40B4-BE49-F238E27FC236}">
              <a16:creationId xmlns:a16="http://schemas.microsoft.com/office/drawing/2014/main" id="{6F2E37F0-2538-4B67-9685-08401F765194}"/>
            </a:ext>
          </a:extLst>
        </xdr:cNvPr>
        <xdr:cNvSpPr/>
      </xdr:nvSpPr>
      <xdr:spPr>
        <a:xfrm>
          <a:off x="2661501" y="6206341"/>
          <a:ext cx="578181" cy="202867"/>
        </a:xfrm>
        <a:prstGeom prst="rect">
          <a:avLst/>
        </a:prstGeom>
        <a:solidFill>
          <a:srgbClr val="FFFFFF"/>
        </a:solidFill>
        <a:ln>
          <a:solidFill>
            <a:srgbClr val="B2B2B2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5</xdr:col>
      <xdr:colOff>198292</xdr:colOff>
      <xdr:row>38</xdr:row>
      <xdr:rowOff>42532</xdr:rowOff>
    </xdr:from>
    <xdr:to>
      <xdr:col>5</xdr:col>
      <xdr:colOff>773174</xdr:colOff>
      <xdr:row>39</xdr:row>
      <xdr:rowOff>33734</xdr:rowOff>
    </xdr:to>
    <xdr:sp macro="" textlink="">
      <xdr:nvSpPr>
        <xdr:cNvPr id="30" name="Stačiakampis 29">
          <a:extLst>
            <a:ext uri="{FF2B5EF4-FFF2-40B4-BE49-F238E27FC236}">
              <a16:creationId xmlns:a16="http://schemas.microsoft.com/office/drawing/2014/main" id="{5E3E67D7-2352-4DD0-9CCC-4C026893A8D8}"/>
            </a:ext>
          </a:extLst>
        </xdr:cNvPr>
        <xdr:cNvSpPr/>
      </xdr:nvSpPr>
      <xdr:spPr>
        <a:xfrm>
          <a:off x="2667736" y="6614278"/>
          <a:ext cx="574882" cy="202869"/>
        </a:xfrm>
        <a:prstGeom prst="rect">
          <a:avLst/>
        </a:prstGeom>
        <a:solidFill>
          <a:schemeClr val="tx1"/>
        </a:solidFill>
        <a:ln>
          <a:solidFill>
            <a:srgbClr val="B2B2B2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5</xdr:col>
      <xdr:colOff>810903</xdr:colOff>
      <xdr:row>34</xdr:row>
      <xdr:rowOff>97037</xdr:rowOff>
    </xdr:from>
    <xdr:to>
      <xdr:col>7</xdr:col>
      <xdr:colOff>184956</xdr:colOff>
      <xdr:row>35</xdr:row>
      <xdr:rowOff>98298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D000240-B2BA-4DC9-95A7-31818580747B}"/>
            </a:ext>
          </a:extLst>
        </xdr:cNvPr>
        <xdr:cNvSpPr txBox="1"/>
      </xdr:nvSpPr>
      <xdr:spPr>
        <a:xfrm>
          <a:off x="3280347" y="5822116"/>
          <a:ext cx="3829133" cy="212928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Duomenų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įvesties laukelis</a:t>
          </a:r>
          <a:r>
            <a:rPr lang="en-US" sz="1100" baseline="0">
              <a:solidFill>
                <a:schemeClr val="accent3">
                  <a:lumMod val="25000"/>
                </a:schemeClr>
              </a:solidFill>
            </a:rPr>
            <a:t>. </a:t>
          </a:r>
          <a:r>
            <a:rPr lang="en-US" sz="1100" b="1" baseline="0">
              <a:solidFill>
                <a:schemeClr val="accent3">
                  <a:lumMod val="25000"/>
                </a:schemeClr>
              </a:solidFill>
            </a:rPr>
            <a:t>Pildo skai</a:t>
          </a:r>
          <a:r>
            <a:rPr lang="lt-LT" sz="1100" b="1" baseline="0">
              <a:solidFill>
                <a:schemeClr val="accent3">
                  <a:lumMod val="25000"/>
                </a:schemeClr>
              </a:solidFill>
            </a:rPr>
            <a:t>čiuoklės naudotojas</a:t>
          </a:r>
          <a:endParaRPr lang="lt-LT" sz="11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5</xdr:col>
      <xdr:colOff>814829</xdr:colOff>
      <xdr:row>36</xdr:row>
      <xdr:rowOff>32692</xdr:rowOff>
    </xdr:from>
    <xdr:to>
      <xdr:col>6</xdr:col>
      <xdr:colOff>767237</xdr:colOff>
      <xdr:row>37</xdr:row>
      <xdr:rowOff>197405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E878033-A059-4F7F-959E-2F67F87EC8EF}"/>
            </a:ext>
          </a:extLst>
        </xdr:cNvPr>
        <xdr:cNvSpPr txBox="1"/>
      </xdr:nvSpPr>
      <xdr:spPr>
        <a:xfrm>
          <a:off x="3284273" y="6181105"/>
          <a:ext cx="3449948" cy="376379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Neredaguo</a:t>
          </a:r>
          <a:r>
            <a:rPr lang="en-US" sz="1100">
              <a:solidFill>
                <a:schemeClr val="accent3">
                  <a:lumMod val="25000"/>
                </a:schemeClr>
              </a:solidFill>
            </a:rPr>
            <a:t>ja</a:t>
          </a:r>
          <a:r>
            <a:rPr lang="lt-LT" sz="1100">
              <a:solidFill>
                <a:schemeClr val="accent3">
                  <a:lumMod val="25000"/>
                </a:schemeClr>
              </a:solidFill>
            </a:rPr>
            <a:t>mas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 laukelis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5</xdr:col>
      <xdr:colOff>820161</xdr:colOff>
      <xdr:row>37</xdr:row>
      <xdr:rowOff>186465</xdr:rowOff>
    </xdr:from>
    <xdr:to>
      <xdr:col>9</xdr:col>
      <xdr:colOff>496270</xdr:colOff>
      <xdr:row>40</xdr:row>
      <xdr:rowOff>70554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5C5C9C7-59DC-4E0D-B89D-86543426787A}"/>
            </a:ext>
          </a:extLst>
        </xdr:cNvPr>
        <xdr:cNvSpPr txBox="1"/>
      </xdr:nvSpPr>
      <xdr:spPr>
        <a:xfrm>
          <a:off x="3298425" y="6527646"/>
          <a:ext cx="4121109" cy="519089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Reikšmingai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neigiamo teisėkūros iniciatyvos  poveikio identifikavimo laukelis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8</xdr:col>
      <xdr:colOff>662040</xdr:colOff>
      <xdr:row>34</xdr:row>
      <xdr:rowOff>22796</xdr:rowOff>
    </xdr:from>
    <xdr:to>
      <xdr:col>12</xdr:col>
      <xdr:colOff>493111</xdr:colOff>
      <xdr:row>35</xdr:row>
      <xdr:rowOff>171513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493855E-C83C-450C-8101-1FF77C8A7320}"/>
            </a:ext>
          </a:extLst>
        </xdr:cNvPr>
        <xdr:cNvSpPr txBox="1"/>
      </xdr:nvSpPr>
      <xdr:spPr>
        <a:xfrm>
          <a:off x="8271961" y="5747875"/>
          <a:ext cx="2572658" cy="360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ŠESD</a:t>
          </a:r>
          <a:r>
            <a:rPr lang="lt-LT" sz="1100" baseline="30000">
              <a:solidFill>
                <a:schemeClr val="accent3">
                  <a:lumMod val="25000"/>
                </a:schemeClr>
              </a:solidFill>
            </a:rPr>
            <a:t> </a:t>
          </a:r>
          <a:r>
            <a:rPr lang="en-US" sz="11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šiltnamio efektą sukeliančios dujos</a:t>
          </a:r>
          <a:endParaRPr lang="lt-LT" sz="1100" baseline="300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8</xdr:col>
      <xdr:colOff>677607</xdr:colOff>
      <xdr:row>35</xdr:row>
      <xdr:rowOff>78068</xdr:rowOff>
    </xdr:from>
    <xdr:to>
      <xdr:col>12</xdr:col>
      <xdr:colOff>267377</xdr:colOff>
      <xdr:row>36</xdr:row>
      <xdr:rowOff>96485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B1CB4CB-6919-4144-B5E6-6565CB4D4F83}"/>
            </a:ext>
          </a:extLst>
        </xdr:cNvPr>
        <xdr:cNvSpPr txBox="1"/>
      </xdr:nvSpPr>
      <xdr:spPr>
        <a:xfrm>
          <a:off x="8287528" y="6014814"/>
          <a:ext cx="2331357" cy="230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kt – kilo tona</a:t>
          </a:r>
          <a:endParaRPr lang="lt-LT" b="0">
            <a:solidFill>
              <a:schemeClr val="accent3">
                <a:lumMod val="25000"/>
              </a:schemeClr>
            </a:solidFill>
            <a:effectLst/>
          </a:endParaRPr>
        </a:p>
        <a:p>
          <a:endParaRPr lang="lt-LT" sz="1100" b="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5</xdr:col>
      <xdr:colOff>183757</xdr:colOff>
      <xdr:row>34</xdr:row>
      <xdr:rowOff>67680</xdr:rowOff>
    </xdr:from>
    <xdr:to>
      <xdr:col>5</xdr:col>
      <xdr:colOff>761937</xdr:colOff>
      <xdr:row>35</xdr:row>
      <xdr:rowOff>67128</xdr:rowOff>
    </xdr:to>
    <xdr:sp macro="" textlink="">
      <xdr:nvSpPr>
        <xdr:cNvPr id="41" name="Stačiakampis 40">
          <a:extLst>
            <a:ext uri="{FF2B5EF4-FFF2-40B4-BE49-F238E27FC236}">
              <a16:creationId xmlns:a16="http://schemas.microsoft.com/office/drawing/2014/main" id="{DA43C0AA-97D9-47F1-9FD1-ED6890EFE406}"/>
            </a:ext>
          </a:extLst>
        </xdr:cNvPr>
        <xdr:cNvSpPr/>
      </xdr:nvSpPr>
      <xdr:spPr>
        <a:xfrm>
          <a:off x="2653201" y="5792759"/>
          <a:ext cx="578180" cy="211115"/>
        </a:xfrm>
        <a:prstGeom prst="rect">
          <a:avLst/>
        </a:prstGeom>
        <a:ln>
          <a:solidFill>
            <a:srgbClr val="B2B2B2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370416</xdr:colOff>
      <xdr:row>45</xdr:row>
      <xdr:rowOff>66146</xdr:rowOff>
    </xdr:from>
    <xdr:to>
      <xdr:col>3</xdr:col>
      <xdr:colOff>222558</xdr:colOff>
      <xdr:row>52</xdr:row>
      <xdr:rowOff>78670</xdr:rowOff>
    </xdr:to>
    <xdr:grpSp>
      <xdr:nvGrpSpPr>
        <xdr:cNvPr id="22" name="Grupė 17">
          <a:extLst>
            <a:ext uri="{FF2B5EF4-FFF2-40B4-BE49-F238E27FC236}">
              <a16:creationId xmlns:a16="http://schemas.microsoft.com/office/drawing/2014/main" id="{A6463746-130C-4EB9-8135-B2605039B52F}"/>
            </a:ext>
          </a:extLst>
        </xdr:cNvPr>
        <xdr:cNvGrpSpPr/>
      </xdr:nvGrpSpPr>
      <xdr:grpSpPr>
        <a:xfrm>
          <a:off x="370416" y="8030104"/>
          <a:ext cx="1638080" cy="1494191"/>
          <a:chOff x="335643" y="7955643"/>
          <a:chExt cx="1717455" cy="1540492"/>
        </a:xfrm>
      </xdr:grpSpPr>
      <xdr:sp macro="" textlink="">
        <xdr:nvSpPr>
          <xdr:cNvPr id="24" name="TextBox 19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CC17D177-9524-BA0E-2EA1-889F8569F0D8}"/>
              </a:ext>
            </a:extLst>
          </xdr:cNvPr>
          <xdr:cNvSpPr txBox="1"/>
        </xdr:nvSpPr>
        <xdr:spPr>
          <a:xfrm>
            <a:off x="335643" y="8817602"/>
            <a:ext cx="1717455" cy="6785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25" name="Paveikslėlis 20">
            <a:extLst>
              <a:ext uri="{FF2B5EF4-FFF2-40B4-BE49-F238E27FC236}">
                <a16:creationId xmlns:a16="http://schemas.microsoft.com/office/drawing/2014/main" id="{3C4A8AA6-221A-2A88-E43F-013A644DB64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54"/>
          <a:stretch/>
        </xdr:blipFill>
        <xdr:spPr>
          <a:xfrm>
            <a:off x="662215" y="7955643"/>
            <a:ext cx="783866" cy="74385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141942</xdr:colOff>
      <xdr:row>5</xdr:row>
      <xdr:rowOff>7470</xdr:rowOff>
    </xdr:from>
    <xdr:to>
      <xdr:col>2</xdr:col>
      <xdr:colOff>201707</xdr:colOff>
      <xdr:row>6</xdr:row>
      <xdr:rowOff>44824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37A42B9-DD91-4A5B-91B9-B5454D7463EA}"/>
            </a:ext>
          </a:extLst>
        </xdr:cNvPr>
        <xdr:cNvSpPr txBox="1"/>
      </xdr:nvSpPr>
      <xdr:spPr>
        <a:xfrm>
          <a:off x="141942" y="1007595"/>
          <a:ext cx="1221815" cy="22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/>
        </a:p>
      </xdr:txBody>
    </xdr:sp>
    <xdr:clientData/>
  </xdr:twoCellAnchor>
  <xdr:twoCellAnchor>
    <xdr:from>
      <xdr:col>0</xdr:col>
      <xdr:colOff>217711</xdr:colOff>
      <xdr:row>1</xdr:row>
      <xdr:rowOff>9208</xdr:rowOff>
    </xdr:from>
    <xdr:to>
      <xdr:col>3</xdr:col>
      <xdr:colOff>548140</xdr:colOff>
      <xdr:row>51</xdr:row>
      <xdr:rowOff>54428</xdr:rowOff>
    </xdr:to>
    <xdr:sp macro="" textlink="">
      <xdr:nvSpPr>
        <xdr:cNvPr id="25" name="Stačiakampis: suapvalinti kampai 5">
          <a:extLst>
            <a:ext uri="{FF2B5EF4-FFF2-40B4-BE49-F238E27FC236}">
              <a16:creationId xmlns:a16="http://schemas.microsoft.com/office/drawing/2014/main" id="{46023FA3-9223-450D-88ED-40320E00CA58}"/>
            </a:ext>
          </a:extLst>
        </xdr:cNvPr>
        <xdr:cNvSpPr/>
      </xdr:nvSpPr>
      <xdr:spPr>
        <a:xfrm>
          <a:off x="217711" y="199708"/>
          <a:ext cx="1800000" cy="9937613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122464</xdr:colOff>
      <xdr:row>2</xdr:row>
      <xdr:rowOff>95250</xdr:rowOff>
    </xdr:from>
    <xdr:to>
      <xdr:col>3</xdr:col>
      <xdr:colOff>330277</xdr:colOff>
      <xdr:row>5</xdr:row>
      <xdr:rowOff>59706</xdr:rowOff>
    </xdr:to>
    <xdr:pic>
      <xdr:nvPicPr>
        <xdr:cNvPr id="2" name="Paveikslėlis 2">
          <a:extLst>
            <a:ext uri="{FF2B5EF4-FFF2-40B4-BE49-F238E27FC236}">
              <a16:creationId xmlns:a16="http://schemas.microsoft.com/office/drawing/2014/main" id="{B2DD89A4-17A9-43E9-AE1D-0DD655DF3979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" y="476250"/>
          <a:ext cx="1378027" cy="590385"/>
        </a:xfrm>
        <a:prstGeom prst="rect">
          <a:avLst/>
        </a:prstGeom>
      </xdr:spPr>
    </xdr:pic>
    <xdr:clientData/>
  </xdr:twoCellAnchor>
  <xdr:twoCellAnchor>
    <xdr:from>
      <xdr:col>1</xdr:col>
      <xdr:colOff>81643</xdr:colOff>
      <xdr:row>8</xdr:row>
      <xdr:rowOff>40821</xdr:rowOff>
    </xdr:from>
    <xdr:to>
      <xdr:col>3</xdr:col>
      <xdr:colOff>394629</xdr:colOff>
      <xdr:row>10</xdr:row>
      <xdr:rowOff>163909</xdr:rowOff>
    </xdr:to>
    <xdr:pic>
      <xdr:nvPicPr>
        <xdr:cNvPr id="16" name="Pictur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CE65E3-E437-8BCC-10D4-BE3C719B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1619250"/>
          <a:ext cx="1483200" cy="694588"/>
        </a:xfrm>
        <a:prstGeom prst="rect">
          <a:avLst/>
        </a:prstGeom>
      </xdr:spPr>
    </xdr:pic>
    <xdr:clientData/>
  </xdr:twoCellAnchor>
  <xdr:twoCellAnchor>
    <xdr:from>
      <xdr:col>1</xdr:col>
      <xdr:colOff>81643</xdr:colOff>
      <xdr:row>17</xdr:row>
      <xdr:rowOff>0</xdr:rowOff>
    </xdr:from>
    <xdr:to>
      <xdr:col>3</xdr:col>
      <xdr:colOff>393245</xdr:colOff>
      <xdr:row>20</xdr:row>
      <xdr:rowOff>113293</xdr:rowOff>
    </xdr:to>
    <xdr:pic>
      <xdr:nvPicPr>
        <xdr:cNvPr id="18" name="Pictur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A72FDD-98B4-A076-7119-22B6E854D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3537857"/>
          <a:ext cx="1481816" cy="698400"/>
        </a:xfrm>
        <a:prstGeom prst="rect">
          <a:avLst/>
        </a:prstGeom>
      </xdr:spPr>
    </xdr:pic>
    <xdr:clientData/>
  </xdr:twoCellAnchor>
  <xdr:twoCellAnchor>
    <xdr:from>
      <xdr:col>1</xdr:col>
      <xdr:colOff>81643</xdr:colOff>
      <xdr:row>21</xdr:row>
      <xdr:rowOff>176893</xdr:rowOff>
    </xdr:from>
    <xdr:to>
      <xdr:col>3</xdr:col>
      <xdr:colOff>393245</xdr:colOff>
      <xdr:row>25</xdr:row>
      <xdr:rowOff>113293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77FFE73-144C-3011-3FC4-5C2ECDAF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0" y="4490357"/>
          <a:ext cx="1481816" cy="698400"/>
        </a:xfrm>
        <a:prstGeom prst="rect">
          <a:avLst/>
        </a:prstGeom>
      </xdr:spPr>
    </xdr:pic>
    <xdr:clientData/>
  </xdr:twoCellAnchor>
  <xdr:twoCellAnchor editAs="oneCell">
    <xdr:from>
      <xdr:col>2</xdr:col>
      <xdr:colOff>9183</xdr:colOff>
      <xdr:row>27</xdr:row>
      <xdr:rowOff>163285</xdr:rowOff>
    </xdr:from>
    <xdr:to>
      <xdr:col>2</xdr:col>
      <xdr:colOff>503351</xdr:colOff>
      <xdr:row>30</xdr:row>
      <xdr:rowOff>36284</xdr:rowOff>
    </xdr:to>
    <xdr:pic>
      <xdr:nvPicPr>
        <xdr:cNvPr id="3" name="Grafinis elementas 2" descr="Envelope outline">
          <a:extLst>
            <a:ext uri="{FF2B5EF4-FFF2-40B4-BE49-F238E27FC236}">
              <a16:creationId xmlns:a16="http://schemas.microsoft.com/office/drawing/2014/main" id="{D21A0F37-98B9-4123-8A1B-2F59E9FD1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93647" y="5619749"/>
          <a:ext cx="494168" cy="444499"/>
        </a:xfrm>
        <a:prstGeom prst="rect">
          <a:avLst/>
        </a:prstGeom>
      </xdr:spPr>
    </xdr:pic>
    <xdr:clientData/>
  </xdr:twoCellAnchor>
  <xdr:twoCellAnchor>
    <xdr:from>
      <xdr:col>1</xdr:col>
      <xdr:colOff>338324</xdr:colOff>
      <xdr:row>30</xdr:row>
      <xdr:rowOff>62801</xdr:rowOff>
    </xdr:from>
    <xdr:to>
      <xdr:col>3</xdr:col>
      <xdr:colOff>486759</xdr:colOff>
      <xdr:row>31</xdr:row>
      <xdr:rowOff>137783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0028AE-730B-4A9D-94DF-E8EA5C32C764}"/>
            </a:ext>
          </a:extLst>
        </xdr:cNvPr>
        <xdr:cNvSpPr txBox="1"/>
      </xdr:nvSpPr>
      <xdr:spPr>
        <a:xfrm>
          <a:off x="637681" y="6090765"/>
          <a:ext cx="1318649" cy="265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2</xdr:col>
      <xdr:colOff>59611</xdr:colOff>
      <xdr:row>33</xdr:row>
      <xdr:rowOff>141384</xdr:rowOff>
    </xdr:from>
    <xdr:to>
      <xdr:col>2</xdr:col>
      <xdr:colOff>406387</xdr:colOff>
      <xdr:row>35</xdr:row>
      <xdr:rowOff>147980</xdr:rowOff>
    </xdr:to>
    <xdr:pic>
      <xdr:nvPicPr>
        <xdr:cNvPr id="5" name="Grafinis elementas 4" descr="Receiver outline">
          <a:extLst>
            <a:ext uri="{FF2B5EF4-FFF2-40B4-BE49-F238E27FC236}">
              <a16:creationId xmlns:a16="http://schemas.microsoft.com/office/drawing/2014/main" id="{8B956AD2-01A3-402D-9387-8B6853F67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44075" y="6740848"/>
          <a:ext cx="346776" cy="387596"/>
        </a:xfrm>
        <a:prstGeom prst="rect">
          <a:avLst/>
        </a:prstGeom>
      </xdr:spPr>
    </xdr:pic>
    <xdr:clientData/>
  </xdr:twoCellAnchor>
  <xdr:twoCellAnchor>
    <xdr:from>
      <xdr:col>1</xdr:col>
      <xdr:colOff>272144</xdr:colOff>
      <xdr:row>36</xdr:row>
      <xdr:rowOff>27340</xdr:rowOff>
    </xdr:from>
    <xdr:to>
      <xdr:col>3</xdr:col>
      <xdr:colOff>420579</xdr:colOff>
      <xdr:row>37</xdr:row>
      <xdr:rowOff>91808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BDC3D58-DCE9-452A-A19A-FB8FF68A839F}"/>
            </a:ext>
          </a:extLst>
        </xdr:cNvPr>
        <xdr:cNvSpPr txBox="1"/>
      </xdr:nvSpPr>
      <xdr:spPr>
        <a:xfrm>
          <a:off x="571501" y="7198304"/>
          <a:ext cx="1318649" cy="254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1</xdr:col>
      <xdr:colOff>81644</xdr:colOff>
      <xdr:row>12</xdr:row>
      <xdr:rowOff>27213</xdr:rowOff>
    </xdr:from>
    <xdr:to>
      <xdr:col>3</xdr:col>
      <xdr:colOff>394630</xdr:colOff>
      <xdr:row>15</xdr:row>
      <xdr:rowOff>95872</xdr:rowOff>
    </xdr:to>
    <xdr:pic>
      <xdr:nvPicPr>
        <xdr:cNvPr id="10" name="Picture 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64C8770-B56C-43BF-A6CA-D4B788F9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558142"/>
          <a:ext cx="1483200" cy="694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81644</xdr:colOff>
      <xdr:row>2</xdr:row>
      <xdr:rowOff>72571</xdr:rowOff>
    </xdr:from>
    <xdr:to>
      <xdr:col>7</xdr:col>
      <xdr:colOff>2394855</xdr:colOff>
      <xdr:row>3</xdr:row>
      <xdr:rowOff>90713</xdr:rowOff>
    </xdr:to>
    <xdr:sp macro="" textlink="">
      <xdr:nvSpPr>
        <xdr:cNvPr id="11" name="Stačiakampis 10">
          <a:extLst>
            <a:ext uri="{FF2B5EF4-FFF2-40B4-BE49-F238E27FC236}">
              <a16:creationId xmlns:a16="http://schemas.microsoft.com/office/drawing/2014/main" id="{36E4E56D-AADB-4AEE-B59C-0AFD0D760F9A}"/>
            </a:ext>
          </a:extLst>
        </xdr:cNvPr>
        <xdr:cNvSpPr/>
      </xdr:nvSpPr>
      <xdr:spPr>
        <a:xfrm>
          <a:off x="2902858" y="435428"/>
          <a:ext cx="6785426" cy="253999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6</xdr:col>
      <xdr:colOff>9070</xdr:colOff>
      <xdr:row>2</xdr:row>
      <xdr:rowOff>63502</xdr:rowOff>
    </xdr:from>
    <xdr:to>
      <xdr:col>6</xdr:col>
      <xdr:colOff>2467428</xdr:colOff>
      <xdr:row>3</xdr:row>
      <xdr:rowOff>154216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8A7BBA9-7E3E-4633-B3C6-80F039E2522F}"/>
            </a:ext>
          </a:extLst>
        </xdr:cNvPr>
        <xdr:cNvSpPr txBox="1"/>
      </xdr:nvSpPr>
      <xdr:spPr>
        <a:xfrm>
          <a:off x="4680856" y="426359"/>
          <a:ext cx="2458358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="1">
              <a:solidFill>
                <a:schemeClr val="accent3">
                  <a:lumMod val="25000"/>
                </a:schemeClr>
              </a:solidFill>
            </a:rPr>
            <a:t>SKAIČIUOKLĖS ATNAUJINIMO ISTORIJA</a:t>
          </a:r>
        </a:p>
      </xdr:txBody>
    </xdr:sp>
    <xdr:clientData/>
  </xdr:twoCellAnchor>
  <xdr:twoCellAnchor>
    <xdr:from>
      <xdr:col>1</xdr:col>
      <xdr:colOff>127000</xdr:colOff>
      <xdr:row>41</xdr:row>
      <xdr:rowOff>0</xdr:rowOff>
    </xdr:from>
    <xdr:to>
      <xdr:col>4</xdr:col>
      <xdr:colOff>21098</xdr:colOff>
      <xdr:row>49</xdr:row>
      <xdr:rowOff>89063</xdr:rowOff>
    </xdr:to>
    <xdr:grpSp>
      <xdr:nvGrpSpPr>
        <xdr:cNvPr id="17" name="Grupė 12">
          <a:extLst>
            <a:ext uri="{FF2B5EF4-FFF2-40B4-BE49-F238E27FC236}">
              <a16:creationId xmlns:a16="http://schemas.microsoft.com/office/drawing/2014/main" id="{AAFF6A2D-0896-45DD-9F20-025548A5E4D3}"/>
            </a:ext>
          </a:extLst>
        </xdr:cNvPr>
        <xdr:cNvGrpSpPr/>
      </xdr:nvGrpSpPr>
      <xdr:grpSpPr>
        <a:xfrm>
          <a:off x="426357" y="8177893"/>
          <a:ext cx="1649420" cy="1613063"/>
          <a:chOff x="335643" y="7955643"/>
          <a:chExt cx="1717455" cy="1540492"/>
        </a:xfrm>
      </xdr:grpSpPr>
      <xdr:sp macro="" textlink="">
        <xdr:nvSpPr>
          <xdr:cNvPr id="20" name="TextBox 1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348A3A16-0442-1270-5ABA-F6782EFB3FC9}"/>
              </a:ext>
            </a:extLst>
          </xdr:cNvPr>
          <xdr:cNvSpPr txBox="1"/>
        </xdr:nvSpPr>
        <xdr:spPr>
          <a:xfrm>
            <a:off x="335643" y="8817602"/>
            <a:ext cx="1717455" cy="6785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21" name="Paveikslėlis 14">
            <a:extLst>
              <a:ext uri="{FF2B5EF4-FFF2-40B4-BE49-F238E27FC236}">
                <a16:creationId xmlns:a16="http://schemas.microsoft.com/office/drawing/2014/main" id="{BDBB7AB5-51C6-4091-38EE-7CAF271ADA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54"/>
          <a:stretch/>
        </xdr:blipFill>
        <xdr:spPr>
          <a:xfrm>
            <a:off x="662215" y="7955643"/>
            <a:ext cx="783866" cy="743857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gentura2020.sharepoint.com/sites/Bendrjanalitinikompetencijskyrius/Bendrai%20naudojami%20dokumentai/01_POVEIKIO%20NUSTATYMO%20METODIKA/01_&#352;ESD/SKAI&#268;IUOKL&#278;S/Tvarkoma/Pramon&#279;s%20sektorius/Skai&#269;iuokl&#279;.%20Kuro%20r&#363;&#353;ies%20reguliavimo%20poveikio%20&#352;ESD%20kiekio%20suma&#382;inimui%20analiz&#279;s%20skai&#269;iuokl&#279;.xlsm" TargetMode="External"/><Relationship Id="rId2" Type="http://schemas.microsoft.com/office/2019/04/relationships/externalLinkLongPath" Target="https://agentura2020.sharepoint.com/sites/Bendrjanalitinikompetencijskyrius/Bendrai%20naudojami%20dokumentai/01_POVEIKIO%20NUSTATYMO%20METODIKA/01_&#352;ESD/SKAI&#268;IUOKL&#278;S/Tvarkoma/Pramon&#279;s%20sektorius/Skai&#269;iuokl&#279;.%20Kuro%20r&#363;&#353;ies%20reguliavimo%20poveikio%20&#352;ESD%20kiekio%20suma&#382;inimui%20analiz&#279;s%20skai&#269;iuokl&#279;.xlsm?89788A10" TargetMode="External"/><Relationship Id="rId1" Type="http://schemas.openxmlformats.org/officeDocument/2006/relationships/externalLinkPath" Target="file:///\\89788A10\Skai&#269;iuokl&#279;.%20Kuro%20r&#363;&#353;ies%20reguliavimo%20poveikio%20&#352;ESD%20kiekio%20suma&#382;inimui%20analiz&#279;s%20skai&#269;iuokl&#27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hWgjIVJEky9wTutjN6_g9eZY-fzAM5FnmvV-PwMkaVPuuQQV1j4QJyXjkqJCR1g" itemId="01B5HW54LHJRDEA2AADRA3CNJABTB2Y5XZ">
      <xxl21:absoluteUrl r:id="rId3"/>
    </xxl21:alternateUrls>
    <sheetNames>
      <sheetName val="PRADŽIA"/>
      <sheetName val="NAUDOJIMO INSTRUKCIJA"/>
      <sheetName val="SKAIČIUOKLĖ"/>
      <sheetName val="ATNAUJINIMAS"/>
      <sheetName val="NAUDOJIMOSI INSTRUKCIJA"/>
      <sheetName val="Sheet2"/>
    </sheetNames>
    <definedNames>
      <definedName name="įAtnaujinimąIšPradžios"/>
      <definedName name="įPradžiąIšAtnaujinimo"/>
      <definedName name="įSkaičiuoklęIšPradžios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AAA">
  <a:themeElements>
    <a:clrScheme name="AAA">
      <a:dk1>
        <a:srgbClr val="8FCEA5"/>
      </a:dk1>
      <a:lt1>
        <a:srgbClr val="44C8F5"/>
      </a:lt1>
      <a:dk2>
        <a:srgbClr val="A5D8B7"/>
      </a:dk2>
      <a:lt2>
        <a:srgbClr val="BCE2C9"/>
      </a:lt2>
      <a:accent1>
        <a:srgbClr val="D2EBDB"/>
      </a:accent1>
      <a:accent2>
        <a:srgbClr val="E9F5ED"/>
      </a:accent2>
      <a:accent3>
        <a:srgbClr val="F4FAF6"/>
      </a:accent3>
      <a:accent4>
        <a:srgbClr val="6DCFF6"/>
      </a:accent4>
      <a:accent5>
        <a:srgbClr val="94D9F8"/>
      </a:accent5>
      <a:accent6>
        <a:srgbClr val="B6E4FA"/>
      </a:accent6>
      <a:hlink>
        <a:srgbClr val="DAF4FD"/>
      </a:hlink>
      <a:folHlink>
        <a:srgbClr val="EFF9F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AA">
    <a:dk1>
      <a:srgbClr val="8FCEA5"/>
    </a:dk1>
    <a:lt1>
      <a:srgbClr val="44C8F5"/>
    </a:lt1>
    <a:dk2>
      <a:srgbClr val="A5D8B7"/>
    </a:dk2>
    <a:lt2>
      <a:srgbClr val="BCE2C9"/>
    </a:lt2>
    <a:accent1>
      <a:srgbClr val="D2EBDB"/>
    </a:accent1>
    <a:accent2>
      <a:srgbClr val="E9F5ED"/>
    </a:accent2>
    <a:accent3>
      <a:srgbClr val="F4FAF6"/>
    </a:accent3>
    <a:accent4>
      <a:srgbClr val="6DCFF6"/>
    </a:accent4>
    <a:accent5>
      <a:srgbClr val="94D9F8"/>
    </a:accent5>
    <a:accent6>
      <a:srgbClr val="B6E4FA"/>
    </a:accent6>
    <a:hlink>
      <a:srgbClr val="DAF4FD"/>
    </a:hlink>
    <a:folHlink>
      <a:srgbClr val="EFF9FE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71C3-7EA2-421B-BA6E-F6DC01D76DD1}">
  <dimension ref="B1:Y42"/>
  <sheetViews>
    <sheetView topLeftCell="A41" zoomScale="71" zoomScaleNormal="71" workbookViewId="0">
      <selection activeCell="Q75" sqref="Q75"/>
    </sheetView>
  </sheetViews>
  <sheetFormatPr defaultColWidth="8.7109375" defaultRowHeight="15"/>
  <cols>
    <col min="1" max="5" width="8.7109375" style="1"/>
    <col min="6" max="6" width="7.85546875" style="1" customWidth="1"/>
    <col min="7" max="15" width="8.7109375" style="1"/>
    <col min="16" max="16" width="20.42578125" style="1" customWidth="1"/>
    <col min="17" max="16384" width="8.7109375" style="1"/>
  </cols>
  <sheetData>
    <row r="1" spans="2:22">
      <c r="R1" s="109"/>
      <c r="S1" s="110"/>
      <c r="T1" s="110"/>
      <c r="U1" s="110"/>
      <c r="V1" s="110"/>
    </row>
    <row r="2" spans="2:22">
      <c r="R2" s="110"/>
      <c r="S2" s="110"/>
      <c r="T2" s="110"/>
      <c r="U2" s="110"/>
      <c r="V2" s="110"/>
    </row>
    <row r="3" spans="2:22" ht="18.75"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110"/>
      <c r="S3" s="110"/>
      <c r="T3" s="110"/>
      <c r="U3" s="110"/>
      <c r="V3" s="110"/>
    </row>
    <row r="4" spans="2:22">
      <c r="R4" s="110"/>
      <c r="S4" s="110"/>
      <c r="T4" s="110"/>
      <c r="U4" s="110"/>
      <c r="V4" s="110"/>
    </row>
    <row r="5" spans="2:22">
      <c r="R5" s="110"/>
      <c r="S5" s="110"/>
      <c r="T5" s="110"/>
      <c r="U5" s="110"/>
      <c r="V5" s="110"/>
    </row>
    <row r="9" spans="2:22" ht="18.75">
      <c r="B9" s="6"/>
      <c r="C9" s="6"/>
      <c r="D9" s="7"/>
      <c r="E9" s="2"/>
      <c r="I9" s="8"/>
      <c r="K9" s="3"/>
    </row>
    <row r="15" spans="2:22" ht="18.75">
      <c r="J15" s="4"/>
      <c r="N15" s="3"/>
    </row>
    <row r="16" spans="2:22" ht="18.75">
      <c r="H16" s="4"/>
    </row>
    <row r="18" spans="2:25" ht="15.75">
      <c r="B18" s="6"/>
      <c r="C18" s="6"/>
      <c r="D18" s="6"/>
    </row>
    <row r="21" spans="2:25" ht="18.75">
      <c r="E21" s="3"/>
    </row>
    <row r="25" spans="2:25" ht="18.75">
      <c r="G25" s="4"/>
    </row>
    <row r="27" spans="2:25" ht="18.75">
      <c r="C27" s="5"/>
      <c r="H27" s="3"/>
    </row>
    <row r="29" spans="2:25"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20"/>
      <c r="S29" s="21"/>
      <c r="T29" s="21"/>
      <c r="U29" s="21"/>
      <c r="V29" s="22"/>
      <c r="W29" s="23"/>
      <c r="X29" s="22"/>
      <c r="Y29" s="23"/>
    </row>
    <row r="30" spans="2:25"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20"/>
      <c r="S30" s="21"/>
      <c r="T30" s="21"/>
      <c r="U30" s="21"/>
      <c r="V30" s="24"/>
      <c r="W30" s="24"/>
      <c r="X30" s="25"/>
      <c r="Y30" s="25"/>
    </row>
    <row r="31" spans="2:25">
      <c r="E31" s="18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6"/>
      <c r="R31" s="26"/>
      <c r="S31" s="21"/>
      <c r="T31" s="21"/>
      <c r="U31" s="21"/>
      <c r="V31" s="24"/>
      <c r="W31" s="24"/>
      <c r="X31" s="25"/>
      <c r="Y31" s="25"/>
    </row>
    <row r="32" spans="2:25"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6"/>
      <c r="R32" s="26"/>
      <c r="S32" s="21"/>
      <c r="T32" s="21"/>
      <c r="U32" s="21"/>
      <c r="V32" s="24"/>
      <c r="W32" s="24"/>
      <c r="X32" s="25"/>
      <c r="Y32" s="25"/>
    </row>
    <row r="33" spans="2:25">
      <c r="E33" s="18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6"/>
      <c r="V33" s="25"/>
      <c r="W33" s="25"/>
      <c r="X33" s="25"/>
      <c r="Y33" s="25"/>
    </row>
    <row r="34" spans="2:25"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26"/>
      <c r="R34" s="26"/>
      <c r="S34" s="26"/>
      <c r="T34" s="26"/>
      <c r="U34" s="26"/>
      <c r="V34" s="25"/>
      <c r="W34" s="25"/>
      <c r="X34" s="25"/>
      <c r="Y34" s="25"/>
    </row>
    <row r="35" spans="2:25"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6"/>
      <c r="T35" s="26"/>
      <c r="U35" s="26"/>
      <c r="V35" s="25"/>
      <c r="W35" s="27"/>
      <c r="X35" s="25"/>
      <c r="Y35" s="25"/>
    </row>
    <row r="36" spans="2:25"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6"/>
      <c r="R36" s="26"/>
      <c r="S36" s="26"/>
      <c r="T36" s="26"/>
      <c r="U36" s="26"/>
      <c r="V36" s="25"/>
      <c r="W36" s="25"/>
      <c r="X36" s="25"/>
      <c r="Y36" s="25"/>
    </row>
    <row r="37" spans="2:25"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6"/>
      <c r="R37" s="26"/>
      <c r="S37" s="26"/>
      <c r="T37" s="26"/>
      <c r="U37" s="26"/>
      <c r="V37" s="25"/>
      <c r="W37" s="28"/>
      <c r="X37" s="25"/>
      <c r="Y37" s="25"/>
    </row>
    <row r="38" spans="2:25"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6"/>
      <c r="R38" s="26"/>
      <c r="S38" s="26"/>
      <c r="T38" s="26"/>
      <c r="U38" s="26"/>
      <c r="V38" s="25"/>
      <c r="W38" s="25"/>
      <c r="X38" s="25"/>
      <c r="Y38" s="25"/>
    </row>
    <row r="39" spans="2:25"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26"/>
      <c r="R39" s="26"/>
      <c r="S39" s="26"/>
      <c r="T39" s="26"/>
      <c r="U39" s="26"/>
      <c r="V39" s="25"/>
      <c r="W39" s="29"/>
      <c r="X39" s="25"/>
      <c r="Y39" s="25"/>
    </row>
    <row r="40" spans="2:25" ht="18.75">
      <c r="B40" s="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2:25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2:25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</sheetData>
  <sheetProtection algorithmName="SHA-512" hashValue="XIazXg4U0IPqCmLWFiuB7E7Bh/D5ikgvGQq3sdZDYC21fbKO7oR0JgOl+9oVB6W/UURvZXxQxHHxKbBG3J4XNQ==" saltValue="I171KnIfq0eepfdCRP/yFA==" spinCount="100000" sheet="1" objects="1" scenarios="1"/>
  <mergeCells count="1">
    <mergeCell ref="R1:V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D06-55E2-447E-B294-4193861FAF2C}">
  <dimension ref="A1:A3"/>
  <sheetViews>
    <sheetView topLeftCell="A33" zoomScale="68" zoomScaleNormal="68" workbookViewId="0">
      <selection activeCell="W90" sqref="W90"/>
    </sheetView>
  </sheetViews>
  <sheetFormatPr defaultColWidth="9.140625" defaultRowHeight="15"/>
  <cols>
    <col min="1" max="16384" width="9.140625" style="1"/>
  </cols>
  <sheetData>
    <row r="1" ht="15" customHeight="1"/>
    <row r="3" ht="18.600000000000001" customHeight="1"/>
  </sheetData>
  <sheetProtection algorithmName="SHA-512" hashValue="4p7QqtBIFXuz13RIkf5FpmBuCetL+Q21qy2OpIW300Oc22NS+N0OxM0ggh54X96hPJIFLcJxX/HrgBPGA68myQ==" saltValue="tZVZqUrsnSxLqLV9DrEnI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8110-971E-47B8-9B32-B9AB5D005BC0}">
  <dimension ref="C1:AK263"/>
  <sheetViews>
    <sheetView showGridLines="0" zoomScale="72" zoomScaleNormal="72" workbookViewId="0">
      <selection activeCell="M31" sqref="M31"/>
    </sheetView>
  </sheetViews>
  <sheetFormatPr defaultColWidth="8.7109375" defaultRowHeight="15"/>
  <cols>
    <col min="1" max="2" width="8.7109375" style="30"/>
    <col min="3" max="3" width="9.28515625" style="30" customWidth="1"/>
    <col min="4" max="4" width="6" style="30" customWidth="1"/>
    <col min="5" max="5" width="2.7109375" style="30" customWidth="1"/>
    <col min="6" max="6" width="50.140625" style="30" customWidth="1"/>
    <col min="7" max="7" width="13.5703125" style="30" customWidth="1"/>
    <col min="8" max="9" width="9.85546875" style="30" hidden="1" customWidth="1"/>
    <col min="10" max="15" width="9.85546875" style="30" customWidth="1"/>
    <col min="16" max="16" width="1.5703125" style="30" customWidth="1"/>
    <col min="17" max="17" width="2.42578125" style="30" customWidth="1"/>
    <col min="18" max="18" width="4.140625" style="30" hidden="1" customWidth="1"/>
    <col min="19" max="19" width="4.85546875" style="30" hidden="1" customWidth="1"/>
    <col min="20" max="20" width="5.140625" style="30" hidden="1" customWidth="1"/>
    <col min="21" max="21" width="4.42578125" style="30" hidden="1" customWidth="1"/>
    <col min="22" max="22" width="2" style="30" hidden="1" customWidth="1"/>
    <col min="23" max="23" width="3.85546875" style="30" hidden="1" customWidth="1"/>
    <col min="24" max="24" width="4.85546875" style="30" hidden="1" customWidth="1"/>
    <col min="25" max="25" width="2.5703125" style="30" hidden="1" customWidth="1"/>
    <col min="26" max="26" width="3.85546875" style="31" hidden="1" customWidth="1"/>
    <col min="27" max="27" width="22.42578125" style="31" hidden="1" customWidth="1"/>
    <col min="28" max="29" width="3.85546875" style="31" hidden="1" customWidth="1"/>
    <col min="30" max="30" width="17.5703125" style="31" hidden="1" customWidth="1"/>
    <col min="31" max="31" width="6.28515625" style="31" hidden="1" customWidth="1"/>
    <col min="32" max="32" width="6.7109375" style="31" hidden="1" customWidth="1"/>
    <col min="33" max="34" width="5.42578125" style="30" hidden="1" customWidth="1"/>
    <col min="35" max="35" width="7.7109375" style="30" hidden="1" customWidth="1"/>
    <col min="36" max="36" width="5.140625" style="30" hidden="1" customWidth="1"/>
    <col min="37" max="37" width="6.28515625" style="30" hidden="1" customWidth="1"/>
    <col min="38" max="38" width="8.140625" style="30" customWidth="1"/>
    <col min="39" max="16384" width="8.7109375" style="30"/>
  </cols>
  <sheetData>
    <row r="1" spans="3:32" ht="16.5" customHeight="1">
      <c r="F1" s="14"/>
      <c r="Z1" s="30"/>
      <c r="AA1" s="30"/>
      <c r="AB1" s="30"/>
      <c r="AC1" s="30"/>
      <c r="AD1" s="30"/>
      <c r="AE1" s="30"/>
      <c r="AF1" s="30"/>
    </row>
    <row r="2" spans="3:32" ht="1.5" customHeight="1">
      <c r="C2" s="13"/>
      <c r="D2" s="13" t="s">
        <v>0</v>
      </c>
      <c r="E2" s="13"/>
      <c r="F2" s="14"/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3:32" ht="9.6" customHeight="1">
      <c r="D3" s="13" t="s">
        <v>0</v>
      </c>
      <c r="E3" s="13"/>
      <c r="F3" s="14"/>
      <c r="G3" s="13" t="s">
        <v>0</v>
      </c>
      <c r="H3" s="13" t="s">
        <v>0</v>
      </c>
      <c r="I3" s="13" t="s">
        <v>0</v>
      </c>
      <c r="J3" s="13" t="s">
        <v>0</v>
      </c>
      <c r="K3" s="13" t="s">
        <v>0</v>
      </c>
      <c r="L3" s="13" t="s">
        <v>0</v>
      </c>
      <c r="M3" s="13" t="s">
        <v>0</v>
      </c>
      <c r="N3" s="13" t="s">
        <v>0</v>
      </c>
      <c r="O3" s="13" t="s">
        <v>0</v>
      </c>
      <c r="P3" s="33"/>
      <c r="Z3" s="15" t="s">
        <v>1</v>
      </c>
      <c r="AA3" s="30"/>
      <c r="AB3" s="30"/>
      <c r="AC3" s="30"/>
      <c r="AD3" s="30"/>
      <c r="AE3" s="30"/>
      <c r="AF3" s="13"/>
    </row>
    <row r="4" spans="3:32" ht="12.95" customHeight="1">
      <c r="D4" s="13" t="s">
        <v>0</v>
      </c>
      <c r="E4" s="36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39"/>
      <c r="Z4" s="30" t="s">
        <v>2</v>
      </c>
      <c r="AA4" s="30"/>
      <c r="AB4" s="30" t="s">
        <v>3</v>
      </c>
      <c r="AC4" s="30"/>
      <c r="AD4" s="108" t="s">
        <v>55</v>
      </c>
      <c r="AE4" s="30"/>
      <c r="AF4" s="13"/>
    </row>
    <row r="5" spans="3:32" ht="16.5" customHeight="1">
      <c r="D5" s="13" t="s">
        <v>0</v>
      </c>
      <c r="E5" s="34"/>
      <c r="F5" s="113" t="s">
        <v>4</v>
      </c>
      <c r="G5" s="113"/>
      <c r="H5" s="113"/>
      <c r="I5" s="113"/>
      <c r="J5" s="113"/>
      <c r="K5" s="113"/>
      <c r="L5" s="113"/>
      <c r="M5" s="113"/>
      <c r="N5" s="113"/>
      <c r="O5" s="113"/>
      <c r="P5" s="40"/>
      <c r="Z5" s="30"/>
      <c r="AA5" s="30" t="s">
        <v>5</v>
      </c>
      <c r="AB5" s="30">
        <v>21</v>
      </c>
      <c r="AC5" s="30"/>
      <c r="AD5" s="50">
        <v>35006.988969445803</v>
      </c>
      <c r="AE5" s="30"/>
      <c r="AF5" s="30"/>
    </row>
    <row r="6" spans="3:32" ht="12.6" customHeight="1" thickBot="1">
      <c r="D6" s="13" t="s">
        <v>0</v>
      </c>
      <c r="E6" s="3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40"/>
      <c r="Z6" s="30"/>
      <c r="AA6" s="30" t="s">
        <v>6</v>
      </c>
      <c r="AB6" s="30">
        <v>46</v>
      </c>
      <c r="AC6" s="30"/>
      <c r="AD6" s="50">
        <v>11337.293974089551</v>
      </c>
      <c r="AE6" s="30"/>
      <c r="AF6" s="30"/>
    </row>
    <row r="7" spans="3:32" ht="16.5" customHeight="1" thickTop="1" thickBot="1">
      <c r="D7" s="13"/>
      <c r="E7" s="37"/>
      <c r="F7" s="78" t="s">
        <v>7</v>
      </c>
      <c r="G7" s="93" t="s">
        <v>8</v>
      </c>
      <c r="H7" s="79">
        <v>2023</v>
      </c>
      <c r="I7" s="82">
        <v>2024</v>
      </c>
      <c r="J7" s="82">
        <v>2025</v>
      </c>
      <c r="K7" s="46">
        <v>2026</v>
      </c>
      <c r="L7" s="82">
        <v>2027</v>
      </c>
      <c r="M7" s="79">
        <v>2028</v>
      </c>
      <c r="N7" s="46">
        <v>2029</v>
      </c>
      <c r="O7" s="79">
        <v>2030</v>
      </c>
      <c r="P7" s="40"/>
      <c r="Z7" s="30"/>
      <c r="AA7" s="30" t="s">
        <v>9</v>
      </c>
      <c r="AB7" s="30">
        <v>33.5</v>
      </c>
      <c r="AC7" s="30"/>
      <c r="AD7" s="50">
        <v>53574.026254978497</v>
      </c>
      <c r="AE7" s="30"/>
      <c r="AF7" s="30"/>
    </row>
    <row r="8" spans="3:32" ht="14.45" hidden="1" customHeight="1" thickTop="1" thickBot="1">
      <c r="D8" s="13" t="s">
        <v>0</v>
      </c>
      <c r="E8" s="34"/>
      <c r="F8" s="38"/>
      <c r="G8" s="38"/>
      <c r="H8" s="59"/>
      <c r="I8" s="59"/>
      <c r="J8" s="59"/>
      <c r="K8" s="59"/>
      <c r="L8" s="59"/>
      <c r="M8" s="59"/>
      <c r="N8" s="59"/>
      <c r="O8" s="60"/>
      <c r="P8" s="40"/>
      <c r="Z8" s="30"/>
      <c r="AA8" s="30" t="s">
        <v>10</v>
      </c>
      <c r="AB8" s="30">
        <v>27</v>
      </c>
      <c r="AC8" s="30"/>
      <c r="AD8" s="50">
        <v>5359.2650431083703</v>
      </c>
      <c r="AE8" s="30"/>
      <c r="AF8" s="30"/>
    </row>
    <row r="9" spans="3:32" s="11" customFormat="1" ht="24" customHeight="1" thickTop="1">
      <c r="D9" s="11" t="s">
        <v>0</v>
      </c>
      <c r="E9" s="34"/>
      <c r="F9" s="80" t="s">
        <v>11</v>
      </c>
      <c r="G9" s="62" t="s">
        <v>12</v>
      </c>
      <c r="H9" s="95">
        <v>1000</v>
      </c>
      <c r="I9" s="81"/>
      <c r="J9" s="81"/>
      <c r="K9" s="81"/>
      <c r="L9" s="81"/>
      <c r="M9" s="81"/>
      <c r="N9" s="81"/>
      <c r="O9" s="81"/>
      <c r="P9" s="40"/>
      <c r="Z9" s="30"/>
      <c r="AA9" s="30" t="s">
        <v>13</v>
      </c>
      <c r="AB9" s="30">
        <v>32</v>
      </c>
      <c r="AC9" s="30"/>
      <c r="AD9" s="50">
        <v>36397.962911888724</v>
      </c>
      <c r="AE9" s="30"/>
      <c r="AF9" s="30"/>
    </row>
    <row r="10" spans="3:32" ht="14.45" hidden="1" customHeight="1">
      <c r="D10" s="13" t="s">
        <v>0</v>
      </c>
      <c r="E10" s="34"/>
      <c r="F10" s="63" t="s">
        <v>14</v>
      </c>
      <c r="G10" s="62"/>
      <c r="H10" s="68">
        <v>183830000</v>
      </c>
      <c r="I10" s="68"/>
      <c r="J10" s="68"/>
      <c r="K10" s="68"/>
      <c r="L10" s="68"/>
      <c r="M10" s="68"/>
      <c r="N10" s="68"/>
      <c r="O10" s="68"/>
      <c r="P10" s="40"/>
      <c r="Z10" s="30"/>
      <c r="AA10" s="30" t="s">
        <v>15</v>
      </c>
      <c r="AB10" s="30">
        <v>30</v>
      </c>
      <c r="AC10" s="30"/>
      <c r="AD10" s="50">
        <v>1729.5172623485198</v>
      </c>
      <c r="AE10" s="30"/>
      <c r="AF10" s="30"/>
    </row>
    <row r="11" spans="3:32" ht="28.5" customHeight="1">
      <c r="D11" s="13" t="s">
        <v>0</v>
      </c>
      <c r="E11" s="34"/>
      <c r="F11" s="61" t="s">
        <v>16</v>
      </c>
      <c r="G11" s="62" t="s">
        <v>12</v>
      </c>
      <c r="H11" s="68">
        <v>5000</v>
      </c>
      <c r="I11" s="68"/>
      <c r="J11" s="68"/>
      <c r="K11" s="68"/>
      <c r="L11" s="68"/>
      <c r="M11" s="68"/>
      <c r="N11" s="68"/>
      <c r="O11" s="68"/>
      <c r="P11" s="40"/>
      <c r="Z11" s="30"/>
      <c r="AA11" s="30" t="s">
        <v>17</v>
      </c>
      <c r="AB11" s="30">
        <v>12</v>
      </c>
      <c r="AC11" s="30"/>
      <c r="AD11" s="50">
        <v>1624.3309876491039</v>
      </c>
      <c r="AE11" s="30"/>
      <c r="AF11" s="30"/>
    </row>
    <row r="12" spans="3:32" ht="14.45" hidden="1" customHeight="1">
      <c r="D12" s="13"/>
      <c r="E12" s="34"/>
      <c r="F12" s="64" t="s">
        <v>18</v>
      </c>
      <c r="G12" s="62"/>
      <c r="H12" s="70">
        <v>2024839.46198505</v>
      </c>
      <c r="I12" s="71"/>
      <c r="J12" s="71"/>
      <c r="K12" s="71"/>
      <c r="L12" s="71"/>
      <c r="M12" s="71"/>
      <c r="N12" s="71"/>
      <c r="O12" s="71"/>
      <c r="P12" s="41"/>
      <c r="Z12" s="30"/>
      <c r="AA12" s="30" t="s">
        <v>19</v>
      </c>
      <c r="AB12" s="30">
        <v>15</v>
      </c>
      <c r="AC12" s="30"/>
      <c r="AD12" s="50">
        <v>19947.539154090708</v>
      </c>
      <c r="AE12" s="30"/>
      <c r="AF12" s="30"/>
    </row>
    <row r="13" spans="3:32" ht="14.45" hidden="1" customHeight="1">
      <c r="D13" s="13" t="s">
        <v>0</v>
      </c>
      <c r="E13" s="34"/>
      <c r="F13" s="65"/>
      <c r="G13" s="62"/>
      <c r="H13" s="69"/>
      <c r="I13" s="72"/>
      <c r="J13" s="72"/>
      <c r="K13" s="72"/>
      <c r="L13" s="72"/>
      <c r="M13" s="72"/>
      <c r="N13" s="72"/>
      <c r="O13" s="72"/>
      <c r="P13" s="41"/>
      <c r="Z13" s="30"/>
      <c r="AA13" s="14" t="s">
        <v>20</v>
      </c>
      <c r="AB13" s="51">
        <v>28.392661244562131</v>
      </c>
      <c r="AC13" s="30"/>
      <c r="AD13" s="50">
        <v>165616.05000000002</v>
      </c>
      <c r="AE13" s="30"/>
      <c r="AF13" s="30"/>
    </row>
    <row r="14" spans="3:32" ht="25.5" customHeight="1">
      <c r="D14" s="13"/>
      <c r="E14" s="34"/>
      <c r="F14" s="63" t="s">
        <v>21</v>
      </c>
      <c r="G14" s="62" t="s">
        <v>12</v>
      </c>
      <c r="H14" s="72">
        <v>0.1</v>
      </c>
      <c r="I14" s="72"/>
      <c r="J14" s="72"/>
      <c r="K14" s="72"/>
      <c r="L14" s="72"/>
      <c r="M14" s="72"/>
      <c r="N14" s="72"/>
      <c r="O14" s="72"/>
      <c r="P14" s="41"/>
      <c r="Z14" s="30"/>
      <c r="AA14" s="30"/>
      <c r="AB14" s="30"/>
      <c r="AC14" s="30"/>
      <c r="AD14" s="30"/>
      <c r="AE14" s="30"/>
      <c r="AF14" s="30"/>
    </row>
    <row r="15" spans="3:32" s="31" customFormat="1" ht="14.45" hidden="1" customHeight="1">
      <c r="D15" s="13"/>
      <c r="E15" s="34"/>
      <c r="F15" s="65"/>
      <c r="G15" s="62" t="s">
        <v>22</v>
      </c>
      <c r="H15" s="69"/>
      <c r="I15" s="69"/>
      <c r="J15" s="69"/>
      <c r="K15" s="69"/>
      <c r="L15" s="69"/>
      <c r="M15" s="69"/>
      <c r="N15" s="69"/>
      <c r="O15" s="69"/>
      <c r="P15" s="41"/>
      <c r="Q15" s="32"/>
      <c r="R15" s="32"/>
      <c r="S15" s="32"/>
      <c r="T15" s="32"/>
      <c r="U15" s="32"/>
      <c r="V15" s="32"/>
      <c r="W15" s="32"/>
      <c r="X15" s="32"/>
      <c r="Y15" s="32"/>
      <c r="Z15" s="30"/>
      <c r="AA15" s="30" t="s">
        <v>23</v>
      </c>
      <c r="AB15" s="30" t="s">
        <v>24</v>
      </c>
      <c r="AC15" s="30" t="s">
        <v>25</v>
      </c>
      <c r="AD15" s="52">
        <v>0.01</v>
      </c>
      <c r="AE15" s="30"/>
      <c r="AF15" s="30"/>
    </row>
    <row r="16" spans="3:32" s="31" customFormat="1" ht="14.45" hidden="1" customHeight="1">
      <c r="D16" s="13"/>
      <c r="E16" s="34"/>
      <c r="F16" s="65"/>
      <c r="G16" s="62" t="s">
        <v>22</v>
      </c>
      <c r="H16" s="73"/>
      <c r="I16" s="73"/>
      <c r="J16" s="73"/>
      <c r="K16" s="73"/>
      <c r="L16" s="73"/>
      <c r="M16" s="73"/>
      <c r="N16" s="73"/>
      <c r="O16" s="73"/>
      <c r="P16" s="42"/>
      <c r="Q16" s="32"/>
      <c r="R16" s="32"/>
      <c r="S16" s="32"/>
      <c r="T16" s="32"/>
      <c r="U16" s="32"/>
      <c r="V16" s="32"/>
      <c r="W16" s="32"/>
      <c r="X16" s="32"/>
      <c r="Y16" s="32"/>
      <c r="Z16" s="30"/>
      <c r="AA16" s="30"/>
      <c r="AB16" s="30" t="s">
        <v>26</v>
      </c>
      <c r="AC16" s="30" t="s">
        <v>27</v>
      </c>
      <c r="AD16" s="53">
        <v>0.01</v>
      </c>
      <c r="AE16" s="30"/>
      <c r="AF16" s="30"/>
    </row>
    <row r="17" spans="3:32" s="31" customFormat="1" ht="25.5" customHeight="1" thickBot="1">
      <c r="D17" s="13"/>
      <c r="E17" s="34"/>
      <c r="F17" s="62" t="s">
        <v>28</v>
      </c>
      <c r="G17" s="62" t="s">
        <v>12</v>
      </c>
      <c r="H17" s="72">
        <v>0.02</v>
      </c>
      <c r="I17" s="72"/>
      <c r="J17" s="72"/>
      <c r="K17" s="72"/>
      <c r="L17" s="72"/>
      <c r="M17" s="72"/>
      <c r="N17" s="72"/>
      <c r="O17" s="72"/>
      <c r="P17" s="43"/>
      <c r="Q17" s="32"/>
      <c r="R17" s="32"/>
      <c r="S17" s="57">
        <f>IFERROR((((((S8*$AD$32)*S14)*$AD$15*$AD$21)*$AD$22/1000)+(((((S8*$AD$32)*S14)*$AD$16*$AD$18*$AD$21))+((((S8*$AD$32)*S14)*$AD$17*$AD$20*$AD$21)))*$AD$22/1000)/1000,"")</f>
        <v>0</v>
      </c>
      <c r="T17" s="32"/>
      <c r="U17" s="32"/>
      <c r="V17" s="32"/>
      <c r="W17" s="32"/>
      <c r="X17" s="32"/>
      <c r="Y17" s="32"/>
      <c r="Z17" s="32"/>
      <c r="AA17" s="32"/>
      <c r="AB17" s="32" t="s">
        <v>29</v>
      </c>
      <c r="AC17" s="32" t="s">
        <v>30</v>
      </c>
      <c r="AD17" s="54">
        <v>7.4999999999999997E-3</v>
      </c>
      <c r="AE17" s="32"/>
      <c r="AF17" s="30"/>
    </row>
    <row r="18" spans="3:32" s="31" customFormat="1" ht="14.45" hidden="1" customHeight="1" thickBot="1">
      <c r="D18" s="13"/>
      <c r="E18" s="34"/>
      <c r="F18" s="66"/>
      <c r="G18" s="66"/>
      <c r="H18" s="74">
        <f>H11-(H11*H17)</f>
        <v>4900</v>
      </c>
      <c r="I18" s="74"/>
      <c r="J18" s="74"/>
      <c r="K18" s="74"/>
      <c r="L18" s="74"/>
      <c r="M18" s="74"/>
      <c r="N18" s="74"/>
      <c r="O18" s="74"/>
      <c r="P18" s="43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 t="s">
        <v>31</v>
      </c>
      <c r="AC18" s="32" t="s">
        <v>32</v>
      </c>
      <c r="AD18" s="55">
        <v>6.9637598205584197E-2</v>
      </c>
      <c r="AE18" s="107" t="s">
        <v>54</v>
      </c>
      <c r="AF18" s="30"/>
    </row>
    <row r="19" spans="3:32" s="31" customFormat="1" ht="14.45" hidden="1" customHeight="1" thickBot="1">
      <c r="D19" s="13"/>
      <c r="E19" s="35"/>
      <c r="F19" s="83"/>
      <c r="G19" s="83"/>
      <c r="H19" s="85"/>
      <c r="I19" s="87"/>
      <c r="J19" s="87"/>
      <c r="K19" s="87"/>
      <c r="L19" s="87"/>
      <c r="M19" s="87"/>
      <c r="N19" s="87"/>
      <c r="O19" s="87"/>
      <c r="P19" s="41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54"/>
      <c r="AE19" s="32"/>
      <c r="AF19" s="32"/>
    </row>
    <row r="20" spans="3:32" s="31" customFormat="1" ht="18.600000000000001" customHeight="1">
      <c r="D20" s="13"/>
      <c r="E20" s="34"/>
      <c r="F20" s="84" t="s">
        <v>33</v>
      </c>
      <c r="G20" s="116" t="s">
        <v>34</v>
      </c>
      <c r="H20" s="94">
        <f>IFERROR((((((H11*$AD$32)*H17)*$AD$15*$AD$21)*$AD$22/1000)+(((((H11*$AD$32)*H17)*$AD$16*$AD$18*$AD$21))+((((H11*$AD$32)*H17)*$AD$17*$AD$20*$AD$21)))*$AD$22/1000)/1000,"")</f>
        <v>4.5450793034000618E-2</v>
      </c>
      <c r="I20" s="86">
        <f>IFERROR((((((I11*$AD$32)*I17)*$AD$15*$AD$21)*$AD$22/1000)+(((((I11*$AD$32)*I17)*$AD$16*$AD$18*$AD$21))+((((I11*$AD$32)*I17)*$AD$17*$AD$20*$AD$21)))*$AD$22/1000)/1000,"")</f>
        <v>0</v>
      </c>
      <c r="J20" s="86">
        <f t="shared" ref="J20:O20" si="0">IFERROR((((((J11*$AD$32)*J17)*$AD$15*$AD$21)*$AD$22/1000)+(((((J11*$AD$32)*J17)*$AD$16*$AD$18*$AD$21))+((((J11*$AD$32)*J17)*$AD$17*$AD$20*$AD$21)))*$AD$22/1000)/1000,"")</f>
        <v>0</v>
      </c>
      <c r="K20" s="86">
        <f t="shared" si="0"/>
        <v>0</v>
      </c>
      <c r="L20" s="86">
        <f t="shared" si="0"/>
        <v>0</v>
      </c>
      <c r="M20" s="86">
        <f t="shared" si="0"/>
        <v>0</v>
      </c>
      <c r="N20" s="86">
        <f t="shared" si="0"/>
        <v>0</v>
      </c>
      <c r="O20" s="86">
        <f t="shared" si="0"/>
        <v>0</v>
      </c>
      <c r="P20" s="4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107" t="s">
        <v>35</v>
      </c>
      <c r="AC20" s="32" t="s">
        <v>36</v>
      </c>
      <c r="AD20" s="54">
        <v>0.17299999999999999</v>
      </c>
      <c r="AE20" s="32"/>
      <c r="AF20" s="32"/>
    </row>
    <row r="21" spans="3:32" s="31" customFormat="1" ht="15" customHeight="1" thickBot="1">
      <c r="D21" s="13"/>
      <c r="E21" s="34"/>
      <c r="F21" s="83" t="s">
        <v>37</v>
      </c>
      <c r="G21" s="117"/>
      <c r="H21" s="89">
        <f>IFERROR((((((((H9*$AB$13)*H14)/100)*$AD$15*$AD$21)*$AD$22/1000)+(((((H9*$AB$13)*H14)/100)*$AD$16*$AD$18*$AD$21)+((((H9*$AB$13)*H14)/100)*$AD$17*$AD$20*$AD$21))*$AD$22/1000))/1000,"")</f>
        <v>1.4180977691330589E-4</v>
      </c>
      <c r="I21" s="89">
        <f t="shared" ref="I21:O21" si="1">IFERROR(((((((I9*$AB$13)*I14)/100)*$AD$15*$AD$21)*$AD$22/1000)+(((((I9*$AB$13)*I14)/100)*$AD$16*$AD$18*$AD$21)+((((I9*$AB$13)*I14)/100)*$AD$17*$AD$20*$AD$21))*$AD$22/1000)/1000,"")</f>
        <v>0</v>
      </c>
      <c r="J21" s="89">
        <f t="shared" si="1"/>
        <v>0</v>
      </c>
      <c r="K21" s="89">
        <f t="shared" si="1"/>
        <v>0</v>
      </c>
      <c r="L21" s="89">
        <f t="shared" si="1"/>
        <v>0</v>
      </c>
      <c r="M21" s="89">
        <f t="shared" si="1"/>
        <v>0</v>
      </c>
      <c r="N21" s="89">
        <f t="shared" si="1"/>
        <v>0</v>
      </c>
      <c r="O21" s="89">
        <f t="shared" si="1"/>
        <v>0</v>
      </c>
      <c r="P21" s="41"/>
      <c r="Q21" s="32"/>
      <c r="R21" s="32"/>
      <c r="S21" s="32"/>
      <c r="T21" s="32"/>
      <c r="U21" s="32"/>
      <c r="V21" s="32"/>
      <c r="W21" s="32"/>
      <c r="X21" s="32"/>
      <c r="Y21" s="32"/>
      <c r="Z21" s="13"/>
      <c r="AA21" s="13"/>
      <c r="AB21" s="13" t="s">
        <v>38</v>
      </c>
      <c r="AC21" s="13" t="s">
        <v>39</v>
      </c>
      <c r="AD21" s="53">
        <v>1.5714285714285714</v>
      </c>
      <c r="AE21" s="13"/>
      <c r="AF21" s="32"/>
    </row>
    <row r="22" spans="3:32" s="31" customFormat="1" ht="24" customHeight="1">
      <c r="D22" s="13"/>
      <c r="E22" s="35"/>
      <c r="F22" s="88" t="s">
        <v>40</v>
      </c>
      <c r="G22" s="117"/>
      <c r="H22" s="90">
        <f t="shared" ref="H22:O22" si="2">IFERROR(H21+H20,"")</f>
        <v>4.5592602810913922E-2</v>
      </c>
      <c r="I22" s="90">
        <f t="shared" si="2"/>
        <v>0</v>
      </c>
      <c r="J22" s="90">
        <f t="shared" si="2"/>
        <v>0</v>
      </c>
      <c r="K22" s="90">
        <f t="shared" si="2"/>
        <v>0</v>
      </c>
      <c r="L22" s="90">
        <f t="shared" si="2"/>
        <v>0</v>
      </c>
      <c r="M22" s="90">
        <f t="shared" si="2"/>
        <v>0</v>
      </c>
      <c r="N22" s="90">
        <f t="shared" si="2"/>
        <v>0</v>
      </c>
      <c r="O22" s="90">
        <f t="shared" si="2"/>
        <v>0</v>
      </c>
      <c r="P22" s="44"/>
      <c r="Q22" s="32"/>
      <c r="R22" s="32"/>
      <c r="S22" s="32"/>
      <c r="T22" s="32"/>
      <c r="U22" s="32"/>
      <c r="V22" s="32"/>
      <c r="W22" s="32"/>
      <c r="X22" s="32"/>
      <c r="Y22" s="32"/>
      <c r="Z22" s="13"/>
      <c r="AA22" s="13"/>
      <c r="AB22" s="13" t="s">
        <v>41</v>
      </c>
      <c r="AC22" s="13"/>
      <c r="AD22" s="56">
        <v>265</v>
      </c>
      <c r="AE22" s="13"/>
      <c r="AF22" s="32"/>
    </row>
    <row r="23" spans="3:32" s="31" customFormat="1" ht="16.5" customHeight="1">
      <c r="D23" s="13"/>
      <c r="E23" s="35"/>
      <c r="F23" s="67" t="s">
        <v>42</v>
      </c>
      <c r="G23" s="117"/>
      <c r="H23" s="75">
        <f>IFERROR(H22,"")</f>
        <v>4.5592602810913922E-2</v>
      </c>
      <c r="I23" s="75">
        <f>IFERROR(H23+I22,"")</f>
        <v>4.5592602810913922E-2</v>
      </c>
      <c r="J23" s="75">
        <f>IFERROR(I23+J22,"")</f>
        <v>4.5592602810913922E-2</v>
      </c>
      <c r="K23" s="75">
        <f t="shared" ref="K23:O23" si="3">IFERROR(J23+K22,"")</f>
        <v>4.5592602810913922E-2</v>
      </c>
      <c r="L23" s="75">
        <f t="shared" si="3"/>
        <v>4.5592602810913922E-2</v>
      </c>
      <c r="M23" s="75">
        <f t="shared" si="3"/>
        <v>4.5592602810913922E-2</v>
      </c>
      <c r="N23" s="75">
        <f t="shared" si="3"/>
        <v>4.5592602810913922E-2</v>
      </c>
      <c r="O23" s="75">
        <f t="shared" si="3"/>
        <v>4.5592602810913922E-2</v>
      </c>
      <c r="P23" s="44"/>
      <c r="Q23" s="32"/>
      <c r="R23" s="32"/>
      <c r="S23" s="32"/>
      <c r="T23" s="32"/>
      <c r="U23" s="32"/>
      <c r="V23" s="32"/>
      <c r="W23" s="32"/>
      <c r="X23" s="32"/>
      <c r="Y23" s="32"/>
      <c r="Z23" s="13"/>
      <c r="AA23" s="13"/>
      <c r="AB23" s="13"/>
      <c r="AC23" s="13"/>
      <c r="AD23" s="16"/>
      <c r="AE23" s="13"/>
      <c r="AF23" s="13"/>
    </row>
    <row r="24" spans="3:32" s="31" customFormat="1" ht="16.5" customHeight="1" thickBot="1">
      <c r="D24" s="13"/>
      <c r="E24" s="35"/>
      <c r="F24" s="76" t="s">
        <v>43</v>
      </c>
      <c r="G24" s="118"/>
      <c r="H24" s="111">
        <f>IFERROR(H22+I22+J22+K22+L22+M22+N22+O22,"")</f>
        <v>4.5592602810913922E-2</v>
      </c>
      <c r="I24" s="111"/>
      <c r="J24" s="111"/>
      <c r="K24" s="111"/>
      <c r="L24" s="111"/>
      <c r="M24" s="111"/>
      <c r="N24" s="111"/>
      <c r="O24" s="111"/>
      <c r="P24" s="44"/>
      <c r="Q24" s="32"/>
      <c r="R24" s="32"/>
      <c r="S24" s="32"/>
      <c r="T24" s="32"/>
      <c r="U24" s="32"/>
      <c r="V24" s="32"/>
      <c r="W24" s="32"/>
      <c r="X24" s="32"/>
      <c r="Y24" s="32"/>
      <c r="Z24" s="13"/>
      <c r="AA24" s="13"/>
      <c r="AB24" s="13"/>
      <c r="AC24" s="13"/>
      <c r="AD24" s="16"/>
      <c r="AE24" s="13"/>
      <c r="AF24" s="13"/>
    </row>
    <row r="25" spans="3:32" s="31" customFormat="1" ht="16.5" customHeight="1" thickTop="1">
      <c r="D25" s="30"/>
      <c r="E25" s="49"/>
      <c r="F25" s="77"/>
      <c r="G25" s="77"/>
      <c r="H25" s="47"/>
      <c r="I25" s="47"/>
      <c r="J25" s="47"/>
      <c r="K25" s="48"/>
      <c r="L25" s="47"/>
      <c r="M25" s="47"/>
      <c r="N25" s="47"/>
      <c r="O25" s="47"/>
      <c r="P25" s="45"/>
      <c r="Q25" s="32"/>
      <c r="R25" s="32"/>
      <c r="S25" s="32"/>
      <c r="T25" s="32"/>
      <c r="U25" s="32"/>
      <c r="V25" s="32"/>
      <c r="W25" s="32"/>
      <c r="X25" s="32"/>
      <c r="Y25" s="32"/>
      <c r="Z25" s="13"/>
      <c r="AA25" s="13"/>
      <c r="AB25" s="13"/>
      <c r="AC25" s="13"/>
      <c r="AD25" s="16"/>
      <c r="AE25" s="13"/>
      <c r="AF25" s="13"/>
    </row>
    <row r="26" spans="3:32" s="31" customFormat="1" ht="16.5" customHeight="1">
      <c r="C26" s="13"/>
      <c r="D26" s="13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3"/>
      <c r="Q26" s="13"/>
      <c r="R26" s="13"/>
      <c r="S26" s="13"/>
      <c r="T26" s="13"/>
      <c r="U26" s="13"/>
      <c r="V26" s="13"/>
      <c r="W26" s="13"/>
      <c r="X26" s="17"/>
      <c r="Y26" s="13"/>
      <c r="Z26" s="13"/>
      <c r="AA26" s="13"/>
      <c r="AB26" s="13"/>
      <c r="AC26" s="13"/>
      <c r="AD26" s="16"/>
      <c r="AE26" s="13"/>
      <c r="AF26" s="13"/>
    </row>
    <row r="27" spans="3:32" s="31" customFormat="1" ht="16.5" customHeight="1">
      <c r="C27" s="13"/>
      <c r="D27" s="13"/>
      <c r="E27" s="30"/>
      <c r="F27" s="58" t="s">
        <v>53</v>
      </c>
      <c r="G27" s="30"/>
      <c r="H27" s="30"/>
      <c r="I27" s="30"/>
      <c r="J27" s="30"/>
      <c r="K27" s="30"/>
      <c r="L27" s="30"/>
      <c r="M27" s="30"/>
      <c r="N27" s="30"/>
      <c r="O27" s="30"/>
      <c r="P27" s="3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6"/>
      <c r="AE27" s="13"/>
      <c r="AF27" s="13"/>
    </row>
    <row r="28" spans="3:32" ht="16.5" customHeight="1">
      <c r="F28" s="58" t="s">
        <v>44</v>
      </c>
      <c r="Z28" s="13"/>
      <c r="AA28" s="13"/>
      <c r="AB28" s="13"/>
      <c r="AC28" s="13"/>
      <c r="AD28" s="16"/>
      <c r="AE28" s="13"/>
      <c r="AF28" s="13"/>
    </row>
    <row r="29" spans="3:32" ht="16.5" customHeight="1">
      <c r="H29" s="5"/>
      <c r="J29" s="50"/>
      <c r="Z29" s="13"/>
      <c r="AA29" s="13"/>
      <c r="AB29" s="13"/>
      <c r="AC29" s="13"/>
      <c r="AD29" s="16"/>
      <c r="AE29" s="13"/>
      <c r="AF29" s="13"/>
    </row>
    <row r="30" spans="3:32" ht="17.100000000000001" customHeight="1">
      <c r="Z30" s="13"/>
      <c r="AA30" s="13"/>
      <c r="AB30" s="13"/>
      <c r="AC30" s="13"/>
      <c r="AD30" s="16"/>
      <c r="AE30" s="13"/>
      <c r="AF30" s="13"/>
    </row>
    <row r="31" spans="3:32" ht="17.100000000000001" customHeight="1">
      <c r="Z31" s="13"/>
      <c r="AA31" s="13"/>
      <c r="AB31" s="13"/>
      <c r="AC31" s="13"/>
      <c r="AD31" s="16"/>
      <c r="AE31" s="13"/>
      <c r="AF31" s="13"/>
    </row>
    <row r="32" spans="3:32" ht="17.100000000000001" customHeight="1">
      <c r="Z32" s="13"/>
      <c r="AA32" s="11" t="s">
        <v>45</v>
      </c>
      <c r="AB32" s="11"/>
      <c r="AC32" s="11"/>
      <c r="AD32" s="11">
        <v>91</v>
      </c>
      <c r="AE32" s="107" t="s">
        <v>54</v>
      </c>
      <c r="AF32" s="13"/>
    </row>
    <row r="33" spans="26:32" ht="17.100000000000001" customHeight="1">
      <c r="Z33" s="13"/>
      <c r="AA33" s="11"/>
      <c r="AB33" s="11"/>
      <c r="AC33" s="11"/>
      <c r="AD33" s="11"/>
      <c r="AE33" s="11"/>
      <c r="AF33" s="13"/>
    </row>
    <row r="34" spans="26:32" ht="17.100000000000001" customHeight="1">
      <c r="Z34" s="13"/>
      <c r="AA34" s="13"/>
      <c r="AB34" s="13"/>
      <c r="AC34" s="13"/>
      <c r="AD34" s="13"/>
      <c r="AE34" s="17"/>
      <c r="AF34" s="13"/>
    </row>
    <row r="35" spans="26:32" ht="17.100000000000001" customHeight="1">
      <c r="Z35" s="13"/>
      <c r="AA35" s="13"/>
      <c r="AB35" s="13"/>
      <c r="AC35" s="13"/>
      <c r="AD35" s="13"/>
      <c r="AE35" s="13"/>
      <c r="AF35" s="13"/>
    </row>
    <row r="36" spans="26:32" ht="17.100000000000001" customHeight="1">
      <c r="Z36" s="13"/>
      <c r="AA36" s="13"/>
      <c r="AB36" s="13"/>
      <c r="AC36" s="13"/>
      <c r="AD36" s="13"/>
      <c r="AE36" s="13"/>
      <c r="AF36" s="13"/>
    </row>
    <row r="37" spans="26:32" ht="17.100000000000001" customHeight="1">
      <c r="Z37" s="13"/>
      <c r="AA37" s="13"/>
      <c r="AB37" s="13"/>
      <c r="AC37" s="13"/>
      <c r="AD37" s="13"/>
      <c r="AE37" s="13"/>
      <c r="AF37" s="13"/>
    </row>
    <row r="38" spans="26:32" ht="17.100000000000001" customHeight="1">
      <c r="Z38" s="13"/>
      <c r="AA38" s="13"/>
      <c r="AB38" s="13"/>
      <c r="AC38" s="13"/>
      <c r="AD38" s="13"/>
      <c r="AE38" s="13"/>
      <c r="AF38" s="13"/>
    </row>
    <row r="39" spans="26:32" ht="17.100000000000001" customHeight="1">
      <c r="Z39" s="13"/>
      <c r="AA39" s="13"/>
      <c r="AB39" s="13"/>
      <c r="AC39" s="13"/>
      <c r="AD39" s="13"/>
      <c r="AE39" s="13"/>
      <c r="AF39" s="13"/>
    </row>
    <row r="40" spans="26:32" ht="17.100000000000001" customHeight="1">
      <c r="Z40" s="13"/>
      <c r="AA40" s="13"/>
      <c r="AB40" s="13"/>
      <c r="AC40" s="13"/>
      <c r="AD40" s="13"/>
      <c r="AE40" s="13"/>
      <c r="AF40" s="13"/>
    </row>
    <row r="41" spans="26:32" ht="17.100000000000001" customHeight="1">
      <c r="Z41" s="13"/>
      <c r="AA41" s="13"/>
      <c r="AB41" s="13"/>
      <c r="AC41" s="13"/>
      <c r="AD41" s="13"/>
      <c r="AE41" s="13"/>
      <c r="AF41" s="13"/>
    </row>
    <row r="42" spans="26:32" ht="17.100000000000001" customHeight="1">
      <c r="Z42" s="13"/>
      <c r="AA42" s="13"/>
      <c r="AB42" s="13"/>
      <c r="AC42" s="13"/>
      <c r="AD42" s="13"/>
      <c r="AE42" s="13"/>
      <c r="AF42" s="13"/>
    </row>
    <row r="43" spans="26:32" ht="17.100000000000001" customHeight="1">
      <c r="Z43" s="13"/>
      <c r="AA43" s="13"/>
      <c r="AB43" s="13"/>
      <c r="AC43" s="13"/>
      <c r="AD43" s="13"/>
      <c r="AE43" s="13"/>
      <c r="AF43" s="13"/>
    </row>
    <row r="44" spans="26:32" ht="17.100000000000001" customHeight="1">
      <c r="Z44" s="13"/>
      <c r="AA44" s="13"/>
      <c r="AB44" s="13"/>
      <c r="AC44" s="13"/>
      <c r="AD44" s="13"/>
      <c r="AE44" s="13"/>
      <c r="AF44" s="13"/>
    </row>
    <row r="45" spans="26:32" ht="17.100000000000001" customHeight="1">
      <c r="Z45" s="13"/>
      <c r="AA45" s="13"/>
      <c r="AB45" s="13"/>
      <c r="AC45" s="13"/>
      <c r="AD45" s="13"/>
      <c r="AE45" s="13"/>
      <c r="AF45" s="13"/>
    </row>
    <row r="46" spans="26:32" ht="17.100000000000001" customHeight="1">
      <c r="Z46" s="13"/>
      <c r="AA46" s="13"/>
      <c r="AB46" s="13"/>
      <c r="AC46" s="13"/>
      <c r="AD46" s="13"/>
      <c r="AE46" s="13"/>
      <c r="AF46" s="13"/>
    </row>
    <row r="47" spans="26:32" ht="17.100000000000001" customHeight="1">
      <c r="Z47" s="13"/>
      <c r="AA47" s="13"/>
      <c r="AB47" s="13"/>
      <c r="AC47" s="13"/>
      <c r="AD47" s="13"/>
      <c r="AE47" s="13"/>
      <c r="AF47" s="13"/>
    </row>
    <row r="48" spans="26:32" ht="17.100000000000001" customHeight="1">
      <c r="Z48" s="13"/>
      <c r="AA48" s="13"/>
      <c r="AB48" s="13"/>
      <c r="AC48" s="13"/>
      <c r="AD48" s="13"/>
      <c r="AE48" s="13"/>
      <c r="AF48" s="13"/>
    </row>
    <row r="49" spans="26:32" ht="17.100000000000001" customHeight="1">
      <c r="Z49" s="13"/>
      <c r="AA49" s="13"/>
      <c r="AB49" s="13"/>
      <c r="AC49" s="13"/>
      <c r="AD49" s="13"/>
      <c r="AE49" s="13"/>
      <c r="AF49" s="13"/>
    </row>
    <row r="50" spans="26:32" ht="17.100000000000001" customHeight="1">
      <c r="Z50" s="13"/>
      <c r="AA50" s="13"/>
      <c r="AB50" s="13"/>
      <c r="AC50" s="13"/>
      <c r="AD50" s="13"/>
      <c r="AE50" s="13"/>
      <c r="AF50" s="13"/>
    </row>
    <row r="51" spans="26:32" ht="17.100000000000001" customHeight="1">
      <c r="Z51" s="13"/>
      <c r="AA51" s="13"/>
      <c r="AB51" s="13"/>
      <c r="AC51" s="13"/>
      <c r="AD51" s="13"/>
      <c r="AE51" s="13"/>
      <c r="AF51" s="13"/>
    </row>
    <row r="52" spans="26:32" ht="17.100000000000001" customHeight="1">
      <c r="Z52" s="13"/>
      <c r="AA52" s="13"/>
      <c r="AB52" s="13"/>
      <c r="AC52" s="13"/>
      <c r="AD52" s="13"/>
      <c r="AE52" s="13"/>
      <c r="AF52" s="13"/>
    </row>
    <row r="53" spans="26:32" ht="17.100000000000001" customHeight="1">
      <c r="Z53" s="13"/>
      <c r="AA53" s="13"/>
      <c r="AB53" s="13"/>
      <c r="AC53" s="13"/>
      <c r="AD53" s="13"/>
      <c r="AE53" s="13"/>
      <c r="AF53" s="13"/>
    </row>
    <row r="54" spans="26:32" ht="17.100000000000001" customHeight="1">
      <c r="Z54" s="13"/>
      <c r="AA54" s="13"/>
      <c r="AB54" s="13"/>
      <c r="AC54" s="13"/>
      <c r="AD54" s="13"/>
      <c r="AE54" s="13"/>
      <c r="AF54" s="13"/>
    </row>
    <row r="55" spans="26:32" ht="17.100000000000001" customHeight="1">
      <c r="Z55" s="13"/>
      <c r="AA55" s="13"/>
      <c r="AB55" s="13"/>
      <c r="AC55" s="13"/>
      <c r="AD55" s="13"/>
      <c r="AE55" s="13"/>
      <c r="AF55" s="13"/>
    </row>
    <row r="56" spans="26:32" ht="17.100000000000001" customHeight="1">
      <c r="Z56" s="13"/>
      <c r="AA56" s="13"/>
      <c r="AB56" s="13"/>
      <c r="AC56" s="13"/>
      <c r="AD56" s="13"/>
      <c r="AE56" s="13"/>
      <c r="AF56" s="13"/>
    </row>
    <row r="57" spans="26:32" ht="17.100000000000001" customHeight="1">
      <c r="Z57" s="13"/>
      <c r="AA57" s="13"/>
      <c r="AB57" s="13"/>
      <c r="AC57" s="13"/>
      <c r="AD57" s="13"/>
      <c r="AE57" s="13"/>
      <c r="AF57" s="13"/>
    </row>
    <row r="58" spans="26:32" ht="17.100000000000001" customHeight="1">
      <c r="Z58" s="13"/>
      <c r="AA58" s="13"/>
      <c r="AB58" s="13"/>
      <c r="AC58" s="13"/>
      <c r="AD58" s="13"/>
      <c r="AE58" s="13"/>
      <c r="AF58" s="13"/>
    </row>
    <row r="59" spans="26:32" ht="17.100000000000001" customHeight="1">
      <c r="Z59" s="13"/>
      <c r="AA59" s="13"/>
      <c r="AB59" s="13"/>
      <c r="AC59" s="13"/>
      <c r="AD59" s="13"/>
      <c r="AE59" s="13"/>
      <c r="AF59" s="13"/>
    </row>
    <row r="60" spans="26:32" ht="17.100000000000001" customHeight="1">
      <c r="Z60" s="13"/>
      <c r="AA60" s="13"/>
      <c r="AB60" s="13"/>
      <c r="AC60" s="13"/>
      <c r="AD60" s="13"/>
      <c r="AE60" s="13"/>
      <c r="AF60" s="13"/>
    </row>
    <row r="61" spans="26:32" ht="17.100000000000001" customHeight="1">
      <c r="Z61" s="13"/>
      <c r="AA61" s="13"/>
      <c r="AB61" s="13"/>
      <c r="AC61" s="13"/>
      <c r="AD61" s="13"/>
      <c r="AE61" s="13"/>
      <c r="AF61" s="13"/>
    </row>
    <row r="62" spans="26:32" ht="17.100000000000001" customHeight="1">
      <c r="Z62" s="13"/>
      <c r="AA62" s="13"/>
      <c r="AB62" s="13"/>
      <c r="AC62" s="13"/>
      <c r="AD62" s="13"/>
      <c r="AE62" s="13"/>
      <c r="AF62" s="13"/>
    </row>
    <row r="63" spans="26:32" ht="17.100000000000001" customHeight="1">
      <c r="Z63" s="13"/>
      <c r="AA63" s="13"/>
      <c r="AB63" s="13"/>
      <c r="AC63" s="13"/>
      <c r="AD63" s="13"/>
      <c r="AE63" s="13"/>
      <c r="AF63" s="13"/>
    </row>
    <row r="64" spans="26:32" ht="17.100000000000001" customHeight="1">
      <c r="Z64" s="13"/>
      <c r="AA64" s="13"/>
      <c r="AB64" s="13"/>
      <c r="AC64" s="13"/>
      <c r="AD64" s="13"/>
      <c r="AE64" s="13"/>
      <c r="AF64" s="13"/>
    </row>
    <row r="65" spans="26:32" ht="17.100000000000001" customHeight="1">
      <c r="Z65" s="13"/>
      <c r="AA65" s="13"/>
      <c r="AB65" s="13"/>
      <c r="AC65" s="13"/>
      <c r="AD65" s="13"/>
      <c r="AE65" s="13"/>
      <c r="AF65" s="13"/>
    </row>
    <row r="66" spans="26:32" ht="17.100000000000001" customHeight="1">
      <c r="Z66" s="13"/>
      <c r="AA66" s="13"/>
      <c r="AB66" s="13"/>
      <c r="AC66" s="13"/>
      <c r="AD66" s="13"/>
      <c r="AE66" s="13"/>
      <c r="AF66" s="13"/>
    </row>
    <row r="67" spans="26:32" ht="17.100000000000001" customHeight="1">
      <c r="Z67" s="13"/>
      <c r="AA67" s="13"/>
      <c r="AB67" s="13"/>
      <c r="AC67" s="13"/>
      <c r="AD67" s="13"/>
      <c r="AE67" s="17"/>
      <c r="AF67" s="13"/>
    </row>
    <row r="68" spans="26:32" ht="17.100000000000001" customHeight="1">
      <c r="Z68" s="13"/>
      <c r="AA68" s="13"/>
      <c r="AB68" s="13"/>
      <c r="AC68" s="13"/>
      <c r="AD68" s="13"/>
      <c r="AE68" s="13"/>
      <c r="AF68" s="13"/>
    </row>
    <row r="69" spans="26:32" ht="17.100000000000001" customHeight="1">
      <c r="Z69" s="13"/>
      <c r="AA69" s="13"/>
      <c r="AB69" s="13"/>
      <c r="AC69" s="13"/>
      <c r="AD69" s="13"/>
      <c r="AE69" s="13"/>
      <c r="AF69" s="13"/>
    </row>
    <row r="70" spans="26:32" ht="17.100000000000001" customHeight="1">
      <c r="Z70" s="13"/>
      <c r="AA70" s="13"/>
      <c r="AB70" s="13"/>
      <c r="AC70" s="13"/>
      <c r="AD70" s="13"/>
      <c r="AE70" s="13"/>
      <c r="AF70" s="13"/>
    </row>
    <row r="71" spans="26:32" ht="17.100000000000001" customHeight="1">
      <c r="Z71" s="13"/>
      <c r="AA71" s="13"/>
      <c r="AB71" s="13"/>
      <c r="AC71" s="13"/>
      <c r="AD71" s="13"/>
      <c r="AE71" s="13"/>
      <c r="AF71" s="13"/>
    </row>
    <row r="72" spans="26:32" ht="17.100000000000001" customHeight="1">
      <c r="Z72" s="13"/>
      <c r="AA72" s="13"/>
      <c r="AB72" s="13"/>
      <c r="AC72" s="13"/>
      <c r="AD72" s="13"/>
      <c r="AE72" s="13"/>
      <c r="AF72" s="13"/>
    </row>
    <row r="73" spans="26:32" ht="17.100000000000001" customHeight="1">
      <c r="Z73" s="13"/>
      <c r="AA73" s="13"/>
      <c r="AB73" s="13"/>
      <c r="AC73" s="13"/>
      <c r="AD73" s="13"/>
      <c r="AE73" s="13"/>
      <c r="AF73" s="13"/>
    </row>
    <row r="74" spans="26:32" ht="17.100000000000001" customHeight="1">
      <c r="Z74" s="13"/>
      <c r="AA74" s="13"/>
      <c r="AB74" s="13"/>
      <c r="AC74" s="13"/>
      <c r="AD74" s="13"/>
      <c r="AE74" s="13"/>
      <c r="AF74" s="13"/>
    </row>
    <row r="75" spans="26:32" ht="17.100000000000001" customHeight="1">
      <c r="Z75" s="13"/>
      <c r="AA75" s="13"/>
      <c r="AB75" s="13"/>
      <c r="AC75" s="13"/>
      <c r="AD75" s="13"/>
      <c r="AE75" s="13"/>
      <c r="AF75" s="13"/>
    </row>
    <row r="76" spans="26:32" ht="17.100000000000001" customHeight="1">
      <c r="Z76" s="13"/>
      <c r="AA76" s="13"/>
      <c r="AB76" s="13"/>
      <c r="AC76" s="13"/>
      <c r="AD76" s="13"/>
      <c r="AE76" s="13"/>
      <c r="AF76" s="13"/>
    </row>
    <row r="77" spans="26:32" ht="17.100000000000001" customHeight="1">
      <c r="Z77" s="13"/>
      <c r="AA77" s="13"/>
      <c r="AB77" s="13"/>
      <c r="AC77" s="13"/>
      <c r="AD77" s="13"/>
      <c r="AE77" s="13"/>
      <c r="AF77" s="13"/>
    </row>
    <row r="78" spans="26:32" ht="17.100000000000001" customHeight="1">
      <c r="Z78" s="13"/>
      <c r="AA78" s="13"/>
      <c r="AB78" s="13"/>
      <c r="AC78" s="13"/>
      <c r="AD78" s="13"/>
      <c r="AE78" s="13"/>
      <c r="AF78" s="13"/>
    </row>
    <row r="79" spans="26:32" ht="17.100000000000001" customHeight="1">
      <c r="Z79" s="13"/>
      <c r="AA79" s="13"/>
      <c r="AB79" s="13"/>
      <c r="AC79" s="13"/>
      <c r="AD79" s="13"/>
      <c r="AE79" s="13"/>
      <c r="AF79" s="13"/>
    </row>
    <row r="80" spans="26:32" ht="17.100000000000001" customHeight="1">
      <c r="Z80" s="13"/>
      <c r="AA80" s="13"/>
      <c r="AB80" s="13"/>
      <c r="AC80" s="13"/>
      <c r="AD80" s="13"/>
      <c r="AE80" s="13"/>
      <c r="AF80" s="13"/>
    </row>
    <row r="81" spans="26:32" ht="17.100000000000001" customHeight="1">
      <c r="Z81" s="13"/>
      <c r="AA81" s="13"/>
      <c r="AB81" s="13"/>
      <c r="AC81" s="13"/>
      <c r="AD81" s="13"/>
      <c r="AE81" s="13"/>
      <c r="AF81" s="13"/>
    </row>
    <row r="82" spans="26:32" ht="17.100000000000001" customHeight="1">
      <c r="Z82" s="13"/>
      <c r="AA82" s="13"/>
      <c r="AB82" s="13"/>
      <c r="AC82" s="13"/>
      <c r="AD82" s="13"/>
      <c r="AE82" s="13"/>
      <c r="AF82" s="13"/>
    </row>
    <row r="83" spans="26:32" ht="17.100000000000001" customHeight="1">
      <c r="Z83" s="13"/>
      <c r="AA83" s="13"/>
      <c r="AB83" s="13"/>
      <c r="AC83" s="13"/>
      <c r="AD83" s="13"/>
      <c r="AE83" s="13"/>
      <c r="AF83" s="13"/>
    </row>
    <row r="84" spans="26:32" ht="17.100000000000001" customHeight="1">
      <c r="Z84" s="13"/>
      <c r="AA84" s="13"/>
      <c r="AB84" s="13"/>
      <c r="AC84" s="13"/>
      <c r="AD84" s="13"/>
      <c r="AE84" s="13"/>
      <c r="AF84" s="13"/>
    </row>
    <row r="85" spans="26:32" ht="17.100000000000001" customHeight="1">
      <c r="Z85" s="13"/>
      <c r="AA85" s="13"/>
      <c r="AB85" s="13"/>
      <c r="AC85" s="13"/>
      <c r="AD85" s="13"/>
      <c r="AE85" s="13"/>
      <c r="AF85" s="13"/>
    </row>
    <row r="86" spans="26:32" ht="17.100000000000001" customHeight="1">
      <c r="Z86" s="13"/>
      <c r="AA86" s="13"/>
      <c r="AB86" s="13"/>
      <c r="AC86" s="13"/>
      <c r="AD86" s="13"/>
      <c r="AE86" s="13"/>
      <c r="AF86" s="13"/>
    </row>
    <row r="87" spans="26:32" ht="17.100000000000001" customHeight="1">
      <c r="Z87" s="13"/>
      <c r="AA87" s="13"/>
      <c r="AB87" s="13"/>
      <c r="AC87" s="13"/>
      <c r="AD87" s="13"/>
      <c r="AE87" s="13"/>
      <c r="AF87" s="13"/>
    </row>
    <row r="88" spans="26:32" ht="17.100000000000001" customHeight="1">
      <c r="Z88" s="13"/>
      <c r="AA88" s="13"/>
      <c r="AB88" s="13"/>
      <c r="AC88" s="13"/>
      <c r="AD88" s="13"/>
      <c r="AE88" s="13"/>
      <c r="AF88" s="13"/>
    </row>
    <row r="89" spans="26:32" ht="17.100000000000001" customHeight="1">
      <c r="Z89" s="13"/>
      <c r="AA89" s="13"/>
      <c r="AB89" s="13"/>
      <c r="AC89" s="13"/>
      <c r="AD89" s="13"/>
      <c r="AE89" s="13"/>
      <c r="AF89" s="13"/>
    </row>
    <row r="90" spans="26:32" ht="17.100000000000001" customHeight="1">
      <c r="Z90" s="13"/>
      <c r="AA90" s="13"/>
      <c r="AB90" s="13"/>
      <c r="AC90" s="13"/>
      <c r="AD90" s="13"/>
      <c r="AE90" s="13"/>
      <c r="AF90" s="13"/>
    </row>
    <row r="91" spans="26:32" ht="17.100000000000001" customHeight="1">
      <c r="Z91" s="13"/>
      <c r="AA91" s="13"/>
      <c r="AB91" s="13"/>
      <c r="AC91" s="13"/>
      <c r="AD91" s="13"/>
      <c r="AE91" s="13"/>
      <c r="AF91" s="13"/>
    </row>
    <row r="92" spans="26:32" ht="17.100000000000001" customHeight="1">
      <c r="Z92" s="13"/>
      <c r="AA92" s="13"/>
      <c r="AB92" s="13"/>
      <c r="AC92" s="13"/>
      <c r="AD92" s="13"/>
      <c r="AE92" s="13"/>
      <c r="AF92" s="13"/>
    </row>
    <row r="93" spans="26:32" ht="17.100000000000001" customHeight="1">
      <c r="Z93" s="13"/>
      <c r="AA93" s="13"/>
      <c r="AB93" s="13"/>
      <c r="AC93" s="13"/>
      <c r="AD93" s="13"/>
      <c r="AE93" s="13"/>
      <c r="AF93" s="13"/>
    </row>
    <row r="94" spans="26:32" ht="17.100000000000001" customHeight="1">
      <c r="Z94" s="13"/>
      <c r="AA94" s="13"/>
      <c r="AB94" s="13"/>
      <c r="AC94" s="13"/>
      <c r="AD94" s="13"/>
      <c r="AE94" s="13"/>
      <c r="AF94" s="13"/>
    </row>
    <row r="95" spans="26:32" ht="17.100000000000001" customHeight="1">
      <c r="Z95" s="13"/>
      <c r="AA95" s="13"/>
      <c r="AB95" s="13"/>
      <c r="AC95" s="13"/>
      <c r="AD95" s="13"/>
      <c r="AE95" s="13"/>
      <c r="AF95" s="13"/>
    </row>
    <row r="96" spans="26:32" ht="17.100000000000001" customHeight="1">
      <c r="Z96" s="13"/>
      <c r="AA96" s="13"/>
      <c r="AB96" s="13"/>
      <c r="AC96" s="13"/>
      <c r="AD96" s="13"/>
      <c r="AE96" s="13"/>
      <c r="AF96" s="13"/>
    </row>
    <row r="97" spans="26:32" ht="17.100000000000001" customHeight="1">
      <c r="Z97" s="13"/>
      <c r="AA97" s="13"/>
      <c r="AB97" s="13"/>
      <c r="AC97" s="13"/>
      <c r="AD97" s="13"/>
      <c r="AE97" s="13"/>
      <c r="AF97" s="13"/>
    </row>
    <row r="98" spans="26:32" ht="17.100000000000001" customHeight="1">
      <c r="Z98" s="13"/>
      <c r="AA98" s="13"/>
      <c r="AB98" s="13"/>
      <c r="AC98" s="13"/>
      <c r="AD98" s="13"/>
      <c r="AE98" s="13"/>
      <c r="AF98" s="13"/>
    </row>
    <row r="99" spans="26:32" ht="17.100000000000001" customHeight="1">
      <c r="Z99" s="13"/>
      <c r="AA99" s="13"/>
      <c r="AB99" s="13"/>
      <c r="AC99" s="13"/>
      <c r="AD99" s="13"/>
      <c r="AE99" s="13"/>
      <c r="AF99" s="13"/>
    </row>
    <row r="100" spans="26:32" ht="17.100000000000001" customHeight="1">
      <c r="Z100" s="13"/>
      <c r="AA100" s="13"/>
      <c r="AB100" s="13"/>
      <c r="AC100" s="13"/>
      <c r="AD100" s="13"/>
      <c r="AE100" s="13"/>
      <c r="AF100" s="13"/>
    </row>
    <row r="101" spans="26:32" ht="17.100000000000001" customHeight="1">
      <c r="Z101" s="13"/>
      <c r="AA101" s="13"/>
      <c r="AB101" s="13"/>
      <c r="AC101" s="13"/>
      <c r="AD101" s="13"/>
      <c r="AE101" s="17"/>
      <c r="AF101" s="13"/>
    </row>
    <row r="102" spans="26:32" ht="17.100000000000001" customHeight="1">
      <c r="Z102" s="13"/>
      <c r="AA102" s="13"/>
      <c r="AB102" s="13"/>
      <c r="AC102" s="13"/>
      <c r="AD102" s="13"/>
      <c r="AE102" s="13"/>
      <c r="AF102" s="13"/>
    </row>
    <row r="103" spans="26:32" ht="17.100000000000001" customHeight="1">
      <c r="Z103" s="13"/>
      <c r="AA103" s="13"/>
      <c r="AB103" s="13"/>
      <c r="AC103" s="13"/>
      <c r="AD103" s="13"/>
      <c r="AE103" s="13"/>
      <c r="AF103" s="13"/>
    </row>
    <row r="104" spans="26:32" ht="17.100000000000001" customHeight="1">
      <c r="Z104" s="13"/>
      <c r="AA104" s="13"/>
      <c r="AB104" s="13"/>
      <c r="AC104" s="13"/>
      <c r="AD104" s="13"/>
      <c r="AE104" s="13"/>
      <c r="AF104" s="13"/>
    </row>
    <row r="105" spans="26:32" ht="17.100000000000001" customHeight="1">
      <c r="Z105" s="13"/>
      <c r="AA105" s="13"/>
      <c r="AB105" s="13"/>
      <c r="AC105" s="13"/>
      <c r="AD105" s="13"/>
      <c r="AE105" s="13"/>
      <c r="AF105" s="13"/>
    </row>
    <row r="106" spans="26:32" ht="17.100000000000001" customHeight="1">
      <c r="Z106" s="13"/>
      <c r="AA106" s="13"/>
      <c r="AB106" s="13"/>
      <c r="AC106" s="13"/>
      <c r="AD106" s="13"/>
      <c r="AE106" s="13"/>
      <c r="AF106" s="13"/>
    </row>
    <row r="107" spans="26:32" ht="17.100000000000001" customHeight="1">
      <c r="Z107" s="13"/>
      <c r="AA107" s="13"/>
      <c r="AB107" s="13"/>
      <c r="AC107" s="13"/>
      <c r="AD107" s="13"/>
      <c r="AE107" s="13"/>
      <c r="AF107" s="13"/>
    </row>
    <row r="108" spans="26:32" ht="17.100000000000001" customHeight="1">
      <c r="Z108" s="13"/>
      <c r="AA108" s="13"/>
      <c r="AB108" s="13"/>
      <c r="AC108" s="13"/>
      <c r="AD108" s="13"/>
      <c r="AE108" s="13"/>
      <c r="AF108" s="13"/>
    </row>
    <row r="109" spans="26:32" ht="17.100000000000001" customHeight="1">
      <c r="Z109" s="13"/>
      <c r="AA109" s="13"/>
      <c r="AB109" s="13"/>
      <c r="AC109" s="13"/>
      <c r="AD109" s="13"/>
      <c r="AE109" s="13"/>
      <c r="AF109" s="13"/>
    </row>
    <row r="110" spans="26:32" ht="17.100000000000001" customHeight="1">
      <c r="Z110" s="13"/>
      <c r="AA110" s="13"/>
      <c r="AB110" s="13"/>
      <c r="AC110" s="13"/>
      <c r="AD110" s="13"/>
      <c r="AE110" s="13"/>
      <c r="AF110" s="13"/>
    </row>
    <row r="111" spans="26:32" ht="17.100000000000001" customHeight="1">
      <c r="Z111" s="13"/>
      <c r="AA111" s="13"/>
      <c r="AB111" s="13"/>
      <c r="AC111" s="13"/>
      <c r="AD111" s="13"/>
      <c r="AE111" s="13"/>
      <c r="AF111" s="13"/>
    </row>
    <row r="112" spans="26:32" ht="17.100000000000001" customHeight="1">
      <c r="Z112" s="13"/>
      <c r="AA112" s="13"/>
      <c r="AB112" s="13"/>
      <c r="AC112" s="13"/>
      <c r="AD112" s="13"/>
      <c r="AE112" s="13"/>
      <c r="AF112" s="13"/>
    </row>
    <row r="113" spans="26:32" ht="17.100000000000001" customHeight="1">
      <c r="Z113" s="13"/>
      <c r="AA113" s="13"/>
      <c r="AB113" s="13"/>
      <c r="AC113" s="13"/>
      <c r="AD113" s="13"/>
      <c r="AE113" s="13"/>
      <c r="AF113" s="13"/>
    </row>
    <row r="114" spans="26:32" ht="17.100000000000001" customHeight="1">
      <c r="Z114" s="13"/>
      <c r="AA114" s="13"/>
      <c r="AB114" s="13"/>
      <c r="AC114" s="13"/>
      <c r="AD114" s="13"/>
      <c r="AE114" s="13"/>
      <c r="AF114" s="13"/>
    </row>
    <row r="115" spans="26:32" ht="17.100000000000001" customHeight="1">
      <c r="Z115" s="13"/>
      <c r="AA115" s="13"/>
      <c r="AB115" s="13"/>
      <c r="AC115" s="13"/>
      <c r="AD115" s="13"/>
      <c r="AE115" s="13"/>
      <c r="AF115" s="13"/>
    </row>
    <row r="116" spans="26:32" ht="17.100000000000001" customHeight="1">
      <c r="Z116" s="13"/>
      <c r="AA116" s="13"/>
      <c r="AB116" s="13"/>
      <c r="AC116" s="13"/>
      <c r="AD116" s="13"/>
      <c r="AE116" s="13"/>
      <c r="AF116" s="13"/>
    </row>
    <row r="117" spans="26:32" ht="17.100000000000001" customHeight="1">
      <c r="Z117" s="13"/>
      <c r="AA117" s="13"/>
      <c r="AB117" s="13"/>
      <c r="AC117" s="13"/>
      <c r="AD117" s="13"/>
      <c r="AE117" s="13"/>
      <c r="AF117" s="13"/>
    </row>
    <row r="118" spans="26:32" ht="17.100000000000001" customHeight="1">
      <c r="Z118" s="13"/>
      <c r="AA118" s="13"/>
      <c r="AB118" s="13"/>
      <c r="AC118" s="13"/>
      <c r="AD118" s="13"/>
      <c r="AE118" s="13"/>
      <c r="AF118" s="13"/>
    </row>
    <row r="119" spans="26:32" ht="17.100000000000001" customHeight="1">
      <c r="Z119" s="13"/>
      <c r="AA119" s="13"/>
      <c r="AB119" s="13"/>
      <c r="AC119" s="13"/>
      <c r="AD119" s="13"/>
      <c r="AE119" s="13"/>
      <c r="AF119" s="13"/>
    </row>
    <row r="120" spans="26:32" ht="17.100000000000001" customHeight="1">
      <c r="Z120" s="13"/>
      <c r="AA120" s="13"/>
      <c r="AB120" s="13"/>
      <c r="AC120" s="13"/>
      <c r="AD120" s="13"/>
      <c r="AE120" s="13"/>
      <c r="AF120" s="13"/>
    </row>
    <row r="121" spans="26:32" ht="17.100000000000001" customHeight="1">
      <c r="Z121" s="13"/>
      <c r="AA121" s="13"/>
      <c r="AB121" s="13"/>
      <c r="AC121" s="13"/>
      <c r="AD121" s="13"/>
      <c r="AE121" s="13"/>
      <c r="AF121" s="13"/>
    </row>
    <row r="122" spans="26:32" ht="17.100000000000001" customHeight="1">
      <c r="Z122" s="13"/>
      <c r="AA122" s="13"/>
      <c r="AB122" s="13"/>
      <c r="AC122" s="13"/>
      <c r="AD122" s="13"/>
      <c r="AE122" s="13"/>
      <c r="AF122" s="13"/>
    </row>
    <row r="123" spans="26:32" ht="17.100000000000001" customHeight="1">
      <c r="Z123" s="13"/>
      <c r="AA123" s="13"/>
      <c r="AB123" s="13"/>
      <c r="AC123" s="13"/>
      <c r="AD123" s="13"/>
      <c r="AE123" s="13"/>
      <c r="AF123" s="13"/>
    </row>
    <row r="124" spans="26:32" ht="17.100000000000001" customHeight="1">
      <c r="Z124" s="13"/>
      <c r="AA124" s="13"/>
      <c r="AB124" s="13"/>
      <c r="AC124" s="13"/>
      <c r="AD124" s="13"/>
      <c r="AE124" s="13"/>
      <c r="AF124" s="13"/>
    </row>
    <row r="125" spans="26:32" ht="17.100000000000001" customHeight="1">
      <c r="Z125" s="13"/>
      <c r="AA125" s="13"/>
      <c r="AB125" s="13"/>
      <c r="AC125" s="13"/>
      <c r="AD125" s="13"/>
      <c r="AE125" s="13"/>
      <c r="AF125" s="13"/>
    </row>
    <row r="126" spans="26:32" ht="17.100000000000001" customHeight="1">
      <c r="Z126" s="13"/>
      <c r="AA126" s="13"/>
      <c r="AB126" s="13"/>
      <c r="AC126" s="13"/>
      <c r="AD126" s="13"/>
      <c r="AE126" s="13"/>
      <c r="AF126" s="13"/>
    </row>
    <row r="127" spans="26:32" ht="17.100000000000001" customHeight="1">
      <c r="Z127" s="13"/>
      <c r="AA127" s="13"/>
      <c r="AB127" s="13"/>
      <c r="AC127" s="13"/>
      <c r="AD127" s="13"/>
      <c r="AE127" s="13"/>
      <c r="AF127" s="13"/>
    </row>
    <row r="128" spans="26:32" ht="17.100000000000001" customHeight="1">
      <c r="Z128" s="13"/>
      <c r="AA128" s="13"/>
      <c r="AB128" s="13"/>
      <c r="AC128" s="13"/>
      <c r="AD128" s="13"/>
      <c r="AE128" s="13"/>
      <c r="AF128" s="13"/>
    </row>
    <row r="129" spans="26:32" ht="17.100000000000001" customHeight="1">
      <c r="Z129" s="13"/>
      <c r="AA129" s="13"/>
      <c r="AB129" s="13"/>
      <c r="AC129" s="13"/>
      <c r="AD129" s="13"/>
      <c r="AE129" s="13"/>
      <c r="AF129" s="13"/>
    </row>
    <row r="130" spans="26:32" ht="17.100000000000001" customHeight="1">
      <c r="Z130" s="13"/>
      <c r="AA130" s="13"/>
      <c r="AB130" s="13"/>
      <c r="AC130" s="13"/>
      <c r="AD130" s="13"/>
      <c r="AE130" s="13"/>
      <c r="AF130" s="13"/>
    </row>
    <row r="131" spans="26:32" ht="17.100000000000001" customHeight="1">
      <c r="Z131" s="13"/>
      <c r="AA131" s="13"/>
      <c r="AB131" s="13"/>
      <c r="AC131" s="13"/>
      <c r="AD131" s="13"/>
      <c r="AE131" s="13"/>
      <c r="AF131" s="13"/>
    </row>
    <row r="132" spans="26:32" ht="17.100000000000001" customHeight="1">
      <c r="Z132" s="13"/>
      <c r="AA132" s="13"/>
      <c r="AB132" s="13"/>
      <c r="AC132" s="13"/>
      <c r="AD132" s="13"/>
      <c r="AE132" s="13"/>
      <c r="AF132" s="13"/>
    </row>
    <row r="133" spans="26:32" ht="17.100000000000001" customHeight="1">
      <c r="Z133" s="13"/>
      <c r="AA133" s="13"/>
      <c r="AB133" s="13"/>
      <c r="AC133" s="13"/>
      <c r="AD133" s="13"/>
      <c r="AE133" s="13"/>
      <c r="AF133" s="13"/>
    </row>
    <row r="134" spans="26:32" ht="17.100000000000001" customHeight="1">
      <c r="Z134" s="13"/>
      <c r="AA134" s="13"/>
      <c r="AB134" s="13"/>
      <c r="AC134" s="13"/>
      <c r="AD134" s="13"/>
      <c r="AE134" s="13"/>
      <c r="AF134" s="13"/>
    </row>
    <row r="135" spans="26:32" ht="17.100000000000001" customHeight="1">
      <c r="Z135" s="13"/>
      <c r="AA135" s="13"/>
      <c r="AB135" s="13"/>
      <c r="AC135" s="13"/>
      <c r="AD135" s="13"/>
      <c r="AE135" s="17"/>
      <c r="AF135" s="13"/>
    </row>
    <row r="136" spans="26:32" ht="17.100000000000001" customHeight="1">
      <c r="Z136" s="13"/>
      <c r="AA136" s="13"/>
      <c r="AB136" s="13"/>
      <c r="AC136" s="13"/>
      <c r="AD136" s="13"/>
      <c r="AE136" s="13"/>
      <c r="AF136" s="13"/>
    </row>
    <row r="137" spans="26:32" ht="17.100000000000001" customHeight="1">
      <c r="Z137" s="13"/>
      <c r="AA137" s="13"/>
      <c r="AB137" s="13"/>
      <c r="AC137" s="13"/>
      <c r="AD137" s="13"/>
      <c r="AE137" s="13"/>
      <c r="AF137" s="13"/>
    </row>
    <row r="138" spans="26:32" ht="17.100000000000001" customHeight="1">
      <c r="Z138" s="13"/>
      <c r="AA138" s="13"/>
      <c r="AB138" s="13"/>
      <c r="AC138" s="13"/>
      <c r="AD138" s="13"/>
      <c r="AE138" s="13"/>
      <c r="AF138" s="13"/>
    </row>
    <row r="139" spans="26:32" ht="17.100000000000001" customHeight="1">
      <c r="Z139" s="13"/>
      <c r="AA139" s="13"/>
      <c r="AB139" s="13"/>
      <c r="AC139" s="13"/>
      <c r="AD139" s="13"/>
      <c r="AE139" s="13"/>
      <c r="AF139" s="13"/>
    </row>
    <row r="140" spans="26:32" ht="17.100000000000001" customHeight="1">
      <c r="Z140" s="13"/>
      <c r="AA140" s="13"/>
      <c r="AB140" s="13"/>
      <c r="AC140" s="13"/>
      <c r="AD140" s="13"/>
      <c r="AE140" s="13"/>
      <c r="AF140" s="13"/>
    </row>
    <row r="141" spans="26:32" ht="17.100000000000001" customHeight="1">
      <c r="Z141" s="13"/>
      <c r="AA141" s="13"/>
      <c r="AB141" s="13"/>
      <c r="AC141" s="13"/>
      <c r="AD141" s="13"/>
      <c r="AE141" s="13"/>
      <c r="AF141" s="13"/>
    </row>
    <row r="142" spans="26:32" ht="17.100000000000001" customHeight="1">
      <c r="Z142" s="13"/>
      <c r="AA142" s="13"/>
      <c r="AB142" s="13"/>
      <c r="AC142" s="13"/>
      <c r="AD142" s="13"/>
      <c r="AE142" s="13"/>
      <c r="AF142" s="13"/>
    </row>
    <row r="143" spans="26:32" ht="17.100000000000001" customHeight="1">
      <c r="Z143" s="13"/>
      <c r="AA143" s="13"/>
      <c r="AB143" s="13"/>
      <c r="AC143" s="13"/>
      <c r="AD143" s="13"/>
      <c r="AE143" s="13"/>
      <c r="AF143" s="13"/>
    </row>
    <row r="144" spans="26:32" ht="17.100000000000001" customHeight="1">
      <c r="Z144" s="13"/>
      <c r="AA144" s="13"/>
      <c r="AB144" s="13"/>
      <c r="AC144" s="13"/>
      <c r="AD144" s="13"/>
      <c r="AE144" s="13"/>
      <c r="AF144" s="13"/>
    </row>
    <row r="145" spans="26:32" ht="17.100000000000001" customHeight="1">
      <c r="Z145" s="13"/>
      <c r="AA145" s="13"/>
      <c r="AB145" s="13"/>
      <c r="AC145" s="13"/>
      <c r="AD145" s="13"/>
      <c r="AE145" s="13"/>
      <c r="AF145" s="13"/>
    </row>
    <row r="146" spans="26:32" ht="17.100000000000001" customHeight="1">
      <c r="Z146" s="13"/>
      <c r="AA146" s="13"/>
      <c r="AB146" s="13"/>
      <c r="AC146" s="13"/>
      <c r="AD146" s="13"/>
      <c r="AE146" s="13"/>
      <c r="AF146" s="13"/>
    </row>
    <row r="147" spans="26:32" ht="17.100000000000001" customHeight="1">
      <c r="Z147" s="13"/>
      <c r="AA147" s="13"/>
      <c r="AB147" s="13"/>
      <c r="AC147" s="13"/>
      <c r="AD147" s="13"/>
      <c r="AE147" s="13"/>
      <c r="AF147" s="13"/>
    </row>
    <row r="148" spans="26:32" ht="17.100000000000001" customHeight="1">
      <c r="Z148" s="13"/>
      <c r="AA148" s="13"/>
      <c r="AB148" s="13"/>
      <c r="AC148" s="13"/>
      <c r="AD148" s="13"/>
      <c r="AE148" s="13"/>
      <c r="AF148" s="13"/>
    </row>
    <row r="149" spans="26:32" ht="17.100000000000001" customHeight="1">
      <c r="Z149" s="13"/>
      <c r="AA149" s="13"/>
      <c r="AB149" s="13"/>
      <c r="AC149" s="13"/>
      <c r="AD149" s="13"/>
      <c r="AE149" s="13"/>
      <c r="AF149" s="13"/>
    </row>
    <row r="150" spans="26:32" ht="17.100000000000001" customHeight="1">
      <c r="Z150" s="13"/>
      <c r="AA150" s="13"/>
      <c r="AB150" s="13"/>
      <c r="AC150" s="13"/>
      <c r="AD150" s="13"/>
      <c r="AE150" s="13"/>
      <c r="AF150" s="13"/>
    </row>
    <row r="151" spans="26:32" ht="17.100000000000001" customHeight="1">
      <c r="Z151" s="13"/>
      <c r="AA151" s="13"/>
      <c r="AB151" s="13"/>
      <c r="AC151" s="13"/>
      <c r="AD151" s="13"/>
      <c r="AE151" s="13"/>
      <c r="AF151" s="13"/>
    </row>
    <row r="152" spans="26:32" ht="17.100000000000001" customHeight="1">
      <c r="Z152" s="13"/>
      <c r="AA152" s="13"/>
      <c r="AB152" s="13"/>
      <c r="AC152" s="13"/>
      <c r="AD152" s="13"/>
      <c r="AE152" s="13"/>
      <c r="AF152" s="13"/>
    </row>
    <row r="153" spans="26:32" ht="17.100000000000001" customHeight="1">
      <c r="Z153" s="13"/>
      <c r="AA153" s="13"/>
      <c r="AB153" s="13"/>
      <c r="AC153" s="13"/>
      <c r="AD153" s="13"/>
      <c r="AE153" s="13"/>
      <c r="AF153" s="13"/>
    </row>
    <row r="154" spans="26:32" ht="17.100000000000001" customHeight="1">
      <c r="Z154" s="13"/>
      <c r="AA154" s="13"/>
      <c r="AB154" s="13"/>
      <c r="AC154" s="13"/>
      <c r="AD154" s="13"/>
      <c r="AE154" s="13"/>
      <c r="AF154" s="13"/>
    </row>
    <row r="155" spans="26:32" ht="17.100000000000001" customHeight="1">
      <c r="Z155" s="13"/>
      <c r="AA155" s="13"/>
      <c r="AB155" s="13"/>
      <c r="AC155" s="13"/>
      <c r="AD155" s="13"/>
      <c r="AE155" s="13"/>
      <c r="AF155" s="13"/>
    </row>
    <row r="156" spans="26:32" ht="17.100000000000001" customHeight="1">
      <c r="Z156" s="13"/>
      <c r="AA156" s="13"/>
      <c r="AB156" s="13"/>
      <c r="AC156" s="13"/>
      <c r="AD156" s="13"/>
      <c r="AE156" s="13"/>
      <c r="AF156" s="13"/>
    </row>
    <row r="157" spans="26:32" ht="17.100000000000001" customHeight="1">
      <c r="Z157" s="13"/>
      <c r="AA157" s="13"/>
      <c r="AB157" s="13"/>
      <c r="AC157" s="13"/>
      <c r="AD157" s="13"/>
      <c r="AE157" s="13"/>
      <c r="AF157" s="13"/>
    </row>
    <row r="158" spans="26:32" ht="17.100000000000001" customHeight="1">
      <c r="Z158" s="13"/>
      <c r="AA158" s="13"/>
      <c r="AB158" s="13"/>
      <c r="AC158" s="13"/>
      <c r="AD158" s="13"/>
      <c r="AE158" s="13"/>
      <c r="AF158" s="13"/>
    </row>
    <row r="159" spans="26:32" ht="17.100000000000001" customHeight="1">
      <c r="Z159" s="13"/>
      <c r="AA159" s="13"/>
      <c r="AB159" s="13"/>
      <c r="AC159" s="13"/>
      <c r="AD159" s="13"/>
      <c r="AE159" s="13"/>
      <c r="AF159" s="13"/>
    </row>
    <row r="160" spans="26:32" ht="17.100000000000001" customHeight="1">
      <c r="Z160" s="13"/>
      <c r="AA160" s="13"/>
      <c r="AB160" s="13"/>
      <c r="AC160" s="13"/>
      <c r="AD160" s="13"/>
      <c r="AE160" s="13"/>
      <c r="AF160" s="13"/>
    </row>
    <row r="161" spans="26:32" ht="17.100000000000001" customHeight="1">
      <c r="Z161" s="13"/>
      <c r="AA161" s="13"/>
      <c r="AB161" s="13"/>
      <c r="AC161" s="13"/>
      <c r="AD161" s="13"/>
      <c r="AE161" s="13"/>
      <c r="AF161" s="13"/>
    </row>
    <row r="162" spans="26:32" ht="17.100000000000001" customHeight="1">
      <c r="Z162" s="13"/>
      <c r="AA162" s="13"/>
      <c r="AB162" s="13"/>
      <c r="AC162" s="13"/>
      <c r="AD162" s="13"/>
      <c r="AE162" s="13"/>
      <c r="AF162" s="13"/>
    </row>
    <row r="163" spans="26:32" ht="17.100000000000001" customHeight="1">
      <c r="Z163" s="13"/>
      <c r="AA163" s="13"/>
      <c r="AB163" s="13"/>
      <c r="AC163" s="13"/>
      <c r="AD163" s="13"/>
      <c r="AE163" s="13"/>
      <c r="AF163" s="13"/>
    </row>
    <row r="164" spans="26:32" ht="17.100000000000001" customHeight="1">
      <c r="Z164" s="13"/>
      <c r="AA164" s="13"/>
      <c r="AB164" s="13"/>
      <c r="AC164" s="13"/>
      <c r="AD164" s="13"/>
      <c r="AE164" s="13"/>
      <c r="AF164" s="13"/>
    </row>
    <row r="165" spans="26:32" ht="17.100000000000001" customHeight="1">
      <c r="Z165" s="13"/>
      <c r="AA165" s="13"/>
      <c r="AB165" s="13"/>
      <c r="AC165" s="13"/>
      <c r="AD165" s="13"/>
      <c r="AE165" s="13"/>
      <c r="AF165" s="13"/>
    </row>
    <row r="166" spans="26:32" ht="17.100000000000001" customHeight="1">
      <c r="Z166" s="13"/>
      <c r="AA166" s="13"/>
      <c r="AB166" s="13"/>
      <c r="AC166" s="13"/>
      <c r="AD166" s="13"/>
      <c r="AE166" s="13"/>
      <c r="AF166" s="13"/>
    </row>
    <row r="167" spans="26:32" ht="17.100000000000001" customHeight="1">
      <c r="Z167" s="13"/>
      <c r="AA167" s="13"/>
      <c r="AB167" s="13"/>
      <c r="AC167" s="13"/>
      <c r="AD167" s="13"/>
      <c r="AE167" s="13"/>
      <c r="AF167" s="13"/>
    </row>
    <row r="168" spans="26:32" ht="17.100000000000001" customHeight="1">
      <c r="Z168" s="13"/>
      <c r="AA168" s="13"/>
      <c r="AB168" s="13"/>
      <c r="AC168" s="13"/>
      <c r="AD168" s="13"/>
      <c r="AE168" s="13"/>
      <c r="AF168" s="13"/>
    </row>
    <row r="169" spans="26:32" ht="17.100000000000001" customHeight="1">
      <c r="Z169" s="13"/>
      <c r="AA169" s="13"/>
      <c r="AB169" s="13"/>
      <c r="AC169" s="13"/>
      <c r="AD169" s="13"/>
      <c r="AE169" s="17"/>
      <c r="AF169" s="13"/>
    </row>
    <row r="170" spans="26:32" ht="17.100000000000001" customHeight="1">
      <c r="Z170" s="13"/>
      <c r="AA170" s="13"/>
      <c r="AB170" s="13"/>
      <c r="AC170" s="13"/>
      <c r="AD170" s="13"/>
      <c r="AE170" s="13"/>
      <c r="AF170" s="13"/>
    </row>
    <row r="171" spans="26:32" ht="17.100000000000001" customHeight="1">
      <c r="Z171" s="13"/>
      <c r="AA171" s="13"/>
      <c r="AB171" s="13"/>
      <c r="AC171" s="13"/>
      <c r="AD171" s="13"/>
      <c r="AE171" s="13"/>
      <c r="AF171" s="13"/>
    </row>
    <row r="172" spans="26:32" ht="17.100000000000001" customHeight="1">
      <c r="Z172" s="13"/>
      <c r="AA172" s="13"/>
      <c r="AB172" s="13"/>
      <c r="AC172" s="13"/>
      <c r="AD172" s="13"/>
      <c r="AE172" s="13"/>
      <c r="AF172" s="13"/>
    </row>
    <row r="173" spans="26:32" ht="17.100000000000001" customHeight="1">
      <c r="Z173" s="13"/>
      <c r="AA173" s="13"/>
      <c r="AB173" s="13"/>
      <c r="AC173" s="13"/>
      <c r="AD173" s="13"/>
      <c r="AE173" s="13"/>
      <c r="AF173" s="13"/>
    </row>
    <row r="174" spans="26:32" ht="17.100000000000001" customHeight="1">
      <c r="Z174" s="13"/>
      <c r="AA174" s="13"/>
      <c r="AB174" s="13"/>
      <c r="AC174" s="13"/>
      <c r="AD174" s="13"/>
      <c r="AE174" s="13"/>
      <c r="AF174" s="13"/>
    </row>
    <row r="175" spans="26:32" ht="17.100000000000001" customHeight="1">
      <c r="Z175" s="13"/>
      <c r="AA175" s="13"/>
      <c r="AB175" s="13"/>
      <c r="AC175" s="13"/>
      <c r="AD175" s="13"/>
      <c r="AE175" s="13"/>
      <c r="AF175" s="13"/>
    </row>
    <row r="176" spans="26:32" ht="17.100000000000001" customHeight="1">
      <c r="Z176" s="13"/>
      <c r="AA176" s="13"/>
      <c r="AB176" s="13"/>
      <c r="AC176" s="13"/>
      <c r="AD176" s="13"/>
      <c r="AE176" s="13"/>
      <c r="AF176" s="13"/>
    </row>
    <row r="177" spans="26:32" ht="17.100000000000001" customHeight="1">
      <c r="Z177" s="13"/>
      <c r="AA177" s="13"/>
      <c r="AB177" s="13"/>
      <c r="AC177" s="13"/>
      <c r="AD177" s="13"/>
      <c r="AE177" s="13"/>
      <c r="AF177" s="13"/>
    </row>
    <row r="178" spans="26:32" ht="17.100000000000001" customHeight="1">
      <c r="Z178" s="13"/>
      <c r="AA178" s="13"/>
      <c r="AB178" s="13"/>
      <c r="AC178" s="13"/>
      <c r="AD178" s="13"/>
      <c r="AE178" s="13"/>
      <c r="AF178" s="13"/>
    </row>
    <row r="179" spans="26:32" ht="17.100000000000001" customHeight="1">
      <c r="Z179" s="13"/>
      <c r="AA179" s="13"/>
      <c r="AB179" s="13"/>
      <c r="AC179" s="13"/>
      <c r="AD179" s="13"/>
      <c r="AE179" s="13"/>
      <c r="AF179" s="13"/>
    </row>
    <row r="180" spans="26:32" ht="17.100000000000001" customHeight="1">
      <c r="Z180" s="13"/>
      <c r="AA180" s="13"/>
      <c r="AB180" s="13"/>
      <c r="AC180" s="13"/>
      <c r="AD180" s="13"/>
      <c r="AE180" s="13"/>
      <c r="AF180" s="13"/>
    </row>
    <row r="181" spans="26:32" ht="17.100000000000001" customHeight="1">
      <c r="Z181" s="13"/>
      <c r="AA181" s="13"/>
      <c r="AB181" s="13"/>
      <c r="AC181" s="13"/>
      <c r="AD181" s="13"/>
      <c r="AE181" s="13"/>
      <c r="AF181" s="13"/>
    </row>
    <row r="182" spans="26:32" ht="17.100000000000001" customHeight="1">
      <c r="Z182" s="13"/>
      <c r="AA182" s="13"/>
      <c r="AB182" s="13"/>
      <c r="AC182" s="13"/>
      <c r="AD182" s="13"/>
      <c r="AE182" s="13"/>
      <c r="AF182" s="13"/>
    </row>
    <row r="183" spans="26:32" ht="17.100000000000001" customHeight="1">
      <c r="Z183" s="13"/>
      <c r="AA183" s="13"/>
      <c r="AB183" s="13"/>
      <c r="AC183" s="13"/>
      <c r="AD183" s="13"/>
      <c r="AE183" s="13"/>
      <c r="AF183" s="13"/>
    </row>
    <row r="184" spans="26:32" ht="17.100000000000001" customHeight="1">
      <c r="Z184" s="13"/>
      <c r="AA184" s="13"/>
      <c r="AB184" s="13"/>
      <c r="AC184" s="13"/>
      <c r="AD184" s="13"/>
      <c r="AE184" s="13"/>
      <c r="AF184" s="13"/>
    </row>
    <row r="185" spans="26:32" ht="17.100000000000001" customHeight="1">
      <c r="Z185" s="13"/>
      <c r="AA185" s="13"/>
      <c r="AB185" s="13"/>
      <c r="AC185" s="13"/>
      <c r="AD185" s="13"/>
      <c r="AE185" s="13"/>
      <c r="AF185" s="13"/>
    </row>
    <row r="186" spans="26:32" ht="17.100000000000001" customHeight="1">
      <c r="Z186" s="13"/>
      <c r="AA186" s="13"/>
      <c r="AB186" s="13"/>
      <c r="AC186" s="13"/>
      <c r="AD186" s="13"/>
      <c r="AE186" s="13"/>
      <c r="AF186" s="13"/>
    </row>
    <row r="187" spans="26:32" ht="17.100000000000001" customHeight="1">
      <c r="Z187" s="13"/>
      <c r="AA187" s="13"/>
      <c r="AB187" s="13"/>
      <c r="AC187" s="13"/>
      <c r="AD187" s="13"/>
      <c r="AE187" s="13"/>
      <c r="AF187" s="13"/>
    </row>
    <row r="188" spans="26:32" ht="17.100000000000001" customHeight="1">
      <c r="Z188" s="13"/>
      <c r="AA188" s="13"/>
      <c r="AB188" s="13"/>
      <c r="AC188" s="13"/>
      <c r="AD188" s="13"/>
      <c r="AE188" s="13"/>
      <c r="AF188" s="13"/>
    </row>
    <row r="189" spans="26:32" ht="17.100000000000001" customHeight="1">
      <c r="Z189" s="13"/>
      <c r="AA189" s="13"/>
      <c r="AB189" s="13"/>
      <c r="AC189" s="13"/>
      <c r="AD189" s="13"/>
      <c r="AE189" s="13"/>
      <c r="AF189" s="13"/>
    </row>
    <row r="190" spans="26:32" ht="17.100000000000001" customHeight="1">
      <c r="Z190" s="13"/>
      <c r="AA190" s="13"/>
      <c r="AB190" s="13"/>
      <c r="AC190" s="13"/>
      <c r="AD190" s="13"/>
      <c r="AE190" s="13"/>
      <c r="AF190" s="13"/>
    </row>
    <row r="191" spans="26:32" ht="17.100000000000001" customHeight="1">
      <c r="Z191" s="13"/>
      <c r="AA191" s="13"/>
      <c r="AB191" s="13"/>
      <c r="AC191" s="13"/>
      <c r="AD191" s="13"/>
      <c r="AE191" s="13"/>
      <c r="AF191" s="13"/>
    </row>
    <row r="192" spans="26:32" ht="17.100000000000001" customHeight="1">
      <c r="Z192" s="13"/>
      <c r="AA192" s="13"/>
      <c r="AB192" s="13"/>
      <c r="AC192" s="13"/>
      <c r="AD192" s="13"/>
      <c r="AE192" s="13"/>
      <c r="AF192" s="13"/>
    </row>
    <row r="193" spans="26:32" ht="17.100000000000001" customHeight="1">
      <c r="Z193" s="13"/>
      <c r="AA193" s="13"/>
      <c r="AB193" s="13"/>
      <c r="AC193" s="13"/>
      <c r="AD193" s="13"/>
      <c r="AE193" s="13"/>
      <c r="AF193" s="13"/>
    </row>
    <row r="194" spans="26:32" ht="17.100000000000001" customHeight="1">
      <c r="Z194" s="13"/>
      <c r="AA194" s="13"/>
      <c r="AB194" s="13"/>
      <c r="AC194" s="13"/>
      <c r="AD194" s="13"/>
      <c r="AE194" s="13"/>
      <c r="AF194" s="13"/>
    </row>
    <row r="195" spans="26:32" ht="17.100000000000001" customHeight="1">
      <c r="Z195" s="13"/>
      <c r="AA195" s="13"/>
      <c r="AB195" s="13"/>
      <c r="AC195" s="13"/>
      <c r="AD195" s="13"/>
      <c r="AE195" s="13"/>
      <c r="AF195" s="13"/>
    </row>
    <row r="196" spans="26:32" ht="17.100000000000001" customHeight="1">
      <c r="Z196" s="13"/>
      <c r="AA196" s="13"/>
      <c r="AB196" s="13"/>
      <c r="AC196" s="13"/>
      <c r="AD196" s="13"/>
      <c r="AE196" s="13"/>
      <c r="AF196" s="13"/>
    </row>
    <row r="197" spans="26:32" ht="17.100000000000001" customHeight="1">
      <c r="Z197" s="13"/>
      <c r="AA197" s="13"/>
      <c r="AB197" s="13"/>
      <c r="AC197" s="13"/>
      <c r="AD197" s="13"/>
      <c r="AE197" s="13"/>
      <c r="AF197" s="13"/>
    </row>
    <row r="198" spans="26:32" ht="17.100000000000001" customHeight="1">
      <c r="Z198" s="13"/>
      <c r="AA198" s="13"/>
      <c r="AB198" s="13"/>
      <c r="AC198" s="13"/>
      <c r="AD198" s="13"/>
      <c r="AE198" s="13"/>
      <c r="AF198" s="13"/>
    </row>
    <row r="199" spans="26:32" ht="17.100000000000001" customHeight="1">
      <c r="Z199" s="13"/>
      <c r="AA199" s="13"/>
      <c r="AB199" s="13"/>
      <c r="AC199" s="13"/>
      <c r="AD199" s="13"/>
      <c r="AE199" s="13"/>
      <c r="AF199" s="13"/>
    </row>
    <row r="200" spans="26:32" ht="17.100000000000001" customHeight="1">
      <c r="Z200" s="13"/>
      <c r="AA200" s="13"/>
      <c r="AB200" s="13"/>
      <c r="AC200" s="13"/>
      <c r="AD200" s="13"/>
      <c r="AE200" s="13"/>
      <c r="AF200" s="13"/>
    </row>
    <row r="201" spans="26:32" ht="17.100000000000001" customHeight="1">
      <c r="Z201" s="13"/>
      <c r="AA201" s="13"/>
      <c r="AB201" s="13"/>
      <c r="AC201" s="13"/>
      <c r="AD201" s="13"/>
      <c r="AE201" s="13"/>
      <c r="AF201" s="13"/>
    </row>
    <row r="202" spans="26:32" ht="17.100000000000001" customHeight="1">
      <c r="Z202" s="13"/>
      <c r="AA202" s="13"/>
      <c r="AB202" s="13"/>
      <c r="AC202" s="13"/>
      <c r="AD202" s="13"/>
      <c r="AE202" s="13"/>
      <c r="AF202" s="13"/>
    </row>
    <row r="203" spans="26:32" ht="17.100000000000001" customHeight="1">
      <c r="Z203" s="13"/>
      <c r="AA203" s="13"/>
      <c r="AB203" s="13"/>
      <c r="AC203" s="13"/>
      <c r="AD203" s="13"/>
      <c r="AE203" s="17"/>
      <c r="AF203" s="13"/>
    </row>
    <row r="204" spans="26:32" ht="17.100000000000001" customHeight="1">
      <c r="Z204" s="13"/>
      <c r="AA204" s="13"/>
      <c r="AB204" s="13"/>
      <c r="AC204" s="13"/>
      <c r="AD204" s="13"/>
      <c r="AE204" s="13"/>
      <c r="AF204" s="13"/>
    </row>
    <row r="205" spans="26:32" ht="17.100000000000001" customHeight="1">
      <c r="Z205" s="13"/>
      <c r="AA205" s="13"/>
      <c r="AB205" s="13"/>
      <c r="AC205" s="13"/>
      <c r="AD205" s="13"/>
      <c r="AE205" s="13"/>
      <c r="AF205" s="13"/>
    </row>
    <row r="206" spans="26:32" ht="17.100000000000001" customHeight="1">
      <c r="Z206" s="13"/>
      <c r="AA206" s="13"/>
      <c r="AB206" s="13"/>
      <c r="AC206" s="13"/>
      <c r="AD206" s="13"/>
      <c r="AE206" s="13"/>
      <c r="AF206" s="13"/>
    </row>
    <row r="207" spans="26:32" ht="17.100000000000001" customHeight="1">
      <c r="Z207" s="13"/>
      <c r="AA207" s="13"/>
      <c r="AB207" s="13"/>
      <c r="AC207" s="13"/>
      <c r="AD207" s="13"/>
      <c r="AE207" s="13"/>
      <c r="AF207" s="13"/>
    </row>
    <row r="208" spans="26:32" ht="17.100000000000001" customHeight="1">
      <c r="Z208" s="13"/>
      <c r="AA208" s="13"/>
      <c r="AB208" s="13"/>
      <c r="AC208" s="13"/>
      <c r="AD208" s="13"/>
      <c r="AE208" s="13"/>
      <c r="AF208" s="13"/>
    </row>
    <row r="209" spans="26:32" ht="17.100000000000001" customHeight="1">
      <c r="Z209" s="13"/>
      <c r="AA209" s="13"/>
      <c r="AB209" s="13"/>
      <c r="AC209" s="13"/>
      <c r="AD209" s="13"/>
      <c r="AE209" s="13"/>
      <c r="AF209" s="13"/>
    </row>
    <row r="210" spans="26:32" ht="17.100000000000001" customHeight="1">
      <c r="Z210" s="13"/>
      <c r="AA210" s="13"/>
      <c r="AB210" s="13"/>
      <c r="AC210" s="13"/>
      <c r="AD210" s="13"/>
      <c r="AE210" s="13"/>
      <c r="AF210" s="13"/>
    </row>
    <row r="211" spans="26:32" ht="17.100000000000001" customHeight="1">
      <c r="Z211" s="13"/>
      <c r="AA211" s="13"/>
      <c r="AB211" s="13"/>
      <c r="AC211" s="13"/>
      <c r="AD211" s="13"/>
      <c r="AE211" s="13"/>
      <c r="AF211" s="13"/>
    </row>
    <row r="212" spans="26:32" ht="17.100000000000001" customHeight="1">
      <c r="Z212" s="13"/>
      <c r="AA212" s="13"/>
      <c r="AB212" s="13"/>
      <c r="AC212" s="13"/>
      <c r="AD212" s="13"/>
      <c r="AE212" s="13"/>
      <c r="AF212" s="13"/>
    </row>
    <row r="213" spans="26:32" ht="17.100000000000001" customHeight="1">
      <c r="Z213" s="13"/>
      <c r="AA213" s="13"/>
      <c r="AB213" s="13"/>
      <c r="AC213" s="13"/>
      <c r="AD213" s="13"/>
      <c r="AE213" s="13"/>
      <c r="AF213" s="13"/>
    </row>
    <row r="214" spans="26:32" ht="17.100000000000001" customHeight="1">
      <c r="Z214" s="13"/>
      <c r="AA214" s="13"/>
      <c r="AB214" s="13"/>
      <c r="AC214" s="13"/>
      <c r="AD214" s="13"/>
      <c r="AE214" s="13"/>
      <c r="AF214" s="13"/>
    </row>
    <row r="215" spans="26:32" ht="17.100000000000001" customHeight="1">
      <c r="Z215" s="13"/>
      <c r="AA215" s="13"/>
      <c r="AB215" s="13"/>
      <c r="AC215" s="13"/>
      <c r="AD215" s="13"/>
      <c r="AE215" s="13"/>
      <c r="AF215" s="13"/>
    </row>
    <row r="216" spans="26:32" ht="17.100000000000001" customHeight="1">
      <c r="Z216" s="13"/>
      <c r="AA216" s="13"/>
      <c r="AB216" s="13"/>
      <c r="AC216" s="13"/>
      <c r="AD216" s="13"/>
      <c r="AE216" s="13"/>
      <c r="AF216" s="13"/>
    </row>
    <row r="217" spans="26:32" ht="17.100000000000001" customHeight="1">
      <c r="Z217" s="13"/>
      <c r="AA217" s="13"/>
      <c r="AB217" s="13"/>
      <c r="AC217" s="13"/>
      <c r="AD217" s="13"/>
      <c r="AE217" s="13"/>
      <c r="AF217" s="13"/>
    </row>
    <row r="218" spans="26:32" ht="17.100000000000001" customHeight="1">
      <c r="Z218" s="13"/>
      <c r="AA218" s="13"/>
      <c r="AB218" s="13"/>
      <c r="AC218" s="13"/>
      <c r="AD218" s="13"/>
      <c r="AE218" s="13"/>
      <c r="AF218" s="13"/>
    </row>
    <row r="219" spans="26:32" ht="17.100000000000001" customHeight="1">
      <c r="Z219" s="13"/>
      <c r="AA219" s="13"/>
      <c r="AB219" s="13"/>
      <c r="AC219" s="13"/>
      <c r="AD219" s="13"/>
      <c r="AE219" s="13"/>
      <c r="AF219" s="13"/>
    </row>
    <row r="220" spans="26:32" ht="17.100000000000001" customHeight="1">
      <c r="Z220" s="13"/>
      <c r="AA220" s="13"/>
      <c r="AB220" s="13"/>
      <c r="AC220" s="13"/>
      <c r="AD220" s="13"/>
      <c r="AE220" s="13"/>
      <c r="AF220" s="13"/>
    </row>
    <row r="221" spans="26:32" ht="17.100000000000001" customHeight="1">
      <c r="Z221" s="13"/>
      <c r="AA221" s="13"/>
      <c r="AB221" s="13"/>
      <c r="AC221" s="13"/>
      <c r="AD221" s="13"/>
      <c r="AE221" s="13"/>
      <c r="AF221" s="13"/>
    </row>
    <row r="222" spans="26:32" ht="17.100000000000001" customHeight="1">
      <c r="Z222" s="13"/>
      <c r="AA222" s="13"/>
      <c r="AB222" s="13"/>
      <c r="AC222" s="13"/>
      <c r="AD222" s="13"/>
      <c r="AE222" s="13"/>
      <c r="AF222" s="13"/>
    </row>
    <row r="223" spans="26:32" ht="17.100000000000001" customHeight="1">
      <c r="Z223" s="13"/>
      <c r="AA223" s="13"/>
      <c r="AB223" s="13"/>
      <c r="AC223" s="13"/>
      <c r="AD223" s="13"/>
      <c r="AE223" s="13"/>
      <c r="AF223" s="13"/>
    </row>
    <row r="224" spans="26:32" ht="17.100000000000001" customHeight="1">
      <c r="Z224" s="13"/>
      <c r="AA224" s="13"/>
      <c r="AB224" s="13"/>
      <c r="AC224" s="13"/>
      <c r="AD224" s="13"/>
      <c r="AE224" s="13"/>
      <c r="AF224" s="13"/>
    </row>
    <row r="225" spans="26:32" ht="17.100000000000001" customHeight="1">
      <c r="Z225" s="13"/>
      <c r="AA225" s="13"/>
      <c r="AB225" s="13"/>
      <c r="AC225" s="13"/>
      <c r="AD225" s="13"/>
      <c r="AE225" s="13"/>
      <c r="AF225" s="13"/>
    </row>
    <row r="226" spans="26:32" ht="17.100000000000001" customHeight="1">
      <c r="Z226" s="13"/>
      <c r="AA226" s="13"/>
      <c r="AB226" s="13"/>
      <c r="AC226" s="13"/>
      <c r="AD226" s="13"/>
      <c r="AE226" s="13"/>
      <c r="AF226" s="13"/>
    </row>
    <row r="227" spans="26:32" ht="17.100000000000001" customHeight="1">
      <c r="Z227" s="13"/>
      <c r="AA227" s="13"/>
      <c r="AB227" s="13"/>
      <c r="AC227" s="13"/>
      <c r="AD227" s="13"/>
      <c r="AE227" s="13"/>
      <c r="AF227" s="13"/>
    </row>
    <row r="228" spans="26:32" ht="17.100000000000001" customHeight="1">
      <c r="Z228" s="13"/>
      <c r="AA228" s="13"/>
      <c r="AB228" s="13"/>
      <c r="AC228" s="13"/>
      <c r="AD228" s="13"/>
      <c r="AE228" s="13"/>
      <c r="AF228" s="13"/>
    </row>
    <row r="229" spans="26:32" ht="17.100000000000001" customHeight="1">
      <c r="Z229" s="13"/>
      <c r="AA229" s="13"/>
      <c r="AB229" s="13"/>
      <c r="AC229" s="13"/>
      <c r="AD229" s="13"/>
      <c r="AE229" s="13"/>
      <c r="AF229" s="13"/>
    </row>
    <row r="230" spans="26:32" ht="17.100000000000001" customHeight="1">
      <c r="Z230" s="13"/>
      <c r="AA230" s="13"/>
      <c r="AB230" s="13"/>
      <c r="AC230" s="13"/>
      <c r="AD230" s="13"/>
      <c r="AE230" s="13"/>
      <c r="AF230" s="13"/>
    </row>
    <row r="231" spans="26:32" ht="17.100000000000001" customHeight="1">
      <c r="Z231" s="13"/>
      <c r="AA231" s="13"/>
      <c r="AB231" s="13"/>
      <c r="AC231" s="13"/>
      <c r="AD231" s="13"/>
      <c r="AE231" s="13"/>
      <c r="AF231" s="13"/>
    </row>
    <row r="232" spans="26:32" ht="17.100000000000001" customHeight="1">
      <c r="Z232" s="13"/>
      <c r="AA232" s="13"/>
      <c r="AB232" s="13"/>
      <c r="AC232" s="13"/>
      <c r="AD232" s="13"/>
      <c r="AE232" s="13"/>
      <c r="AF232" s="13"/>
    </row>
    <row r="233" spans="26:32" ht="17.100000000000001" customHeight="1">
      <c r="Z233" s="13"/>
      <c r="AA233" s="13"/>
      <c r="AB233" s="13"/>
      <c r="AC233" s="13"/>
      <c r="AD233" s="13"/>
      <c r="AE233" s="13"/>
      <c r="AF233" s="13"/>
    </row>
    <row r="234" spans="26:32" ht="17.100000000000001" customHeight="1">
      <c r="Z234" s="13"/>
      <c r="AA234" s="13"/>
      <c r="AB234" s="13"/>
      <c r="AC234" s="13"/>
      <c r="AD234" s="13"/>
      <c r="AE234" s="13"/>
      <c r="AF234" s="13"/>
    </row>
    <row r="235" spans="26:32" ht="17.100000000000001" customHeight="1">
      <c r="Z235" s="13"/>
      <c r="AA235" s="13"/>
      <c r="AB235" s="13"/>
      <c r="AC235" s="13"/>
      <c r="AD235" s="13"/>
      <c r="AE235" s="13"/>
      <c r="AF235" s="13"/>
    </row>
    <row r="236" spans="26:32" ht="17.100000000000001" customHeight="1">
      <c r="Z236" s="13"/>
      <c r="AA236" s="13"/>
      <c r="AB236" s="13"/>
      <c r="AC236" s="13"/>
      <c r="AD236" s="13"/>
      <c r="AE236" s="13"/>
      <c r="AF236" s="13"/>
    </row>
    <row r="237" spans="26:32" ht="17.100000000000001" customHeight="1">
      <c r="Z237" s="13"/>
      <c r="AA237" s="13"/>
      <c r="AB237" s="13"/>
      <c r="AC237" s="13"/>
      <c r="AD237" s="13"/>
      <c r="AE237" s="17"/>
      <c r="AF237" s="13"/>
    </row>
    <row r="238" spans="26:32" ht="17.100000000000001" customHeight="1">
      <c r="Z238" s="13"/>
      <c r="AA238" s="13"/>
      <c r="AB238" s="13"/>
      <c r="AC238" s="13"/>
      <c r="AD238" s="13"/>
      <c r="AE238" s="13"/>
      <c r="AF238" s="13"/>
    </row>
    <row r="239" spans="26:32" ht="17.100000000000001" customHeight="1">
      <c r="Z239" s="13"/>
      <c r="AA239" s="13"/>
      <c r="AB239" s="13"/>
      <c r="AC239" s="13"/>
      <c r="AD239" s="13"/>
      <c r="AE239" s="13"/>
      <c r="AF239" s="13"/>
    </row>
    <row r="240" spans="26:32" ht="17.100000000000001" customHeight="1">
      <c r="Z240" s="13"/>
      <c r="AA240" s="13"/>
      <c r="AB240" s="13"/>
      <c r="AC240" s="13"/>
      <c r="AD240" s="13"/>
      <c r="AE240" s="13"/>
      <c r="AF240" s="13"/>
    </row>
    <row r="241" spans="26:32" ht="17.100000000000001" customHeight="1">
      <c r="Z241" s="13"/>
      <c r="AA241" s="13"/>
      <c r="AB241" s="13"/>
      <c r="AC241" s="13"/>
      <c r="AD241" s="13"/>
      <c r="AE241" s="13"/>
      <c r="AF241" s="13"/>
    </row>
    <row r="242" spans="26:32" ht="17.100000000000001" customHeight="1">
      <c r="Z242" s="13"/>
      <c r="AA242" s="13"/>
      <c r="AB242" s="13"/>
      <c r="AC242" s="13"/>
      <c r="AD242" s="13"/>
      <c r="AE242" s="13"/>
      <c r="AF242" s="13"/>
    </row>
    <row r="243" spans="26:32" ht="17.100000000000001" customHeight="1">
      <c r="Z243" s="13"/>
      <c r="AA243" s="13"/>
      <c r="AB243" s="13"/>
      <c r="AC243" s="13"/>
      <c r="AD243" s="13"/>
      <c r="AE243" s="13"/>
      <c r="AF243" s="13"/>
    </row>
    <row r="244" spans="26:32" ht="17.100000000000001" customHeight="1">
      <c r="Z244" s="13"/>
      <c r="AA244" s="13"/>
      <c r="AB244" s="13"/>
      <c r="AC244" s="13"/>
      <c r="AD244" s="13"/>
      <c r="AE244" s="13"/>
      <c r="AF244" s="13"/>
    </row>
    <row r="245" spans="26:32" ht="17.100000000000001" customHeight="1">
      <c r="Z245" s="13"/>
      <c r="AA245" s="13"/>
      <c r="AB245" s="13"/>
      <c r="AC245" s="13"/>
      <c r="AD245" s="13"/>
      <c r="AE245" s="13"/>
      <c r="AF245" s="13"/>
    </row>
    <row r="246" spans="26:32" ht="17.100000000000001" customHeight="1">
      <c r="Z246" s="13"/>
      <c r="AA246" s="13"/>
      <c r="AB246" s="13"/>
      <c r="AC246" s="13"/>
      <c r="AD246" s="13"/>
      <c r="AE246" s="13"/>
      <c r="AF246" s="13"/>
    </row>
    <row r="247" spans="26:32" ht="17.100000000000001" customHeight="1">
      <c r="Z247" s="13"/>
      <c r="AA247" s="13"/>
      <c r="AB247" s="13"/>
      <c r="AC247" s="13"/>
      <c r="AD247" s="13"/>
      <c r="AE247" s="13"/>
      <c r="AF247" s="13"/>
    </row>
    <row r="248" spans="26:32" ht="17.100000000000001" customHeight="1">
      <c r="Z248" s="13"/>
      <c r="AA248" s="13"/>
      <c r="AB248" s="13"/>
      <c r="AC248" s="13"/>
      <c r="AD248" s="13"/>
      <c r="AE248" s="13"/>
      <c r="AF248" s="13"/>
    </row>
    <row r="249" spans="26:32" ht="17.100000000000001" customHeight="1">
      <c r="Z249" s="13"/>
      <c r="AA249" s="13"/>
      <c r="AB249" s="13"/>
      <c r="AC249" s="13"/>
      <c r="AD249" s="13"/>
      <c r="AE249" s="13"/>
      <c r="AF249" s="13"/>
    </row>
    <row r="250" spans="26:32" ht="17.100000000000001" customHeight="1">
      <c r="Z250" s="13"/>
      <c r="AA250" s="13"/>
      <c r="AB250" s="13"/>
      <c r="AC250" s="13"/>
      <c r="AD250" s="13"/>
      <c r="AE250" s="13"/>
      <c r="AF250" s="13"/>
    </row>
    <row r="251" spans="26:32" ht="17.100000000000001" customHeight="1">
      <c r="Z251" s="13"/>
      <c r="AA251" s="13"/>
      <c r="AB251" s="13"/>
      <c r="AC251" s="13"/>
      <c r="AD251" s="13"/>
      <c r="AE251" s="13"/>
      <c r="AF251" s="13"/>
    </row>
    <row r="252" spans="26:32" ht="17.100000000000001" customHeight="1">
      <c r="Z252" s="13"/>
      <c r="AA252" s="13"/>
      <c r="AB252" s="13"/>
      <c r="AC252" s="13"/>
      <c r="AD252" s="13"/>
      <c r="AE252" s="13"/>
      <c r="AF252" s="13"/>
    </row>
    <row r="253" spans="26:32" ht="17.100000000000001" customHeight="1">
      <c r="Z253" s="13"/>
      <c r="AA253" s="13"/>
      <c r="AB253" s="13"/>
      <c r="AC253" s="13"/>
      <c r="AD253" s="13"/>
      <c r="AE253" s="13"/>
      <c r="AF253" s="13"/>
    </row>
    <row r="254" spans="26:32" ht="17.100000000000001" customHeight="1">
      <c r="Z254" s="13"/>
      <c r="AA254" s="13"/>
      <c r="AB254" s="13"/>
      <c r="AC254" s="13"/>
      <c r="AD254" s="13"/>
      <c r="AE254" s="13"/>
      <c r="AF254" s="13"/>
    </row>
    <row r="255" spans="26:32" ht="17.100000000000001" customHeight="1">
      <c r="Z255" s="13"/>
      <c r="AA255" s="13"/>
      <c r="AB255" s="13"/>
      <c r="AC255" s="13"/>
      <c r="AD255" s="13"/>
      <c r="AE255" s="13"/>
      <c r="AF255" s="13"/>
    </row>
    <row r="256" spans="26:32" ht="17.100000000000001" customHeight="1">
      <c r="Z256" s="13"/>
      <c r="AA256" s="13"/>
      <c r="AB256" s="13"/>
      <c r="AC256" s="13"/>
      <c r="AD256" s="13"/>
      <c r="AE256" s="13"/>
      <c r="AF256" s="13"/>
    </row>
    <row r="257" spans="26:32" ht="17.100000000000001" customHeight="1">
      <c r="Z257" s="13"/>
      <c r="AA257" s="13"/>
      <c r="AB257" s="13"/>
      <c r="AC257" s="13"/>
      <c r="AD257" s="13"/>
      <c r="AE257" s="13"/>
      <c r="AF257" s="13"/>
    </row>
    <row r="258" spans="26:32" ht="17.100000000000001" customHeight="1">
      <c r="Z258" s="13"/>
      <c r="AA258" s="13"/>
      <c r="AB258" s="13"/>
      <c r="AC258" s="13"/>
      <c r="AD258" s="13"/>
      <c r="AE258" s="13"/>
      <c r="AF258" s="13"/>
    </row>
    <row r="259" spans="26:32" ht="17.100000000000001" customHeight="1">
      <c r="Z259" s="13"/>
      <c r="AA259" s="13"/>
      <c r="AB259" s="13"/>
      <c r="AC259" s="13"/>
      <c r="AD259" s="13"/>
      <c r="AE259" s="13"/>
      <c r="AF259" s="13"/>
    </row>
    <row r="260" spans="26:32" ht="17.100000000000001" customHeight="1">
      <c r="Z260" s="13"/>
      <c r="AA260" s="13"/>
      <c r="AB260" s="13"/>
      <c r="AC260" s="13"/>
      <c r="AD260" s="13"/>
      <c r="AE260" s="13"/>
      <c r="AF260" s="13"/>
    </row>
    <row r="261" spans="26:32" ht="17.100000000000001" customHeight="1">
      <c r="Z261" s="13"/>
      <c r="AA261" s="13"/>
      <c r="AB261" s="13"/>
      <c r="AC261" s="13"/>
      <c r="AD261" s="13"/>
      <c r="AE261" s="13"/>
      <c r="AF261" s="13"/>
    </row>
    <row r="262" spans="26:32" ht="17.100000000000001" customHeight="1">
      <c r="AF262" s="13"/>
    </row>
    <row r="263" spans="26:32" ht="17.100000000000001" customHeight="1">
      <c r="AF263" s="13"/>
    </row>
  </sheetData>
  <sheetProtection algorithmName="SHA-512" hashValue="wjPGoy5acgUfoUYcg6HpqKcxfVPcHVjvyc8eKZeXtEnJ5g3OQKcHvX0Bcrl2CoEFU/idIN9YgwITSilwSd28qQ==" saltValue="CvQ8umQgu5+aZbmDLyZnPg==" spinCount="100000" sheet="1" objects="1" scenarios="1"/>
  <protectedRanges>
    <protectedRange sqref="H9:O17" name="Diapazonas1"/>
  </protectedRanges>
  <mergeCells count="5">
    <mergeCell ref="H24:O24"/>
    <mergeCell ref="F4:O4"/>
    <mergeCell ref="F5:O5"/>
    <mergeCell ref="F6:O6"/>
    <mergeCell ref="G20:G24"/>
  </mergeCells>
  <conditionalFormatting sqref="H20:O24">
    <cfRule type="cellIs" dxfId="1" priority="1" operator="lessThan">
      <formula>0</formula>
    </cfRule>
  </conditionalFormatting>
  <conditionalFormatting sqref="S17">
    <cfRule type="cellIs" dxfId="0" priority="3" operator="lessThan">
      <formula>-100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6B29-0FB8-49BC-818E-383DA6DC39E5}">
  <sheetPr>
    <pageSetUpPr fitToPage="1"/>
  </sheetPr>
  <dimension ref="B1:U42"/>
  <sheetViews>
    <sheetView showGridLines="0" tabSelected="1" zoomScale="70" zoomScaleNormal="70" workbookViewId="0">
      <selection activeCell="J27" sqref="J27"/>
    </sheetView>
  </sheetViews>
  <sheetFormatPr defaultColWidth="8.7109375" defaultRowHeight="15"/>
  <cols>
    <col min="1" max="1" width="4.5703125" style="1" customWidth="1"/>
    <col min="2" max="4" width="8.7109375" style="1"/>
    <col min="5" max="5" width="9.7109375" style="1" customWidth="1"/>
    <col min="6" max="6" width="26.42578125" style="1" customWidth="1"/>
    <col min="7" max="7" width="37.5703125" style="1" customWidth="1"/>
    <col min="8" max="8" width="34.28515625" style="1" customWidth="1"/>
    <col min="9" max="14" width="8.7109375" style="1"/>
    <col min="15" max="15" width="20.42578125" style="1" customWidth="1"/>
    <col min="16" max="16384" width="8.7109375" style="1"/>
  </cols>
  <sheetData>
    <row r="1" spans="2:21">
      <c r="Q1" s="109"/>
      <c r="R1" s="110"/>
      <c r="S1" s="110"/>
      <c r="T1" s="110"/>
      <c r="U1" s="110"/>
    </row>
    <row r="2" spans="2:21">
      <c r="Q2" s="110"/>
      <c r="R2" s="110"/>
      <c r="S2" s="110"/>
      <c r="T2" s="110"/>
      <c r="U2" s="110"/>
    </row>
    <row r="3" spans="2:21" ht="18.75">
      <c r="E3" s="9"/>
      <c r="F3" s="119"/>
      <c r="G3" s="119"/>
      <c r="H3" s="119"/>
      <c r="I3" s="10"/>
      <c r="J3" s="10"/>
      <c r="K3" s="10"/>
      <c r="L3" s="10"/>
      <c r="M3" s="10"/>
      <c r="N3" s="10"/>
      <c r="O3" s="10"/>
      <c r="Q3" s="110"/>
      <c r="R3" s="110"/>
      <c r="S3" s="110"/>
      <c r="T3" s="110"/>
      <c r="U3" s="110"/>
    </row>
    <row r="4" spans="2:21">
      <c r="F4" s="120"/>
      <c r="G4" s="120"/>
      <c r="H4" s="120"/>
      <c r="Q4" s="110"/>
      <c r="R4" s="110"/>
      <c r="S4" s="110"/>
      <c r="T4" s="110"/>
      <c r="U4" s="110"/>
    </row>
    <row r="5" spans="2:21">
      <c r="F5" s="103" t="s">
        <v>46</v>
      </c>
      <c r="G5" s="104" t="s">
        <v>47</v>
      </c>
      <c r="H5" s="105" t="s">
        <v>48</v>
      </c>
      <c r="Q5" s="110"/>
      <c r="R5" s="110"/>
      <c r="S5" s="110"/>
      <c r="T5" s="110"/>
      <c r="U5" s="110"/>
    </row>
    <row r="6" spans="2:21">
      <c r="F6" s="96" t="s">
        <v>49</v>
      </c>
      <c r="G6" s="98" t="s">
        <v>50</v>
      </c>
      <c r="H6" s="99" t="s">
        <v>51</v>
      </c>
    </row>
    <row r="7" spans="2:21">
      <c r="F7" s="97" t="s">
        <v>52</v>
      </c>
      <c r="G7" s="100" t="s">
        <v>50</v>
      </c>
      <c r="H7" s="102" t="s">
        <v>51</v>
      </c>
    </row>
    <row r="8" spans="2:21">
      <c r="F8" s="91"/>
      <c r="G8" s="101"/>
      <c r="H8" s="92"/>
    </row>
    <row r="9" spans="2:21" ht="31.5" customHeight="1">
      <c r="B9" s="6"/>
      <c r="C9" s="6"/>
      <c r="D9" s="7"/>
      <c r="J9" s="3"/>
      <c r="N9" s="106"/>
    </row>
    <row r="10" spans="2:21" ht="14.25" customHeight="1"/>
    <row r="15" spans="2:21" ht="18.75">
      <c r="I15" s="3"/>
    </row>
    <row r="18" spans="2:15" ht="15.75">
      <c r="B18" s="6"/>
      <c r="C18" s="6"/>
      <c r="D18" s="6"/>
    </row>
    <row r="27" spans="2:15">
      <c r="C27" s="5"/>
    </row>
    <row r="30" spans="2:15">
      <c r="F30" s="12"/>
      <c r="G30" s="12"/>
    </row>
    <row r="31" spans="2:15"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6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6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6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1"/>
    </row>
    <row r="36" spans="2:16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6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6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6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6" ht="18.75">
      <c r="B40" s="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6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6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</sheetData>
  <sheetProtection algorithmName="SHA-512" hashValue="bEbSwwATMoc/KoAzcWc/wC8PHQDMHCw6d0J8ba5XLuZcykPA6hDshIX8OCutS33OsT9msCWTEKrP0MmDapUNlA==" saltValue="DQ0lCJgd/18lwG2qEjJuYw==" spinCount="100000" sheet="1" objects="1" scenarios="1"/>
  <mergeCells count="2">
    <mergeCell ref="Q1:U5"/>
    <mergeCell ref="F3:H4"/>
  </mergeCells>
  <pageMargins left="0.70866141732283472" right="0.70866141732283472" top="0.74803149606299213" bottom="0.74803149606299213" header="0.31496062992125984" footer="0.31496062992125984"/>
  <pageSetup paperSize="9" fitToWidth="36" fitToHeight="18" orientation="landscape" r:id="rId1"/>
  <headerFooter>
    <oddHeader>&amp;LTransporto veiklos rodikli&amp;CPuslapių 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6399d7-00f3-45ce-9e6b-d5f8fc0c91a5" xsi:nil="true"/>
    <lcf76f155ced4ddcb4097134ff3c332f xmlns="10e4ba4f-5857-40f8-9c97-8e4a89091d60">
      <Terms xmlns="http://schemas.microsoft.com/office/infopath/2007/PartnerControls"/>
    </lcf76f155ced4ddcb4097134ff3c332f>
    <_Flow_SignoffStatus xmlns="10e4ba4f-5857-40f8-9c97-8e4a89091d60" xsi:nil="true"/>
    <SharedWithUsers xmlns="e76399d7-00f3-45ce-9e6b-d5f8fc0c91a5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B5D35E21D0B428D793AA6710A2F6D" ma:contentTypeVersion="13" ma:contentTypeDescription="Kurkite naują dokumentą." ma:contentTypeScope="" ma:versionID="037f591fa3e6fd7db150906fb18ad237">
  <xsd:schema xmlns:xsd="http://www.w3.org/2001/XMLSchema" xmlns:xs="http://www.w3.org/2001/XMLSchema" xmlns:p="http://schemas.microsoft.com/office/2006/metadata/properties" xmlns:ns2="10e4ba4f-5857-40f8-9c97-8e4a89091d60" xmlns:ns3="e76399d7-00f3-45ce-9e6b-d5f8fc0c91a5" targetNamespace="http://schemas.microsoft.com/office/2006/metadata/properties" ma:root="true" ma:fieldsID="9b5eb3272318246d52878e8a3847b068" ns2:_="" ns3:_="">
    <xsd:import namespace="10e4ba4f-5857-40f8-9c97-8e4a89091d60"/>
    <xsd:import namespace="e76399d7-00f3-45ce-9e6b-d5f8fc0c91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4ba4f-5857-40f8-9c97-8e4a89091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Atsijungimo būsena" ma:internalName="Atsijungimo_x0020_b_x016b_sen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399d7-00f3-45ce-9e6b-d5f8fc0c91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9d473b-569d-4e6b-bba3-c08597506421}" ma:internalName="TaxCatchAll" ma:showField="CatchAllData" ma:web="e76399d7-00f3-45ce-9e6b-d5f8fc0c91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8CB970-8AA1-4F74-B204-00DC20C1CFD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0e4ba4f-5857-40f8-9c97-8e4a89091d60"/>
    <ds:schemaRef ds:uri="http://purl.org/dc/elements/1.1/"/>
    <ds:schemaRef ds:uri="http://schemas.openxmlformats.org/package/2006/metadata/core-properties"/>
    <ds:schemaRef ds:uri="http://purl.org/dc/terms/"/>
    <ds:schemaRef ds:uri="e76399d7-00f3-45ce-9e6b-d5f8fc0c91a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ECC3E0-8B3F-4164-BFF3-A1677A2AD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4ba4f-5857-40f8-9c97-8e4a89091d60"/>
    <ds:schemaRef ds:uri="e76399d7-00f3-45ce-9e6b-d5f8fc0c9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1036E7-5982-4260-9329-BD83AD8FD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PRADŽIA</vt:lpstr>
      <vt:lpstr>NAUDOJIMOSI INSTRUKCIJA</vt:lpstr>
      <vt:lpstr>SKAIČIUOKLĖ</vt:lpstr>
      <vt:lpstr>ATNAUJINIMAS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Irma Dirsytė</dc:creator>
  <cp:keywords/>
  <dc:description/>
  <cp:revision/>
  <dcterms:created xsi:type="dcterms:W3CDTF">2023-05-15T05:16:01Z</dcterms:created>
  <dcterms:modified xsi:type="dcterms:W3CDTF">2025-10-15T05:34:15Z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0x010100C67B5D35E21D0B428D793AA6710A2F6D</vt:lpwstr>
  </property>
  <property fmtid="{D5CDD505-2E9C-101B-9397-08002B2CF9AE}" pid="3" name="MediaServiceImageTags">
    <vt:lpwstr/>
  </property>
  <property fmtid="{D5CDD505-2E9C-101B-9397-08002B2CF9AE}" pid="4" name="Order">
    <vt:r8>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