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IIR\Informacinės santraukos\2024 m\"/>
    </mc:Choice>
  </mc:AlternateContent>
  <xr:revisionPtr revIDLastSave="0" documentId="13_ncr:1_{1BF2E0BE-91DD-4ECF-A64B-B063DA842CEE}" xr6:coauthVersionLast="47" xr6:coauthVersionMax="47" xr10:uidLastSave="{00000000-0000-0000-0000-000000000000}"/>
  <bookViews>
    <workbookView xWindow="-110" yWindow="-110" windowWidth="19420" windowHeight="10420" xr2:uid="{3A0F3ADD-F825-4241-B36F-DAAA6D6CA2D4}"/>
  </bookViews>
  <sheets>
    <sheet name="PM10 analizė LT" sheetId="1" r:id="rId1"/>
    <sheet name="PM10 grafikai" sheetId="2" r:id="rId2"/>
    <sheet name="TSP analizė LT" sheetId="3" r:id="rId3"/>
    <sheet name="TSP grafikai" sheetId="4" r:id="rId4"/>
    <sheet name="CO analizė LT" sheetId="5" r:id="rId5"/>
    <sheet name="CO grafikai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03" i="3" l="1"/>
  <c r="AL402" i="3"/>
  <c r="AL401" i="3"/>
  <c r="I56" i="7"/>
  <c r="J56" i="7"/>
  <c r="H56" i="7"/>
  <c r="I55" i="7"/>
  <c r="J55" i="7"/>
  <c r="H55" i="7"/>
  <c r="I54" i="7"/>
  <c r="J54" i="7"/>
  <c r="H54" i="7"/>
  <c r="I53" i="7"/>
  <c r="J53" i="7"/>
  <c r="H53" i="7"/>
  <c r="I52" i="7"/>
  <c r="J52" i="7"/>
  <c r="H52" i="7"/>
  <c r="I51" i="7"/>
  <c r="J51" i="7"/>
  <c r="H51" i="7"/>
  <c r="E55" i="7"/>
  <c r="F55" i="7"/>
  <c r="D55" i="7"/>
  <c r="E54" i="7"/>
  <c r="F54" i="7"/>
  <c r="D54" i="7"/>
  <c r="E53" i="7"/>
  <c r="F53" i="7"/>
  <c r="D53" i="7"/>
  <c r="E52" i="7"/>
  <c r="F52" i="7"/>
  <c r="D52" i="7"/>
  <c r="E51" i="7"/>
  <c r="F51" i="7"/>
  <c r="D51" i="7"/>
  <c r="AL28" i="7"/>
  <c r="AL26" i="7"/>
  <c r="AL25" i="7"/>
  <c r="AL24" i="7"/>
  <c r="AL23" i="7"/>
  <c r="AL22" i="7"/>
  <c r="AL21" i="7"/>
  <c r="AL16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AL15" i="7"/>
  <c r="AL13" i="7"/>
  <c r="AL10" i="7"/>
  <c r="AL9" i="7"/>
  <c r="AL8" i="7"/>
  <c r="AL7" i="7"/>
  <c r="AL6" i="7"/>
  <c r="AL407" i="5"/>
  <c r="D405" i="5"/>
  <c r="AL406" i="5"/>
  <c r="AL405" i="5"/>
  <c r="AL377" i="5"/>
  <c r="AL336" i="5"/>
  <c r="AL315" i="5"/>
  <c r="AL299" i="5"/>
  <c r="AK277" i="5" l="1"/>
  <c r="AL274" i="5"/>
  <c r="AL232" i="5"/>
  <c r="AL231" i="5"/>
  <c r="AL230" i="5"/>
  <c r="AL223" i="5" l="1"/>
  <c r="AL215" i="5"/>
  <c r="AL208" i="5"/>
  <c r="AL201" i="5"/>
  <c r="AL159" i="5"/>
  <c r="AL152" i="5"/>
  <c r="AL145" i="5"/>
  <c r="AL138" i="5"/>
  <c r="AL96" i="5"/>
  <c r="AL83" i="5" s="1"/>
  <c r="AL69" i="5"/>
  <c r="AL62" i="5"/>
  <c r="AL55" i="5"/>
  <c r="AL44" i="5"/>
  <c r="AL37" i="5"/>
  <c r="AL29" i="5"/>
  <c r="AL12" i="5"/>
  <c r="AL11" i="5"/>
  <c r="E57" i="4"/>
  <c r="F57" i="4"/>
  <c r="D57" i="4"/>
  <c r="E56" i="4"/>
  <c r="F56" i="4"/>
  <c r="D56" i="4"/>
  <c r="E55" i="4"/>
  <c r="F55" i="4"/>
  <c r="D55" i="4"/>
  <c r="E54" i="4"/>
  <c r="F54" i="4"/>
  <c r="D54" i="4"/>
  <c r="E53" i="4"/>
  <c r="F53" i="4"/>
  <c r="D53" i="4"/>
  <c r="AL15" i="4"/>
  <c r="AL14" i="4"/>
  <c r="AL13" i="4"/>
  <c r="AL12" i="4"/>
  <c r="AL11" i="4"/>
  <c r="AL10" i="4"/>
  <c r="AL8" i="4"/>
  <c r="AL7" i="4"/>
  <c r="AL6" i="4"/>
  <c r="AL414" i="3"/>
  <c r="AL385" i="3"/>
  <c r="AL362" i="3"/>
  <c r="AL343" i="3"/>
  <c r="AL322" i="3"/>
  <c r="AL306" i="3"/>
  <c r="AL294" i="3"/>
  <c r="AL281" i="3"/>
  <c r="AL269" i="3"/>
  <c r="AL255" i="3"/>
  <c r="AL237" i="3"/>
  <c r="AL230" i="3"/>
  <c r="AL222" i="3"/>
  <c r="AL215" i="3"/>
  <c r="AL208" i="3"/>
  <c r="AL187" i="3"/>
  <c r="AL180" i="3"/>
  <c r="AL168" i="3"/>
  <c r="AL167" i="3"/>
  <c r="AL166" i="3"/>
  <c r="AL159" i="3"/>
  <c r="AL152" i="3"/>
  <c r="AL145" i="3"/>
  <c r="AL103" i="3"/>
  <c r="AL96" i="3"/>
  <c r="AL195" i="5" l="1"/>
  <c r="AL132" i="5"/>
  <c r="AL23" i="5"/>
  <c r="AL202" i="3"/>
  <c r="AL139" i="3"/>
  <c r="AL83" i="3"/>
  <c r="AL9" i="4" l="1"/>
  <c r="AL16" i="4" s="1"/>
  <c r="AL30" i="4" s="1"/>
  <c r="AL413" i="3"/>
  <c r="AL415" i="3" s="1"/>
  <c r="AL69" i="3"/>
  <c r="AL62" i="3"/>
  <c r="AL55" i="3"/>
  <c r="AL44" i="3"/>
  <c r="AL37" i="3"/>
  <c r="AL29" i="3"/>
  <c r="AL12" i="3"/>
  <c r="AL11" i="3"/>
  <c r="AL29" i="4" l="1"/>
  <c r="AL22" i="4"/>
  <c r="AL23" i="4"/>
  <c r="AL27" i="4"/>
  <c r="AL25" i="4"/>
  <c r="AL28" i="4"/>
  <c r="AL31" i="4"/>
  <c r="AL17" i="4"/>
  <c r="AL24" i="4"/>
  <c r="AL26" i="4"/>
  <c r="J57" i="4"/>
  <c r="J54" i="4"/>
  <c r="J56" i="4"/>
  <c r="J55" i="4"/>
  <c r="J53" i="4"/>
  <c r="AL23" i="3"/>
  <c r="I55" i="2" l="1"/>
  <c r="J55" i="2"/>
  <c r="H55" i="2"/>
  <c r="I54" i="2"/>
  <c r="J54" i="2"/>
  <c r="H54" i="2"/>
  <c r="I53" i="2"/>
  <c r="J53" i="2"/>
  <c r="H53" i="2"/>
  <c r="I52" i="2"/>
  <c r="J52" i="2"/>
  <c r="H52" i="2"/>
  <c r="I51" i="2"/>
  <c r="J51" i="2"/>
  <c r="H51" i="2"/>
  <c r="I50" i="2"/>
  <c r="J50" i="2"/>
  <c r="H50" i="2"/>
  <c r="E54" i="2"/>
  <c r="F54" i="2"/>
  <c r="D54" i="2"/>
  <c r="E53" i="2"/>
  <c r="F53" i="2"/>
  <c r="D53" i="2"/>
  <c r="E52" i="2"/>
  <c r="F52" i="2"/>
  <c r="D52" i="2"/>
  <c r="E51" i="2"/>
  <c r="F51" i="2"/>
  <c r="D51" i="2"/>
  <c r="E50" i="2"/>
  <c r="F50" i="2"/>
  <c r="D50" i="2"/>
  <c r="AL29" i="2"/>
  <c r="AL28" i="2"/>
  <c r="AL27" i="2"/>
  <c r="AL26" i="2"/>
  <c r="AL25" i="2"/>
  <c r="AL24" i="2"/>
  <c r="AL23" i="2"/>
  <c r="AL22" i="2"/>
  <c r="AL21" i="2"/>
  <c r="AL16" i="2"/>
  <c r="AL15" i="2"/>
  <c r="AL14" i="2"/>
  <c r="AL13" i="2"/>
  <c r="AL12" i="2"/>
  <c r="AL11" i="2"/>
  <c r="AL10" i="2"/>
  <c r="AL9" i="2"/>
  <c r="AL8" i="2"/>
  <c r="AL7" i="2"/>
  <c r="AL6" i="2"/>
  <c r="AL403" i="1"/>
  <c r="AL402" i="1"/>
  <c r="AL401" i="1"/>
  <c r="AL414" i="1"/>
  <c r="AL413" i="1"/>
  <c r="AL415" i="1" s="1"/>
  <c r="AL385" i="1"/>
  <c r="AL362" i="1"/>
  <c r="AL343" i="1"/>
  <c r="AL322" i="1"/>
  <c r="AL306" i="1"/>
  <c r="AL294" i="1"/>
  <c r="AL281" i="1"/>
  <c r="AL271" i="1"/>
  <c r="AL269" i="1"/>
  <c r="AL255" i="1"/>
  <c r="AL237" i="1"/>
  <c r="AL230" i="1"/>
  <c r="AL222" i="1"/>
  <c r="AL215" i="1"/>
  <c r="AL210" i="1"/>
  <c r="AL209" i="1"/>
  <c r="AL208" i="1"/>
  <c r="AL187" i="1"/>
  <c r="AL180" i="1"/>
  <c r="AL166" i="1"/>
  <c r="AL159" i="1"/>
  <c r="AL152" i="1"/>
  <c r="AL145" i="1"/>
  <c r="AL103" i="1"/>
  <c r="AL96" i="1"/>
  <c r="AL69" i="1"/>
  <c r="AL62" i="1"/>
  <c r="AL55" i="1"/>
  <c r="AL44" i="1"/>
  <c r="AL37" i="1"/>
  <c r="AL29" i="1"/>
  <c r="AL12" i="1"/>
  <c r="AL11" i="1"/>
  <c r="AK406" i="5"/>
  <c r="AK377" i="5"/>
  <c r="O338" i="5"/>
  <c r="I336" i="5"/>
  <c r="J336" i="5"/>
  <c r="J338" i="5" s="1"/>
  <c r="K336" i="5"/>
  <c r="L336" i="5"/>
  <c r="L338" i="5" s="1"/>
  <c r="M336" i="5"/>
  <c r="N336" i="5"/>
  <c r="N338" i="5" s="1"/>
  <c r="O336" i="5"/>
  <c r="P336" i="5"/>
  <c r="Q336" i="5"/>
  <c r="R336" i="5"/>
  <c r="S336" i="5"/>
  <c r="T336" i="5"/>
  <c r="U336" i="5"/>
  <c r="V336" i="5"/>
  <c r="W336" i="5"/>
  <c r="X336" i="5"/>
  <c r="Y336" i="5"/>
  <c r="Z336" i="5"/>
  <c r="AA336" i="5"/>
  <c r="AB336" i="5"/>
  <c r="AC336" i="5"/>
  <c r="AD336" i="5"/>
  <c r="AE336" i="5"/>
  <c r="AF336" i="5"/>
  <c r="AG336" i="5"/>
  <c r="AH336" i="5"/>
  <c r="AI336" i="5"/>
  <c r="AJ336" i="5"/>
  <c r="AK336" i="5"/>
  <c r="AL338" i="5" s="1"/>
  <c r="E336" i="5"/>
  <c r="F336" i="5"/>
  <c r="G336" i="5"/>
  <c r="H336" i="5"/>
  <c r="D336" i="5"/>
  <c r="AJ339" i="5"/>
  <c r="AJ318" i="5"/>
  <c r="AK315" i="5"/>
  <c r="AL317" i="5" s="1"/>
  <c r="AK299" i="5"/>
  <c r="AL301" i="5" s="1"/>
  <c r="AK287" i="5"/>
  <c r="AK274" i="5"/>
  <c r="AK230" i="5"/>
  <c r="AK223" i="5"/>
  <c r="AL225" i="5" s="1"/>
  <c r="AK215" i="5"/>
  <c r="AL217" i="5" s="1"/>
  <c r="AK208" i="5"/>
  <c r="AL210" i="5" s="1"/>
  <c r="AK201" i="5"/>
  <c r="AL203" i="5" s="1"/>
  <c r="AK159" i="5"/>
  <c r="AL161" i="5" s="1"/>
  <c r="AK152" i="5"/>
  <c r="AL154" i="5" s="1"/>
  <c r="AK145" i="5"/>
  <c r="AK138" i="5"/>
  <c r="AL140" i="5" s="1"/>
  <c r="AK96" i="5"/>
  <c r="AK69" i="5"/>
  <c r="AL71" i="5" s="1"/>
  <c r="AK62" i="5"/>
  <c r="AL64" i="5" s="1"/>
  <c r="AK55" i="5"/>
  <c r="AL57" i="5" s="1"/>
  <c r="AK44" i="5"/>
  <c r="AL46" i="5" s="1"/>
  <c r="AK37" i="5"/>
  <c r="AL39" i="5" s="1"/>
  <c r="AK29" i="5"/>
  <c r="AL31" i="5" s="1"/>
  <c r="AK12" i="5"/>
  <c r="AK11" i="5"/>
  <c r="AK13" i="7" l="1"/>
  <c r="AL379" i="5"/>
  <c r="M338" i="5"/>
  <c r="I338" i="5"/>
  <c r="P338" i="5"/>
  <c r="K338" i="5"/>
  <c r="AK8" i="7"/>
  <c r="AL276" i="5"/>
  <c r="AL147" i="5"/>
  <c r="AK83" i="5"/>
  <c r="AL98" i="5"/>
  <c r="AL202" i="1"/>
  <c r="AL139" i="1"/>
  <c r="AL83" i="1"/>
  <c r="AL23" i="1"/>
  <c r="AK195" i="5"/>
  <c r="AK132" i="5"/>
  <c r="AK23" i="5"/>
  <c r="AL197" i="5" l="1"/>
  <c r="AK9" i="7"/>
  <c r="AL134" i="5"/>
  <c r="AK10" i="7"/>
  <c r="AL85" i="5"/>
  <c r="AK7" i="7"/>
  <c r="AL25" i="5"/>
  <c r="AK6" i="7"/>
  <c r="AK405" i="5"/>
  <c r="AK407" i="5" s="1"/>
  <c r="AK15" i="7" l="1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D11" i="4"/>
  <c r="AK414" i="3"/>
  <c r="AK401" i="3"/>
  <c r="AK16" i="7" l="1"/>
  <c r="F56" i="7"/>
  <c r="AK26" i="7"/>
  <c r="AK23" i="7"/>
  <c r="AK25" i="7"/>
  <c r="AK28" i="7"/>
  <c r="AK24" i="7"/>
  <c r="AK22" i="7"/>
  <c r="AK21" i="7"/>
  <c r="AK15" i="4"/>
  <c r="AK385" i="3"/>
  <c r="AL387" i="3" l="1"/>
  <c r="AK14" i="4"/>
  <c r="AK362" i="3"/>
  <c r="AK343" i="3"/>
  <c r="AL345" i="3" s="1"/>
  <c r="AK322" i="3"/>
  <c r="AL324" i="3" s="1"/>
  <c r="AK306" i="3"/>
  <c r="AL308" i="3" s="1"/>
  <c r="AK294" i="3"/>
  <c r="AL296" i="3" s="1"/>
  <c r="AK281" i="3"/>
  <c r="AJ269" i="3"/>
  <c r="AK269" i="3"/>
  <c r="AK255" i="3"/>
  <c r="AK237" i="3"/>
  <c r="AL239" i="3" s="1"/>
  <c r="AK230" i="3"/>
  <c r="AL232" i="3" s="1"/>
  <c r="AK222" i="3"/>
  <c r="AL224" i="3" s="1"/>
  <c r="AK215" i="3"/>
  <c r="AL217" i="3" s="1"/>
  <c r="AK208" i="3"/>
  <c r="AL210" i="3" s="1"/>
  <c r="AK187" i="3"/>
  <c r="AL189" i="3" s="1"/>
  <c r="AK180" i="3"/>
  <c r="AL182" i="3" s="1"/>
  <c r="AK166" i="3"/>
  <c r="AK159" i="3"/>
  <c r="AL161" i="3" s="1"/>
  <c r="AK152" i="3"/>
  <c r="AL154" i="3" s="1"/>
  <c r="AK145" i="3"/>
  <c r="AL147" i="3" s="1"/>
  <c r="AK103" i="3"/>
  <c r="AL105" i="3" s="1"/>
  <c r="AK96" i="3"/>
  <c r="AL98" i="3" s="1"/>
  <c r="AK69" i="3"/>
  <c r="AL71" i="3" s="1"/>
  <c r="AK62" i="3"/>
  <c r="AL64" i="3" s="1"/>
  <c r="AK55" i="3"/>
  <c r="AK44" i="3"/>
  <c r="AL46" i="3" s="1"/>
  <c r="AK37" i="3"/>
  <c r="AL39" i="3" s="1"/>
  <c r="AK29" i="3"/>
  <c r="AL31" i="3" s="1"/>
  <c r="AK12" i="3"/>
  <c r="AK11" i="3"/>
  <c r="AL364" i="3" l="1"/>
  <c r="AK13" i="4"/>
  <c r="AK12" i="4"/>
  <c r="AL283" i="3"/>
  <c r="AL271" i="3"/>
  <c r="AK11" i="4"/>
  <c r="AK271" i="3"/>
  <c r="AJ11" i="4"/>
  <c r="AL257" i="3"/>
  <c r="AK8" i="4"/>
  <c r="AL57" i="3"/>
  <c r="AK202" i="3"/>
  <c r="AK139" i="3"/>
  <c r="AK83" i="3"/>
  <c r="AK23" i="3"/>
  <c r="AL204" i="3" l="1"/>
  <c r="AK9" i="4"/>
  <c r="AL141" i="3"/>
  <c r="AK10" i="4"/>
  <c r="AL85" i="3"/>
  <c r="AK7" i="4"/>
  <c r="AL25" i="3"/>
  <c r="AK6" i="4"/>
  <c r="AK413" i="3"/>
  <c r="AK415" i="3" s="1"/>
  <c r="AK414" i="1"/>
  <c r="AK401" i="1"/>
  <c r="AK14" i="2" s="1"/>
  <c r="AK385" i="1"/>
  <c r="AK16" i="4" l="1"/>
  <c r="AL387" i="1"/>
  <c r="AK13" i="2"/>
  <c r="AK362" i="1"/>
  <c r="E343" i="1"/>
  <c r="F343" i="1"/>
  <c r="G343" i="1"/>
  <c r="H343" i="1"/>
  <c r="I343" i="1"/>
  <c r="I345" i="1" s="1"/>
  <c r="J343" i="1"/>
  <c r="K343" i="1"/>
  <c r="K345" i="1" s="1"/>
  <c r="L343" i="1"/>
  <c r="M343" i="1"/>
  <c r="M345" i="1" s="1"/>
  <c r="N343" i="1"/>
  <c r="N345" i="1" s="1"/>
  <c r="O343" i="1"/>
  <c r="P343" i="1"/>
  <c r="P345" i="1" s="1"/>
  <c r="Q343" i="1"/>
  <c r="R343" i="1"/>
  <c r="S343" i="1"/>
  <c r="T343" i="1"/>
  <c r="U343" i="1"/>
  <c r="V343" i="1"/>
  <c r="W343" i="1"/>
  <c r="X343" i="1"/>
  <c r="Y343" i="1"/>
  <c r="Z343" i="1"/>
  <c r="AA343" i="1"/>
  <c r="AB343" i="1"/>
  <c r="AC343" i="1"/>
  <c r="AD343" i="1"/>
  <c r="AE343" i="1"/>
  <c r="AF343" i="1"/>
  <c r="AG343" i="1"/>
  <c r="AH343" i="1"/>
  <c r="AI343" i="1"/>
  <c r="AJ343" i="1"/>
  <c r="AK343" i="1"/>
  <c r="AL345" i="1" s="1"/>
  <c r="D343" i="1"/>
  <c r="AK22" i="4" l="1"/>
  <c r="I57" i="4"/>
  <c r="I54" i="4"/>
  <c r="I53" i="4"/>
  <c r="I56" i="4"/>
  <c r="I55" i="4"/>
  <c r="AK30" i="4"/>
  <c r="F58" i="4"/>
  <c r="J58" i="4" s="1"/>
  <c r="AK29" i="4"/>
  <c r="AK24" i="4"/>
  <c r="AK27" i="4"/>
  <c r="AK26" i="4"/>
  <c r="AK31" i="4"/>
  <c r="AK28" i="4"/>
  <c r="AK25" i="4"/>
  <c r="AK17" i="4"/>
  <c r="AK23" i="4"/>
  <c r="AL364" i="1"/>
  <c r="AK12" i="2"/>
  <c r="AK345" i="1"/>
  <c r="J345" i="1"/>
  <c r="O345" i="1"/>
  <c r="L345" i="1"/>
  <c r="AK322" i="1"/>
  <c r="AL324" i="1" s="1"/>
  <c r="AK306" i="1"/>
  <c r="AL308" i="1" s="1"/>
  <c r="AK294" i="1"/>
  <c r="AL296" i="1" s="1"/>
  <c r="AK281" i="1"/>
  <c r="AL283" i="1" s="1"/>
  <c r="AK269" i="1"/>
  <c r="AK255" i="1"/>
  <c r="AK237" i="1"/>
  <c r="AL239" i="1" s="1"/>
  <c r="AK230" i="1"/>
  <c r="AL232" i="1" s="1"/>
  <c r="AK222" i="1"/>
  <c r="AL224" i="1" s="1"/>
  <c r="AK215" i="1"/>
  <c r="AL217" i="1" s="1"/>
  <c r="AK208" i="1"/>
  <c r="AK187" i="1"/>
  <c r="AL189" i="1" s="1"/>
  <c r="AK180" i="1"/>
  <c r="AL182" i="1" s="1"/>
  <c r="AK166" i="1"/>
  <c r="AL168" i="1" s="1"/>
  <c r="AK159" i="1"/>
  <c r="AL161" i="1" s="1"/>
  <c r="AK152" i="1"/>
  <c r="AL154" i="1" s="1"/>
  <c r="AK145" i="1"/>
  <c r="AL147" i="1" s="1"/>
  <c r="AK103" i="1"/>
  <c r="AL105" i="1" s="1"/>
  <c r="AK96" i="1"/>
  <c r="AL98" i="1" s="1"/>
  <c r="AK69" i="1"/>
  <c r="AL71" i="1" s="1"/>
  <c r="AK62" i="1"/>
  <c r="AL64" i="1" s="1"/>
  <c r="AK55" i="1"/>
  <c r="AK44" i="1"/>
  <c r="AL46" i="1" s="1"/>
  <c r="AK37" i="1"/>
  <c r="AL39" i="1" s="1"/>
  <c r="AK29" i="1"/>
  <c r="AL31" i="1" s="1"/>
  <c r="AK12" i="1"/>
  <c r="AK11" i="1"/>
  <c r="D8" i="7"/>
  <c r="E8" i="7"/>
  <c r="F8" i="7"/>
  <c r="AJ8" i="7"/>
  <c r="C14" i="7"/>
  <c r="C13" i="7"/>
  <c r="C12" i="7"/>
  <c r="C11" i="7"/>
  <c r="C10" i="7"/>
  <c r="C9" i="7"/>
  <c r="C7" i="7"/>
  <c r="C6" i="7"/>
  <c r="AJ406" i="5"/>
  <c r="AJ377" i="5"/>
  <c r="AK379" i="5" s="1"/>
  <c r="Y338" i="5"/>
  <c r="AK338" i="5"/>
  <c r="AJ338" i="5"/>
  <c r="AJ315" i="5"/>
  <c r="AJ299" i="5"/>
  <c r="AJ287" i="5"/>
  <c r="AK289" i="5" s="1"/>
  <c r="AJ274" i="5"/>
  <c r="AJ230" i="5"/>
  <c r="AJ223" i="5"/>
  <c r="AK225" i="5" s="1"/>
  <c r="AJ215" i="5"/>
  <c r="AJ208" i="5"/>
  <c r="AK210" i="5" s="1"/>
  <c r="AJ201" i="5"/>
  <c r="AK203" i="5" s="1"/>
  <c r="AJ159" i="5"/>
  <c r="AK161" i="5" s="1"/>
  <c r="AJ152" i="5"/>
  <c r="AK154" i="5" s="1"/>
  <c r="AJ145" i="5"/>
  <c r="AJ138" i="5"/>
  <c r="AJ96" i="5"/>
  <c r="AK98" i="5" s="1"/>
  <c r="AJ69" i="5"/>
  <c r="AJ62" i="5"/>
  <c r="AK64" i="5" s="1"/>
  <c r="AJ55" i="5"/>
  <c r="AJ44" i="5"/>
  <c r="AK46" i="5" s="1"/>
  <c r="AJ37" i="5"/>
  <c r="AK39" i="5" s="1"/>
  <c r="AJ29" i="5"/>
  <c r="AK31" i="5" s="1"/>
  <c r="AJ12" i="5"/>
  <c r="AJ11" i="5"/>
  <c r="AI406" i="5"/>
  <c r="AH406" i="5"/>
  <c r="AG406" i="5"/>
  <c r="AF406" i="5"/>
  <c r="AE406" i="5"/>
  <c r="AD406" i="5"/>
  <c r="AC406" i="5"/>
  <c r="AB406" i="5"/>
  <c r="AA406" i="5"/>
  <c r="Z406" i="5"/>
  <c r="Y406" i="5"/>
  <c r="X406" i="5"/>
  <c r="W406" i="5"/>
  <c r="V406" i="5"/>
  <c r="U406" i="5"/>
  <c r="T406" i="5"/>
  <c r="S406" i="5"/>
  <c r="R406" i="5"/>
  <c r="Q406" i="5"/>
  <c r="P406" i="5"/>
  <c r="O406" i="5"/>
  <c r="N406" i="5"/>
  <c r="M406" i="5"/>
  <c r="L406" i="5"/>
  <c r="K406" i="5"/>
  <c r="J406" i="5"/>
  <c r="I406" i="5"/>
  <c r="H406" i="5"/>
  <c r="G406" i="5"/>
  <c r="F406" i="5"/>
  <c r="E406" i="5"/>
  <c r="D406" i="5"/>
  <c r="Q395" i="5"/>
  <c r="K395" i="5"/>
  <c r="AI393" i="5"/>
  <c r="AI395" i="5" s="1"/>
  <c r="AH393" i="5"/>
  <c r="AH395" i="5" s="1"/>
  <c r="AG393" i="5"/>
  <c r="AG395" i="5" s="1"/>
  <c r="AF393" i="5"/>
  <c r="AE393" i="5"/>
  <c r="AD393" i="5"/>
  <c r="AC393" i="5"/>
  <c r="AC395" i="5" s="1"/>
  <c r="AB393" i="5"/>
  <c r="AB395" i="5" s="1"/>
  <c r="AA393" i="5"/>
  <c r="AA395" i="5" s="1"/>
  <c r="Z393" i="5"/>
  <c r="Y393" i="5"/>
  <c r="X393" i="5"/>
  <c r="X395" i="5" s="1"/>
  <c r="W393" i="5"/>
  <c r="V393" i="5"/>
  <c r="U393" i="5"/>
  <c r="U395" i="5" s="1"/>
  <c r="T393" i="5"/>
  <c r="S393" i="5"/>
  <c r="R393" i="5"/>
  <c r="R395" i="5" s="1"/>
  <c r="Q393" i="5"/>
  <c r="P393" i="5"/>
  <c r="P395" i="5" s="1"/>
  <c r="O393" i="5"/>
  <c r="N393" i="5"/>
  <c r="M393" i="5"/>
  <c r="L393" i="5"/>
  <c r="L395" i="5" s="1"/>
  <c r="K393" i="5"/>
  <c r="J393" i="5"/>
  <c r="J395" i="5" s="1"/>
  <c r="I393" i="5"/>
  <c r="I395" i="5" s="1"/>
  <c r="H393" i="5"/>
  <c r="G393" i="5"/>
  <c r="F393" i="5"/>
  <c r="E393" i="5"/>
  <c r="D393" i="5"/>
  <c r="AF394" i="5" s="1"/>
  <c r="AI377" i="5"/>
  <c r="AJ379" i="5" s="1"/>
  <c r="AH377" i="5"/>
  <c r="AH13" i="7" s="1"/>
  <c r="AG377" i="5"/>
  <c r="AG13" i="7" s="1"/>
  <c r="AF377" i="5"/>
  <c r="AF13" i="7" s="1"/>
  <c r="AE377" i="5"/>
  <c r="AE13" i="7" s="1"/>
  <c r="AD377" i="5"/>
  <c r="AD13" i="7" s="1"/>
  <c r="AC377" i="5"/>
  <c r="AC13" i="7" s="1"/>
  <c r="AB377" i="5"/>
  <c r="AB13" i="7" s="1"/>
  <c r="AA377" i="5"/>
  <c r="AA13" i="7" s="1"/>
  <c r="Z377" i="5"/>
  <c r="Z13" i="7" s="1"/>
  <c r="Y377" i="5"/>
  <c r="Y13" i="7" s="1"/>
  <c r="X377" i="5"/>
  <c r="X13" i="7" s="1"/>
  <c r="W377" i="5"/>
  <c r="W13" i="7" s="1"/>
  <c r="V377" i="5"/>
  <c r="V13" i="7" s="1"/>
  <c r="U377" i="5"/>
  <c r="U13" i="7" s="1"/>
  <c r="T377" i="5"/>
  <c r="T13" i="7" s="1"/>
  <c r="S377" i="5"/>
  <c r="S13" i="7" s="1"/>
  <c r="R377" i="5"/>
  <c r="R13" i="7" s="1"/>
  <c r="Q377" i="5"/>
  <c r="Q13" i="7" s="1"/>
  <c r="P377" i="5"/>
  <c r="P13" i="7" s="1"/>
  <c r="O377" i="5"/>
  <c r="O13" i="7" s="1"/>
  <c r="N377" i="5"/>
  <c r="N13" i="7" s="1"/>
  <c r="M377" i="5"/>
  <c r="M13" i="7" s="1"/>
  <c r="L377" i="5"/>
  <c r="L13" i="7" s="1"/>
  <c r="K377" i="5"/>
  <c r="K13" i="7" s="1"/>
  <c r="J377" i="5"/>
  <c r="J13" i="7" s="1"/>
  <c r="I377" i="5"/>
  <c r="I13" i="7" s="1"/>
  <c r="H377" i="5"/>
  <c r="H13" i="7" s="1"/>
  <c r="G377" i="5"/>
  <c r="G13" i="7" s="1"/>
  <c r="F377" i="5"/>
  <c r="F13" i="7" s="1"/>
  <c r="E377" i="5"/>
  <c r="E13" i="7" s="1"/>
  <c r="D377" i="5"/>
  <c r="AL378" i="5" s="1"/>
  <c r="AI354" i="5"/>
  <c r="AH354" i="5"/>
  <c r="AG354" i="5"/>
  <c r="AF354" i="5"/>
  <c r="AF355" i="5" s="1"/>
  <c r="AE354" i="5"/>
  <c r="AD354" i="5"/>
  <c r="AD355" i="5" s="1"/>
  <c r="AC354" i="5"/>
  <c r="AC356" i="5" s="1"/>
  <c r="AB354" i="5"/>
  <c r="AA354" i="5"/>
  <c r="Z354" i="5"/>
  <c r="Z355" i="5" s="1"/>
  <c r="Y354" i="5"/>
  <c r="X354" i="5"/>
  <c r="W354" i="5"/>
  <c r="V354" i="5"/>
  <c r="V355" i="5" s="1"/>
  <c r="U354" i="5"/>
  <c r="U356" i="5" s="1"/>
  <c r="T354" i="5"/>
  <c r="S354" i="5"/>
  <c r="R354" i="5"/>
  <c r="Q354" i="5"/>
  <c r="Q355" i="5" s="1"/>
  <c r="P354" i="5"/>
  <c r="P355" i="5" s="1"/>
  <c r="O354" i="5"/>
  <c r="N354" i="5"/>
  <c r="N355" i="5" s="1"/>
  <c r="M354" i="5"/>
  <c r="L354" i="5"/>
  <c r="K354" i="5"/>
  <c r="J354" i="5"/>
  <c r="J355" i="5" s="1"/>
  <c r="I354" i="5"/>
  <c r="J356" i="5" s="1"/>
  <c r="H354" i="5"/>
  <c r="H355" i="5" s="1"/>
  <c r="G354" i="5"/>
  <c r="F354" i="5"/>
  <c r="F355" i="5" s="1"/>
  <c r="E354" i="5"/>
  <c r="D354" i="5"/>
  <c r="L355" i="5" s="1"/>
  <c r="AE338" i="5"/>
  <c r="AI315" i="5"/>
  <c r="AH315" i="5"/>
  <c r="AG315" i="5"/>
  <c r="AF315" i="5"/>
  <c r="AF318" i="5" s="1"/>
  <c r="AE315" i="5"/>
  <c r="AD315" i="5"/>
  <c r="AD318" i="5" s="1"/>
  <c r="AC315" i="5"/>
  <c r="AC318" i="5" s="1"/>
  <c r="AB315" i="5"/>
  <c r="AA315" i="5"/>
  <c r="AA318" i="5" s="1"/>
  <c r="Z315" i="5"/>
  <c r="Z318" i="5" s="1"/>
  <c r="Y315" i="5"/>
  <c r="X315" i="5"/>
  <c r="X318" i="5" s="1"/>
  <c r="W315" i="5"/>
  <c r="V315" i="5"/>
  <c r="U315" i="5"/>
  <c r="T315" i="5"/>
  <c r="T318" i="5" s="1"/>
  <c r="S315" i="5"/>
  <c r="R315" i="5"/>
  <c r="R318" i="5" s="1"/>
  <c r="Q315" i="5"/>
  <c r="P315" i="5"/>
  <c r="O315" i="5"/>
  <c r="N315" i="5"/>
  <c r="N318" i="5" s="1"/>
  <c r="M315" i="5"/>
  <c r="L315" i="5"/>
  <c r="K315" i="5"/>
  <c r="J315" i="5"/>
  <c r="I315" i="5"/>
  <c r="I318" i="5" s="1"/>
  <c r="H315" i="5"/>
  <c r="H318" i="5" s="1"/>
  <c r="G315" i="5"/>
  <c r="F315" i="5"/>
  <c r="F318" i="5" s="1"/>
  <c r="E315" i="5"/>
  <c r="D315" i="5"/>
  <c r="AI299" i="5"/>
  <c r="AI302" i="5" s="1"/>
  <c r="AH299" i="5"/>
  <c r="AG299" i="5"/>
  <c r="AG302" i="5" s="1"/>
  <c r="AF299" i="5"/>
  <c r="AF302" i="5" s="1"/>
  <c r="AE299" i="5"/>
  <c r="AE302" i="5" s="1"/>
  <c r="AD299" i="5"/>
  <c r="AC299" i="5"/>
  <c r="AC301" i="5" s="1"/>
  <c r="AB299" i="5"/>
  <c r="AA299" i="5"/>
  <c r="AA302" i="5" s="1"/>
  <c r="Z299" i="5"/>
  <c r="Z302" i="5" s="1"/>
  <c r="Y299" i="5"/>
  <c r="X299" i="5"/>
  <c r="X302" i="5" s="1"/>
  <c r="W299" i="5"/>
  <c r="V299" i="5"/>
  <c r="U299" i="5"/>
  <c r="T299" i="5"/>
  <c r="T302" i="5" s="1"/>
  <c r="S299" i="5"/>
  <c r="R299" i="5"/>
  <c r="R302" i="5" s="1"/>
  <c r="Q299" i="5"/>
  <c r="Q302" i="5" s="1"/>
  <c r="P299" i="5"/>
  <c r="O299" i="5"/>
  <c r="O302" i="5" s="1"/>
  <c r="N299" i="5"/>
  <c r="N302" i="5" s="1"/>
  <c r="M299" i="5"/>
  <c r="L299" i="5"/>
  <c r="K299" i="5"/>
  <c r="J299" i="5"/>
  <c r="I299" i="5"/>
  <c r="H299" i="5"/>
  <c r="H302" i="5" s="1"/>
  <c r="G299" i="5"/>
  <c r="G302" i="5" s="1"/>
  <c r="F299" i="5"/>
  <c r="F302" i="5" s="1"/>
  <c r="E299" i="5"/>
  <c r="D299" i="5"/>
  <c r="AL300" i="5" s="1"/>
  <c r="AI287" i="5"/>
  <c r="AH287" i="5"/>
  <c r="AH290" i="5" s="1"/>
  <c r="AG287" i="5"/>
  <c r="AF287" i="5"/>
  <c r="AE287" i="5"/>
  <c r="AE290" i="5" s="1"/>
  <c r="AD287" i="5"/>
  <c r="AC287" i="5"/>
  <c r="AC290" i="5" s="1"/>
  <c r="AB287" i="5"/>
  <c r="AB290" i="5" s="1"/>
  <c r="AA287" i="5"/>
  <c r="Z287" i="5"/>
  <c r="Y287" i="5"/>
  <c r="Y290" i="5" s="1"/>
  <c r="X287" i="5"/>
  <c r="W287" i="5"/>
  <c r="W290" i="5" s="1"/>
  <c r="V287" i="5"/>
  <c r="V290" i="5" s="1"/>
  <c r="U287" i="5"/>
  <c r="T287" i="5"/>
  <c r="S287" i="5"/>
  <c r="S290" i="5" s="1"/>
  <c r="R287" i="5"/>
  <c r="Q287" i="5"/>
  <c r="Q290" i="5" s="1"/>
  <c r="P287" i="5"/>
  <c r="P290" i="5" s="1"/>
  <c r="O287" i="5"/>
  <c r="O290" i="5" s="1"/>
  <c r="N287" i="5"/>
  <c r="N290" i="5" s="1"/>
  <c r="M287" i="5"/>
  <c r="M290" i="5" s="1"/>
  <c r="L287" i="5"/>
  <c r="K287" i="5"/>
  <c r="J287" i="5"/>
  <c r="J290" i="5" s="1"/>
  <c r="I287" i="5"/>
  <c r="I290" i="5" s="1"/>
  <c r="H287" i="5"/>
  <c r="H290" i="5" s="1"/>
  <c r="G287" i="5"/>
  <c r="G290" i="5" s="1"/>
  <c r="F287" i="5"/>
  <c r="F290" i="5" s="1"/>
  <c r="E287" i="5"/>
  <c r="E290" i="5" s="1"/>
  <c r="D287" i="5"/>
  <c r="D290" i="5" s="1"/>
  <c r="AI274" i="5"/>
  <c r="AH274" i="5"/>
  <c r="AH8" i="7" s="1"/>
  <c r="AG274" i="5"/>
  <c r="AG277" i="5" s="1"/>
  <c r="AF274" i="5"/>
  <c r="AE274" i="5"/>
  <c r="AE277" i="5" s="1"/>
  <c r="AD274" i="5"/>
  <c r="AD277" i="5" s="1"/>
  <c r="AC274" i="5"/>
  <c r="AB274" i="5"/>
  <c r="AA274" i="5"/>
  <c r="AA277" i="5" s="1"/>
  <c r="Z274" i="5"/>
  <c r="Y274" i="5"/>
  <c r="Y277" i="5" s="1"/>
  <c r="X274" i="5"/>
  <c r="X277" i="5" s="1"/>
  <c r="W274" i="5"/>
  <c r="V274" i="5"/>
  <c r="U274" i="5"/>
  <c r="U277" i="5" s="1"/>
  <c r="T274" i="5"/>
  <c r="S274" i="5"/>
  <c r="S277" i="5" s="1"/>
  <c r="R274" i="5"/>
  <c r="Q274" i="5"/>
  <c r="P274" i="5"/>
  <c r="O274" i="5"/>
  <c r="O277" i="5" s="1"/>
  <c r="N274" i="5"/>
  <c r="N8" i="7" s="1"/>
  <c r="M274" i="5"/>
  <c r="M277" i="5" s="1"/>
  <c r="L274" i="5"/>
  <c r="L277" i="5" s="1"/>
  <c r="K274" i="5"/>
  <c r="J274" i="5"/>
  <c r="J277" i="5" s="1"/>
  <c r="I274" i="5"/>
  <c r="I277" i="5" s="1"/>
  <c r="H274" i="5"/>
  <c r="H8" i="7" s="1"/>
  <c r="G274" i="5"/>
  <c r="G277" i="5" s="1"/>
  <c r="F274" i="5"/>
  <c r="F277" i="5" s="1"/>
  <c r="E274" i="5"/>
  <c r="E277" i="5" s="1"/>
  <c r="D274" i="5"/>
  <c r="D277" i="5" s="1"/>
  <c r="P265" i="5"/>
  <c r="O265" i="5"/>
  <c r="J265" i="5"/>
  <c r="AF263" i="5"/>
  <c r="P263" i="5"/>
  <c r="I263" i="5"/>
  <c r="AI262" i="5"/>
  <c r="AI265" i="5" s="1"/>
  <c r="AH262" i="5"/>
  <c r="AH264" i="5" s="1"/>
  <c r="AG262" i="5"/>
  <c r="AF262" i="5"/>
  <c r="AE262" i="5"/>
  <c r="AE265" i="5" s="1"/>
  <c r="AD262" i="5"/>
  <c r="AC262" i="5"/>
  <c r="AC263" i="5" s="1"/>
  <c r="AB262" i="5"/>
  <c r="AB265" i="5" s="1"/>
  <c r="AA262" i="5"/>
  <c r="AA265" i="5" s="1"/>
  <c r="Z262" i="5"/>
  <c r="Z265" i="5" s="1"/>
  <c r="Y262" i="5"/>
  <c r="Y265" i="5" s="1"/>
  <c r="X262" i="5"/>
  <c r="W262" i="5"/>
  <c r="W264" i="5" s="1"/>
  <c r="V262" i="5"/>
  <c r="V263" i="5" s="1"/>
  <c r="U262" i="5"/>
  <c r="U263" i="5" s="1"/>
  <c r="T262" i="5"/>
  <c r="T264" i="5" s="1"/>
  <c r="S262" i="5"/>
  <c r="S265" i="5" s="1"/>
  <c r="R262" i="5"/>
  <c r="Q262" i="5"/>
  <c r="P262" i="5"/>
  <c r="O262" i="5"/>
  <c r="O263" i="5" s="1"/>
  <c r="N262" i="5"/>
  <c r="N264" i="5" s="1"/>
  <c r="M262" i="5"/>
  <c r="M265" i="5" s="1"/>
  <c r="L262" i="5"/>
  <c r="K262" i="5"/>
  <c r="J262" i="5"/>
  <c r="I262" i="5"/>
  <c r="I265" i="5" s="1"/>
  <c r="H262" i="5"/>
  <c r="G262" i="5"/>
  <c r="G263" i="5" s="1"/>
  <c r="F262" i="5"/>
  <c r="E262" i="5"/>
  <c r="D262" i="5"/>
  <c r="D265" i="5" s="1"/>
  <c r="AI248" i="5"/>
  <c r="AH248" i="5"/>
  <c r="AH250" i="5" s="1"/>
  <c r="AG248" i="5"/>
  <c r="AG251" i="5" s="1"/>
  <c r="AF248" i="5"/>
  <c r="AE248" i="5"/>
  <c r="AD248" i="5"/>
  <c r="AC248" i="5"/>
  <c r="AB248" i="5"/>
  <c r="AA248" i="5"/>
  <c r="AA251" i="5" s="1"/>
  <c r="Z248" i="5"/>
  <c r="Y248" i="5"/>
  <c r="X248" i="5"/>
  <c r="W248" i="5"/>
  <c r="V248" i="5"/>
  <c r="U248" i="5"/>
  <c r="U251" i="5" s="1"/>
  <c r="T248" i="5"/>
  <c r="T251" i="5" s="1"/>
  <c r="S248" i="5"/>
  <c r="S251" i="5" s="1"/>
  <c r="R248" i="5"/>
  <c r="Q248" i="5"/>
  <c r="P248" i="5"/>
  <c r="P251" i="5" s="1"/>
  <c r="O248" i="5"/>
  <c r="O251" i="5" s="1"/>
  <c r="N248" i="5"/>
  <c r="M248" i="5"/>
  <c r="L248" i="5"/>
  <c r="L251" i="5" s="1"/>
  <c r="K248" i="5"/>
  <c r="J248" i="5"/>
  <c r="I248" i="5"/>
  <c r="I251" i="5" s="1"/>
  <c r="H248" i="5"/>
  <c r="G248" i="5"/>
  <c r="G251" i="5" s="1"/>
  <c r="F248" i="5"/>
  <c r="F251" i="5" s="1"/>
  <c r="E248" i="5"/>
  <c r="D248" i="5"/>
  <c r="AI230" i="5"/>
  <c r="AH230" i="5"/>
  <c r="AG230" i="5"/>
  <c r="AG233" i="5" s="1"/>
  <c r="AF230" i="5"/>
  <c r="AE230" i="5"/>
  <c r="AD230" i="5"/>
  <c r="AD233" i="5" s="1"/>
  <c r="AC230" i="5"/>
  <c r="AB230" i="5"/>
  <c r="AA230" i="5"/>
  <c r="AA233" i="5" s="1"/>
  <c r="Z230" i="5"/>
  <c r="Y230" i="5"/>
  <c r="X230" i="5"/>
  <c r="X233" i="5" s="1"/>
  <c r="W230" i="5"/>
  <c r="V230" i="5"/>
  <c r="V232" i="5" s="1"/>
  <c r="U230" i="5"/>
  <c r="T230" i="5"/>
  <c r="T233" i="5" s="1"/>
  <c r="S230" i="5"/>
  <c r="R230" i="5"/>
  <c r="R233" i="5" s="1"/>
  <c r="Q230" i="5"/>
  <c r="P230" i="5"/>
  <c r="P232" i="5" s="1"/>
  <c r="O230" i="5"/>
  <c r="N230" i="5"/>
  <c r="N233" i="5" s="1"/>
  <c r="M230" i="5"/>
  <c r="L230" i="5"/>
  <c r="L233" i="5" s="1"/>
  <c r="K230" i="5"/>
  <c r="J230" i="5"/>
  <c r="I230" i="5"/>
  <c r="I233" i="5" s="1"/>
  <c r="H230" i="5"/>
  <c r="H233" i="5" s="1"/>
  <c r="G230" i="5"/>
  <c r="F230" i="5"/>
  <c r="E230" i="5"/>
  <c r="D230" i="5"/>
  <c r="AI223" i="5"/>
  <c r="AI226" i="5" s="1"/>
  <c r="AH223" i="5"/>
  <c r="AH226" i="5" s="1"/>
  <c r="AG223" i="5"/>
  <c r="AF223" i="5"/>
  <c r="AF226" i="5" s="1"/>
  <c r="AE223" i="5"/>
  <c r="AD223" i="5"/>
  <c r="AD226" i="5" s="1"/>
  <c r="AC223" i="5"/>
  <c r="AC226" i="5" s="1"/>
  <c r="AB223" i="5"/>
  <c r="AB226" i="5" s="1"/>
  <c r="AA223" i="5"/>
  <c r="AA226" i="5" s="1"/>
  <c r="Z223" i="5"/>
  <c r="Z226" i="5" s="1"/>
  <c r="Y223" i="5"/>
  <c r="X223" i="5"/>
  <c r="W223" i="5"/>
  <c r="W226" i="5" s="1"/>
  <c r="V223" i="5"/>
  <c r="U223" i="5"/>
  <c r="T223" i="5"/>
  <c r="T226" i="5" s="1"/>
  <c r="S223" i="5"/>
  <c r="R223" i="5"/>
  <c r="R226" i="5" s="1"/>
  <c r="Q223" i="5"/>
  <c r="Q226" i="5" s="1"/>
  <c r="P223" i="5"/>
  <c r="O223" i="5"/>
  <c r="O226" i="5" s="1"/>
  <c r="N223" i="5"/>
  <c r="N226" i="5" s="1"/>
  <c r="M223" i="5"/>
  <c r="L223" i="5"/>
  <c r="K223" i="5"/>
  <c r="J223" i="5"/>
  <c r="I223" i="5"/>
  <c r="H223" i="5"/>
  <c r="H226" i="5" s="1"/>
  <c r="G223" i="5"/>
  <c r="F223" i="5"/>
  <c r="F226" i="5" s="1"/>
  <c r="E223" i="5"/>
  <c r="E226" i="5" s="1"/>
  <c r="D223" i="5"/>
  <c r="AL224" i="5" s="1"/>
  <c r="AI215" i="5"/>
  <c r="AH215" i="5"/>
  <c r="AH218" i="5" s="1"/>
  <c r="AG215" i="5"/>
  <c r="AG218" i="5" s="1"/>
  <c r="AF215" i="5"/>
  <c r="AE215" i="5"/>
  <c r="AD215" i="5"/>
  <c r="AD218" i="5" s="1"/>
  <c r="AC215" i="5"/>
  <c r="AB215" i="5"/>
  <c r="AB218" i="5" s="1"/>
  <c r="AA215" i="5"/>
  <c r="AA218" i="5" s="1"/>
  <c r="Z215" i="5"/>
  <c r="Y215" i="5"/>
  <c r="X215" i="5"/>
  <c r="X218" i="5" s="1"/>
  <c r="W215" i="5"/>
  <c r="V215" i="5"/>
  <c r="V217" i="5" s="1"/>
  <c r="U215" i="5"/>
  <c r="T215" i="5"/>
  <c r="S215" i="5"/>
  <c r="R215" i="5"/>
  <c r="R218" i="5" s="1"/>
  <c r="Q215" i="5"/>
  <c r="P215" i="5"/>
  <c r="P217" i="5" s="1"/>
  <c r="O215" i="5"/>
  <c r="O218" i="5" s="1"/>
  <c r="N215" i="5"/>
  <c r="M215" i="5"/>
  <c r="L215" i="5"/>
  <c r="K215" i="5"/>
  <c r="J215" i="5"/>
  <c r="I215" i="5"/>
  <c r="I218" i="5" s="1"/>
  <c r="H215" i="5"/>
  <c r="G215" i="5"/>
  <c r="F215" i="5"/>
  <c r="E215" i="5"/>
  <c r="D215" i="5"/>
  <c r="AL216" i="5" s="1"/>
  <c r="AI208" i="5"/>
  <c r="AJ210" i="5" s="1"/>
  <c r="AH208" i="5"/>
  <c r="AG208" i="5"/>
  <c r="AF208" i="5"/>
  <c r="AE208" i="5"/>
  <c r="AD208" i="5"/>
  <c r="AC208" i="5"/>
  <c r="AB208" i="5"/>
  <c r="AA208" i="5"/>
  <c r="AA211" i="5" s="1"/>
  <c r="Z208" i="5"/>
  <c r="Z211" i="5" s="1"/>
  <c r="Y208" i="5"/>
  <c r="X208" i="5"/>
  <c r="W208" i="5"/>
  <c r="V208" i="5"/>
  <c r="U208" i="5"/>
  <c r="U211" i="5" s="1"/>
  <c r="T208" i="5"/>
  <c r="S208" i="5"/>
  <c r="R208" i="5"/>
  <c r="R211" i="5" s="1"/>
  <c r="Q208" i="5"/>
  <c r="P208" i="5"/>
  <c r="O208" i="5"/>
  <c r="O211" i="5" s="1"/>
  <c r="N208" i="5"/>
  <c r="N211" i="5" s="1"/>
  <c r="M208" i="5"/>
  <c r="L208" i="5"/>
  <c r="K208" i="5"/>
  <c r="J208" i="5"/>
  <c r="I208" i="5"/>
  <c r="I211" i="5" s="1"/>
  <c r="H208" i="5"/>
  <c r="H211" i="5" s="1"/>
  <c r="G208" i="5"/>
  <c r="F208" i="5"/>
  <c r="E208" i="5"/>
  <c r="D208" i="5"/>
  <c r="AI201" i="5"/>
  <c r="AH201" i="5"/>
  <c r="AG201" i="5"/>
  <c r="AG204" i="5" s="1"/>
  <c r="AF201" i="5"/>
  <c r="AF204" i="5" s="1"/>
  <c r="AE201" i="5"/>
  <c r="AD201" i="5"/>
  <c r="AD204" i="5" s="1"/>
  <c r="AC201" i="5"/>
  <c r="AB201" i="5"/>
  <c r="AA201" i="5"/>
  <c r="Z201" i="5"/>
  <c r="Z204" i="5" s="1"/>
  <c r="Y201" i="5"/>
  <c r="Y204" i="5" s="1"/>
  <c r="X201" i="5"/>
  <c r="X204" i="5" s="1"/>
  <c r="W201" i="5"/>
  <c r="V201" i="5"/>
  <c r="U201" i="5"/>
  <c r="U204" i="5" s="1"/>
  <c r="T201" i="5"/>
  <c r="S201" i="5"/>
  <c r="R201" i="5"/>
  <c r="Q201" i="5"/>
  <c r="P201" i="5"/>
  <c r="O201" i="5"/>
  <c r="O204" i="5" s="1"/>
  <c r="N201" i="5"/>
  <c r="N204" i="5" s="1"/>
  <c r="M201" i="5"/>
  <c r="L201" i="5"/>
  <c r="K201" i="5"/>
  <c r="J201" i="5"/>
  <c r="I201" i="5"/>
  <c r="I204" i="5" s="1"/>
  <c r="H201" i="5"/>
  <c r="G201" i="5"/>
  <c r="F201" i="5"/>
  <c r="E201" i="5"/>
  <c r="D201" i="5"/>
  <c r="AH183" i="5"/>
  <c r="AA183" i="5"/>
  <c r="M183" i="5"/>
  <c r="V182" i="5"/>
  <c r="V181" i="5"/>
  <c r="AI180" i="5"/>
  <c r="AI183" i="5" s="1"/>
  <c r="AH180" i="5"/>
  <c r="AG180" i="5"/>
  <c r="AG183" i="5" s="1"/>
  <c r="AF180" i="5"/>
  <c r="AF183" i="5" s="1"/>
  <c r="AE180" i="5"/>
  <c r="AE181" i="5" s="1"/>
  <c r="AD180" i="5"/>
  <c r="AC180" i="5"/>
  <c r="AC183" i="5" s="1"/>
  <c r="AB180" i="5"/>
  <c r="AB182" i="5" s="1"/>
  <c r="AA180" i="5"/>
  <c r="Z180" i="5"/>
  <c r="AA182" i="5" s="1"/>
  <c r="Y180" i="5"/>
  <c r="Y183" i="5" s="1"/>
  <c r="X180" i="5"/>
  <c r="X183" i="5" s="1"/>
  <c r="W180" i="5"/>
  <c r="W183" i="5" s="1"/>
  <c r="V180" i="5"/>
  <c r="V183" i="5" s="1"/>
  <c r="U180" i="5"/>
  <c r="U183" i="5" s="1"/>
  <c r="T180" i="5"/>
  <c r="S180" i="5"/>
  <c r="R180" i="5"/>
  <c r="R183" i="5" s="1"/>
  <c r="Q180" i="5"/>
  <c r="Q183" i="5" s="1"/>
  <c r="P180" i="5"/>
  <c r="P181" i="5" s="1"/>
  <c r="O180" i="5"/>
  <c r="N180" i="5"/>
  <c r="N182" i="5" s="1"/>
  <c r="M180" i="5"/>
  <c r="L180" i="5"/>
  <c r="K180" i="5"/>
  <c r="K183" i="5" s="1"/>
  <c r="J180" i="5"/>
  <c r="J183" i="5" s="1"/>
  <c r="I180" i="5"/>
  <c r="I181" i="5" s="1"/>
  <c r="H180" i="5"/>
  <c r="G180" i="5"/>
  <c r="G181" i="5" s="1"/>
  <c r="F180" i="5"/>
  <c r="E180" i="5"/>
  <c r="D180" i="5"/>
  <c r="U176" i="5"/>
  <c r="O176" i="5"/>
  <c r="G176" i="5"/>
  <c r="AI173" i="5"/>
  <c r="AH173" i="5"/>
  <c r="AG173" i="5"/>
  <c r="AG176" i="5" s="1"/>
  <c r="AF173" i="5"/>
  <c r="AE173" i="5"/>
  <c r="AE176" i="5" s="1"/>
  <c r="AD173" i="5"/>
  <c r="AC173" i="5"/>
  <c r="AC176" i="5" s="1"/>
  <c r="AB173" i="5"/>
  <c r="AA173" i="5"/>
  <c r="AA176" i="5" s="1"/>
  <c r="Z173" i="5"/>
  <c r="Z176" i="5" s="1"/>
  <c r="Y173" i="5"/>
  <c r="Y176" i="5" s="1"/>
  <c r="X173" i="5"/>
  <c r="X175" i="5" s="1"/>
  <c r="W173" i="5"/>
  <c r="V173" i="5"/>
  <c r="V176" i="5" s="1"/>
  <c r="U173" i="5"/>
  <c r="T173" i="5"/>
  <c r="S173" i="5"/>
  <c r="S176" i="5" s="1"/>
  <c r="R173" i="5"/>
  <c r="Q173" i="5"/>
  <c r="Q176" i="5" s="1"/>
  <c r="P173" i="5"/>
  <c r="O173" i="5"/>
  <c r="O175" i="5" s="1"/>
  <c r="N173" i="5"/>
  <c r="N176" i="5" s="1"/>
  <c r="M173" i="5"/>
  <c r="M176" i="5" s="1"/>
  <c r="L173" i="5"/>
  <c r="K173" i="5"/>
  <c r="J173" i="5"/>
  <c r="J176" i="5" s="1"/>
  <c r="I173" i="5"/>
  <c r="I176" i="5" s="1"/>
  <c r="H173" i="5"/>
  <c r="H175" i="5" s="1"/>
  <c r="G173" i="5"/>
  <c r="F173" i="5"/>
  <c r="F176" i="5" s="1"/>
  <c r="E173" i="5"/>
  <c r="E176" i="5" s="1"/>
  <c r="D173" i="5"/>
  <c r="AI159" i="5"/>
  <c r="AI162" i="5" s="1"/>
  <c r="AH159" i="5"/>
  <c r="AG159" i="5"/>
  <c r="AG162" i="5" s="1"/>
  <c r="AF159" i="5"/>
  <c r="AE159" i="5"/>
  <c r="AD159" i="5"/>
  <c r="AD162" i="5" s="1"/>
  <c r="AC159" i="5"/>
  <c r="AC162" i="5" s="1"/>
  <c r="AB159" i="5"/>
  <c r="AA159" i="5"/>
  <c r="AA162" i="5" s="1"/>
  <c r="Z159" i="5"/>
  <c r="Y159" i="5"/>
  <c r="X159" i="5"/>
  <c r="X162" i="5" s="1"/>
  <c r="W159" i="5"/>
  <c r="W162" i="5" s="1"/>
  <c r="V159" i="5"/>
  <c r="U159" i="5"/>
  <c r="T159" i="5"/>
  <c r="S159" i="5"/>
  <c r="R159" i="5"/>
  <c r="Q159" i="5"/>
  <c r="Q162" i="5" s="1"/>
  <c r="P159" i="5"/>
  <c r="P162" i="5" s="1"/>
  <c r="O159" i="5"/>
  <c r="O162" i="5" s="1"/>
  <c r="N159" i="5"/>
  <c r="M159" i="5"/>
  <c r="L159" i="5"/>
  <c r="L162" i="5" s="1"/>
  <c r="K159" i="5"/>
  <c r="K162" i="5" s="1"/>
  <c r="J159" i="5"/>
  <c r="I159" i="5"/>
  <c r="H159" i="5"/>
  <c r="H162" i="5" s="1"/>
  <c r="G159" i="5"/>
  <c r="F159" i="5"/>
  <c r="E159" i="5"/>
  <c r="E162" i="5" s="1"/>
  <c r="D159" i="5"/>
  <c r="AL160" i="5" s="1"/>
  <c r="AI152" i="5"/>
  <c r="AH152" i="5"/>
  <c r="AH155" i="5" s="1"/>
  <c r="AG152" i="5"/>
  <c r="AG155" i="5" s="1"/>
  <c r="AF152" i="5"/>
  <c r="AE152" i="5"/>
  <c r="AE155" i="5" s="1"/>
  <c r="AD152" i="5"/>
  <c r="AC152" i="5"/>
  <c r="AC155" i="5" s="1"/>
  <c r="AB152" i="5"/>
  <c r="AB155" i="5" s="1"/>
  <c r="AA152" i="5"/>
  <c r="AA155" i="5" s="1"/>
  <c r="Z152" i="5"/>
  <c r="Y152" i="5"/>
  <c r="Y155" i="5" s="1"/>
  <c r="X152" i="5"/>
  <c r="X155" i="5" s="1"/>
  <c r="W152" i="5"/>
  <c r="W155" i="5" s="1"/>
  <c r="V152" i="5"/>
  <c r="V155" i="5" s="1"/>
  <c r="U152" i="5"/>
  <c r="U155" i="5" s="1"/>
  <c r="T152" i="5"/>
  <c r="S152" i="5"/>
  <c r="S155" i="5" s="1"/>
  <c r="R152" i="5"/>
  <c r="Q152" i="5"/>
  <c r="Q155" i="5" s="1"/>
  <c r="P152" i="5"/>
  <c r="O152" i="5"/>
  <c r="O155" i="5" s="1"/>
  <c r="N152" i="5"/>
  <c r="M152" i="5"/>
  <c r="M155" i="5" s="1"/>
  <c r="L152" i="5"/>
  <c r="L155" i="5" s="1"/>
  <c r="K152" i="5"/>
  <c r="K155" i="5" s="1"/>
  <c r="J152" i="5"/>
  <c r="I152" i="5"/>
  <c r="I155" i="5" s="1"/>
  <c r="H152" i="5"/>
  <c r="G152" i="5"/>
  <c r="G155" i="5" s="1"/>
  <c r="F152" i="5"/>
  <c r="E152" i="5"/>
  <c r="E155" i="5" s="1"/>
  <c r="D152" i="5"/>
  <c r="AL153" i="5" s="1"/>
  <c r="AI145" i="5"/>
  <c r="AH145" i="5"/>
  <c r="AG145" i="5"/>
  <c r="AG148" i="5" s="1"/>
  <c r="AF145" i="5"/>
  <c r="AE145" i="5"/>
  <c r="AD145" i="5"/>
  <c r="AC145" i="5"/>
  <c r="AC148" i="5" s="1"/>
  <c r="AB145" i="5"/>
  <c r="AA145" i="5"/>
  <c r="Z145" i="5"/>
  <c r="Y145" i="5"/>
  <c r="X145" i="5"/>
  <c r="X148" i="5" s="1"/>
  <c r="W145" i="5"/>
  <c r="V145" i="5"/>
  <c r="V148" i="5" s="1"/>
  <c r="U145" i="5"/>
  <c r="U148" i="5" s="1"/>
  <c r="T145" i="5"/>
  <c r="T148" i="5" s="1"/>
  <c r="S145" i="5"/>
  <c r="R145" i="5"/>
  <c r="R148" i="5" s="1"/>
  <c r="Q145" i="5"/>
  <c r="Q148" i="5" s="1"/>
  <c r="P145" i="5"/>
  <c r="O145" i="5"/>
  <c r="N145" i="5"/>
  <c r="M145" i="5"/>
  <c r="L145" i="5"/>
  <c r="L148" i="5" s="1"/>
  <c r="K145" i="5"/>
  <c r="K148" i="5" s="1"/>
  <c r="J145" i="5"/>
  <c r="J148" i="5" s="1"/>
  <c r="I145" i="5"/>
  <c r="I148" i="5" s="1"/>
  <c r="H145" i="5"/>
  <c r="G145" i="5"/>
  <c r="F145" i="5"/>
  <c r="F148" i="5" s="1"/>
  <c r="E145" i="5"/>
  <c r="E148" i="5" s="1"/>
  <c r="D145" i="5"/>
  <c r="AI138" i="5"/>
  <c r="AH138" i="5"/>
  <c r="AH141" i="5" s="1"/>
  <c r="AG138" i="5"/>
  <c r="AG141" i="5" s="1"/>
  <c r="AF138" i="5"/>
  <c r="AE138" i="5"/>
  <c r="AE141" i="5" s="1"/>
  <c r="AD138" i="5"/>
  <c r="AC138" i="5"/>
  <c r="AC141" i="5" s="1"/>
  <c r="AB138" i="5"/>
  <c r="AB141" i="5" s="1"/>
  <c r="AA138" i="5"/>
  <c r="Z138" i="5"/>
  <c r="Z141" i="5" s="1"/>
  <c r="Y138" i="5"/>
  <c r="X138" i="5"/>
  <c r="W138" i="5"/>
  <c r="W141" i="5" s="1"/>
  <c r="V138" i="5"/>
  <c r="U138" i="5"/>
  <c r="U141" i="5" s="1"/>
  <c r="T138" i="5"/>
  <c r="S138" i="5"/>
  <c r="S141" i="5" s="1"/>
  <c r="R138" i="5"/>
  <c r="Q138" i="5"/>
  <c r="Q141" i="5" s="1"/>
  <c r="P138" i="5"/>
  <c r="O138" i="5"/>
  <c r="N138" i="5"/>
  <c r="M138" i="5"/>
  <c r="L138" i="5"/>
  <c r="K138" i="5"/>
  <c r="K141" i="5" s="1"/>
  <c r="J138" i="5"/>
  <c r="I138" i="5"/>
  <c r="H138" i="5"/>
  <c r="H141" i="5" s="1"/>
  <c r="G138" i="5"/>
  <c r="F138" i="5"/>
  <c r="F141" i="5" s="1"/>
  <c r="E138" i="5"/>
  <c r="E141" i="5" s="1"/>
  <c r="D138" i="5"/>
  <c r="V99" i="5"/>
  <c r="AI96" i="5"/>
  <c r="AH96" i="5"/>
  <c r="AH83" i="5" s="1"/>
  <c r="AH7" i="7" s="1"/>
  <c r="AG96" i="5"/>
  <c r="AF96" i="5"/>
  <c r="AF83" i="5" s="1"/>
  <c r="AF7" i="7" s="1"/>
  <c r="AE96" i="5"/>
  <c r="AD96" i="5"/>
  <c r="AC96" i="5"/>
  <c r="AB96" i="5"/>
  <c r="AB83" i="5" s="1"/>
  <c r="AB7" i="7" s="1"/>
  <c r="AA96" i="5"/>
  <c r="Z96" i="5"/>
  <c r="Y96" i="5"/>
  <c r="X96" i="5"/>
  <c r="W96" i="5"/>
  <c r="V96" i="5"/>
  <c r="U96" i="5"/>
  <c r="T96" i="5"/>
  <c r="T83" i="5" s="1"/>
  <c r="T7" i="7" s="1"/>
  <c r="S96" i="5"/>
  <c r="R96" i="5"/>
  <c r="Q96" i="5"/>
  <c r="P96" i="5"/>
  <c r="P83" i="5" s="1"/>
  <c r="P7" i="7" s="1"/>
  <c r="O96" i="5"/>
  <c r="N96" i="5"/>
  <c r="M96" i="5"/>
  <c r="L96" i="5"/>
  <c r="K96" i="5"/>
  <c r="J96" i="5"/>
  <c r="J83" i="5" s="1"/>
  <c r="J7" i="7" s="1"/>
  <c r="I96" i="5"/>
  <c r="I83" i="5" s="1"/>
  <c r="I7" i="7" s="1"/>
  <c r="H96" i="5"/>
  <c r="H83" i="5" s="1"/>
  <c r="H7" i="7" s="1"/>
  <c r="G96" i="5"/>
  <c r="F96" i="5"/>
  <c r="E96" i="5"/>
  <c r="D96" i="5"/>
  <c r="AL97" i="5" s="1"/>
  <c r="AA83" i="5"/>
  <c r="V83" i="5"/>
  <c r="V7" i="7" s="1"/>
  <c r="U83" i="5"/>
  <c r="O83" i="5"/>
  <c r="O7" i="7" s="1"/>
  <c r="AI69" i="5"/>
  <c r="AH69" i="5"/>
  <c r="AG69" i="5"/>
  <c r="AF69" i="5"/>
  <c r="AE69" i="5"/>
  <c r="AE72" i="5" s="1"/>
  <c r="AD69" i="5"/>
  <c r="AD72" i="5" s="1"/>
  <c r="AC69" i="5"/>
  <c r="AC72" i="5" s="1"/>
  <c r="AB69" i="5"/>
  <c r="AA69" i="5"/>
  <c r="Z69" i="5"/>
  <c r="Z72" i="5" s="1"/>
  <c r="Y69" i="5"/>
  <c r="Y72" i="5" s="1"/>
  <c r="X69" i="5"/>
  <c r="X72" i="5" s="1"/>
  <c r="W69" i="5"/>
  <c r="W72" i="5" s="1"/>
  <c r="V69" i="5"/>
  <c r="U69" i="5"/>
  <c r="T69" i="5"/>
  <c r="T72" i="5" s="1"/>
  <c r="S69" i="5"/>
  <c r="S72" i="5" s="1"/>
  <c r="R69" i="5"/>
  <c r="Q69" i="5"/>
  <c r="Q72" i="5" s="1"/>
  <c r="P69" i="5"/>
  <c r="P72" i="5" s="1"/>
  <c r="O69" i="5"/>
  <c r="N69" i="5"/>
  <c r="N72" i="5" s="1"/>
  <c r="M69" i="5"/>
  <c r="M72" i="5" s="1"/>
  <c r="L69" i="5"/>
  <c r="K69" i="5"/>
  <c r="K72" i="5" s="1"/>
  <c r="J69" i="5"/>
  <c r="I69" i="5"/>
  <c r="H69" i="5"/>
  <c r="H72" i="5" s="1"/>
  <c r="G69" i="5"/>
  <c r="G72" i="5" s="1"/>
  <c r="F69" i="5"/>
  <c r="F72" i="5" s="1"/>
  <c r="E69" i="5"/>
  <c r="D69" i="5"/>
  <c r="AI62" i="5"/>
  <c r="AH62" i="5"/>
  <c r="AH65" i="5" s="1"/>
  <c r="AG62" i="5"/>
  <c r="AG65" i="5" s="1"/>
  <c r="AF62" i="5"/>
  <c r="AF65" i="5" s="1"/>
  <c r="AE62" i="5"/>
  <c r="AD62" i="5"/>
  <c r="AD65" i="5" s="1"/>
  <c r="AC62" i="5"/>
  <c r="AB62" i="5"/>
  <c r="AA62" i="5"/>
  <c r="Z62" i="5"/>
  <c r="Z65" i="5" s="1"/>
  <c r="Y62" i="5"/>
  <c r="X62" i="5"/>
  <c r="W62" i="5"/>
  <c r="W65" i="5" s="1"/>
  <c r="V62" i="5"/>
  <c r="V65" i="5" s="1"/>
  <c r="U62" i="5"/>
  <c r="U65" i="5" s="1"/>
  <c r="T62" i="5"/>
  <c r="T65" i="5" s="1"/>
  <c r="S62" i="5"/>
  <c r="R62" i="5"/>
  <c r="Q62" i="5"/>
  <c r="P62" i="5"/>
  <c r="P65" i="5" s="1"/>
  <c r="O62" i="5"/>
  <c r="N62" i="5"/>
  <c r="M62" i="5"/>
  <c r="L62" i="5"/>
  <c r="L65" i="5" s="1"/>
  <c r="K62" i="5"/>
  <c r="J62" i="5"/>
  <c r="I62" i="5"/>
  <c r="I65" i="5" s="1"/>
  <c r="H62" i="5"/>
  <c r="H65" i="5" s="1"/>
  <c r="G62" i="5"/>
  <c r="F62" i="5"/>
  <c r="F65" i="5" s="1"/>
  <c r="E62" i="5"/>
  <c r="D62" i="5"/>
  <c r="AL63" i="5" s="1"/>
  <c r="AI55" i="5"/>
  <c r="AH55" i="5"/>
  <c r="AH58" i="5" s="1"/>
  <c r="AG55" i="5"/>
  <c r="AF55" i="5"/>
  <c r="AF58" i="5" s="1"/>
  <c r="AE55" i="5"/>
  <c r="AD55" i="5"/>
  <c r="AD58" i="5" s="1"/>
  <c r="AC55" i="5"/>
  <c r="AC58" i="5" s="1"/>
  <c r="AB55" i="5"/>
  <c r="AB58" i="5" s="1"/>
  <c r="AA55" i="5"/>
  <c r="Z55" i="5"/>
  <c r="Z58" i="5" s="1"/>
  <c r="Y55" i="5"/>
  <c r="X55" i="5"/>
  <c r="X58" i="5" s="1"/>
  <c r="W55" i="5"/>
  <c r="V55" i="5"/>
  <c r="V58" i="5" s="1"/>
  <c r="U55" i="5"/>
  <c r="U58" i="5" s="1"/>
  <c r="T55" i="5"/>
  <c r="T58" i="5" s="1"/>
  <c r="S55" i="5"/>
  <c r="R55" i="5"/>
  <c r="R58" i="5" s="1"/>
  <c r="Q55" i="5"/>
  <c r="P55" i="5"/>
  <c r="P58" i="5" s="1"/>
  <c r="O55" i="5"/>
  <c r="N55" i="5"/>
  <c r="N58" i="5" s="1"/>
  <c r="M55" i="5"/>
  <c r="L55" i="5"/>
  <c r="L58" i="5" s="1"/>
  <c r="K55" i="5"/>
  <c r="J55" i="5"/>
  <c r="J58" i="5" s="1"/>
  <c r="I55" i="5"/>
  <c r="H55" i="5"/>
  <c r="H58" i="5" s="1"/>
  <c r="G55" i="5"/>
  <c r="F55" i="5"/>
  <c r="F58" i="5" s="1"/>
  <c r="E55" i="5"/>
  <c r="D55" i="5"/>
  <c r="AL56" i="5" s="1"/>
  <c r="AI44" i="5"/>
  <c r="AH44" i="5"/>
  <c r="AH47" i="5" s="1"/>
  <c r="AG44" i="5"/>
  <c r="AF44" i="5"/>
  <c r="AF47" i="5" s="1"/>
  <c r="AE44" i="5"/>
  <c r="AD44" i="5"/>
  <c r="AC44" i="5"/>
  <c r="AB44" i="5"/>
  <c r="AB47" i="5" s="1"/>
  <c r="AA44" i="5"/>
  <c r="Z44" i="5"/>
  <c r="Z47" i="5" s="1"/>
  <c r="Y44" i="5"/>
  <c r="X44" i="5"/>
  <c r="W44" i="5"/>
  <c r="W47" i="5" s="1"/>
  <c r="V44" i="5"/>
  <c r="V47" i="5" s="1"/>
  <c r="U44" i="5"/>
  <c r="T44" i="5"/>
  <c r="T47" i="5" s="1"/>
  <c r="S44" i="5"/>
  <c r="R44" i="5"/>
  <c r="R47" i="5" s="1"/>
  <c r="Q44" i="5"/>
  <c r="Q47" i="5" s="1"/>
  <c r="P44" i="5"/>
  <c r="P47" i="5" s="1"/>
  <c r="O44" i="5"/>
  <c r="N44" i="5"/>
  <c r="N47" i="5" s="1"/>
  <c r="M44" i="5"/>
  <c r="L44" i="5"/>
  <c r="L47" i="5" s="1"/>
  <c r="K44" i="5"/>
  <c r="J44" i="5"/>
  <c r="J47" i="5" s="1"/>
  <c r="I44" i="5"/>
  <c r="H44" i="5"/>
  <c r="H47" i="5" s="1"/>
  <c r="G44" i="5"/>
  <c r="F44" i="5"/>
  <c r="F47" i="5" s="1"/>
  <c r="E44" i="5"/>
  <c r="D44" i="5"/>
  <c r="AL45" i="5" s="1"/>
  <c r="AI37" i="5"/>
  <c r="AH37" i="5"/>
  <c r="AH40" i="5" s="1"/>
  <c r="AG37" i="5"/>
  <c r="AG40" i="5" s="1"/>
  <c r="AF37" i="5"/>
  <c r="AF40" i="5" s="1"/>
  <c r="AE37" i="5"/>
  <c r="AD37" i="5"/>
  <c r="AD40" i="5" s="1"/>
  <c r="AC37" i="5"/>
  <c r="AB37" i="5"/>
  <c r="AB40" i="5" s="1"/>
  <c r="AA37" i="5"/>
  <c r="Z37" i="5"/>
  <c r="Z40" i="5" s="1"/>
  <c r="Y37" i="5"/>
  <c r="X37" i="5"/>
  <c r="X40" i="5" s="1"/>
  <c r="W37" i="5"/>
  <c r="V37" i="5"/>
  <c r="V40" i="5" s="1"/>
  <c r="U37" i="5"/>
  <c r="T37" i="5"/>
  <c r="S37" i="5"/>
  <c r="R37" i="5"/>
  <c r="R40" i="5" s="1"/>
  <c r="Q37" i="5"/>
  <c r="P37" i="5"/>
  <c r="P40" i="5" s="1"/>
  <c r="O37" i="5"/>
  <c r="N37" i="5"/>
  <c r="N40" i="5" s="1"/>
  <c r="M37" i="5"/>
  <c r="M40" i="5" s="1"/>
  <c r="L37" i="5"/>
  <c r="L40" i="5" s="1"/>
  <c r="K37" i="5"/>
  <c r="J37" i="5"/>
  <c r="J40" i="5" s="1"/>
  <c r="I37" i="5"/>
  <c r="H37" i="5"/>
  <c r="G37" i="5"/>
  <c r="F37" i="5"/>
  <c r="F40" i="5" s="1"/>
  <c r="E37" i="5"/>
  <c r="D37" i="5"/>
  <c r="AL38" i="5" s="1"/>
  <c r="AI29" i="5"/>
  <c r="AI31" i="5" s="1"/>
  <c r="AH29" i="5"/>
  <c r="AH32" i="5" s="1"/>
  <c r="AG29" i="5"/>
  <c r="AF29" i="5"/>
  <c r="AF32" i="5" s="1"/>
  <c r="AE29" i="5"/>
  <c r="AD29" i="5"/>
  <c r="AD32" i="5" s="1"/>
  <c r="AC29" i="5"/>
  <c r="AC32" i="5" s="1"/>
  <c r="AB29" i="5"/>
  <c r="AB32" i="5" s="1"/>
  <c r="AA29" i="5"/>
  <c r="AA32" i="5" s="1"/>
  <c r="Z29" i="5"/>
  <c r="Z32" i="5" s="1"/>
  <c r="Y29" i="5"/>
  <c r="X29" i="5"/>
  <c r="X32" i="5" s="1"/>
  <c r="W29" i="5"/>
  <c r="V29" i="5"/>
  <c r="V32" i="5" s="1"/>
  <c r="U29" i="5"/>
  <c r="U32" i="5" s="1"/>
  <c r="T29" i="5"/>
  <c r="T32" i="5" s="1"/>
  <c r="S29" i="5"/>
  <c r="R29" i="5"/>
  <c r="R32" i="5" s="1"/>
  <c r="Q29" i="5"/>
  <c r="P29" i="5"/>
  <c r="P32" i="5" s="1"/>
  <c r="O29" i="5"/>
  <c r="N29" i="5"/>
  <c r="N32" i="5" s="1"/>
  <c r="M29" i="5"/>
  <c r="L29" i="5"/>
  <c r="L32" i="5" s="1"/>
  <c r="K29" i="5"/>
  <c r="J29" i="5"/>
  <c r="I29" i="5"/>
  <c r="H29" i="5"/>
  <c r="G29" i="5"/>
  <c r="F29" i="5"/>
  <c r="F32" i="5" s="1"/>
  <c r="E29" i="5"/>
  <c r="D29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C15" i="4"/>
  <c r="C14" i="4"/>
  <c r="C13" i="4"/>
  <c r="C12" i="4"/>
  <c r="C10" i="4"/>
  <c r="C9" i="4"/>
  <c r="C8" i="4"/>
  <c r="C7" i="4"/>
  <c r="C6" i="4"/>
  <c r="AJ306" i="3"/>
  <c r="AK308" i="3" s="1"/>
  <c r="AJ401" i="3"/>
  <c r="AJ385" i="3"/>
  <c r="AJ414" i="3"/>
  <c r="AJ362" i="3"/>
  <c r="AJ343" i="3"/>
  <c r="AK345" i="3" s="1"/>
  <c r="AJ322" i="3"/>
  <c r="AK324" i="3" s="1"/>
  <c r="AJ294" i="3"/>
  <c r="AK296" i="3" s="1"/>
  <c r="AJ281" i="3"/>
  <c r="E301" i="5" l="1"/>
  <c r="J225" i="5"/>
  <c r="AB232" i="5"/>
  <c r="R276" i="5"/>
  <c r="AG356" i="5"/>
  <c r="F395" i="5"/>
  <c r="V395" i="5"/>
  <c r="AD395" i="5"/>
  <c r="J182" i="5"/>
  <c r="V265" i="5"/>
  <c r="L98" i="5"/>
  <c r="AH175" i="5"/>
  <c r="S181" i="5"/>
  <c r="AA181" i="5"/>
  <c r="I183" i="5"/>
  <c r="M224" i="5"/>
  <c r="AA250" i="5"/>
  <c r="H263" i="5"/>
  <c r="P264" i="5"/>
  <c r="AF264" i="5"/>
  <c r="AF265" i="5"/>
  <c r="AA289" i="5"/>
  <c r="AH355" i="5"/>
  <c r="O395" i="5"/>
  <c r="W395" i="5"/>
  <c r="AB264" i="5"/>
  <c r="M139" i="5"/>
  <c r="L175" i="5"/>
  <c r="J181" i="5"/>
  <c r="J263" i="5"/>
  <c r="G265" i="5"/>
  <c r="T355" i="5"/>
  <c r="AB355" i="5"/>
  <c r="AJ378" i="5"/>
  <c r="AK146" i="5"/>
  <c r="AL146" i="5"/>
  <c r="I356" i="5"/>
  <c r="AE183" i="5"/>
  <c r="H182" i="5"/>
  <c r="J217" i="5"/>
  <c r="AH232" i="5"/>
  <c r="Y250" i="5"/>
  <c r="AF276" i="5"/>
  <c r="L394" i="5"/>
  <c r="AJ317" i="5"/>
  <c r="AK317" i="5"/>
  <c r="AK209" i="5"/>
  <c r="AL209" i="5"/>
  <c r="AK202" i="5"/>
  <c r="AL202" i="5"/>
  <c r="J154" i="5"/>
  <c r="AK147" i="5"/>
  <c r="AK139" i="5"/>
  <c r="AL139" i="5"/>
  <c r="AK140" i="5"/>
  <c r="H140" i="5"/>
  <c r="F98" i="5"/>
  <c r="AD98" i="5"/>
  <c r="G97" i="5"/>
  <c r="U85" i="5"/>
  <c r="U7" i="7"/>
  <c r="D83" i="5"/>
  <c r="AL84" i="5" s="1"/>
  <c r="R98" i="5"/>
  <c r="AK70" i="5"/>
  <c r="AL70" i="5"/>
  <c r="AA64" i="5"/>
  <c r="O64" i="5"/>
  <c r="AK57" i="5"/>
  <c r="D32" i="5"/>
  <c r="AL30" i="5"/>
  <c r="AK30" i="5"/>
  <c r="H30" i="5"/>
  <c r="AJ15" i="4"/>
  <c r="AK403" i="3"/>
  <c r="AJ13" i="4"/>
  <c r="AK364" i="3"/>
  <c r="AK283" i="3"/>
  <c r="AJ12" i="4"/>
  <c r="AK11" i="2"/>
  <c r="AK8" i="2"/>
  <c r="AL257" i="1"/>
  <c r="AL57" i="1"/>
  <c r="AI13" i="7"/>
  <c r="AH378" i="5"/>
  <c r="AK378" i="5"/>
  <c r="D13" i="7"/>
  <c r="AJ13" i="7"/>
  <c r="AJ301" i="5"/>
  <c r="AK301" i="5"/>
  <c r="D302" i="5"/>
  <c r="AK300" i="5"/>
  <c r="AJ300" i="5"/>
  <c r="N300" i="5"/>
  <c r="U289" i="5"/>
  <c r="AD289" i="5"/>
  <c r="X289" i="5"/>
  <c r="AG289" i="5"/>
  <c r="AJ289" i="5"/>
  <c r="V276" i="5"/>
  <c r="AD8" i="7"/>
  <c r="AB276" i="5"/>
  <c r="X8" i="7"/>
  <c r="P276" i="5"/>
  <c r="R8" i="7"/>
  <c r="L8" i="7"/>
  <c r="AH276" i="5"/>
  <c r="K276" i="5"/>
  <c r="Q276" i="5"/>
  <c r="W276" i="5"/>
  <c r="AC276" i="5"/>
  <c r="AI276" i="5"/>
  <c r="AJ276" i="5"/>
  <c r="AK276" i="5"/>
  <c r="AI8" i="7"/>
  <c r="AC8" i="7"/>
  <c r="W8" i="7"/>
  <c r="Q8" i="7"/>
  <c r="K8" i="7"/>
  <c r="AB277" i="5"/>
  <c r="J276" i="5"/>
  <c r="AB8" i="7"/>
  <c r="V8" i="7"/>
  <c r="P8" i="7"/>
  <c r="J8" i="7"/>
  <c r="AG8" i="7"/>
  <c r="AA8" i="7"/>
  <c r="U8" i="7"/>
  <c r="O8" i="7"/>
  <c r="I8" i="7"/>
  <c r="T276" i="5"/>
  <c r="Z276" i="5"/>
  <c r="AF8" i="7"/>
  <c r="Z8" i="7"/>
  <c r="T8" i="7"/>
  <c r="AE8" i="7"/>
  <c r="Y8" i="7"/>
  <c r="S8" i="7"/>
  <c r="M8" i="7"/>
  <c r="G8" i="7"/>
  <c r="AJ232" i="5"/>
  <c r="AK232" i="5"/>
  <c r="G232" i="5"/>
  <c r="M232" i="5"/>
  <c r="S232" i="5"/>
  <c r="Y232" i="5"/>
  <c r="AE232" i="5"/>
  <c r="D233" i="5"/>
  <c r="AK231" i="5"/>
  <c r="O232" i="5"/>
  <c r="U232" i="5"/>
  <c r="AJ224" i="5"/>
  <c r="AK224" i="5"/>
  <c r="D218" i="5"/>
  <c r="AK216" i="5"/>
  <c r="W195" i="5"/>
  <c r="W9" i="7" s="1"/>
  <c r="AJ217" i="5"/>
  <c r="AK217" i="5"/>
  <c r="U210" i="5"/>
  <c r="W210" i="5"/>
  <c r="D162" i="5"/>
  <c r="AK160" i="5"/>
  <c r="J161" i="5"/>
  <c r="I153" i="5"/>
  <c r="AK153" i="5"/>
  <c r="P154" i="5"/>
  <c r="AA140" i="5"/>
  <c r="N132" i="5"/>
  <c r="N10" i="7" s="1"/>
  <c r="AD83" i="5"/>
  <c r="AD7" i="7" s="1"/>
  <c r="S98" i="5"/>
  <c r="Y98" i="5"/>
  <c r="AE97" i="5"/>
  <c r="D86" i="5"/>
  <c r="D99" i="5"/>
  <c r="AK97" i="5"/>
  <c r="AA7" i="7"/>
  <c r="AJ70" i="5"/>
  <c r="AK71" i="5"/>
  <c r="D65" i="5"/>
  <c r="AK63" i="5"/>
  <c r="AB64" i="5"/>
  <c r="D58" i="5"/>
  <c r="AK56" i="5"/>
  <c r="D47" i="5"/>
  <c r="AK45" i="5"/>
  <c r="D40" i="5"/>
  <c r="AK38" i="5"/>
  <c r="R23" i="5"/>
  <c r="AJ14" i="4"/>
  <c r="AK387" i="3"/>
  <c r="AK202" i="1"/>
  <c r="AK139" i="1"/>
  <c r="AK83" i="1"/>
  <c r="AK23" i="1"/>
  <c r="O379" i="5"/>
  <c r="U379" i="5"/>
  <c r="F378" i="5"/>
  <c r="V378" i="5"/>
  <c r="H379" i="5"/>
  <c r="N379" i="5"/>
  <c r="T379" i="5"/>
  <c r="Z379" i="5"/>
  <c r="AF379" i="5"/>
  <c r="I378" i="5"/>
  <c r="O378" i="5"/>
  <c r="AA379" i="5"/>
  <c r="AG379" i="5"/>
  <c r="J378" i="5"/>
  <c r="P378" i="5"/>
  <c r="AB378" i="5"/>
  <c r="L378" i="5"/>
  <c r="R378" i="5"/>
  <c r="X378" i="5"/>
  <c r="AD378" i="5"/>
  <c r="P86" i="5"/>
  <c r="P85" i="5"/>
  <c r="AB85" i="5"/>
  <c r="AB86" i="5"/>
  <c r="Y97" i="5"/>
  <c r="X23" i="5"/>
  <c r="X6" i="7" s="1"/>
  <c r="AE39" i="5"/>
  <c r="I57" i="5"/>
  <c r="O57" i="5"/>
  <c r="Y64" i="5"/>
  <c r="AF64" i="5"/>
  <c r="O70" i="5"/>
  <c r="G83" i="5"/>
  <c r="G7" i="7" s="1"/>
  <c r="H99" i="5"/>
  <c r="H98" i="5"/>
  <c r="H97" i="5"/>
  <c r="N99" i="5"/>
  <c r="N98" i="5"/>
  <c r="N97" i="5"/>
  <c r="T99" i="5"/>
  <c r="T98" i="5"/>
  <c r="T97" i="5"/>
  <c r="Z83" i="5"/>
  <c r="Z7" i="7" s="1"/>
  <c r="Z98" i="5"/>
  <c r="Z97" i="5"/>
  <c r="AF99" i="5"/>
  <c r="AF98" i="5"/>
  <c r="AF97" i="5"/>
  <c r="AG147" i="5"/>
  <c r="F160" i="5"/>
  <c r="O183" i="5"/>
  <c r="O181" i="5"/>
  <c r="AC182" i="5"/>
  <c r="Z183" i="5"/>
  <c r="J195" i="5"/>
  <c r="P203" i="5"/>
  <c r="V203" i="5"/>
  <c r="AB195" i="5"/>
  <c r="AJ23" i="5"/>
  <c r="AK25" i="5" s="1"/>
  <c r="AJ31" i="5"/>
  <c r="AJ30" i="5"/>
  <c r="AJ83" i="5"/>
  <c r="AJ98" i="5"/>
  <c r="AJ97" i="5"/>
  <c r="T181" i="5"/>
  <c r="T182" i="5"/>
  <c r="AI70" i="5"/>
  <c r="AC71" i="5"/>
  <c r="H86" i="5"/>
  <c r="T86" i="5"/>
  <c r="AD84" i="5"/>
  <c r="I98" i="5"/>
  <c r="I97" i="5"/>
  <c r="O99" i="5"/>
  <c r="O98" i="5"/>
  <c r="O97" i="5"/>
  <c r="U98" i="5"/>
  <c r="U97" i="5"/>
  <c r="AA98" i="5"/>
  <c r="AA97" i="5"/>
  <c r="AG83" i="5"/>
  <c r="AG7" i="7" s="1"/>
  <c r="AG98" i="5"/>
  <c r="AG97" i="5"/>
  <c r="AB132" i="5"/>
  <c r="I139" i="5"/>
  <c r="O139" i="5"/>
  <c r="Q181" i="5"/>
  <c r="AI182" i="5"/>
  <c r="AG249" i="5"/>
  <c r="W249" i="5"/>
  <c r="I249" i="5"/>
  <c r="D251" i="5"/>
  <c r="J250" i="5"/>
  <c r="J251" i="5"/>
  <c r="P249" i="5"/>
  <c r="P250" i="5"/>
  <c r="V251" i="5"/>
  <c r="V250" i="5"/>
  <c r="V249" i="5"/>
  <c r="AB250" i="5"/>
  <c r="AB249" i="5"/>
  <c r="AB251" i="5"/>
  <c r="K356" i="5"/>
  <c r="K355" i="5"/>
  <c r="W355" i="5"/>
  <c r="W356" i="5"/>
  <c r="AI356" i="5"/>
  <c r="AI355" i="5"/>
  <c r="AJ38" i="5"/>
  <c r="AJ139" i="5"/>
  <c r="M99" i="5"/>
  <c r="M98" i="5"/>
  <c r="AI58" i="5"/>
  <c r="AJ57" i="5"/>
  <c r="AI72" i="5"/>
  <c r="AJ71" i="5"/>
  <c r="I86" i="5"/>
  <c r="I85" i="5"/>
  <c r="AF84" i="5"/>
  <c r="J99" i="5"/>
  <c r="J98" i="5"/>
  <c r="J97" i="5"/>
  <c r="P99" i="5"/>
  <c r="P98" i="5"/>
  <c r="P97" i="5"/>
  <c r="V98" i="5"/>
  <c r="V97" i="5"/>
  <c r="AB99" i="5"/>
  <c r="AB98" i="5"/>
  <c r="AB97" i="5"/>
  <c r="AH99" i="5"/>
  <c r="AH98" i="5"/>
  <c r="AH97" i="5"/>
  <c r="AI155" i="5"/>
  <c r="AJ154" i="5"/>
  <c r="E183" i="5"/>
  <c r="E182" i="5"/>
  <c r="O182" i="5"/>
  <c r="U209" i="5"/>
  <c r="AJ209" i="5"/>
  <c r="AJ46" i="5"/>
  <c r="AJ45" i="5"/>
  <c r="AJ147" i="5"/>
  <c r="AJ146" i="5"/>
  <c r="G99" i="5"/>
  <c r="G98" i="5"/>
  <c r="AE99" i="5"/>
  <c r="AE98" i="5"/>
  <c r="L71" i="5"/>
  <c r="R71" i="5"/>
  <c r="D72" i="5"/>
  <c r="J86" i="5"/>
  <c r="J85" i="5"/>
  <c r="V85" i="5"/>
  <c r="AH85" i="5"/>
  <c r="E98" i="5"/>
  <c r="E97" i="5"/>
  <c r="K98" i="5"/>
  <c r="K97" i="5"/>
  <c r="Q98" i="5"/>
  <c r="Q97" i="5"/>
  <c r="W98" i="5"/>
  <c r="W97" i="5"/>
  <c r="AC98" i="5"/>
  <c r="AC97" i="5"/>
  <c r="AI98" i="5"/>
  <c r="AI97" i="5"/>
  <c r="AI141" i="5"/>
  <c r="AJ140" i="5"/>
  <c r="O147" i="5"/>
  <c r="AD153" i="5"/>
  <c r="F181" i="5"/>
  <c r="F183" i="5"/>
  <c r="L183" i="5"/>
  <c r="L182" i="5"/>
  <c r="AD182" i="5"/>
  <c r="AD183" i="5"/>
  <c r="E181" i="5"/>
  <c r="X181" i="5"/>
  <c r="Q182" i="5"/>
  <c r="K226" i="5"/>
  <c r="K225" i="5"/>
  <c r="R249" i="5"/>
  <c r="AC355" i="5"/>
  <c r="H85" i="5"/>
  <c r="M97" i="5"/>
  <c r="AJ56" i="5"/>
  <c r="AJ153" i="5"/>
  <c r="K38" i="5"/>
  <c r="AI40" i="5"/>
  <c r="AJ39" i="5"/>
  <c r="M83" i="5"/>
  <c r="M7" i="7" s="1"/>
  <c r="Y83" i="5"/>
  <c r="Y7" i="7" s="1"/>
  <c r="V86" i="5"/>
  <c r="F83" i="5"/>
  <c r="F7" i="7" s="1"/>
  <c r="F97" i="5"/>
  <c r="L83" i="5"/>
  <c r="L7" i="7" s="1"/>
  <c r="L97" i="5"/>
  <c r="R99" i="5"/>
  <c r="R97" i="5"/>
  <c r="X97" i="5"/>
  <c r="AD97" i="5"/>
  <c r="I99" i="5"/>
  <c r="R139" i="5"/>
  <c r="X139" i="5"/>
  <c r="I146" i="5"/>
  <c r="AB147" i="5"/>
  <c r="AH147" i="5"/>
  <c r="J162" i="5"/>
  <c r="J160" i="5"/>
  <c r="X176" i="5"/>
  <c r="AC181" i="5"/>
  <c r="T183" i="5"/>
  <c r="AF249" i="5"/>
  <c r="E265" i="5"/>
  <c r="E263" i="5"/>
  <c r="K265" i="5"/>
  <c r="K264" i="5"/>
  <c r="H277" i="5"/>
  <c r="H276" i="5"/>
  <c r="N277" i="5"/>
  <c r="N276" i="5"/>
  <c r="S97" i="5"/>
  <c r="X98" i="5"/>
  <c r="AJ64" i="5"/>
  <c r="AJ63" i="5"/>
  <c r="AJ132" i="5"/>
  <c r="AJ161" i="5"/>
  <c r="AJ160" i="5"/>
  <c r="AJ225" i="5"/>
  <c r="F209" i="5"/>
  <c r="X210" i="5"/>
  <c r="AD210" i="5"/>
  <c r="F211" i="5"/>
  <c r="E250" i="5"/>
  <c r="K250" i="5"/>
  <c r="Q250" i="5"/>
  <c r="W250" i="5"/>
  <c r="AI250" i="5"/>
  <c r="U249" i="5"/>
  <c r="I250" i="5"/>
  <c r="T263" i="5"/>
  <c r="AH263" i="5"/>
  <c r="Z264" i="5"/>
  <c r="H265" i="5"/>
  <c r="AH265" i="5"/>
  <c r="AI317" i="5"/>
  <c r="G379" i="5"/>
  <c r="M379" i="5"/>
  <c r="S379" i="5"/>
  <c r="Y379" i="5"/>
  <c r="AE379" i="5"/>
  <c r="R394" i="5"/>
  <c r="AA202" i="5"/>
  <c r="AE209" i="5"/>
  <c r="U231" i="5"/>
  <c r="F250" i="5"/>
  <c r="L249" i="5"/>
  <c r="X249" i="5"/>
  <c r="AD249" i="5"/>
  <c r="F249" i="5"/>
  <c r="X251" i="5"/>
  <c r="H264" i="5"/>
  <c r="AA264" i="5"/>
  <c r="T265" i="5"/>
  <c r="X394" i="5"/>
  <c r="AJ216" i="5"/>
  <c r="AJ231" i="5"/>
  <c r="L276" i="5"/>
  <c r="X276" i="5"/>
  <c r="AD276" i="5"/>
  <c r="M249" i="5"/>
  <c r="AE249" i="5"/>
  <c r="S250" i="5"/>
  <c r="U378" i="5"/>
  <c r="AA378" i="5"/>
  <c r="AG378" i="5"/>
  <c r="AD394" i="5"/>
  <c r="AJ203" i="5"/>
  <c r="M276" i="5"/>
  <c r="S276" i="5"/>
  <c r="Y276" i="5"/>
  <c r="AE276" i="5"/>
  <c r="I175" i="5"/>
  <c r="T175" i="5"/>
  <c r="AH182" i="5"/>
  <c r="I210" i="5"/>
  <c r="AD224" i="5"/>
  <c r="O233" i="5"/>
  <c r="H249" i="5"/>
  <c r="O250" i="5"/>
  <c r="T249" i="5"/>
  <c r="Z250" i="5"/>
  <c r="AG250" i="5"/>
  <c r="O249" i="5"/>
  <c r="Z249" i="5"/>
  <c r="U250" i="5"/>
  <c r="AD251" i="5"/>
  <c r="I264" i="5"/>
  <c r="U264" i="5"/>
  <c r="AG264" i="5"/>
  <c r="M263" i="5"/>
  <c r="AA263" i="5"/>
  <c r="O264" i="5"/>
  <c r="AG338" i="5"/>
  <c r="I355" i="5"/>
  <c r="J379" i="5"/>
  <c r="P379" i="5"/>
  <c r="V379" i="5"/>
  <c r="AB379" i="5"/>
  <c r="AH379" i="5"/>
  <c r="I379" i="5"/>
  <c r="E394" i="5"/>
  <c r="K394" i="5"/>
  <c r="Q394" i="5"/>
  <c r="W394" i="5"/>
  <c r="AC394" i="5"/>
  <c r="AI394" i="5"/>
  <c r="E395" i="5"/>
  <c r="N263" i="5"/>
  <c r="AB263" i="5"/>
  <c r="F394" i="5"/>
  <c r="I276" i="5"/>
  <c r="O276" i="5"/>
  <c r="U276" i="5"/>
  <c r="AA276" i="5"/>
  <c r="AG276" i="5"/>
  <c r="U338" i="5"/>
  <c r="AA338" i="5"/>
  <c r="X338" i="5"/>
  <c r="AD338" i="5"/>
  <c r="L318" i="5"/>
  <c r="AA317" i="5"/>
  <c r="S301" i="5"/>
  <c r="I300" i="5"/>
  <c r="X300" i="5"/>
  <c r="J300" i="5"/>
  <c r="P300" i="5"/>
  <c r="V300" i="5"/>
  <c r="AB300" i="5"/>
  <c r="AH300" i="5"/>
  <c r="O300" i="5"/>
  <c r="Z300" i="5"/>
  <c r="I301" i="5"/>
  <c r="AE301" i="5"/>
  <c r="W300" i="5"/>
  <c r="AC300" i="5"/>
  <c r="O301" i="5"/>
  <c r="AC302" i="5"/>
  <c r="F301" i="5"/>
  <c r="L301" i="5"/>
  <c r="R301" i="5"/>
  <c r="X301" i="5"/>
  <c r="AD301" i="5"/>
  <c r="F300" i="5"/>
  <c r="R300" i="5"/>
  <c r="AF300" i="5"/>
  <c r="I302" i="5"/>
  <c r="AD302" i="5"/>
  <c r="H300" i="5"/>
  <c r="T300" i="5"/>
  <c r="AG300" i="5"/>
  <c r="T301" i="5"/>
  <c r="L302" i="5"/>
  <c r="AA301" i="5"/>
  <c r="AD290" i="5"/>
  <c r="AE289" i="5"/>
  <c r="AF289" i="5"/>
  <c r="U290" i="5"/>
  <c r="AI290" i="5"/>
  <c r="R290" i="5"/>
  <c r="Z289" i="5"/>
  <c r="X290" i="5"/>
  <c r="V289" i="5"/>
  <c r="AB289" i="5"/>
  <c r="AH289" i="5"/>
  <c r="Y289" i="5"/>
  <c r="T289" i="5"/>
  <c r="K290" i="5"/>
  <c r="W289" i="5"/>
  <c r="AC289" i="5"/>
  <c r="AI289" i="5"/>
  <c r="L290" i="5"/>
  <c r="P277" i="5"/>
  <c r="AF277" i="5"/>
  <c r="T277" i="5"/>
  <c r="AH277" i="5"/>
  <c r="V277" i="5"/>
  <c r="W277" i="5"/>
  <c r="K277" i="5"/>
  <c r="Z277" i="5"/>
  <c r="AG225" i="5"/>
  <c r="AI225" i="5"/>
  <c r="R225" i="5"/>
  <c r="AB224" i="5"/>
  <c r="K216" i="5"/>
  <c r="AH217" i="5"/>
  <c r="AH216" i="5"/>
  <c r="F216" i="5"/>
  <c r="I216" i="5"/>
  <c r="G217" i="5"/>
  <c r="M217" i="5"/>
  <c r="S217" i="5"/>
  <c r="Y217" i="5"/>
  <c r="AE217" i="5"/>
  <c r="O216" i="5"/>
  <c r="AB217" i="5"/>
  <c r="H216" i="5"/>
  <c r="N216" i="5"/>
  <c r="T216" i="5"/>
  <c r="Z216" i="5"/>
  <c r="AF216" i="5"/>
  <c r="AA216" i="5"/>
  <c r="P218" i="5"/>
  <c r="U217" i="5"/>
  <c r="F217" i="5"/>
  <c r="U218" i="5"/>
  <c r="AG210" i="5"/>
  <c r="F195" i="5"/>
  <c r="L195" i="5"/>
  <c r="R195" i="5"/>
  <c r="AD211" i="5"/>
  <c r="AF210" i="5"/>
  <c r="AG211" i="5"/>
  <c r="AJ195" i="5"/>
  <c r="O203" i="5"/>
  <c r="U195" i="5"/>
  <c r="AJ202" i="5"/>
  <c r="F231" i="5"/>
  <c r="R231" i="5"/>
  <c r="I232" i="5"/>
  <c r="U233" i="5"/>
  <c r="F233" i="5"/>
  <c r="Y231" i="5"/>
  <c r="M233" i="5"/>
  <c r="AF232" i="5"/>
  <c r="J231" i="5"/>
  <c r="P231" i="5"/>
  <c r="AB231" i="5"/>
  <c r="AG232" i="5"/>
  <c r="AG231" i="5"/>
  <c r="L231" i="5"/>
  <c r="AH233" i="5"/>
  <c r="AG195" i="5"/>
  <c r="AA195" i="5"/>
  <c r="AG224" i="5"/>
  <c r="J224" i="5"/>
  <c r="P225" i="5"/>
  <c r="V225" i="5"/>
  <c r="P224" i="5"/>
  <c r="AH224" i="5"/>
  <c r="O225" i="5"/>
  <c r="I195" i="5"/>
  <c r="U224" i="5"/>
  <c r="AI224" i="5"/>
  <c r="I226" i="5"/>
  <c r="U226" i="5"/>
  <c r="AG226" i="5"/>
  <c r="N195" i="5"/>
  <c r="L224" i="5"/>
  <c r="R224" i="5"/>
  <c r="X225" i="5"/>
  <c r="AD225" i="5"/>
  <c r="E224" i="5"/>
  <c r="W224" i="5"/>
  <c r="F225" i="5"/>
  <c r="U225" i="5"/>
  <c r="J226" i="5"/>
  <c r="V226" i="5"/>
  <c r="O195" i="5"/>
  <c r="F224" i="5"/>
  <c r="AA224" i="5"/>
  <c r="I225" i="5"/>
  <c r="AB225" i="5"/>
  <c r="I224" i="5"/>
  <c r="Y218" i="5"/>
  <c r="P216" i="5"/>
  <c r="AB216" i="5"/>
  <c r="F218" i="5"/>
  <c r="I217" i="5"/>
  <c r="G195" i="5"/>
  <c r="G9" i="7" s="1"/>
  <c r="J216" i="5"/>
  <c r="R216" i="5"/>
  <c r="AD216" i="5"/>
  <c r="N217" i="5"/>
  <c r="T218" i="5"/>
  <c r="Y216" i="5"/>
  <c r="Y195" i="5"/>
  <c r="H195" i="5"/>
  <c r="T195" i="5"/>
  <c r="T9" i="7" s="1"/>
  <c r="Z195" i="5"/>
  <c r="Z9" i="7" s="1"/>
  <c r="W216" i="5"/>
  <c r="U216" i="5"/>
  <c r="AG216" i="5"/>
  <c r="J218" i="5"/>
  <c r="AF218" i="5"/>
  <c r="M195" i="5"/>
  <c r="M9" i="7" s="1"/>
  <c r="L216" i="5"/>
  <c r="V216" i="5"/>
  <c r="M218" i="5"/>
  <c r="V218" i="5"/>
  <c r="O210" i="5"/>
  <c r="T211" i="5"/>
  <c r="AF211" i="5"/>
  <c r="L209" i="5"/>
  <c r="AD195" i="5"/>
  <c r="M209" i="5"/>
  <c r="Z210" i="5"/>
  <c r="Q209" i="5"/>
  <c r="L211" i="5"/>
  <c r="X211" i="5"/>
  <c r="M211" i="5"/>
  <c r="AD203" i="5"/>
  <c r="AF195" i="5"/>
  <c r="N203" i="5"/>
  <c r="S202" i="5"/>
  <c r="AF203" i="5"/>
  <c r="J202" i="5"/>
  <c r="AD202" i="5"/>
  <c r="AG203" i="5"/>
  <c r="AA204" i="5"/>
  <c r="F202" i="5"/>
  <c r="X195" i="5"/>
  <c r="L202" i="5"/>
  <c r="AG202" i="5"/>
  <c r="R203" i="5"/>
  <c r="F204" i="5"/>
  <c r="R204" i="5"/>
  <c r="AB204" i="5"/>
  <c r="R202" i="5"/>
  <c r="H203" i="5"/>
  <c r="U203" i="5"/>
  <c r="H204" i="5"/>
  <c r="T204" i="5"/>
  <c r="U202" i="5"/>
  <c r="I203" i="5"/>
  <c r="X202" i="5"/>
  <c r="J203" i="5"/>
  <c r="AB203" i="5"/>
  <c r="J204" i="5"/>
  <c r="G161" i="5"/>
  <c r="M160" i="5"/>
  <c r="S161" i="5"/>
  <c r="AE161" i="5"/>
  <c r="X160" i="5"/>
  <c r="Z160" i="5"/>
  <c r="U160" i="5"/>
  <c r="U162" i="5"/>
  <c r="AB160" i="5"/>
  <c r="AB162" i="5"/>
  <c r="J155" i="5"/>
  <c r="AI132" i="5"/>
  <c r="I147" i="5"/>
  <c r="AA147" i="5"/>
  <c r="AA146" i="5"/>
  <c r="O148" i="5"/>
  <c r="AA148" i="5"/>
  <c r="AD147" i="5"/>
  <c r="L147" i="5"/>
  <c r="O132" i="5"/>
  <c r="O140" i="5"/>
  <c r="Q132" i="5"/>
  <c r="AG139" i="5"/>
  <c r="J140" i="5"/>
  <c r="P140" i="5"/>
  <c r="V140" i="5"/>
  <c r="AC140" i="5"/>
  <c r="F132" i="5"/>
  <c r="F10" i="7" s="1"/>
  <c r="R132" i="5"/>
  <c r="U132" i="5"/>
  <c r="I141" i="5"/>
  <c r="AA132" i="5"/>
  <c r="AD140" i="5"/>
  <c r="E139" i="5"/>
  <c r="Q139" i="5"/>
  <c r="I132" i="5"/>
  <c r="AG132" i="5"/>
  <c r="AH139" i="5"/>
  <c r="E132" i="5"/>
  <c r="O161" i="5"/>
  <c r="W132" i="5"/>
  <c r="AC160" i="5"/>
  <c r="R161" i="5"/>
  <c r="Z162" i="5"/>
  <c r="AC161" i="5"/>
  <c r="K132" i="5"/>
  <c r="AI160" i="5"/>
  <c r="V161" i="5"/>
  <c r="I162" i="5"/>
  <c r="Q160" i="5"/>
  <c r="X161" i="5"/>
  <c r="L161" i="5"/>
  <c r="E161" i="5"/>
  <c r="V160" i="5"/>
  <c r="AB161" i="5"/>
  <c r="K161" i="5"/>
  <c r="Z161" i="5"/>
  <c r="L132" i="5"/>
  <c r="L135" i="5" s="1"/>
  <c r="N153" i="5"/>
  <c r="S153" i="5"/>
  <c r="AE153" i="5"/>
  <c r="J153" i="5"/>
  <c r="X154" i="5"/>
  <c r="R155" i="5"/>
  <c r="AD132" i="5"/>
  <c r="W147" i="5"/>
  <c r="D148" i="5"/>
  <c r="Z148" i="5"/>
  <c r="F146" i="5"/>
  <c r="AG146" i="5"/>
  <c r="R147" i="5"/>
  <c r="H148" i="5"/>
  <c r="X146" i="5"/>
  <c r="G147" i="5"/>
  <c r="M147" i="5"/>
  <c r="S147" i="5"/>
  <c r="AE147" i="5"/>
  <c r="J146" i="5"/>
  <c r="AI146" i="5"/>
  <c r="V147" i="5"/>
  <c r="O146" i="5"/>
  <c r="R146" i="5"/>
  <c r="J147" i="5"/>
  <c r="Z140" i="5"/>
  <c r="U139" i="5"/>
  <c r="AI139" i="5"/>
  <c r="Q140" i="5"/>
  <c r="AG140" i="5"/>
  <c r="J141" i="5"/>
  <c r="N139" i="5"/>
  <c r="Z139" i="5"/>
  <c r="AF139" i="5"/>
  <c r="L139" i="5"/>
  <c r="V139" i="5"/>
  <c r="F140" i="5"/>
  <c r="U140" i="5"/>
  <c r="AH140" i="5"/>
  <c r="O141" i="5"/>
  <c r="AA141" i="5"/>
  <c r="X132" i="5"/>
  <c r="X10" i="7" s="1"/>
  <c r="W139" i="5"/>
  <c r="X140" i="5"/>
  <c r="AI140" i="5"/>
  <c r="R141" i="5"/>
  <c r="J139" i="5"/>
  <c r="AB139" i="5"/>
  <c r="AA139" i="5"/>
  <c r="K140" i="5"/>
  <c r="D141" i="5"/>
  <c r="X141" i="5"/>
  <c r="P139" i="5"/>
  <c r="AC139" i="5"/>
  <c r="L140" i="5"/>
  <c r="AB140" i="5"/>
  <c r="G141" i="5"/>
  <c r="V141" i="5"/>
  <c r="AJ84" i="5"/>
  <c r="Z99" i="5"/>
  <c r="X83" i="5"/>
  <c r="X7" i="7" s="1"/>
  <c r="AD99" i="5"/>
  <c r="F99" i="5"/>
  <c r="AG99" i="5"/>
  <c r="U99" i="5"/>
  <c r="I71" i="5"/>
  <c r="J71" i="5"/>
  <c r="U71" i="5"/>
  <c r="E71" i="5"/>
  <c r="AG71" i="5"/>
  <c r="F71" i="5"/>
  <c r="AG64" i="5"/>
  <c r="N63" i="5"/>
  <c r="N65" i="5"/>
  <c r="AF46" i="5"/>
  <c r="G46" i="5"/>
  <c r="N45" i="5"/>
  <c r="I45" i="5"/>
  <c r="U46" i="5"/>
  <c r="F23" i="5"/>
  <c r="W39" i="5"/>
  <c r="V38" i="5"/>
  <c r="H38" i="5"/>
  <c r="P39" i="5"/>
  <c r="I38" i="5"/>
  <c r="AB39" i="5"/>
  <c r="I31" i="5"/>
  <c r="O31" i="5"/>
  <c r="AG31" i="5"/>
  <c r="AF30" i="5"/>
  <c r="E30" i="5"/>
  <c r="K30" i="5"/>
  <c r="Q30" i="5"/>
  <c r="W30" i="5"/>
  <c r="AI30" i="5"/>
  <c r="H32" i="5"/>
  <c r="N30" i="5"/>
  <c r="T23" i="5"/>
  <c r="H23" i="5"/>
  <c r="H6" i="7" s="1"/>
  <c r="T30" i="5"/>
  <c r="AF71" i="5"/>
  <c r="R70" i="5"/>
  <c r="G71" i="5"/>
  <c r="X71" i="5"/>
  <c r="E72" i="5"/>
  <c r="AF72" i="5"/>
  <c r="S71" i="5"/>
  <c r="AE23" i="5"/>
  <c r="X70" i="5"/>
  <c r="H71" i="5"/>
  <c r="Z71" i="5"/>
  <c r="U72" i="5"/>
  <c r="Z70" i="5"/>
  <c r="AB71" i="5"/>
  <c r="AF70" i="5"/>
  <c r="M71" i="5"/>
  <c r="AD71" i="5"/>
  <c r="L72" i="5"/>
  <c r="G70" i="5"/>
  <c r="N71" i="5"/>
  <c r="AE71" i="5"/>
  <c r="AB65" i="5"/>
  <c r="F63" i="5"/>
  <c r="U63" i="5"/>
  <c r="I64" i="5"/>
  <c r="O65" i="5"/>
  <c r="J63" i="5"/>
  <c r="P63" i="5"/>
  <c r="AG63" i="5"/>
  <c r="H63" i="5"/>
  <c r="V63" i="5"/>
  <c r="Z63" i="5"/>
  <c r="AD63" i="5"/>
  <c r="W63" i="5"/>
  <c r="R63" i="5"/>
  <c r="AH64" i="5"/>
  <c r="P64" i="5"/>
  <c r="Y23" i="5"/>
  <c r="I63" i="5"/>
  <c r="AA63" i="5"/>
  <c r="O63" i="5"/>
  <c r="AB63" i="5"/>
  <c r="AE64" i="5"/>
  <c r="J65" i="5"/>
  <c r="AA65" i="5"/>
  <c r="E56" i="5"/>
  <c r="K56" i="5"/>
  <c r="Q57" i="5"/>
  <c r="W57" i="5"/>
  <c r="AB56" i="5"/>
  <c r="V23" i="5"/>
  <c r="F56" i="5"/>
  <c r="AD56" i="5"/>
  <c r="K58" i="5"/>
  <c r="W58" i="5"/>
  <c r="W56" i="5"/>
  <c r="N56" i="5"/>
  <c r="AI56" i="5"/>
  <c r="AI57" i="5"/>
  <c r="P56" i="5"/>
  <c r="K57" i="5"/>
  <c r="AA56" i="5"/>
  <c r="AG56" i="5"/>
  <c r="U56" i="5"/>
  <c r="AG57" i="5"/>
  <c r="O58" i="5"/>
  <c r="D23" i="5"/>
  <c r="E46" i="5"/>
  <c r="K46" i="5"/>
  <c r="AC45" i="5"/>
  <c r="AI45" i="5"/>
  <c r="T45" i="5"/>
  <c r="AH45" i="5"/>
  <c r="AI46" i="5"/>
  <c r="X45" i="5"/>
  <c r="H45" i="5"/>
  <c r="V45" i="5"/>
  <c r="AD45" i="5"/>
  <c r="G45" i="5"/>
  <c r="M45" i="5"/>
  <c r="S45" i="5"/>
  <c r="Y45" i="5"/>
  <c r="AE45" i="5"/>
  <c r="W45" i="5"/>
  <c r="N46" i="5"/>
  <c r="Y47" i="5"/>
  <c r="R45" i="5"/>
  <c r="P23" i="5"/>
  <c r="Z45" i="5"/>
  <c r="K47" i="5"/>
  <c r="P45" i="5"/>
  <c r="AB45" i="5"/>
  <c r="AE46" i="5"/>
  <c r="M47" i="5"/>
  <c r="H40" i="5"/>
  <c r="N23" i="5"/>
  <c r="Z23" i="5"/>
  <c r="O39" i="5"/>
  <c r="U39" i="5"/>
  <c r="N38" i="5"/>
  <c r="Z38" i="5"/>
  <c r="AA39" i="5"/>
  <c r="O38" i="5"/>
  <c r="AB38" i="5"/>
  <c r="AF23" i="5"/>
  <c r="P38" i="5"/>
  <c r="AD38" i="5"/>
  <c r="AG39" i="5"/>
  <c r="AA40" i="5"/>
  <c r="T40" i="5"/>
  <c r="F38" i="5"/>
  <c r="R38" i="5"/>
  <c r="AG38" i="5"/>
  <c r="AH39" i="5"/>
  <c r="O40" i="5"/>
  <c r="G38" i="5"/>
  <c r="M38" i="5"/>
  <c r="S38" i="5"/>
  <c r="Y38" i="5"/>
  <c r="AE38" i="5"/>
  <c r="U38" i="5"/>
  <c r="I39" i="5"/>
  <c r="O23" i="5"/>
  <c r="J31" i="5"/>
  <c r="R30" i="5"/>
  <c r="E31" i="5"/>
  <c r="E32" i="5"/>
  <c r="AG23" i="5"/>
  <c r="O32" i="5"/>
  <c r="I23" i="5"/>
  <c r="I6" i="7" s="1"/>
  <c r="AA23" i="5"/>
  <c r="R31" i="5"/>
  <c r="J23" i="5"/>
  <c r="AB23" i="5"/>
  <c r="Z30" i="5"/>
  <c r="W31" i="5"/>
  <c r="I32" i="5"/>
  <c r="K31" i="5"/>
  <c r="AH23" i="5"/>
  <c r="F31" i="5"/>
  <c r="L31" i="5"/>
  <c r="AD31" i="5"/>
  <c r="F30" i="5"/>
  <c r="X30" i="5"/>
  <c r="Q31" i="5"/>
  <c r="L23" i="5"/>
  <c r="L6" i="7" s="1"/>
  <c r="U23" i="5"/>
  <c r="AD23" i="5"/>
  <c r="AD6" i="7" s="1"/>
  <c r="L30" i="5"/>
  <c r="AD30" i="5"/>
  <c r="AC31" i="5"/>
  <c r="K32" i="5"/>
  <c r="W32" i="5"/>
  <c r="E65" i="5"/>
  <c r="E64" i="5"/>
  <c r="E63" i="5"/>
  <c r="G56" i="5"/>
  <c r="G58" i="5"/>
  <c r="H57" i="5"/>
  <c r="G57" i="5"/>
  <c r="S56" i="5"/>
  <c r="S58" i="5"/>
  <c r="T57" i="5"/>
  <c r="AC64" i="5"/>
  <c r="AC65" i="5"/>
  <c r="AC63" i="5"/>
  <c r="I47" i="5"/>
  <c r="J46" i="5"/>
  <c r="I46" i="5"/>
  <c r="O45" i="5"/>
  <c r="O47" i="5"/>
  <c r="P46" i="5"/>
  <c r="O46" i="5"/>
  <c r="U45" i="5"/>
  <c r="U47" i="5"/>
  <c r="AA46" i="5"/>
  <c r="AA45" i="5"/>
  <c r="AA47" i="5"/>
  <c r="AH46" i="5"/>
  <c r="AG46" i="5"/>
  <c r="AG45" i="5"/>
  <c r="AG47" i="5"/>
  <c r="AB46" i="5"/>
  <c r="U86" i="5"/>
  <c r="AD86" i="5"/>
  <c r="AE56" i="5"/>
  <c r="AF57" i="5"/>
  <c r="AE57" i="5"/>
  <c r="AE58" i="5"/>
  <c r="S23" i="5"/>
  <c r="S6" i="7" s="1"/>
  <c r="S57" i="5"/>
  <c r="N135" i="5"/>
  <c r="M56" i="5"/>
  <c r="M58" i="5"/>
  <c r="N57" i="5"/>
  <c r="M57" i="5"/>
  <c r="Y56" i="5"/>
  <c r="Y57" i="5"/>
  <c r="Y58" i="5"/>
  <c r="K65" i="5"/>
  <c r="K64" i="5"/>
  <c r="AI64" i="5"/>
  <c r="AI65" i="5"/>
  <c r="AI63" i="5"/>
  <c r="M32" i="5"/>
  <c r="N31" i="5"/>
  <c r="M31" i="5"/>
  <c r="M30" i="5"/>
  <c r="Z31" i="5"/>
  <c r="Y32" i="5"/>
  <c r="Y31" i="5"/>
  <c r="Y30" i="5"/>
  <c r="K40" i="5"/>
  <c r="K23" i="5"/>
  <c r="K6" i="7" s="1"/>
  <c r="K39" i="5"/>
  <c r="AC39" i="5"/>
  <c r="AC23" i="5"/>
  <c r="AC6" i="7" s="1"/>
  <c r="AC38" i="5"/>
  <c r="AC40" i="5"/>
  <c r="Z57" i="5"/>
  <c r="K63" i="5"/>
  <c r="Q63" i="5"/>
  <c r="Q65" i="5"/>
  <c r="Q64" i="5"/>
  <c r="M23" i="5"/>
  <c r="M6" i="7" s="1"/>
  <c r="G32" i="5"/>
  <c r="H31" i="5"/>
  <c r="G31" i="5"/>
  <c r="G30" i="5"/>
  <c r="S32" i="5"/>
  <c r="T31" i="5"/>
  <c r="S31" i="5"/>
  <c r="S30" i="5"/>
  <c r="AF31" i="5"/>
  <c r="AE31" i="5"/>
  <c r="AE32" i="5"/>
  <c r="AE30" i="5"/>
  <c r="E40" i="5"/>
  <c r="E23" i="5"/>
  <c r="E6" i="7" s="1"/>
  <c r="E39" i="5"/>
  <c r="E38" i="5"/>
  <c r="Q38" i="5"/>
  <c r="Q23" i="5"/>
  <c r="Q40" i="5"/>
  <c r="Q39" i="5"/>
  <c r="W38" i="5"/>
  <c r="W23" i="5"/>
  <c r="W40" i="5"/>
  <c r="AI39" i="5"/>
  <c r="AI23" i="5"/>
  <c r="AI6" i="7" s="1"/>
  <c r="AI38" i="5"/>
  <c r="G23" i="5"/>
  <c r="G6" i="7" s="1"/>
  <c r="W64" i="5"/>
  <c r="Y147" i="5"/>
  <c r="Y148" i="5"/>
  <c r="M148" i="5"/>
  <c r="H153" i="5"/>
  <c r="I154" i="5"/>
  <c r="H155" i="5"/>
  <c r="T153" i="5"/>
  <c r="T155" i="5"/>
  <c r="Z153" i="5"/>
  <c r="Z154" i="5"/>
  <c r="AF153" i="5"/>
  <c r="AG154" i="5"/>
  <c r="U154" i="5"/>
  <c r="AF154" i="5"/>
  <c r="U174" i="5"/>
  <c r="I174" i="5"/>
  <c r="P174" i="5"/>
  <c r="AB174" i="5"/>
  <c r="AB175" i="5"/>
  <c r="L174" i="5"/>
  <c r="X174" i="5"/>
  <c r="AH174" i="5"/>
  <c r="D176" i="5"/>
  <c r="AH176" i="5"/>
  <c r="X31" i="5"/>
  <c r="J32" i="5"/>
  <c r="Q32" i="5"/>
  <c r="F39" i="5"/>
  <c r="L39" i="5"/>
  <c r="R39" i="5"/>
  <c r="X39" i="5"/>
  <c r="AD39" i="5"/>
  <c r="L38" i="5"/>
  <c r="T38" i="5"/>
  <c r="AA38" i="5"/>
  <c r="AH38" i="5"/>
  <c r="J39" i="5"/>
  <c r="Y39" i="5"/>
  <c r="AF39" i="5"/>
  <c r="G40" i="5"/>
  <c r="U40" i="5"/>
  <c r="J45" i="5"/>
  <c r="Q45" i="5"/>
  <c r="AF45" i="5"/>
  <c r="H46" i="5"/>
  <c r="V46" i="5"/>
  <c r="AC46" i="5"/>
  <c r="E47" i="5"/>
  <c r="S47" i="5"/>
  <c r="H56" i="5"/>
  <c r="O56" i="5"/>
  <c r="V56" i="5"/>
  <c r="AC56" i="5"/>
  <c r="E57" i="5"/>
  <c r="AA57" i="5"/>
  <c r="AH57" i="5"/>
  <c r="I58" i="5"/>
  <c r="Q58" i="5"/>
  <c r="F64" i="5"/>
  <c r="L64" i="5"/>
  <c r="R65" i="5"/>
  <c r="R64" i="5"/>
  <c r="X64" i="5"/>
  <c r="AD64" i="5"/>
  <c r="L63" i="5"/>
  <c r="T63" i="5"/>
  <c r="AH63" i="5"/>
  <c r="J64" i="5"/>
  <c r="X65" i="5"/>
  <c r="T70" i="5"/>
  <c r="H70" i="5"/>
  <c r="Q70" i="5"/>
  <c r="Y70" i="5"/>
  <c r="AG70" i="5"/>
  <c r="T71" i="5"/>
  <c r="N83" i="5"/>
  <c r="N7" i="7" s="1"/>
  <c r="AE83" i="5"/>
  <c r="AE7" i="7" s="1"/>
  <c r="H132" i="5"/>
  <c r="H10" i="7" s="1"/>
  <c r="V132" i="5"/>
  <c r="V10" i="7" s="1"/>
  <c r="AC132" i="5"/>
  <c r="AC10" i="7" s="1"/>
  <c r="S139" i="5"/>
  <c r="E140" i="5"/>
  <c r="N140" i="5"/>
  <c r="AF140" i="5"/>
  <c r="P141" i="5"/>
  <c r="Y141" i="5"/>
  <c r="AF141" i="5"/>
  <c r="H146" i="5"/>
  <c r="N146" i="5"/>
  <c r="N147" i="5"/>
  <c r="T146" i="5"/>
  <c r="U147" i="5"/>
  <c r="Z146" i="5"/>
  <c r="AF146" i="5"/>
  <c r="AF148" i="5"/>
  <c r="G146" i="5"/>
  <c r="Q146" i="5"/>
  <c r="Y146" i="5"/>
  <c r="AH146" i="5"/>
  <c r="K147" i="5"/>
  <c r="T147" i="5"/>
  <c r="AC147" i="5"/>
  <c r="N148" i="5"/>
  <c r="AH148" i="5"/>
  <c r="V153" i="5"/>
  <c r="L154" i="5"/>
  <c r="V154" i="5"/>
  <c r="AH154" i="5"/>
  <c r="F161" i="5"/>
  <c r="F162" i="5"/>
  <c r="R162" i="5"/>
  <c r="R160" i="5"/>
  <c r="AD160" i="5"/>
  <c r="AD161" i="5"/>
  <c r="E160" i="5"/>
  <c r="O160" i="5"/>
  <c r="AA160" i="5"/>
  <c r="Q161" i="5"/>
  <c r="AA161" i="5"/>
  <c r="G162" i="5"/>
  <c r="K176" i="5"/>
  <c r="K175" i="5"/>
  <c r="W176" i="5"/>
  <c r="W174" i="5"/>
  <c r="AI176" i="5"/>
  <c r="AI174" i="5"/>
  <c r="AI175" i="5"/>
  <c r="O174" i="5"/>
  <c r="Y174" i="5"/>
  <c r="E175" i="5"/>
  <c r="P175" i="5"/>
  <c r="AA175" i="5"/>
  <c r="AG181" i="5"/>
  <c r="Y181" i="5"/>
  <c r="U181" i="5"/>
  <c r="P183" i="5"/>
  <c r="P182" i="5"/>
  <c r="AB183" i="5"/>
  <c r="AB181" i="5"/>
  <c r="L181" i="5"/>
  <c r="W181" i="5"/>
  <c r="AH181" i="5"/>
  <c r="X182" i="5"/>
  <c r="D183" i="5"/>
  <c r="D204" i="5"/>
  <c r="O202" i="5"/>
  <c r="D195" i="5"/>
  <c r="AL196" i="5" s="1"/>
  <c r="I202" i="5"/>
  <c r="P204" i="5"/>
  <c r="P195" i="5"/>
  <c r="P9" i="7" s="1"/>
  <c r="V202" i="5"/>
  <c r="V195" i="5"/>
  <c r="V204" i="5"/>
  <c r="AH203" i="5"/>
  <c r="AH195" i="5"/>
  <c r="AH9" i="7" s="1"/>
  <c r="AH204" i="5"/>
  <c r="AH202" i="5"/>
  <c r="P202" i="5"/>
  <c r="AB202" i="5"/>
  <c r="D211" i="5"/>
  <c r="AD209" i="5"/>
  <c r="I209" i="5"/>
  <c r="O209" i="5"/>
  <c r="AA209" i="5"/>
  <c r="X209" i="5"/>
  <c r="AI209" i="5"/>
  <c r="AG209" i="5"/>
  <c r="R209" i="5"/>
  <c r="J211" i="5"/>
  <c r="J210" i="5"/>
  <c r="J209" i="5"/>
  <c r="P209" i="5"/>
  <c r="P211" i="5"/>
  <c r="P210" i="5"/>
  <c r="V210" i="5"/>
  <c r="V209" i="5"/>
  <c r="V211" i="5"/>
  <c r="AB210" i="5"/>
  <c r="AB211" i="5"/>
  <c r="AB209" i="5"/>
  <c r="AH210" i="5"/>
  <c r="AH209" i="5"/>
  <c r="AH211" i="5"/>
  <c r="Y209" i="5"/>
  <c r="G318" i="5"/>
  <c r="M318" i="5"/>
  <c r="T317" i="5"/>
  <c r="S318" i="5"/>
  <c r="Z317" i="5"/>
  <c r="Y317" i="5"/>
  <c r="Y318" i="5"/>
  <c r="AE317" i="5"/>
  <c r="AE318" i="5"/>
  <c r="AF317" i="5"/>
  <c r="S39" i="5"/>
  <c r="Z39" i="5"/>
  <c r="K45" i="5"/>
  <c r="W46" i="5"/>
  <c r="AI47" i="5"/>
  <c r="I56" i="5"/>
  <c r="U57" i="5"/>
  <c r="AB57" i="5"/>
  <c r="G65" i="5"/>
  <c r="G63" i="5"/>
  <c r="M65" i="5"/>
  <c r="M63" i="5"/>
  <c r="S65" i="5"/>
  <c r="S63" i="5"/>
  <c r="Y65" i="5"/>
  <c r="Y63" i="5"/>
  <c r="AE65" i="5"/>
  <c r="AE63" i="5"/>
  <c r="S64" i="5"/>
  <c r="Z64" i="5"/>
  <c r="O71" i="5"/>
  <c r="O72" i="5"/>
  <c r="AA71" i="5"/>
  <c r="AA70" i="5"/>
  <c r="I70" i="5"/>
  <c r="V71" i="5"/>
  <c r="AF86" i="5"/>
  <c r="X99" i="5"/>
  <c r="P132" i="5"/>
  <c r="P10" i="7" s="1"/>
  <c r="G148" i="5"/>
  <c r="AG153" i="5"/>
  <c r="Y153" i="5"/>
  <c r="U153" i="5"/>
  <c r="AB153" i="5"/>
  <c r="L153" i="5"/>
  <c r="W153" i="5"/>
  <c r="AH153" i="5"/>
  <c r="N154" i="5"/>
  <c r="AI154" i="5"/>
  <c r="M161" i="5"/>
  <c r="M162" i="5"/>
  <c r="Y161" i="5"/>
  <c r="Y162" i="5"/>
  <c r="Y160" i="5"/>
  <c r="H161" i="5"/>
  <c r="S162" i="5"/>
  <c r="F174" i="5"/>
  <c r="F175" i="5"/>
  <c r="R175" i="5"/>
  <c r="R176" i="5"/>
  <c r="AD176" i="5"/>
  <c r="AD174" i="5"/>
  <c r="E174" i="5"/>
  <c r="Q174" i="5"/>
  <c r="AA174" i="5"/>
  <c r="Q175" i="5"/>
  <c r="AC175" i="5"/>
  <c r="P176" i="5"/>
  <c r="E204" i="5"/>
  <c r="E203" i="5"/>
  <c r="E202" i="5"/>
  <c r="E195" i="5"/>
  <c r="E9" i="7" s="1"/>
  <c r="K204" i="5"/>
  <c r="K203" i="5"/>
  <c r="Q204" i="5"/>
  <c r="Q203" i="5"/>
  <c r="Q195" i="5"/>
  <c r="Q202" i="5"/>
  <c r="W204" i="5"/>
  <c r="W202" i="5"/>
  <c r="AC204" i="5"/>
  <c r="AC202" i="5"/>
  <c r="AC203" i="5"/>
  <c r="AI204" i="5"/>
  <c r="AI203" i="5"/>
  <c r="E211" i="5"/>
  <c r="F210" i="5"/>
  <c r="E210" i="5"/>
  <c r="E209" i="5"/>
  <c r="K211" i="5"/>
  <c r="L210" i="5"/>
  <c r="K210" i="5"/>
  <c r="I30" i="5"/>
  <c r="O30" i="5"/>
  <c r="U30" i="5"/>
  <c r="AA30" i="5"/>
  <c r="AG30" i="5"/>
  <c r="AG32" i="5"/>
  <c r="M39" i="5"/>
  <c r="T39" i="5"/>
  <c r="I40" i="5"/>
  <c r="AE40" i="5"/>
  <c r="F46" i="5"/>
  <c r="L46" i="5"/>
  <c r="R46" i="5"/>
  <c r="X46" i="5"/>
  <c r="AD46" i="5"/>
  <c r="E45" i="5"/>
  <c r="L45" i="5"/>
  <c r="Q46" i="5"/>
  <c r="Y46" i="5"/>
  <c r="G47" i="5"/>
  <c r="AC47" i="5"/>
  <c r="J56" i="5"/>
  <c r="Q56" i="5"/>
  <c r="X56" i="5"/>
  <c r="AF56" i="5"/>
  <c r="V57" i="5"/>
  <c r="AC57" i="5"/>
  <c r="E58" i="5"/>
  <c r="AG58" i="5"/>
  <c r="M64" i="5"/>
  <c r="T64" i="5"/>
  <c r="J70" i="5"/>
  <c r="K71" i="5"/>
  <c r="P70" i="5"/>
  <c r="V70" i="5"/>
  <c r="V72" i="5"/>
  <c r="AB70" i="5"/>
  <c r="AH70" i="5"/>
  <c r="K70" i="5"/>
  <c r="S70" i="5"/>
  <c r="AC70" i="5"/>
  <c r="W71" i="5"/>
  <c r="I72" i="5"/>
  <c r="AG72" i="5"/>
  <c r="O86" i="5"/>
  <c r="S83" i="5"/>
  <c r="S7" i="7" s="1"/>
  <c r="Y99" i="5"/>
  <c r="J132" i="5"/>
  <c r="J10" i="7" s="1"/>
  <c r="AF132" i="5"/>
  <c r="AF10" i="7" s="1"/>
  <c r="AD139" i="5"/>
  <c r="P146" i="5"/>
  <c r="K146" i="5"/>
  <c r="S146" i="5"/>
  <c r="AB146" i="5"/>
  <c r="E147" i="5"/>
  <c r="AF147" i="5"/>
  <c r="P148" i="5"/>
  <c r="O153" i="5"/>
  <c r="X153" i="5"/>
  <c r="E154" i="5"/>
  <c r="O154" i="5"/>
  <c r="AA154" i="5"/>
  <c r="D155" i="5"/>
  <c r="N155" i="5"/>
  <c r="AF155" i="5"/>
  <c r="H160" i="5"/>
  <c r="I161" i="5"/>
  <c r="N160" i="5"/>
  <c r="N161" i="5"/>
  <c r="T160" i="5"/>
  <c r="U161" i="5"/>
  <c r="T162" i="5"/>
  <c r="AF160" i="5"/>
  <c r="AF162" i="5"/>
  <c r="G160" i="5"/>
  <c r="S160" i="5"/>
  <c r="T161" i="5"/>
  <c r="AF161" i="5"/>
  <c r="G174" i="5"/>
  <c r="R174" i="5"/>
  <c r="AC174" i="5"/>
  <c r="AD175" i="5"/>
  <c r="AB176" i="5"/>
  <c r="R181" i="5"/>
  <c r="R182" i="5"/>
  <c r="F182" i="5"/>
  <c r="AI195" i="5"/>
  <c r="AI9" i="7" s="1"/>
  <c r="W203" i="5"/>
  <c r="J30" i="5"/>
  <c r="P30" i="5"/>
  <c r="V30" i="5"/>
  <c r="AB30" i="5"/>
  <c r="AH30" i="5"/>
  <c r="U31" i="5"/>
  <c r="AA31" i="5"/>
  <c r="AI32" i="5"/>
  <c r="G39" i="5"/>
  <c r="N39" i="5"/>
  <c r="Y40" i="5"/>
  <c r="F45" i="5"/>
  <c r="S46" i="5"/>
  <c r="Z46" i="5"/>
  <c r="AD47" i="5"/>
  <c r="R56" i="5"/>
  <c r="Z56" i="5"/>
  <c r="P57" i="5"/>
  <c r="AA58" i="5"/>
  <c r="G64" i="5"/>
  <c r="N64" i="5"/>
  <c r="U64" i="5"/>
  <c r="L70" i="5"/>
  <c r="U70" i="5"/>
  <c r="AD70" i="5"/>
  <c r="P71" i="5"/>
  <c r="AH71" i="5"/>
  <c r="J72" i="5"/>
  <c r="R72" i="5"/>
  <c r="AA72" i="5"/>
  <c r="AH72" i="5"/>
  <c r="R83" i="5"/>
  <c r="R7" i="7" s="1"/>
  <c r="AH86" i="5"/>
  <c r="S99" i="5"/>
  <c r="AA99" i="5"/>
  <c r="D132" i="5"/>
  <c r="AL133" i="5" s="1"/>
  <c r="Z132" i="5"/>
  <c r="Z10" i="7" s="1"/>
  <c r="G140" i="5"/>
  <c r="G132" i="5"/>
  <c r="G10" i="7" s="1"/>
  <c r="M140" i="5"/>
  <c r="M141" i="5"/>
  <c r="M132" i="5"/>
  <c r="S140" i="5"/>
  <c r="S132" i="5"/>
  <c r="S10" i="7" s="1"/>
  <c r="Y140" i="5"/>
  <c r="Y139" i="5"/>
  <c r="Y132" i="5"/>
  <c r="Y10" i="7" s="1"/>
  <c r="AE140" i="5"/>
  <c r="AE132" i="5"/>
  <c r="AE10" i="7" s="1"/>
  <c r="F139" i="5"/>
  <c r="AE139" i="5"/>
  <c r="R140" i="5"/>
  <c r="L141" i="5"/>
  <c r="W148" i="5"/>
  <c r="W146" i="5"/>
  <c r="AI148" i="5"/>
  <c r="AI147" i="5"/>
  <c r="L146" i="5"/>
  <c r="U146" i="5"/>
  <c r="AC146" i="5"/>
  <c r="H147" i="5"/>
  <c r="P147" i="5"/>
  <c r="X147" i="5"/>
  <c r="S148" i="5"/>
  <c r="AB148" i="5"/>
  <c r="F155" i="5"/>
  <c r="F153" i="5"/>
  <c r="R153" i="5"/>
  <c r="R154" i="5"/>
  <c r="AD154" i="5"/>
  <c r="AD155" i="5"/>
  <c r="E153" i="5"/>
  <c r="P153" i="5"/>
  <c r="AA153" i="5"/>
  <c r="F154" i="5"/>
  <c r="Q154" i="5"/>
  <c r="AB154" i="5"/>
  <c r="AE160" i="5"/>
  <c r="AG161" i="5"/>
  <c r="V162" i="5"/>
  <c r="AE162" i="5"/>
  <c r="H174" i="5"/>
  <c r="H176" i="5"/>
  <c r="N174" i="5"/>
  <c r="N175" i="5"/>
  <c r="T174" i="5"/>
  <c r="U175" i="5"/>
  <c r="Z174" i="5"/>
  <c r="Z175" i="5"/>
  <c r="AF174" i="5"/>
  <c r="AG175" i="5"/>
  <c r="AF176" i="5"/>
  <c r="J174" i="5"/>
  <c r="S174" i="5"/>
  <c r="AE174" i="5"/>
  <c r="J175" i="5"/>
  <c r="V175" i="5"/>
  <c r="AF175" i="5"/>
  <c r="L176" i="5"/>
  <c r="T176" i="5"/>
  <c r="G203" i="5"/>
  <c r="G202" i="5"/>
  <c r="G204" i="5"/>
  <c r="M203" i="5"/>
  <c r="M204" i="5"/>
  <c r="M202" i="5"/>
  <c r="S203" i="5"/>
  <c r="S204" i="5"/>
  <c r="S195" i="5"/>
  <c r="S9" i="7" s="1"/>
  <c r="Y203" i="5"/>
  <c r="Z203" i="5"/>
  <c r="Y202" i="5"/>
  <c r="AE203" i="5"/>
  <c r="AE204" i="5"/>
  <c r="AE202" i="5"/>
  <c r="AE195" i="5"/>
  <c r="AE9" i="7" s="1"/>
  <c r="AI202" i="5"/>
  <c r="X203" i="5"/>
  <c r="K209" i="5"/>
  <c r="AC30" i="5"/>
  <c r="P31" i="5"/>
  <c r="V31" i="5"/>
  <c r="AB31" i="5"/>
  <c r="AH31" i="5"/>
  <c r="J38" i="5"/>
  <c r="X38" i="5"/>
  <c r="AF38" i="5"/>
  <c r="H39" i="5"/>
  <c r="V39" i="5"/>
  <c r="S40" i="5"/>
  <c r="M46" i="5"/>
  <c r="T46" i="5"/>
  <c r="X47" i="5"/>
  <c r="AE47" i="5"/>
  <c r="F57" i="5"/>
  <c r="L57" i="5"/>
  <c r="R57" i="5"/>
  <c r="X57" i="5"/>
  <c r="AD57" i="5"/>
  <c r="L56" i="5"/>
  <c r="T56" i="5"/>
  <c r="AH56" i="5"/>
  <c r="J57" i="5"/>
  <c r="X63" i="5"/>
  <c r="AF63" i="5"/>
  <c r="H64" i="5"/>
  <c r="V64" i="5"/>
  <c r="F70" i="5"/>
  <c r="E70" i="5"/>
  <c r="N70" i="5"/>
  <c r="W70" i="5"/>
  <c r="AE70" i="5"/>
  <c r="Q71" i="5"/>
  <c r="AI71" i="5"/>
  <c r="AB72" i="5"/>
  <c r="AA86" i="5"/>
  <c r="L99" i="5"/>
  <c r="T132" i="5"/>
  <c r="T10" i="7" s="1"/>
  <c r="AH132" i="5"/>
  <c r="AH10" i="7" s="1"/>
  <c r="H139" i="5"/>
  <c r="I140" i="5"/>
  <c r="T139" i="5"/>
  <c r="T141" i="5"/>
  <c r="G139" i="5"/>
  <c r="T140" i="5"/>
  <c r="N141" i="5"/>
  <c r="AD141" i="5"/>
  <c r="F147" i="5"/>
  <c r="AD148" i="5"/>
  <c r="AD146" i="5"/>
  <c r="E146" i="5"/>
  <c r="M146" i="5"/>
  <c r="V146" i="5"/>
  <c r="AE146" i="5"/>
  <c r="Q147" i="5"/>
  <c r="Z147" i="5"/>
  <c r="AE148" i="5"/>
  <c r="G153" i="5"/>
  <c r="Q153" i="5"/>
  <c r="AC153" i="5"/>
  <c r="H154" i="5"/>
  <c r="T154" i="5"/>
  <c r="AC154" i="5"/>
  <c r="P155" i="5"/>
  <c r="Z155" i="5"/>
  <c r="W160" i="5"/>
  <c r="I160" i="5"/>
  <c r="AG160" i="5"/>
  <c r="P160" i="5"/>
  <c r="P161" i="5"/>
  <c r="AI161" i="5"/>
  <c r="AH162" i="5"/>
  <c r="L160" i="5"/>
  <c r="AH160" i="5"/>
  <c r="AH161" i="5"/>
  <c r="N162" i="5"/>
  <c r="K174" i="5"/>
  <c r="V174" i="5"/>
  <c r="AG174" i="5"/>
  <c r="W175" i="5"/>
  <c r="H181" i="5"/>
  <c r="H183" i="5"/>
  <c r="I182" i="5"/>
  <c r="N183" i="5"/>
  <c r="N181" i="5"/>
  <c r="Z181" i="5"/>
  <c r="Z182" i="5"/>
  <c r="AF182" i="5"/>
  <c r="AF181" i="5"/>
  <c r="AD181" i="5"/>
  <c r="U182" i="5"/>
  <c r="AG182" i="5"/>
  <c r="K195" i="5"/>
  <c r="K9" i="7" s="1"/>
  <c r="AC195" i="5"/>
  <c r="AC9" i="7" s="1"/>
  <c r="K202" i="5"/>
  <c r="F203" i="5"/>
  <c r="M70" i="5"/>
  <c r="Y71" i="5"/>
  <c r="E99" i="5"/>
  <c r="E83" i="5"/>
  <c r="E7" i="7" s="1"/>
  <c r="K99" i="5"/>
  <c r="K83" i="5"/>
  <c r="K7" i="7" s="1"/>
  <c r="Q99" i="5"/>
  <c r="Q83" i="5"/>
  <c r="Q7" i="7" s="1"/>
  <c r="W99" i="5"/>
  <c r="W83" i="5"/>
  <c r="W7" i="7" s="1"/>
  <c r="AC99" i="5"/>
  <c r="AC83" i="5"/>
  <c r="AI99" i="5"/>
  <c r="AI83" i="5"/>
  <c r="AI7" i="7" s="1"/>
  <c r="K139" i="5"/>
  <c r="W140" i="5"/>
  <c r="G154" i="5"/>
  <c r="M154" i="5"/>
  <c r="S154" i="5"/>
  <c r="Y154" i="5"/>
  <c r="AE154" i="5"/>
  <c r="M153" i="5"/>
  <c r="AI153" i="5"/>
  <c r="K154" i="5"/>
  <c r="K160" i="5"/>
  <c r="W161" i="5"/>
  <c r="G183" i="5"/>
  <c r="G182" i="5"/>
  <c r="M182" i="5"/>
  <c r="S182" i="5"/>
  <c r="Y182" i="5"/>
  <c r="AE182" i="5"/>
  <c r="M181" i="5"/>
  <c r="AI181" i="5"/>
  <c r="K182" i="5"/>
  <c r="S183" i="5"/>
  <c r="G225" i="5"/>
  <c r="G226" i="5"/>
  <c r="H225" i="5"/>
  <c r="G224" i="5"/>
  <c r="M225" i="5"/>
  <c r="M226" i="5"/>
  <c r="N225" i="5"/>
  <c r="S225" i="5"/>
  <c r="S224" i="5"/>
  <c r="S226" i="5"/>
  <c r="Y225" i="5"/>
  <c r="Y224" i="5"/>
  <c r="Y226" i="5"/>
  <c r="AE225" i="5"/>
  <c r="AF225" i="5"/>
  <c r="AE224" i="5"/>
  <c r="AE226" i="5"/>
  <c r="Z225" i="5"/>
  <c r="V338" i="5"/>
  <c r="W338" i="5"/>
  <c r="AB338" i="5"/>
  <c r="AH338" i="5"/>
  <c r="E233" i="5"/>
  <c r="F232" i="5"/>
  <c r="E232" i="5"/>
  <c r="E231" i="5"/>
  <c r="K233" i="5"/>
  <c r="L232" i="5"/>
  <c r="K232" i="5"/>
  <c r="Q233" i="5"/>
  <c r="Q231" i="5"/>
  <c r="R232" i="5"/>
  <c r="Q232" i="5"/>
  <c r="W233" i="5"/>
  <c r="W231" i="5"/>
  <c r="AC233" i="5"/>
  <c r="AC232" i="5"/>
  <c r="AC231" i="5"/>
  <c r="AI233" i="5"/>
  <c r="AI232" i="5"/>
  <c r="AI231" i="5"/>
  <c r="W232" i="5"/>
  <c r="F264" i="5"/>
  <c r="F263" i="5"/>
  <c r="G264" i="5"/>
  <c r="F265" i="5"/>
  <c r="L264" i="5"/>
  <c r="L263" i="5"/>
  <c r="L265" i="5"/>
  <c r="M264" i="5"/>
  <c r="R264" i="5"/>
  <c r="R263" i="5"/>
  <c r="R265" i="5"/>
  <c r="X264" i="5"/>
  <c r="X265" i="5"/>
  <c r="X263" i="5"/>
  <c r="AD263" i="5"/>
  <c r="AD265" i="5"/>
  <c r="G355" i="5"/>
  <c r="G356" i="5"/>
  <c r="M355" i="5"/>
  <c r="M356" i="5"/>
  <c r="S355" i="5"/>
  <c r="S356" i="5"/>
  <c r="Y355" i="5"/>
  <c r="Y356" i="5"/>
  <c r="AE355" i="5"/>
  <c r="AE356" i="5"/>
  <c r="Q211" i="5"/>
  <c r="Q210" i="5"/>
  <c r="W211" i="5"/>
  <c r="W209" i="5"/>
  <c r="AC211" i="5"/>
  <c r="AC210" i="5"/>
  <c r="AC209" i="5"/>
  <c r="AI211" i="5"/>
  <c r="AI210" i="5"/>
  <c r="X232" i="5"/>
  <c r="AD232" i="5"/>
  <c r="T290" i="5"/>
  <c r="Z290" i="5"/>
  <c r="AF290" i="5"/>
  <c r="R210" i="5"/>
  <c r="E218" i="5"/>
  <c r="E217" i="5"/>
  <c r="E216" i="5"/>
  <c r="K218" i="5"/>
  <c r="L217" i="5"/>
  <c r="K217" i="5"/>
  <c r="Q218" i="5"/>
  <c r="Q217" i="5"/>
  <c r="Q216" i="5"/>
  <c r="W218" i="5"/>
  <c r="W217" i="5"/>
  <c r="AC218" i="5"/>
  <c r="AC216" i="5"/>
  <c r="AD217" i="5"/>
  <c r="AC217" i="5"/>
  <c r="AI218" i="5"/>
  <c r="AI216" i="5"/>
  <c r="AI217" i="5"/>
  <c r="K231" i="5"/>
  <c r="K153" i="5"/>
  <c r="W154" i="5"/>
  <c r="G175" i="5"/>
  <c r="M175" i="5"/>
  <c r="S175" i="5"/>
  <c r="Y175" i="5"/>
  <c r="AE175" i="5"/>
  <c r="M174" i="5"/>
  <c r="K181" i="5"/>
  <c r="W182" i="5"/>
  <c r="L204" i="5"/>
  <c r="L203" i="5"/>
  <c r="G210" i="5"/>
  <c r="G209" i="5"/>
  <c r="G211" i="5"/>
  <c r="M210" i="5"/>
  <c r="N210" i="5"/>
  <c r="S210" i="5"/>
  <c r="S211" i="5"/>
  <c r="S209" i="5"/>
  <c r="Y210" i="5"/>
  <c r="Y211" i="5"/>
  <c r="AE210" i="5"/>
  <c r="AE211" i="5"/>
  <c r="H210" i="5"/>
  <c r="R217" i="5"/>
  <c r="X217" i="5"/>
  <c r="AD264" i="5"/>
  <c r="H202" i="5"/>
  <c r="N202" i="5"/>
  <c r="T202" i="5"/>
  <c r="Z202" i="5"/>
  <c r="AF202" i="5"/>
  <c r="T203" i="5"/>
  <c r="AA203" i="5"/>
  <c r="X216" i="5"/>
  <c r="AE216" i="5"/>
  <c r="H217" i="5"/>
  <c r="O217" i="5"/>
  <c r="L218" i="5"/>
  <c r="S218" i="5"/>
  <c r="Z218" i="5"/>
  <c r="H224" i="5"/>
  <c r="N224" i="5"/>
  <c r="T224" i="5"/>
  <c r="Z224" i="5"/>
  <c r="AF224" i="5"/>
  <c r="O224" i="5"/>
  <c r="V224" i="5"/>
  <c r="AC224" i="5"/>
  <c r="E225" i="5"/>
  <c r="L225" i="5"/>
  <c r="T225" i="5"/>
  <c r="AA225" i="5"/>
  <c r="AH225" i="5"/>
  <c r="P226" i="5"/>
  <c r="X226" i="5"/>
  <c r="S231" i="5"/>
  <c r="AA231" i="5"/>
  <c r="AH231" i="5"/>
  <c r="J232" i="5"/>
  <c r="G233" i="5"/>
  <c r="AB233" i="5"/>
  <c r="AH251" i="5"/>
  <c r="AH249" i="5"/>
  <c r="J249" i="5"/>
  <c r="Q249" i="5"/>
  <c r="Y249" i="5"/>
  <c r="L250" i="5"/>
  <c r="T250" i="5"/>
  <c r="E251" i="5"/>
  <c r="M251" i="5"/>
  <c r="W251" i="5"/>
  <c r="AE251" i="5"/>
  <c r="Y264" i="5"/>
  <c r="AE264" i="5"/>
  <c r="J264" i="5"/>
  <c r="Q277" i="5"/>
  <c r="AC277" i="5"/>
  <c r="AI277" i="5"/>
  <c r="AA290" i="5"/>
  <c r="AG290" i="5"/>
  <c r="E300" i="5"/>
  <c r="E302" i="5"/>
  <c r="K300" i="5"/>
  <c r="K302" i="5"/>
  <c r="K301" i="5"/>
  <c r="Q300" i="5"/>
  <c r="Q301" i="5"/>
  <c r="AI300" i="5"/>
  <c r="AI301" i="5"/>
  <c r="AA300" i="5"/>
  <c r="G301" i="5"/>
  <c r="W301" i="5"/>
  <c r="W302" i="5"/>
  <c r="M231" i="5"/>
  <c r="Z232" i="5"/>
  <c r="V233" i="5"/>
  <c r="AC250" i="5"/>
  <c r="AC251" i="5"/>
  <c r="K249" i="5"/>
  <c r="AI249" i="5"/>
  <c r="M250" i="5"/>
  <c r="AD250" i="5"/>
  <c r="AF251" i="5"/>
  <c r="R277" i="5"/>
  <c r="O318" i="5"/>
  <c r="U318" i="5"/>
  <c r="AG318" i="5"/>
  <c r="AG317" i="5"/>
  <c r="Q318" i="5"/>
  <c r="H209" i="5"/>
  <c r="N209" i="5"/>
  <c r="T209" i="5"/>
  <c r="Z209" i="5"/>
  <c r="AF209" i="5"/>
  <c r="T210" i="5"/>
  <c r="AA210" i="5"/>
  <c r="S216" i="5"/>
  <c r="AF217" i="5"/>
  <c r="G218" i="5"/>
  <c r="N218" i="5"/>
  <c r="Q224" i="5"/>
  <c r="X224" i="5"/>
  <c r="AC225" i="5"/>
  <c r="D226" i="5"/>
  <c r="L226" i="5"/>
  <c r="H231" i="5"/>
  <c r="N231" i="5"/>
  <c r="T231" i="5"/>
  <c r="Z231" i="5"/>
  <c r="AF231" i="5"/>
  <c r="G231" i="5"/>
  <c r="O231" i="5"/>
  <c r="V231" i="5"/>
  <c r="T232" i="5"/>
  <c r="AA232" i="5"/>
  <c r="P233" i="5"/>
  <c r="AE233" i="5"/>
  <c r="R250" i="5"/>
  <c r="E249" i="5"/>
  <c r="S249" i="5"/>
  <c r="N250" i="5"/>
  <c r="AE250" i="5"/>
  <c r="H251" i="5"/>
  <c r="Q251" i="5"/>
  <c r="Y251" i="5"/>
  <c r="AI251" i="5"/>
  <c r="V264" i="5"/>
  <c r="U265" i="5"/>
  <c r="AG265" i="5"/>
  <c r="AG263" i="5"/>
  <c r="K263" i="5"/>
  <c r="AI264" i="5"/>
  <c r="G300" i="5"/>
  <c r="H301" i="5"/>
  <c r="M300" i="5"/>
  <c r="M302" i="5"/>
  <c r="N301" i="5"/>
  <c r="S300" i="5"/>
  <c r="S302" i="5"/>
  <c r="Y300" i="5"/>
  <c r="Z301" i="5"/>
  <c r="Y301" i="5"/>
  <c r="AE300" i="5"/>
  <c r="AF301" i="5"/>
  <c r="M301" i="5"/>
  <c r="Y302" i="5"/>
  <c r="D318" i="5"/>
  <c r="J318" i="5"/>
  <c r="P318" i="5"/>
  <c r="V317" i="5"/>
  <c r="V318" i="5"/>
  <c r="AB317" i="5"/>
  <c r="AB318" i="5"/>
  <c r="AH317" i="5"/>
  <c r="AH318" i="5"/>
  <c r="U317" i="5"/>
  <c r="E318" i="5"/>
  <c r="M216" i="5"/>
  <c r="Z217" i="5"/>
  <c r="AG217" i="5"/>
  <c r="H218" i="5"/>
  <c r="K224" i="5"/>
  <c r="W225" i="5"/>
  <c r="I231" i="5"/>
  <c r="AD231" i="5"/>
  <c r="N232" i="5"/>
  <c r="J233" i="5"/>
  <c r="Y233" i="5"/>
  <c r="AF233" i="5"/>
  <c r="AC249" i="5"/>
  <c r="G250" i="5"/>
  <c r="X250" i="5"/>
  <c r="R251" i="5"/>
  <c r="Z251" i="5"/>
  <c r="AI263" i="5"/>
  <c r="K318" i="5"/>
  <c r="W317" i="5"/>
  <c r="AC317" i="5"/>
  <c r="E356" i="5"/>
  <c r="E355" i="5"/>
  <c r="G216" i="5"/>
  <c r="T217" i="5"/>
  <c r="AA217" i="5"/>
  <c r="AE218" i="5"/>
  <c r="Q225" i="5"/>
  <c r="X231" i="5"/>
  <c r="AE231" i="5"/>
  <c r="H232" i="5"/>
  <c r="S233" i="5"/>
  <c r="Z233" i="5"/>
  <c r="N251" i="5"/>
  <c r="N249" i="5"/>
  <c r="AF250" i="5"/>
  <c r="G249" i="5"/>
  <c r="H250" i="5"/>
  <c r="K251" i="5"/>
  <c r="Q265" i="5"/>
  <c r="Q263" i="5"/>
  <c r="W265" i="5"/>
  <c r="W263" i="5"/>
  <c r="AC265" i="5"/>
  <c r="AC264" i="5"/>
  <c r="E264" i="5"/>
  <c r="Q264" i="5"/>
  <c r="U302" i="5"/>
  <c r="U300" i="5"/>
  <c r="U301" i="5"/>
  <c r="AG301" i="5"/>
  <c r="W318" i="5"/>
  <c r="AI318" i="5"/>
  <c r="AJ320" i="5" s="1"/>
  <c r="AJ322" i="5" s="1"/>
  <c r="AJ324" i="5" s="1"/>
  <c r="Q356" i="5"/>
  <c r="F379" i="5"/>
  <c r="E379" i="5"/>
  <c r="E378" i="5"/>
  <c r="L379" i="5"/>
  <c r="K379" i="5"/>
  <c r="K378" i="5"/>
  <c r="R379" i="5"/>
  <c r="Q379" i="5"/>
  <c r="Q378" i="5"/>
  <c r="X379" i="5"/>
  <c r="W379" i="5"/>
  <c r="W378" i="5"/>
  <c r="AD379" i="5"/>
  <c r="AC379" i="5"/>
  <c r="AC378" i="5"/>
  <c r="AA249" i="5"/>
  <c r="Z263" i="5"/>
  <c r="N265" i="5"/>
  <c r="Z338" i="5"/>
  <c r="AF338" i="5"/>
  <c r="H356" i="5"/>
  <c r="N356" i="5"/>
  <c r="T356" i="5"/>
  <c r="Z356" i="5"/>
  <c r="AF356" i="5"/>
  <c r="AI379" i="5"/>
  <c r="AI378" i="5"/>
  <c r="AI338" i="5"/>
  <c r="AJ340" i="5" s="1"/>
  <c r="AC338" i="5"/>
  <c r="F356" i="5"/>
  <c r="L356" i="5"/>
  <c r="R356" i="5"/>
  <c r="R355" i="5"/>
  <c r="X356" i="5"/>
  <c r="AD356" i="5"/>
  <c r="X355" i="5"/>
  <c r="Y263" i="5"/>
  <c r="AE263" i="5"/>
  <c r="J301" i="5"/>
  <c r="J302" i="5"/>
  <c r="P301" i="5"/>
  <c r="P302" i="5"/>
  <c r="V301" i="5"/>
  <c r="V302" i="5"/>
  <c r="AB301" i="5"/>
  <c r="AB302" i="5"/>
  <c r="AH301" i="5"/>
  <c r="AH302" i="5"/>
  <c r="L300" i="5"/>
  <c r="AD300" i="5"/>
  <c r="X317" i="5"/>
  <c r="AD317" i="5"/>
  <c r="P356" i="5"/>
  <c r="O355" i="5"/>
  <c r="V356" i="5"/>
  <c r="U355" i="5"/>
  <c r="AB356" i="5"/>
  <c r="AA355" i="5"/>
  <c r="AH356" i="5"/>
  <c r="AG355" i="5"/>
  <c r="O356" i="5"/>
  <c r="AA356" i="5"/>
  <c r="H395" i="5"/>
  <c r="G395" i="5"/>
  <c r="G394" i="5"/>
  <c r="N395" i="5"/>
  <c r="M395" i="5"/>
  <c r="M394" i="5"/>
  <c r="T395" i="5"/>
  <c r="S395" i="5"/>
  <c r="S394" i="5"/>
  <c r="Z395" i="5"/>
  <c r="Y395" i="5"/>
  <c r="Y394" i="5"/>
  <c r="AF395" i="5"/>
  <c r="AE395" i="5"/>
  <c r="AE394" i="5"/>
  <c r="H394" i="5"/>
  <c r="N394" i="5"/>
  <c r="T394" i="5"/>
  <c r="Z394" i="5"/>
  <c r="G378" i="5"/>
  <c r="M378" i="5"/>
  <c r="S378" i="5"/>
  <c r="Y378" i="5"/>
  <c r="AE378" i="5"/>
  <c r="I394" i="5"/>
  <c r="O394" i="5"/>
  <c r="U394" i="5"/>
  <c r="AA394" i="5"/>
  <c r="AG394" i="5"/>
  <c r="H378" i="5"/>
  <c r="N378" i="5"/>
  <c r="T378" i="5"/>
  <c r="Z378" i="5"/>
  <c r="AF378" i="5"/>
  <c r="J394" i="5"/>
  <c r="P394" i="5"/>
  <c r="V394" i="5"/>
  <c r="AB394" i="5"/>
  <c r="AH394" i="5"/>
  <c r="AJ255" i="3"/>
  <c r="AJ237" i="3"/>
  <c r="AK239" i="3" s="1"/>
  <c r="AJ230" i="3"/>
  <c r="AK232" i="3" s="1"/>
  <c r="AJ222" i="3"/>
  <c r="AK224" i="3" s="1"/>
  <c r="AJ215" i="3"/>
  <c r="AK217" i="3" s="1"/>
  <c r="AJ208" i="3"/>
  <c r="AK210" i="3" s="1"/>
  <c r="AJ187" i="3"/>
  <c r="AK189" i="3" s="1"/>
  <c r="AJ180" i="3"/>
  <c r="AK182" i="3" s="1"/>
  <c r="AJ166" i="3"/>
  <c r="AK168" i="3" s="1"/>
  <c r="AJ159" i="3"/>
  <c r="AK161" i="3" s="1"/>
  <c r="AJ152" i="3"/>
  <c r="AK154" i="3" s="1"/>
  <c r="AJ145" i="3"/>
  <c r="AK147" i="3" s="1"/>
  <c r="AJ96" i="3"/>
  <c r="AK98" i="3" s="1"/>
  <c r="AJ69" i="3"/>
  <c r="AK71" i="3" s="1"/>
  <c r="AJ62" i="3"/>
  <c r="AK64" i="3" s="1"/>
  <c r="AJ55" i="3"/>
  <c r="AJ44" i="3"/>
  <c r="AK46" i="3" s="1"/>
  <c r="AJ37" i="3"/>
  <c r="AK39" i="3" s="1"/>
  <c r="AJ29" i="3"/>
  <c r="AK31" i="3" s="1"/>
  <c r="AJ103" i="3"/>
  <c r="AK105" i="3" s="1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AL104" i="3" s="1"/>
  <c r="AJ12" i="3"/>
  <c r="AJ11" i="3"/>
  <c r="AI414" i="3"/>
  <c r="AH414" i="3"/>
  <c r="AG414" i="3"/>
  <c r="AF414" i="3"/>
  <c r="AE414" i="3"/>
  <c r="AD414" i="3"/>
  <c r="AC414" i="3"/>
  <c r="AB414" i="3"/>
  <c r="AA414" i="3"/>
  <c r="Z414" i="3"/>
  <c r="Y414" i="3"/>
  <c r="X414" i="3"/>
  <c r="W414" i="3"/>
  <c r="V414" i="3"/>
  <c r="U414" i="3"/>
  <c r="T414" i="3"/>
  <c r="S414" i="3"/>
  <c r="R414" i="3"/>
  <c r="Q414" i="3"/>
  <c r="P414" i="3"/>
  <c r="O414" i="3"/>
  <c r="N414" i="3"/>
  <c r="M414" i="3"/>
  <c r="L414" i="3"/>
  <c r="K414" i="3"/>
  <c r="J414" i="3"/>
  <c r="I414" i="3"/>
  <c r="H414" i="3"/>
  <c r="G414" i="3"/>
  <c r="F414" i="3"/>
  <c r="E414" i="3"/>
  <c r="D414" i="3"/>
  <c r="AI401" i="3"/>
  <c r="AH401" i="3"/>
  <c r="AH15" i="4" s="1"/>
  <c r="AG401" i="3"/>
  <c r="AG15" i="4" s="1"/>
  <c r="AF401" i="3"/>
  <c r="AF15" i="4" s="1"/>
  <c r="AE401" i="3"/>
  <c r="AE15" i="4" s="1"/>
  <c r="AD401" i="3"/>
  <c r="AD15" i="4" s="1"/>
  <c r="AC401" i="3"/>
  <c r="AC15" i="4" s="1"/>
  <c r="AB401" i="3"/>
  <c r="AB15" i="4" s="1"/>
  <c r="AA401" i="3"/>
  <c r="AA15" i="4" s="1"/>
  <c r="Z401" i="3"/>
  <c r="Z15" i="4" s="1"/>
  <c r="Y401" i="3"/>
  <c r="Y15" i="4" s="1"/>
  <c r="X401" i="3"/>
  <c r="X15" i="4" s="1"/>
  <c r="W401" i="3"/>
  <c r="W15" i="4" s="1"/>
  <c r="V401" i="3"/>
  <c r="V15" i="4" s="1"/>
  <c r="U401" i="3"/>
  <c r="U15" i="4" s="1"/>
  <c r="T401" i="3"/>
  <c r="T15" i="4" s="1"/>
  <c r="S401" i="3"/>
  <c r="S15" i="4" s="1"/>
  <c r="R401" i="3"/>
  <c r="R15" i="4" s="1"/>
  <c r="Q401" i="3"/>
  <c r="Q15" i="4" s="1"/>
  <c r="P401" i="3"/>
  <c r="P15" i="4" s="1"/>
  <c r="O401" i="3"/>
  <c r="O15" i="4" s="1"/>
  <c r="N401" i="3"/>
  <c r="N15" i="4" s="1"/>
  <c r="M401" i="3"/>
  <c r="M15" i="4" s="1"/>
  <c r="L401" i="3"/>
  <c r="L15" i="4" s="1"/>
  <c r="K401" i="3"/>
  <c r="K15" i="4" s="1"/>
  <c r="J401" i="3"/>
  <c r="J15" i="4" s="1"/>
  <c r="I401" i="3"/>
  <c r="I15" i="4" s="1"/>
  <c r="H401" i="3"/>
  <c r="H15" i="4" s="1"/>
  <c r="G401" i="3"/>
  <c r="G15" i="4" s="1"/>
  <c r="F401" i="3"/>
  <c r="F15" i="4" s="1"/>
  <c r="E401" i="3"/>
  <c r="E15" i="4" s="1"/>
  <c r="D401" i="3"/>
  <c r="AK402" i="3" s="1"/>
  <c r="AI385" i="3"/>
  <c r="AH385" i="3"/>
  <c r="AH14" i="4" s="1"/>
  <c r="AG385" i="3"/>
  <c r="AG14" i="4" s="1"/>
  <c r="AF385" i="3"/>
  <c r="AF14" i="4" s="1"/>
  <c r="AE385" i="3"/>
  <c r="AE14" i="4" s="1"/>
  <c r="AD385" i="3"/>
  <c r="AD14" i="4" s="1"/>
  <c r="AC385" i="3"/>
  <c r="AC14" i="4" s="1"/>
  <c r="AB385" i="3"/>
  <c r="AB14" i="4" s="1"/>
  <c r="AA385" i="3"/>
  <c r="AA14" i="4" s="1"/>
  <c r="Z385" i="3"/>
  <c r="Z14" i="4" s="1"/>
  <c r="Y385" i="3"/>
  <c r="Y14" i="4" s="1"/>
  <c r="X385" i="3"/>
  <c r="X14" i="4" s="1"/>
  <c r="W385" i="3"/>
  <c r="W14" i="4" s="1"/>
  <c r="V385" i="3"/>
  <c r="V14" i="4" s="1"/>
  <c r="U385" i="3"/>
  <c r="U14" i="4" s="1"/>
  <c r="T385" i="3"/>
  <c r="T14" i="4" s="1"/>
  <c r="S385" i="3"/>
  <c r="S14" i="4" s="1"/>
  <c r="R385" i="3"/>
  <c r="R14" i="4" s="1"/>
  <c r="Q385" i="3"/>
  <c r="Q14" i="4" s="1"/>
  <c r="P385" i="3"/>
  <c r="P14" i="4" s="1"/>
  <c r="O385" i="3"/>
  <c r="O14" i="4" s="1"/>
  <c r="N385" i="3"/>
  <c r="N14" i="4" s="1"/>
  <c r="M385" i="3"/>
  <c r="M14" i="4" s="1"/>
  <c r="L385" i="3"/>
  <c r="L14" i="4" s="1"/>
  <c r="K385" i="3"/>
  <c r="K14" i="4" s="1"/>
  <c r="J385" i="3"/>
  <c r="J14" i="4" s="1"/>
  <c r="I385" i="3"/>
  <c r="I14" i="4" s="1"/>
  <c r="H385" i="3"/>
  <c r="H14" i="4" s="1"/>
  <c r="G385" i="3"/>
  <c r="G14" i="4" s="1"/>
  <c r="F385" i="3"/>
  <c r="F14" i="4" s="1"/>
  <c r="E385" i="3"/>
  <c r="E14" i="4" s="1"/>
  <c r="D385" i="3"/>
  <c r="AI362" i="3"/>
  <c r="AH362" i="3"/>
  <c r="AH13" i="4" s="1"/>
  <c r="AG362" i="3"/>
  <c r="AG13" i="4" s="1"/>
  <c r="AF362" i="3"/>
  <c r="AF13" i="4" s="1"/>
  <c r="AE362" i="3"/>
  <c r="AE13" i="4" s="1"/>
  <c r="AD362" i="3"/>
  <c r="AD13" i="4" s="1"/>
  <c r="AC362" i="3"/>
  <c r="AC13" i="4" s="1"/>
  <c r="AB362" i="3"/>
  <c r="AB13" i="4" s="1"/>
  <c r="AA362" i="3"/>
  <c r="AA13" i="4" s="1"/>
  <c r="Z362" i="3"/>
  <c r="Z13" i="4" s="1"/>
  <c r="Y362" i="3"/>
  <c r="Y13" i="4" s="1"/>
  <c r="X362" i="3"/>
  <c r="X13" i="4" s="1"/>
  <c r="W362" i="3"/>
  <c r="W13" i="4" s="1"/>
  <c r="V362" i="3"/>
  <c r="V13" i="4" s="1"/>
  <c r="U362" i="3"/>
  <c r="U13" i="4" s="1"/>
  <c r="T362" i="3"/>
  <c r="T13" i="4" s="1"/>
  <c r="S362" i="3"/>
  <c r="S13" i="4" s="1"/>
  <c r="R362" i="3"/>
  <c r="R13" i="4" s="1"/>
  <c r="Q362" i="3"/>
  <c r="Q13" i="4" s="1"/>
  <c r="P362" i="3"/>
  <c r="P13" i="4" s="1"/>
  <c r="O362" i="3"/>
  <c r="O13" i="4" s="1"/>
  <c r="N362" i="3"/>
  <c r="N13" i="4" s="1"/>
  <c r="M362" i="3"/>
  <c r="M13" i="4" s="1"/>
  <c r="L362" i="3"/>
  <c r="L13" i="4" s="1"/>
  <c r="K362" i="3"/>
  <c r="K13" i="4" s="1"/>
  <c r="J362" i="3"/>
  <c r="J13" i="4" s="1"/>
  <c r="I362" i="3"/>
  <c r="I13" i="4" s="1"/>
  <c r="H362" i="3"/>
  <c r="H13" i="4" s="1"/>
  <c r="G362" i="3"/>
  <c r="G13" i="4" s="1"/>
  <c r="F362" i="3"/>
  <c r="F13" i="4" s="1"/>
  <c r="E362" i="3"/>
  <c r="E13" i="4" s="1"/>
  <c r="D362" i="3"/>
  <c r="AI343" i="3"/>
  <c r="AJ345" i="3" s="1"/>
  <c r="AH343" i="3"/>
  <c r="AG343" i="3"/>
  <c r="AF343" i="3"/>
  <c r="AE343" i="3"/>
  <c r="AD343" i="3"/>
  <c r="AC343" i="3"/>
  <c r="AB343" i="3"/>
  <c r="AA343" i="3"/>
  <c r="Z343" i="3"/>
  <c r="Y343" i="3"/>
  <c r="X343" i="3"/>
  <c r="W343" i="3"/>
  <c r="V343" i="3"/>
  <c r="U343" i="3"/>
  <c r="T343" i="3"/>
  <c r="S343" i="3"/>
  <c r="R343" i="3"/>
  <c r="Q343" i="3"/>
  <c r="P343" i="3"/>
  <c r="O343" i="3"/>
  <c r="N343" i="3"/>
  <c r="M343" i="3"/>
  <c r="L343" i="3"/>
  <c r="K343" i="3"/>
  <c r="J343" i="3"/>
  <c r="I343" i="3"/>
  <c r="H343" i="3"/>
  <c r="G343" i="3"/>
  <c r="F343" i="3"/>
  <c r="E343" i="3"/>
  <c r="D343" i="3"/>
  <c r="AI322" i="3"/>
  <c r="AI325" i="3" s="1"/>
  <c r="AH322" i="3"/>
  <c r="AG322" i="3"/>
  <c r="AF322" i="3"/>
  <c r="AE322" i="3"/>
  <c r="AD322" i="3"/>
  <c r="AC322" i="3"/>
  <c r="AC325" i="3" s="1"/>
  <c r="AB322" i="3"/>
  <c r="AA322" i="3"/>
  <c r="Z322" i="3"/>
  <c r="Y322" i="3"/>
  <c r="X322" i="3"/>
  <c r="W322" i="3"/>
  <c r="W325" i="3" s="1"/>
  <c r="V322" i="3"/>
  <c r="U322" i="3"/>
  <c r="U325" i="3" s="1"/>
  <c r="T322" i="3"/>
  <c r="S322" i="3"/>
  <c r="R322" i="3"/>
  <c r="Q322" i="3"/>
  <c r="Q325" i="3" s="1"/>
  <c r="P322" i="3"/>
  <c r="O322" i="3"/>
  <c r="N322" i="3"/>
  <c r="M322" i="3"/>
  <c r="L322" i="3"/>
  <c r="K322" i="3"/>
  <c r="K325" i="3" s="1"/>
  <c r="J322" i="3"/>
  <c r="I322" i="3"/>
  <c r="H322" i="3"/>
  <c r="G322" i="3"/>
  <c r="F322" i="3"/>
  <c r="E322" i="3"/>
  <c r="E325" i="3" s="1"/>
  <c r="D322" i="3"/>
  <c r="D325" i="3" s="1"/>
  <c r="AI306" i="3"/>
  <c r="AJ308" i="3" s="1"/>
  <c r="AH306" i="3"/>
  <c r="AG306" i="3"/>
  <c r="AF306" i="3"/>
  <c r="AF309" i="3" s="1"/>
  <c r="AE306" i="3"/>
  <c r="AD306" i="3"/>
  <c r="AC306" i="3"/>
  <c r="AB306" i="3"/>
  <c r="AA306" i="3"/>
  <c r="Z306" i="3"/>
  <c r="Y306" i="3"/>
  <c r="X306" i="3"/>
  <c r="W306" i="3"/>
  <c r="V306" i="3"/>
  <c r="U306" i="3"/>
  <c r="U309" i="3" s="1"/>
  <c r="T306" i="3"/>
  <c r="S306" i="3"/>
  <c r="R306" i="3"/>
  <c r="Q306" i="3"/>
  <c r="P306" i="3"/>
  <c r="O306" i="3"/>
  <c r="N306" i="3"/>
  <c r="M306" i="3"/>
  <c r="L306" i="3"/>
  <c r="K306" i="3"/>
  <c r="J306" i="3"/>
  <c r="I306" i="3"/>
  <c r="H306" i="3"/>
  <c r="G306" i="3"/>
  <c r="F306" i="3"/>
  <c r="E306" i="3"/>
  <c r="D306" i="3"/>
  <c r="AI294" i="3"/>
  <c r="AI297" i="3" s="1"/>
  <c r="AH294" i="3"/>
  <c r="AG294" i="3"/>
  <c r="AF294" i="3"/>
  <c r="AF297" i="3" s="1"/>
  <c r="AE294" i="3"/>
  <c r="AE297" i="3" s="1"/>
  <c r="AD294" i="3"/>
  <c r="AD297" i="3" s="1"/>
  <c r="AC294" i="3"/>
  <c r="AC297" i="3" s="1"/>
  <c r="AB294" i="3"/>
  <c r="AA294" i="3"/>
  <c r="AA297" i="3" s="1"/>
  <c r="Z294" i="3"/>
  <c r="Z297" i="3" s="1"/>
  <c r="Y294" i="3"/>
  <c r="Y297" i="3" s="1"/>
  <c r="X294" i="3"/>
  <c r="W294" i="3"/>
  <c r="W297" i="3" s="1"/>
  <c r="V294" i="3"/>
  <c r="U294" i="3"/>
  <c r="U297" i="3" s="1"/>
  <c r="T294" i="3"/>
  <c r="T297" i="3" s="1"/>
  <c r="S294" i="3"/>
  <c r="S297" i="3" s="1"/>
  <c r="R294" i="3"/>
  <c r="Q294" i="3"/>
  <c r="Q297" i="3" s="1"/>
  <c r="P294" i="3"/>
  <c r="O294" i="3"/>
  <c r="O297" i="3" s="1"/>
  <c r="N294" i="3"/>
  <c r="M294" i="3"/>
  <c r="M297" i="3" s="1"/>
  <c r="L294" i="3"/>
  <c r="L297" i="3" s="1"/>
  <c r="K294" i="3"/>
  <c r="K297" i="3" s="1"/>
  <c r="J294" i="3"/>
  <c r="I294" i="3"/>
  <c r="H294" i="3"/>
  <c r="H297" i="3" s="1"/>
  <c r="G294" i="3"/>
  <c r="F294" i="3"/>
  <c r="F297" i="3" s="1"/>
  <c r="E294" i="3"/>
  <c r="E297" i="3" s="1"/>
  <c r="D294" i="3"/>
  <c r="AL295" i="3" s="1"/>
  <c r="AI281" i="3"/>
  <c r="AI12" i="4" s="1"/>
  <c r="AH281" i="3"/>
  <c r="AH12" i="4" s="1"/>
  <c r="AG281" i="3"/>
  <c r="AG12" i="4" s="1"/>
  <c r="AF281" i="3"/>
  <c r="AE281" i="3"/>
  <c r="AD281" i="3"/>
  <c r="AC281" i="3"/>
  <c r="AB281" i="3"/>
  <c r="AB12" i="4" s="1"/>
  <c r="AA281" i="3"/>
  <c r="AA12" i="4" s="1"/>
  <c r="Z281" i="3"/>
  <c r="Z12" i="4" s="1"/>
  <c r="Y281" i="3"/>
  <c r="Y12" i="4" s="1"/>
  <c r="X281" i="3"/>
  <c r="W281" i="3"/>
  <c r="V281" i="3"/>
  <c r="V12" i="4" s="1"/>
  <c r="U281" i="3"/>
  <c r="T281" i="3"/>
  <c r="T12" i="4" s="1"/>
  <c r="S281" i="3"/>
  <c r="S12" i="4" s="1"/>
  <c r="R281" i="3"/>
  <c r="R12" i="4" s="1"/>
  <c r="Q281" i="3"/>
  <c r="Q12" i="4" s="1"/>
  <c r="P281" i="3"/>
  <c r="P12" i="4" s="1"/>
  <c r="O281" i="3"/>
  <c r="O12" i="4" s="1"/>
  <c r="N281" i="3"/>
  <c r="N12" i="4" s="1"/>
  <c r="M281" i="3"/>
  <c r="L281" i="3"/>
  <c r="L12" i="4" s="1"/>
  <c r="K281" i="3"/>
  <c r="K12" i="4" s="1"/>
  <c r="J281" i="3"/>
  <c r="J12" i="4" s="1"/>
  <c r="I281" i="3"/>
  <c r="I12" i="4" s="1"/>
  <c r="H281" i="3"/>
  <c r="H12" i="4" s="1"/>
  <c r="G281" i="3"/>
  <c r="G12" i="4" s="1"/>
  <c r="F281" i="3"/>
  <c r="F12" i="4" s="1"/>
  <c r="E281" i="3"/>
  <c r="E12" i="4" s="1"/>
  <c r="D281" i="3"/>
  <c r="AI269" i="3"/>
  <c r="AH269" i="3"/>
  <c r="AH11" i="4" s="1"/>
  <c r="AG269" i="3"/>
  <c r="AF269" i="3"/>
  <c r="AE269" i="3"/>
  <c r="AD269" i="3"/>
  <c r="AC269" i="3"/>
  <c r="AC11" i="4" s="1"/>
  <c r="AB269" i="3"/>
  <c r="AB11" i="4" s="1"/>
  <c r="AA269" i="3"/>
  <c r="Z269" i="3"/>
  <c r="Y269" i="3"/>
  <c r="X269" i="3"/>
  <c r="W269" i="3"/>
  <c r="W11" i="4" s="1"/>
  <c r="V269" i="3"/>
  <c r="V11" i="4" s="1"/>
  <c r="U269" i="3"/>
  <c r="T269" i="3"/>
  <c r="S269" i="3"/>
  <c r="R269" i="3"/>
  <c r="Q269" i="3"/>
  <c r="P269" i="3"/>
  <c r="P272" i="3" s="1"/>
  <c r="O269" i="3"/>
  <c r="O272" i="3" s="1"/>
  <c r="N269" i="3"/>
  <c r="N272" i="3" s="1"/>
  <c r="M269" i="3"/>
  <c r="M272" i="3" s="1"/>
  <c r="L269" i="3"/>
  <c r="K269" i="3"/>
  <c r="J269" i="3"/>
  <c r="J272" i="3" s="1"/>
  <c r="I269" i="3"/>
  <c r="I272" i="3" s="1"/>
  <c r="H269" i="3"/>
  <c r="H272" i="3" s="1"/>
  <c r="G269" i="3"/>
  <c r="F269" i="3"/>
  <c r="E269" i="3"/>
  <c r="D269" i="3"/>
  <c r="D272" i="3" s="1"/>
  <c r="AI255" i="3"/>
  <c r="AH255" i="3"/>
  <c r="AH8" i="4" s="1"/>
  <c r="AG255" i="3"/>
  <c r="AG8" i="4" s="1"/>
  <c r="AF255" i="3"/>
  <c r="AF8" i="4" s="1"/>
  <c r="AE255" i="3"/>
  <c r="AD255" i="3"/>
  <c r="AD8" i="4" s="1"/>
  <c r="AC255" i="3"/>
  <c r="AC8" i="4" s="1"/>
  <c r="AB255" i="3"/>
  <c r="AA255" i="3"/>
  <c r="AA8" i="4" s="1"/>
  <c r="Z255" i="3"/>
  <c r="Z8" i="4" s="1"/>
  <c r="Y255" i="3"/>
  <c r="Y8" i="4" s="1"/>
  <c r="X255" i="3"/>
  <c r="X8" i="4" s="1"/>
  <c r="W255" i="3"/>
  <c r="V255" i="3"/>
  <c r="U255" i="3"/>
  <c r="U8" i="4" s="1"/>
  <c r="T255" i="3"/>
  <c r="T8" i="4" s="1"/>
  <c r="S255" i="3"/>
  <c r="R255" i="3"/>
  <c r="R8" i="4" s="1"/>
  <c r="Q255" i="3"/>
  <c r="P255" i="3"/>
  <c r="O255" i="3"/>
  <c r="O8" i="4" s="1"/>
  <c r="N255" i="3"/>
  <c r="N8" i="4" s="1"/>
  <c r="M255" i="3"/>
  <c r="M8" i="4" s="1"/>
  <c r="L255" i="3"/>
  <c r="L8" i="4" s="1"/>
  <c r="K255" i="3"/>
  <c r="K8" i="4" s="1"/>
  <c r="J255" i="3"/>
  <c r="I255" i="3"/>
  <c r="I8" i="4" s="1"/>
  <c r="H255" i="3"/>
  <c r="H8" i="4" s="1"/>
  <c r="G255" i="3"/>
  <c r="G8" i="4" s="1"/>
  <c r="F255" i="3"/>
  <c r="F8" i="4" s="1"/>
  <c r="E255" i="3"/>
  <c r="E8" i="4" s="1"/>
  <c r="D255" i="3"/>
  <c r="AI237" i="3"/>
  <c r="AJ239" i="3" s="1"/>
  <c r="AH237" i="3"/>
  <c r="AH240" i="3" s="1"/>
  <c r="AG237" i="3"/>
  <c r="AF237" i="3"/>
  <c r="AE237" i="3"/>
  <c r="AD237" i="3"/>
  <c r="AC237" i="3"/>
  <c r="AB237" i="3"/>
  <c r="AA237" i="3"/>
  <c r="Z237" i="3"/>
  <c r="Y237" i="3"/>
  <c r="Y240" i="3" s="1"/>
  <c r="X237" i="3"/>
  <c r="W237" i="3"/>
  <c r="V237" i="3"/>
  <c r="V240" i="3" s="1"/>
  <c r="U237" i="3"/>
  <c r="T237" i="3"/>
  <c r="S237" i="3"/>
  <c r="R237" i="3"/>
  <c r="Q237" i="3"/>
  <c r="P237" i="3"/>
  <c r="O237" i="3"/>
  <c r="N237" i="3"/>
  <c r="M237" i="3"/>
  <c r="L237" i="3"/>
  <c r="K237" i="3"/>
  <c r="J237" i="3"/>
  <c r="J240" i="3" s="1"/>
  <c r="I237" i="3"/>
  <c r="H237" i="3"/>
  <c r="G237" i="3"/>
  <c r="G240" i="3" s="1"/>
  <c r="F237" i="3"/>
  <c r="E237" i="3"/>
  <c r="D237" i="3"/>
  <c r="AL238" i="3" s="1"/>
  <c r="AI230" i="3"/>
  <c r="AH230" i="3"/>
  <c r="AH233" i="3" s="1"/>
  <c r="AG230" i="3"/>
  <c r="AF230" i="3"/>
  <c r="AE230" i="3"/>
  <c r="AD230" i="3"/>
  <c r="AC230" i="3"/>
  <c r="AC233" i="3" s="1"/>
  <c r="AB230" i="3"/>
  <c r="AB233" i="3" s="1"/>
  <c r="AA230" i="3"/>
  <c r="Z230" i="3"/>
  <c r="Z233" i="3" s="1"/>
  <c r="Y230" i="3"/>
  <c r="Y233" i="3" s="1"/>
  <c r="X230" i="3"/>
  <c r="W230" i="3"/>
  <c r="V230" i="3"/>
  <c r="V233" i="3" s="1"/>
  <c r="U230" i="3"/>
  <c r="T230" i="3"/>
  <c r="S230" i="3"/>
  <c r="S233" i="3" s="1"/>
  <c r="R230" i="3"/>
  <c r="Q230" i="3"/>
  <c r="P230" i="3"/>
  <c r="P233" i="3" s="1"/>
  <c r="O230" i="3"/>
  <c r="N230" i="3"/>
  <c r="M230" i="3"/>
  <c r="L230" i="3"/>
  <c r="K230" i="3"/>
  <c r="J230" i="3"/>
  <c r="I230" i="3"/>
  <c r="H230" i="3"/>
  <c r="H233" i="3" s="1"/>
  <c r="G230" i="3"/>
  <c r="G233" i="3" s="1"/>
  <c r="F230" i="3"/>
  <c r="E230" i="3"/>
  <c r="D230" i="3"/>
  <c r="AL231" i="3" s="1"/>
  <c r="AI222" i="3"/>
  <c r="AJ224" i="3" s="1"/>
  <c r="AH222" i="3"/>
  <c r="AG222" i="3"/>
  <c r="AG225" i="3" s="1"/>
  <c r="AF222" i="3"/>
  <c r="AE222" i="3"/>
  <c r="AD222" i="3"/>
  <c r="AD225" i="3" s="1"/>
  <c r="AC222" i="3"/>
  <c r="AB222" i="3"/>
  <c r="AB225" i="3" s="1"/>
  <c r="AA222" i="3"/>
  <c r="AA225" i="3" s="1"/>
  <c r="Z222" i="3"/>
  <c r="Y222" i="3"/>
  <c r="X222" i="3"/>
  <c r="W222" i="3"/>
  <c r="V222" i="3"/>
  <c r="U222" i="3"/>
  <c r="U225" i="3" s="1"/>
  <c r="T222" i="3"/>
  <c r="S222" i="3"/>
  <c r="AL223" i="3" s="1"/>
  <c r="R222" i="3"/>
  <c r="Q222" i="3"/>
  <c r="P222" i="3"/>
  <c r="P225" i="3" s="1"/>
  <c r="O222" i="3"/>
  <c r="N222" i="3"/>
  <c r="M222" i="3"/>
  <c r="M225" i="3" s="1"/>
  <c r="L222" i="3"/>
  <c r="K222" i="3"/>
  <c r="J222" i="3"/>
  <c r="J225" i="3" s="1"/>
  <c r="I222" i="3"/>
  <c r="H222" i="3"/>
  <c r="H225" i="3" s="1"/>
  <c r="G222" i="3"/>
  <c r="G225" i="3" s="1"/>
  <c r="F222" i="3"/>
  <c r="E222" i="3"/>
  <c r="E225" i="3" s="1"/>
  <c r="D222" i="3"/>
  <c r="D225" i="3" s="1"/>
  <c r="AI215" i="3"/>
  <c r="AI218" i="3" s="1"/>
  <c r="AH215" i="3"/>
  <c r="AG215" i="3"/>
  <c r="AF215" i="3"/>
  <c r="AE215" i="3"/>
  <c r="AD215" i="3"/>
  <c r="AD218" i="3" s="1"/>
  <c r="AC215" i="3"/>
  <c r="AB215" i="3"/>
  <c r="AA215" i="3"/>
  <c r="Z215" i="3"/>
  <c r="Y215" i="3"/>
  <c r="X215" i="3"/>
  <c r="W215" i="3"/>
  <c r="W218" i="3" s="1"/>
  <c r="V215" i="3"/>
  <c r="U215" i="3"/>
  <c r="T215" i="3"/>
  <c r="S215" i="3"/>
  <c r="R215" i="3"/>
  <c r="Q215" i="3"/>
  <c r="Q218" i="3" s="1"/>
  <c r="P215" i="3"/>
  <c r="O215" i="3"/>
  <c r="N215" i="3"/>
  <c r="M215" i="3"/>
  <c r="L215" i="3"/>
  <c r="K215" i="3"/>
  <c r="K218" i="3" s="1"/>
  <c r="J215" i="3"/>
  <c r="I215" i="3"/>
  <c r="H215" i="3"/>
  <c r="H218" i="3" s="1"/>
  <c r="G215" i="3"/>
  <c r="F215" i="3"/>
  <c r="E215" i="3"/>
  <c r="E218" i="3" s="1"/>
  <c r="D215" i="3"/>
  <c r="AL216" i="3" s="1"/>
  <c r="AI208" i="3"/>
  <c r="AI211" i="3" s="1"/>
  <c r="AH208" i="3"/>
  <c r="AG208" i="3"/>
  <c r="AF208" i="3"/>
  <c r="AF211" i="3" s="1"/>
  <c r="AE208" i="3"/>
  <c r="AD208" i="3"/>
  <c r="AC208" i="3"/>
  <c r="AC211" i="3" s="1"/>
  <c r="AB208" i="3"/>
  <c r="AA208" i="3"/>
  <c r="Z208" i="3"/>
  <c r="Z211" i="3" s="1"/>
  <c r="Y208" i="3"/>
  <c r="X208" i="3"/>
  <c r="X211" i="3" s="1"/>
  <c r="W208" i="3"/>
  <c r="W211" i="3" s="1"/>
  <c r="V208" i="3"/>
  <c r="U208" i="3"/>
  <c r="T208" i="3"/>
  <c r="T211" i="3" s="1"/>
  <c r="S208" i="3"/>
  <c r="R208" i="3"/>
  <c r="Q208" i="3"/>
  <c r="Q211" i="3" s="1"/>
  <c r="P208" i="3"/>
  <c r="O208" i="3"/>
  <c r="O211" i="3" s="1"/>
  <c r="N208" i="3"/>
  <c r="N211" i="3" s="1"/>
  <c r="M208" i="3"/>
  <c r="L208" i="3"/>
  <c r="K208" i="3"/>
  <c r="K211" i="3" s="1"/>
  <c r="J208" i="3"/>
  <c r="I208" i="3"/>
  <c r="H208" i="3"/>
  <c r="H211" i="3" s="1"/>
  <c r="G208" i="3"/>
  <c r="F208" i="3"/>
  <c r="E208" i="3"/>
  <c r="E211" i="3" s="1"/>
  <c r="D208" i="3"/>
  <c r="AI187" i="3"/>
  <c r="AI190" i="3" s="1"/>
  <c r="AH187" i="3"/>
  <c r="AG187" i="3"/>
  <c r="AG190" i="3" s="1"/>
  <c r="AF187" i="3"/>
  <c r="AE187" i="3"/>
  <c r="AD187" i="3"/>
  <c r="AD190" i="3" s="1"/>
  <c r="AC187" i="3"/>
  <c r="AB187" i="3"/>
  <c r="AB190" i="3" s="1"/>
  <c r="AA187" i="3"/>
  <c r="AA190" i="3" s="1"/>
  <c r="Z187" i="3"/>
  <c r="Y187" i="3"/>
  <c r="X187" i="3"/>
  <c r="X190" i="3" s="1"/>
  <c r="W187" i="3"/>
  <c r="W190" i="3" s="1"/>
  <c r="V187" i="3"/>
  <c r="U187" i="3"/>
  <c r="T187" i="3"/>
  <c r="S187" i="3"/>
  <c r="R187" i="3"/>
  <c r="R190" i="3" s="1"/>
  <c r="Q187" i="3"/>
  <c r="Q190" i="3" s="1"/>
  <c r="P187" i="3"/>
  <c r="O187" i="3"/>
  <c r="N187" i="3"/>
  <c r="M187" i="3"/>
  <c r="L187" i="3"/>
  <c r="L190" i="3" s="1"/>
  <c r="K187" i="3"/>
  <c r="J187" i="3"/>
  <c r="J190" i="3" s="1"/>
  <c r="I187" i="3"/>
  <c r="H187" i="3"/>
  <c r="G187" i="3"/>
  <c r="F187" i="3"/>
  <c r="F190" i="3" s="1"/>
  <c r="E187" i="3"/>
  <c r="D187" i="3"/>
  <c r="AI180" i="3"/>
  <c r="AH180" i="3"/>
  <c r="AH183" i="3" s="1"/>
  <c r="AG180" i="3"/>
  <c r="AG183" i="3" s="1"/>
  <c r="AF180" i="3"/>
  <c r="AF183" i="3" s="1"/>
  <c r="AE180" i="3"/>
  <c r="AD180" i="3"/>
  <c r="AC180" i="3"/>
  <c r="AC183" i="3" s="1"/>
  <c r="AB180" i="3"/>
  <c r="AA180" i="3"/>
  <c r="AA183" i="3" s="1"/>
  <c r="Z180" i="3"/>
  <c r="Z183" i="3" s="1"/>
  <c r="Y180" i="3"/>
  <c r="X180" i="3"/>
  <c r="X183" i="3" s="1"/>
  <c r="W180" i="3"/>
  <c r="W183" i="3" s="1"/>
  <c r="V180" i="3"/>
  <c r="U180" i="3"/>
  <c r="U183" i="3" s="1"/>
  <c r="T180" i="3"/>
  <c r="T183" i="3" s="1"/>
  <c r="S180" i="3"/>
  <c r="S183" i="3" s="1"/>
  <c r="R180" i="3"/>
  <c r="Q180" i="3"/>
  <c r="Q183" i="3" s="1"/>
  <c r="P180" i="3"/>
  <c r="O180" i="3"/>
  <c r="N180" i="3"/>
  <c r="N183" i="3" s="1"/>
  <c r="M180" i="3"/>
  <c r="L180" i="3"/>
  <c r="L183" i="3" s="1"/>
  <c r="K180" i="3"/>
  <c r="K183" i="3" s="1"/>
  <c r="J180" i="3"/>
  <c r="I180" i="3"/>
  <c r="I183" i="3" s="1"/>
  <c r="H180" i="3"/>
  <c r="H183" i="3" s="1"/>
  <c r="G180" i="3"/>
  <c r="G183" i="3" s="1"/>
  <c r="F180" i="3"/>
  <c r="F183" i="3" s="1"/>
  <c r="E180" i="3"/>
  <c r="E183" i="3" s="1"/>
  <c r="D180" i="3"/>
  <c r="AL181" i="3" s="1"/>
  <c r="AI166" i="3"/>
  <c r="AH166" i="3"/>
  <c r="AG166" i="3"/>
  <c r="AG169" i="3" s="1"/>
  <c r="AF166" i="3"/>
  <c r="AF169" i="3" s="1"/>
  <c r="AE166" i="3"/>
  <c r="AE169" i="3" s="1"/>
  <c r="AD166" i="3"/>
  <c r="AD169" i="3" s="1"/>
  <c r="AC166" i="3"/>
  <c r="AB166" i="3"/>
  <c r="AB169" i="3" s="1"/>
  <c r="AA166" i="3"/>
  <c r="Z166" i="3"/>
  <c r="Z169" i="3" s="1"/>
  <c r="Y166" i="3"/>
  <c r="X166" i="3"/>
  <c r="X169" i="3" s="1"/>
  <c r="W166" i="3"/>
  <c r="V166" i="3"/>
  <c r="U166" i="3"/>
  <c r="U169" i="3" s="1"/>
  <c r="T166" i="3"/>
  <c r="T169" i="3" s="1"/>
  <c r="S166" i="3"/>
  <c r="S169" i="3" s="1"/>
  <c r="R166" i="3"/>
  <c r="R169" i="3" s="1"/>
  <c r="Q166" i="3"/>
  <c r="P166" i="3"/>
  <c r="O166" i="3"/>
  <c r="O169" i="3" s="1"/>
  <c r="N166" i="3"/>
  <c r="N169" i="3" s="1"/>
  <c r="M166" i="3"/>
  <c r="L166" i="3"/>
  <c r="L169" i="3" s="1"/>
  <c r="K166" i="3"/>
  <c r="K169" i="3" s="1"/>
  <c r="J166" i="3"/>
  <c r="J169" i="3" s="1"/>
  <c r="I166" i="3"/>
  <c r="I169" i="3" s="1"/>
  <c r="H166" i="3"/>
  <c r="H169" i="3" s="1"/>
  <c r="G166" i="3"/>
  <c r="F166" i="3"/>
  <c r="F169" i="3" s="1"/>
  <c r="E166" i="3"/>
  <c r="D166" i="3"/>
  <c r="AK167" i="3" s="1"/>
  <c r="AI159" i="3"/>
  <c r="AJ161" i="3" s="1"/>
  <c r="AH159" i="3"/>
  <c r="AG159" i="3"/>
  <c r="AG162" i="3" s="1"/>
  <c r="AF159" i="3"/>
  <c r="AE159" i="3"/>
  <c r="AD159" i="3"/>
  <c r="AD162" i="3" s="1"/>
  <c r="AC159" i="3"/>
  <c r="AB159" i="3"/>
  <c r="AA159" i="3"/>
  <c r="AA162" i="3" s="1"/>
  <c r="Z159" i="3"/>
  <c r="Z162" i="3" s="1"/>
  <c r="Y159" i="3"/>
  <c r="X159" i="3"/>
  <c r="X162" i="3" s="1"/>
  <c r="W159" i="3"/>
  <c r="V159" i="3"/>
  <c r="U159" i="3"/>
  <c r="U162" i="3" s="1"/>
  <c r="T159" i="3"/>
  <c r="S159" i="3"/>
  <c r="R159" i="3"/>
  <c r="R162" i="3" s="1"/>
  <c r="Q159" i="3"/>
  <c r="Q162" i="3" s="1"/>
  <c r="P159" i="3"/>
  <c r="O159" i="3"/>
  <c r="N159" i="3"/>
  <c r="M159" i="3"/>
  <c r="L159" i="3"/>
  <c r="L162" i="3" s="1"/>
  <c r="K159" i="3"/>
  <c r="J159" i="3"/>
  <c r="I159" i="3"/>
  <c r="I162" i="3" s="1"/>
  <c r="H159" i="3"/>
  <c r="G159" i="3"/>
  <c r="F159" i="3"/>
  <c r="F162" i="3" s="1"/>
  <c r="E159" i="3"/>
  <c r="D159" i="3"/>
  <c r="AL160" i="3" s="1"/>
  <c r="AI152" i="3"/>
  <c r="AH152" i="3"/>
  <c r="AG152" i="3"/>
  <c r="AF152" i="3"/>
  <c r="AF155" i="3" s="1"/>
  <c r="AE152" i="3"/>
  <c r="AD152" i="3"/>
  <c r="AC152" i="3"/>
  <c r="AB152" i="3"/>
  <c r="AA152" i="3"/>
  <c r="AA155" i="3" s="1"/>
  <c r="Z152" i="3"/>
  <c r="Z155" i="3" s="1"/>
  <c r="Y152" i="3"/>
  <c r="X152" i="3"/>
  <c r="X155" i="3" s="1"/>
  <c r="W152" i="3"/>
  <c r="W155" i="3" s="1"/>
  <c r="V152" i="3"/>
  <c r="U152" i="3"/>
  <c r="U155" i="3" s="1"/>
  <c r="T152" i="3"/>
  <c r="T155" i="3" s="1"/>
  <c r="S152" i="3"/>
  <c r="S155" i="3" s="1"/>
  <c r="R152" i="3"/>
  <c r="R155" i="3" s="1"/>
  <c r="Q152" i="3"/>
  <c r="P152" i="3"/>
  <c r="O152" i="3"/>
  <c r="N152" i="3"/>
  <c r="N155" i="3" s="1"/>
  <c r="M152" i="3"/>
  <c r="L152" i="3"/>
  <c r="L155" i="3" s="1"/>
  <c r="K152" i="3"/>
  <c r="K155" i="3" s="1"/>
  <c r="J152" i="3"/>
  <c r="I152" i="3"/>
  <c r="I155" i="3" s="1"/>
  <c r="H152" i="3"/>
  <c r="H155" i="3" s="1"/>
  <c r="G152" i="3"/>
  <c r="G155" i="3" s="1"/>
  <c r="F152" i="3"/>
  <c r="F155" i="3" s="1"/>
  <c r="E152" i="3"/>
  <c r="E155" i="3" s="1"/>
  <c r="D152" i="3"/>
  <c r="AI145" i="3"/>
  <c r="AH145" i="3"/>
  <c r="AG145" i="3"/>
  <c r="AG148" i="3" s="1"/>
  <c r="AF145" i="3"/>
  <c r="AE145" i="3"/>
  <c r="AE148" i="3" s="1"/>
  <c r="AD145" i="3"/>
  <c r="AC145" i="3"/>
  <c r="AB145" i="3"/>
  <c r="AB148" i="3" s="1"/>
  <c r="AA145" i="3"/>
  <c r="Z145" i="3"/>
  <c r="Y145" i="3"/>
  <c r="Y148" i="3" s="1"/>
  <c r="X145" i="3"/>
  <c r="X148" i="3" s="1"/>
  <c r="W145" i="3"/>
  <c r="V145" i="3"/>
  <c r="V148" i="3" s="1"/>
  <c r="U145" i="3"/>
  <c r="T145" i="3"/>
  <c r="T148" i="3" s="1"/>
  <c r="S145" i="3"/>
  <c r="S148" i="3" s="1"/>
  <c r="R145" i="3"/>
  <c r="R148" i="3" s="1"/>
  <c r="Q145" i="3"/>
  <c r="P145" i="3"/>
  <c r="O145" i="3"/>
  <c r="N145" i="3"/>
  <c r="M145" i="3"/>
  <c r="M148" i="3" s="1"/>
  <c r="L145" i="3"/>
  <c r="K145" i="3"/>
  <c r="J145" i="3"/>
  <c r="J148" i="3" s="1"/>
  <c r="I145" i="3"/>
  <c r="H145" i="3"/>
  <c r="G145" i="3"/>
  <c r="F145" i="3"/>
  <c r="E145" i="3"/>
  <c r="D145" i="3"/>
  <c r="AI96" i="3"/>
  <c r="AI83" i="3" s="1"/>
  <c r="AI7" i="4" s="1"/>
  <c r="AH96" i="3"/>
  <c r="AG96" i="3"/>
  <c r="AF96" i="3"/>
  <c r="AE96" i="3"/>
  <c r="AD96" i="3"/>
  <c r="AD99" i="3" s="1"/>
  <c r="AC96" i="3"/>
  <c r="AC83" i="3" s="1"/>
  <c r="AC7" i="4" s="1"/>
  <c r="AB96" i="3"/>
  <c r="AA96" i="3"/>
  <c r="AA99" i="3" s="1"/>
  <c r="Z96" i="3"/>
  <c r="Y96" i="3"/>
  <c r="X96" i="3"/>
  <c r="W96" i="3"/>
  <c r="W83" i="3" s="1"/>
  <c r="W7" i="4" s="1"/>
  <c r="V96" i="3"/>
  <c r="U96" i="3"/>
  <c r="U99" i="3" s="1"/>
  <c r="T96" i="3"/>
  <c r="S96" i="3"/>
  <c r="R96" i="3"/>
  <c r="Q96" i="3"/>
  <c r="Q83" i="3" s="1"/>
  <c r="Q7" i="4" s="1"/>
  <c r="P96" i="3"/>
  <c r="O96" i="3"/>
  <c r="O99" i="3" s="1"/>
  <c r="N96" i="3"/>
  <c r="M96" i="3"/>
  <c r="L96" i="3"/>
  <c r="K96" i="3"/>
  <c r="K83" i="3" s="1"/>
  <c r="K7" i="4" s="1"/>
  <c r="J96" i="3"/>
  <c r="I96" i="3"/>
  <c r="I99" i="3" s="1"/>
  <c r="H96" i="3"/>
  <c r="G96" i="3"/>
  <c r="F96" i="3"/>
  <c r="E96" i="3"/>
  <c r="E83" i="3" s="1"/>
  <c r="E7" i="4" s="1"/>
  <c r="D96" i="3"/>
  <c r="AL97" i="3" s="1"/>
  <c r="AI69" i="3"/>
  <c r="AH69" i="3"/>
  <c r="AG69" i="3"/>
  <c r="AG72" i="3" s="1"/>
  <c r="AF69" i="3"/>
  <c r="AE69" i="3"/>
  <c r="AE72" i="3" s="1"/>
  <c r="AD69" i="3"/>
  <c r="AD72" i="3" s="1"/>
  <c r="AC69" i="3"/>
  <c r="AB69" i="3"/>
  <c r="AA69" i="3"/>
  <c r="AA72" i="3" s="1"/>
  <c r="Z69" i="3"/>
  <c r="Y69" i="3"/>
  <c r="X69" i="3"/>
  <c r="X72" i="3" s="1"/>
  <c r="W69" i="3"/>
  <c r="V69" i="3"/>
  <c r="U69" i="3"/>
  <c r="U72" i="3" s="1"/>
  <c r="T69" i="3"/>
  <c r="S69" i="3"/>
  <c r="R69" i="3"/>
  <c r="Q69" i="3"/>
  <c r="P69" i="3"/>
  <c r="O69" i="3"/>
  <c r="O72" i="3" s="1"/>
  <c r="N69" i="3"/>
  <c r="M69" i="3"/>
  <c r="L69" i="3"/>
  <c r="L72" i="3" s="1"/>
  <c r="K69" i="3"/>
  <c r="J69" i="3"/>
  <c r="I69" i="3"/>
  <c r="I72" i="3" s="1"/>
  <c r="H69" i="3"/>
  <c r="G69" i="3"/>
  <c r="F69" i="3"/>
  <c r="E69" i="3"/>
  <c r="D69" i="3"/>
  <c r="AL70" i="3" s="1"/>
  <c r="AI62" i="3"/>
  <c r="AH62" i="3"/>
  <c r="AG62" i="3"/>
  <c r="AF62" i="3"/>
  <c r="AE62" i="3"/>
  <c r="AD62" i="3"/>
  <c r="AD65" i="3" s="1"/>
  <c r="AC62" i="3"/>
  <c r="AB62" i="3"/>
  <c r="AA62" i="3"/>
  <c r="AA65" i="3" s="1"/>
  <c r="Z62" i="3"/>
  <c r="Y62" i="3"/>
  <c r="X62" i="3"/>
  <c r="X65" i="3" s="1"/>
  <c r="W62" i="3"/>
  <c r="V62" i="3"/>
  <c r="U62" i="3"/>
  <c r="U65" i="3" s="1"/>
  <c r="T62" i="3"/>
  <c r="S62" i="3"/>
  <c r="R62" i="3"/>
  <c r="R65" i="3" s="1"/>
  <c r="Q62" i="3"/>
  <c r="P62" i="3"/>
  <c r="O62" i="3"/>
  <c r="O65" i="3" s="1"/>
  <c r="N62" i="3"/>
  <c r="M62" i="3"/>
  <c r="L62" i="3"/>
  <c r="L65" i="3" s="1"/>
  <c r="K62" i="3"/>
  <c r="J62" i="3"/>
  <c r="I62" i="3"/>
  <c r="I65" i="3" s="1"/>
  <c r="H62" i="3"/>
  <c r="G62" i="3"/>
  <c r="F62" i="3"/>
  <c r="F65" i="3" s="1"/>
  <c r="E62" i="3"/>
  <c r="D62" i="3"/>
  <c r="AL63" i="3" s="1"/>
  <c r="AI55" i="3"/>
  <c r="AH55" i="3"/>
  <c r="AG55" i="3"/>
  <c r="AG58" i="3" s="1"/>
  <c r="AF55" i="3"/>
  <c r="AE55" i="3"/>
  <c r="AD55" i="3"/>
  <c r="AD58" i="3" s="1"/>
  <c r="AC55" i="3"/>
  <c r="AB55" i="3"/>
  <c r="AA55" i="3"/>
  <c r="AA58" i="3" s="1"/>
  <c r="Z55" i="3"/>
  <c r="Y55" i="3"/>
  <c r="X55" i="3"/>
  <c r="W55" i="3"/>
  <c r="V55" i="3"/>
  <c r="U55" i="3"/>
  <c r="U58" i="3" s="1"/>
  <c r="T55" i="3"/>
  <c r="S55" i="3"/>
  <c r="R55" i="3"/>
  <c r="R58" i="3" s="1"/>
  <c r="Q55" i="3"/>
  <c r="P55" i="3"/>
  <c r="O55" i="3"/>
  <c r="O58" i="3" s="1"/>
  <c r="N55" i="3"/>
  <c r="M55" i="3"/>
  <c r="L55" i="3"/>
  <c r="L58" i="3" s="1"/>
  <c r="K55" i="3"/>
  <c r="J55" i="3"/>
  <c r="I55" i="3"/>
  <c r="I58" i="3" s="1"/>
  <c r="H55" i="3"/>
  <c r="G55" i="3"/>
  <c r="F55" i="3"/>
  <c r="F58" i="3" s="1"/>
  <c r="E55" i="3"/>
  <c r="D55" i="3"/>
  <c r="AI44" i="3"/>
  <c r="AH44" i="3"/>
  <c r="AG44" i="3"/>
  <c r="AG47" i="3" s="1"/>
  <c r="AF44" i="3"/>
  <c r="AE44" i="3"/>
  <c r="AE47" i="3" s="1"/>
  <c r="AD44" i="3"/>
  <c r="AC44" i="3"/>
  <c r="AB44" i="3"/>
  <c r="AA44" i="3"/>
  <c r="Z44" i="3"/>
  <c r="Y44" i="3"/>
  <c r="X44" i="3"/>
  <c r="X47" i="3" s="1"/>
  <c r="W44" i="3"/>
  <c r="V44" i="3"/>
  <c r="U44" i="3"/>
  <c r="U47" i="3" s="1"/>
  <c r="T44" i="3"/>
  <c r="S44" i="3"/>
  <c r="S47" i="3" s="1"/>
  <c r="R44" i="3"/>
  <c r="R47" i="3" s="1"/>
  <c r="Q44" i="3"/>
  <c r="P44" i="3"/>
  <c r="O44" i="3"/>
  <c r="O47" i="3" s="1"/>
  <c r="N44" i="3"/>
  <c r="M44" i="3"/>
  <c r="M47" i="3" s="1"/>
  <c r="L44" i="3"/>
  <c r="K44" i="3"/>
  <c r="J44" i="3"/>
  <c r="I44" i="3"/>
  <c r="H44" i="3"/>
  <c r="G44" i="3"/>
  <c r="F44" i="3"/>
  <c r="E44" i="3"/>
  <c r="D44" i="3"/>
  <c r="AL45" i="3" s="1"/>
  <c r="AI37" i="3"/>
  <c r="AH37" i="3"/>
  <c r="AH40" i="3" s="1"/>
  <c r="AG37" i="3"/>
  <c r="AG40" i="3" s="1"/>
  <c r="AF37" i="3"/>
  <c r="AE37" i="3"/>
  <c r="AE40" i="3" s="1"/>
  <c r="AD37" i="3"/>
  <c r="AC37" i="3"/>
  <c r="AB37" i="3"/>
  <c r="AB40" i="3" s="1"/>
  <c r="AA37" i="3"/>
  <c r="Z37" i="3"/>
  <c r="Y37" i="3"/>
  <c r="Y40" i="3" s="1"/>
  <c r="X37" i="3"/>
  <c r="W37" i="3"/>
  <c r="V37" i="3"/>
  <c r="V40" i="3" s="1"/>
  <c r="U37" i="3"/>
  <c r="U40" i="3" s="1"/>
  <c r="T37" i="3"/>
  <c r="S37" i="3"/>
  <c r="S40" i="3" s="1"/>
  <c r="R37" i="3"/>
  <c r="Q37" i="3"/>
  <c r="P37" i="3"/>
  <c r="O37" i="3"/>
  <c r="N37" i="3"/>
  <c r="M37" i="3"/>
  <c r="M40" i="3" s="1"/>
  <c r="L37" i="3"/>
  <c r="K37" i="3"/>
  <c r="J37" i="3"/>
  <c r="J40" i="3" s="1"/>
  <c r="I37" i="3"/>
  <c r="I40" i="3" s="1"/>
  <c r="H37" i="3"/>
  <c r="G37" i="3"/>
  <c r="G40" i="3" s="1"/>
  <c r="F37" i="3"/>
  <c r="E37" i="3"/>
  <c r="D37" i="3"/>
  <c r="AI29" i="3"/>
  <c r="AH29" i="3"/>
  <c r="AG29" i="3"/>
  <c r="AG32" i="3" s="1"/>
  <c r="AF29" i="3"/>
  <c r="AE29" i="3"/>
  <c r="AD29" i="3"/>
  <c r="AC29" i="3"/>
  <c r="AB29" i="3"/>
  <c r="AB32" i="3" s="1"/>
  <c r="AA29" i="3"/>
  <c r="AA32" i="3" s="1"/>
  <c r="Z29" i="3"/>
  <c r="Z32" i="3" s="1"/>
  <c r="Y29" i="3"/>
  <c r="Y32" i="3" s="1"/>
  <c r="X29" i="3"/>
  <c r="X32" i="3" s="1"/>
  <c r="W29" i="3"/>
  <c r="V29" i="3"/>
  <c r="U29" i="3"/>
  <c r="U32" i="3" s="1"/>
  <c r="T29" i="3"/>
  <c r="S29" i="3"/>
  <c r="S32" i="3" s="1"/>
  <c r="R29" i="3"/>
  <c r="Q29" i="3"/>
  <c r="P29" i="3"/>
  <c r="P32" i="3" s="1"/>
  <c r="O29" i="3"/>
  <c r="N29" i="3"/>
  <c r="M29" i="3"/>
  <c r="L29" i="3"/>
  <c r="L32" i="3" s="1"/>
  <c r="K29" i="3"/>
  <c r="J29" i="3"/>
  <c r="J32" i="3" s="1"/>
  <c r="I29" i="3"/>
  <c r="I32" i="3" s="1"/>
  <c r="H29" i="3"/>
  <c r="G29" i="3"/>
  <c r="G32" i="3" s="1"/>
  <c r="F29" i="3"/>
  <c r="E29" i="3"/>
  <c r="D29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C14" i="2"/>
  <c r="C13" i="2"/>
  <c r="C12" i="2"/>
  <c r="C11" i="2"/>
  <c r="C10" i="2"/>
  <c r="C9" i="2"/>
  <c r="C8" i="2"/>
  <c r="C7" i="2"/>
  <c r="C6" i="2"/>
  <c r="D385" i="1"/>
  <c r="AL386" i="1" s="1"/>
  <c r="E385" i="1"/>
  <c r="E13" i="2" s="1"/>
  <c r="F385" i="1"/>
  <c r="F13" i="2" s="1"/>
  <c r="G385" i="1"/>
  <c r="G13" i="2" s="1"/>
  <c r="H385" i="1"/>
  <c r="H13" i="2" s="1"/>
  <c r="I385" i="1"/>
  <c r="I13" i="2" s="1"/>
  <c r="J385" i="1"/>
  <c r="J13" i="2" s="1"/>
  <c r="K385" i="1"/>
  <c r="K13" i="2" s="1"/>
  <c r="L385" i="1"/>
  <c r="L13" i="2" s="1"/>
  <c r="M385" i="1"/>
  <c r="M13" i="2" s="1"/>
  <c r="N385" i="1"/>
  <c r="N13" i="2" s="1"/>
  <c r="O385" i="1"/>
  <c r="O13" i="2" s="1"/>
  <c r="P385" i="1"/>
  <c r="P13" i="2" s="1"/>
  <c r="Q385" i="1"/>
  <c r="Q13" i="2" s="1"/>
  <c r="R385" i="1"/>
  <c r="R13" i="2" s="1"/>
  <c r="S385" i="1"/>
  <c r="S13" i="2" s="1"/>
  <c r="T385" i="1"/>
  <c r="T13" i="2" s="1"/>
  <c r="U385" i="1"/>
  <c r="U13" i="2" s="1"/>
  <c r="V385" i="1"/>
  <c r="V13" i="2" s="1"/>
  <c r="W385" i="1"/>
  <c r="W13" i="2" s="1"/>
  <c r="X385" i="1"/>
  <c r="X13" i="2" s="1"/>
  <c r="Y385" i="1"/>
  <c r="Y13" i="2" s="1"/>
  <c r="Z385" i="1"/>
  <c r="Z13" i="2" s="1"/>
  <c r="AA385" i="1"/>
  <c r="AA13" i="2" s="1"/>
  <c r="AB385" i="1"/>
  <c r="AB13" i="2" s="1"/>
  <c r="AC385" i="1"/>
  <c r="AC13" i="2" s="1"/>
  <c r="AD385" i="1"/>
  <c r="AD13" i="2" s="1"/>
  <c r="AE385" i="1"/>
  <c r="AE13" i="2" s="1"/>
  <c r="AF385" i="1"/>
  <c r="AF13" i="2" s="1"/>
  <c r="AG385" i="1"/>
  <c r="AG13" i="2" s="1"/>
  <c r="AH385" i="1"/>
  <c r="AH13" i="2" s="1"/>
  <c r="AI385" i="1"/>
  <c r="AI13" i="2" s="1"/>
  <c r="AJ385" i="1"/>
  <c r="AJ13" i="2" s="1"/>
  <c r="AJ319" i="5" l="1"/>
  <c r="AJ321" i="5" s="1"/>
  <c r="AJ323" i="5" s="1"/>
  <c r="AK211" i="5"/>
  <c r="W198" i="5"/>
  <c r="AH84" i="5"/>
  <c r="T84" i="5"/>
  <c r="O84" i="5"/>
  <c r="AA84" i="5"/>
  <c r="V84" i="5"/>
  <c r="H84" i="5"/>
  <c r="AB84" i="5"/>
  <c r="D7" i="7"/>
  <c r="I84" i="5"/>
  <c r="J84" i="5"/>
  <c r="P84" i="5"/>
  <c r="U84" i="5"/>
  <c r="AK84" i="5"/>
  <c r="AK24" i="5"/>
  <c r="AL24" i="5"/>
  <c r="AK386" i="3"/>
  <c r="AL386" i="3"/>
  <c r="AL363" i="3"/>
  <c r="AK363" i="3"/>
  <c r="W12" i="4"/>
  <c r="X12" i="4"/>
  <c r="M12" i="4"/>
  <c r="AE12" i="4"/>
  <c r="AD12" i="4"/>
  <c r="D309" i="3"/>
  <c r="AL307" i="3"/>
  <c r="AK307" i="3"/>
  <c r="U12" i="4"/>
  <c r="AC12" i="4"/>
  <c r="AF12" i="4"/>
  <c r="AK282" i="3"/>
  <c r="AL282" i="3"/>
  <c r="D12" i="4"/>
  <c r="U272" i="3"/>
  <c r="U11" i="4"/>
  <c r="S272" i="3"/>
  <c r="S11" i="4"/>
  <c r="AA272" i="3"/>
  <c r="AA11" i="4"/>
  <c r="AI11" i="4"/>
  <c r="AJ271" i="3"/>
  <c r="T272" i="3"/>
  <c r="T11" i="4"/>
  <c r="AD272" i="3"/>
  <c r="AD11" i="4"/>
  <c r="AE272" i="3"/>
  <c r="AE11" i="4"/>
  <c r="X272" i="3"/>
  <c r="X11" i="4"/>
  <c r="AF272" i="3"/>
  <c r="AF11" i="4"/>
  <c r="Y272" i="3"/>
  <c r="Y11" i="4"/>
  <c r="AG272" i="3"/>
  <c r="AG11" i="4"/>
  <c r="Z272" i="3"/>
  <c r="Z11" i="4"/>
  <c r="AK256" i="3"/>
  <c r="AL256" i="3"/>
  <c r="AK209" i="3"/>
  <c r="AL209" i="3"/>
  <c r="AL188" i="3"/>
  <c r="AK188" i="3"/>
  <c r="AK153" i="3"/>
  <c r="AL153" i="3"/>
  <c r="AK146" i="3"/>
  <c r="AL146" i="3"/>
  <c r="AK56" i="3"/>
  <c r="AL56" i="3"/>
  <c r="AK38" i="3"/>
  <c r="AL38" i="3"/>
  <c r="AK30" i="3"/>
  <c r="AL30" i="3"/>
  <c r="AK9" i="2"/>
  <c r="AL204" i="1"/>
  <c r="AL141" i="1"/>
  <c r="AK10" i="2"/>
  <c r="AL85" i="1"/>
  <c r="AK7" i="2"/>
  <c r="AL25" i="1"/>
  <c r="AK6" i="2"/>
  <c r="AK413" i="1"/>
  <c r="AK415" i="1" s="1"/>
  <c r="F198" i="5"/>
  <c r="F9" i="7"/>
  <c r="AF198" i="5"/>
  <c r="AF9" i="7"/>
  <c r="I197" i="5"/>
  <c r="H9" i="7"/>
  <c r="H15" i="7" s="1"/>
  <c r="N198" i="5"/>
  <c r="N9" i="7"/>
  <c r="I198" i="5"/>
  <c r="I9" i="7"/>
  <c r="AB198" i="5"/>
  <c r="AB9" i="7"/>
  <c r="AD198" i="5"/>
  <c r="AD9" i="7"/>
  <c r="Y198" i="5"/>
  <c r="Y9" i="7"/>
  <c r="O198" i="5"/>
  <c r="O9" i="7"/>
  <c r="AK197" i="5"/>
  <c r="AJ9" i="7"/>
  <c r="R197" i="5"/>
  <c r="Q9" i="7"/>
  <c r="AJ196" i="5"/>
  <c r="AK196" i="5"/>
  <c r="D9" i="7"/>
  <c r="X198" i="5"/>
  <c r="X9" i="7"/>
  <c r="X15" i="7" s="1"/>
  <c r="X29" i="7" s="1"/>
  <c r="AA198" i="5"/>
  <c r="AA9" i="7"/>
  <c r="U198" i="5"/>
  <c r="U9" i="7"/>
  <c r="R198" i="5"/>
  <c r="R9" i="7"/>
  <c r="W197" i="5"/>
  <c r="V9" i="7"/>
  <c r="AG198" i="5"/>
  <c r="AG9" i="7"/>
  <c r="L198" i="5"/>
  <c r="L9" i="7"/>
  <c r="J198" i="5"/>
  <c r="J9" i="7"/>
  <c r="AI135" i="5"/>
  <c r="AI10" i="7"/>
  <c r="AI15" i="7" s="1"/>
  <c r="L134" i="5"/>
  <c r="L10" i="7"/>
  <c r="K135" i="5"/>
  <c r="K10" i="7"/>
  <c r="Q135" i="5"/>
  <c r="Q10" i="7"/>
  <c r="I135" i="5"/>
  <c r="I10" i="7"/>
  <c r="AD135" i="5"/>
  <c r="AD10" i="7"/>
  <c r="AJ134" i="5"/>
  <c r="AK134" i="5"/>
  <c r="AJ10" i="7"/>
  <c r="N134" i="5"/>
  <c r="M10" i="7"/>
  <c r="M15" i="7" s="1"/>
  <c r="AK133" i="5"/>
  <c r="D10" i="7"/>
  <c r="G15" i="7"/>
  <c r="G29" i="7" s="1"/>
  <c r="E135" i="5"/>
  <c r="E10" i="7"/>
  <c r="E15" i="7" s="1"/>
  <c r="E29" i="7" s="1"/>
  <c r="W135" i="5"/>
  <c r="W10" i="7"/>
  <c r="AA135" i="5"/>
  <c r="AA10" i="7"/>
  <c r="O135" i="5"/>
  <c r="O10" i="7"/>
  <c r="AB135" i="5"/>
  <c r="AB10" i="7"/>
  <c r="U135" i="5"/>
  <c r="U10" i="7"/>
  <c r="R135" i="5"/>
  <c r="R10" i="7"/>
  <c r="AG135" i="5"/>
  <c r="AG10" i="7"/>
  <c r="AD85" i="5"/>
  <c r="AC7" i="7"/>
  <c r="AK85" i="5"/>
  <c r="AJ7" i="7"/>
  <c r="AC15" i="7"/>
  <c r="AC22" i="7" s="1"/>
  <c r="X26" i="5"/>
  <c r="AJ25" i="5"/>
  <c r="AA26" i="5"/>
  <c r="AA6" i="7"/>
  <c r="N26" i="5"/>
  <c r="N6" i="7"/>
  <c r="N15" i="7" s="1"/>
  <c r="S15" i="7"/>
  <c r="S29" i="7" s="1"/>
  <c r="R26" i="5"/>
  <c r="R6" i="7"/>
  <c r="Z26" i="5"/>
  <c r="Z6" i="7"/>
  <c r="R25" i="5"/>
  <c r="Q6" i="7"/>
  <c r="U26" i="5"/>
  <c r="U6" i="7"/>
  <c r="P26" i="5"/>
  <c r="P6" i="7"/>
  <c r="P15" i="7" s="1"/>
  <c r="P28" i="7" s="1"/>
  <c r="T26" i="5"/>
  <c r="T6" i="7"/>
  <c r="T15" i="7" s="1"/>
  <c r="T24" i="7" s="1"/>
  <c r="F26" i="5"/>
  <c r="F6" i="7"/>
  <c r="D26" i="5"/>
  <c r="D6" i="7"/>
  <c r="X25" i="5"/>
  <c r="W6" i="7"/>
  <c r="AB26" i="5"/>
  <c r="AB6" i="7"/>
  <c r="AG26" i="5"/>
  <c r="AG6" i="7"/>
  <c r="O26" i="5"/>
  <c r="O6" i="7"/>
  <c r="AF26" i="5"/>
  <c r="AF6" i="7"/>
  <c r="V26" i="5"/>
  <c r="V6" i="7"/>
  <c r="AH26" i="5"/>
  <c r="AH6" i="7"/>
  <c r="AH15" i="7" s="1"/>
  <c r="AH27" i="7" s="1"/>
  <c r="J26" i="5"/>
  <c r="J6" i="7"/>
  <c r="Y26" i="5"/>
  <c r="Y6" i="7"/>
  <c r="AE26" i="5"/>
  <c r="AE6" i="7"/>
  <c r="AJ6" i="7"/>
  <c r="AJ405" i="5"/>
  <c r="AJ407" i="5" s="1"/>
  <c r="AJ295" i="3"/>
  <c r="AK295" i="3"/>
  <c r="AJ8" i="4"/>
  <c r="AK257" i="3"/>
  <c r="D240" i="3"/>
  <c r="AK238" i="3"/>
  <c r="D233" i="3"/>
  <c r="AK231" i="3"/>
  <c r="S225" i="3"/>
  <c r="AK223" i="3"/>
  <c r="AJ216" i="3"/>
  <c r="AK216" i="3"/>
  <c r="D183" i="3"/>
  <c r="AK181" i="3"/>
  <c r="AJ160" i="3"/>
  <c r="AK160" i="3"/>
  <c r="AH104" i="3"/>
  <c r="AK104" i="3"/>
  <c r="D99" i="3"/>
  <c r="AK97" i="3"/>
  <c r="D72" i="3"/>
  <c r="AK70" i="3"/>
  <c r="L161" i="3"/>
  <c r="I202" i="3"/>
  <c r="I9" i="4" s="1"/>
  <c r="U202" i="3"/>
  <c r="U9" i="4" s="1"/>
  <c r="AA202" i="3"/>
  <c r="AA9" i="4" s="1"/>
  <c r="AG202" i="3"/>
  <c r="AG9" i="4" s="1"/>
  <c r="AJ232" i="3"/>
  <c r="D65" i="3"/>
  <c r="AK63" i="3"/>
  <c r="AK57" i="3"/>
  <c r="D47" i="3"/>
  <c r="AK45" i="3"/>
  <c r="AK387" i="1"/>
  <c r="D13" i="2"/>
  <c r="AK386" i="1"/>
  <c r="AJ363" i="3"/>
  <c r="D13" i="4"/>
  <c r="F105" i="3"/>
  <c r="L105" i="3"/>
  <c r="R105" i="3"/>
  <c r="X105" i="3"/>
  <c r="AD105" i="3"/>
  <c r="AJ105" i="3"/>
  <c r="Q258" i="3"/>
  <c r="Q8" i="4"/>
  <c r="W258" i="3"/>
  <c r="W8" i="4"/>
  <c r="AJ257" i="3"/>
  <c r="AI8" i="4"/>
  <c r="Z57" i="3"/>
  <c r="AG154" i="3"/>
  <c r="S258" i="3"/>
  <c r="S8" i="4"/>
  <c r="AE258" i="3"/>
  <c r="AE8" i="4"/>
  <c r="AJ364" i="3"/>
  <c r="AI13" i="4"/>
  <c r="AJ386" i="3"/>
  <c r="D14" i="4"/>
  <c r="AJ387" i="3"/>
  <c r="AI14" i="4"/>
  <c r="AJ307" i="3"/>
  <c r="AJ403" i="3"/>
  <c r="AI15" i="4"/>
  <c r="D258" i="3"/>
  <c r="D8" i="4"/>
  <c r="J258" i="3"/>
  <c r="J8" i="4"/>
  <c r="P258" i="3"/>
  <c r="P8" i="4"/>
  <c r="V258" i="3"/>
  <c r="V8" i="4"/>
  <c r="AB258" i="3"/>
  <c r="AB8" i="4"/>
  <c r="AJ402" i="3"/>
  <c r="D15" i="4"/>
  <c r="W85" i="5"/>
  <c r="W84" i="5"/>
  <c r="E86" i="5"/>
  <c r="E85" i="5"/>
  <c r="E84" i="5"/>
  <c r="O134" i="5"/>
  <c r="AJ24" i="5"/>
  <c r="AJ133" i="5"/>
  <c r="Y86" i="5"/>
  <c r="Y85" i="5"/>
  <c r="Y84" i="5"/>
  <c r="M86" i="5"/>
  <c r="M85" i="5"/>
  <c r="M84" i="5"/>
  <c r="G86" i="5"/>
  <c r="G85" i="5"/>
  <c r="G84" i="5"/>
  <c r="AI85" i="5"/>
  <c r="AI84" i="5"/>
  <c r="Q85" i="5"/>
  <c r="Q84" i="5"/>
  <c r="R85" i="5"/>
  <c r="R84" i="5"/>
  <c r="AE85" i="5"/>
  <c r="AE84" i="5"/>
  <c r="L86" i="5"/>
  <c r="L85" i="5"/>
  <c r="L84" i="5"/>
  <c r="AG85" i="5"/>
  <c r="AG84" i="5"/>
  <c r="AG86" i="5"/>
  <c r="N86" i="5"/>
  <c r="N84" i="5"/>
  <c r="N85" i="5"/>
  <c r="AJ85" i="5"/>
  <c r="Z84" i="5"/>
  <c r="Z85" i="5"/>
  <c r="Z86" i="5"/>
  <c r="AC85" i="5"/>
  <c r="AC84" i="5"/>
  <c r="K86" i="5"/>
  <c r="K85" i="5"/>
  <c r="K84" i="5"/>
  <c r="S85" i="5"/>
  <c r="S84" i="5"/>
  <c r="T85" i="5"/>
  <c r="X86" i="5"/>
  <c r="X85" i="5"/>
  <c r="X84" i="5"/>
  <c r="F86" i="5"/>
  <c r="F85" i="5"/>
  <c r="F84" i="5"/>
  <c r="AA85" i="5"/>
  <c r="O85" i="5"/>
  <c r="AF85" i="5"/>
  <c r="M197" i="5"/>
  <c r="U197" i="5"/>
  <c r="G197" i="5"/>
  <c r="T198" i="5"/>
  <c r="AJ197" i="5"/>
  <c r="J197" i="5"/>
  <c r="Y196" i="5"/>
  <c r="H198" i="5"/>
  <c r="AA197" i="5"/>
  <c r="AB197" i="5"/>
  <c r="H196" i="5"/>
  <c r="X405" i="5"/>
  <c r="X407" i="5" s="1"/>
  <c r="Z197" i="5"/>
  <c r="Z198" i="5"/>
  <c r="T196" i="5"/>
  <c r="Z196" i="5"/>
  <c r="M198" i="5"/>
  <c r="O197" i="5"/>
  <c r="AB196" i="5"/>
  <c r="N197" i="5"/>
  <c r="X197" i="5"/>
  <c r="G198" i="5"/>
  <c r="Y197" i="5"/>
  <c r="H197" i="5"/>
  <c r="AD405" i="5"/>
  <c r="AD407" i="5" s="1"/>
  <c r="AG197" i="5"/>
  <c r="G196" i="5"/>
  <c r="AF196" i="5"/>
  <c r="M196" i="5"/>
  <c r="AI134" i="5"/>
  <c r="K134" i="5"/>
  <c r="F134" i="5"/>
  <c r="R134" i="5"/>
  <c r="R405" i="5"/>
  <c r="R407" i="5" s="1"/>
  <c r="R133" i="5"/>
  <c r="AB134" i="5"/>
  <c r="F135" i="5"/>
  <c r="AD134" i="5"/>
  <c r="L405" i="5"/>
  <c r="L407" i="5" s="1"/>
  <c r="E134" i="5"/>
  <c r="AI133" i="5"/>
  <c r="Q133" i="5"/>
  <c r="W133" i="5"/>
  <c r="K133" i="5"/>
  <c r="E133" i="5"/>
  <c r="X135" i="5"/>
  <c r="X134" i="5"/>
  <c r="AB133" i="5"/>
  <c r="F133" i="5"/>
  <c r="N133" i="5"/>
  <c r="Y25" i="5"/>
  <c r="F24" i="5"/>
  <c r="Z25" i="5"/>
  <c r="Z405" i="5"/>
  <c r="Z407" i="5" s="1"/>
  <c r="AE24" i="5"/>
  <c r="F405" i="5"/>
  <c r="F407" i="5" s="1"/>
  <c r="F25" i="5"/>
  <c r="H24" i="5"/>
  <c r="J405" i="5"/>
  <c r="J407" i="5" s="1"/>
  <c r="P25" i="5"/>
  <c r="H26" i="5"/>
  <c r="O24" i="5"/>
  <c r="P24" i="5"/>
  <c r="U25" i="5"/>
  <c r="O405" i="5"/>
  <c r="O407" i="5" s="1"/>
  <c r="AE25" i="5"/>
  <c r="R24" i="5"/>
  <c r="AF24" i="5"/>
  <c r="AB405" i="5"/>
  <c r="AB407" i="5" s="1"/>
  <c r="AF405" i="5"/>
  <c r="AF407" i="5" s="1"/>
  <c r="AF25" i="5"/>
  <c r="V25" i="5"/>
  <c r="J24" i="5"/>
  <c r="D407" i="5"/>
  <c r="P405" i="5"/>
  <c r="P407" i="5" s="1"/>
  <c r="X24" i="5"/>
  <c r="Z24" i="5"/>
  <c r="AA24" i="5"/>
  <c r="AH24" i="5"/>
  <c r="V405" i="5"/>
  <c r="V407" i="5" s="1"/>
  <c r="N405" i="5"/>
  <c r="N407" i="5" s="1"/>
  <c r="AA405" i="5"/>
  <c r="AA407" i="5" s="1"/>
  <c r="V24" i="5"/>
  <c r="O25" i="5"/>
  <c r="Y24" i="5"/>
  <c r="T24" i="5"/>
  <c r="N24" i="5"/>
  <c r="L25" i="5"/>
  <c r="AG25" i="5"/>
  <c r="AH25" i="5"/>
  <c r="AB24" i="5"/>
  <c r="AH405" i="5"/>
  <c r="AH407" i="5" s="1"/>
  <c r="U24" i="5"/>
  <c r="AA25" i="5"/>
  <c r="J25" i="5"/>
  <c r="I26" i="5"/>
  <c r="AB25" i="5"/>
  <c r="AG405" i="5"/>
  <c r="AG407" i="5" s="1"/>
  <c r="I24" i="5"/>
  <c r="AD26" i="5"/>
  <c r="AD24" i="5"/>
  <c r="I25" i="5"/>
  <c r="I405" i="5"/>
  <c r="I407" i="5" s="1"/>
  <c r="L26" i="5"/>
  <c r="L24" i="5"/>
  <c r="U405" i="5"/>
  <c r="U407" i="5" s="1"/>
  <c r="AG24" i="5"/>
  <c r="AI86" i="5"/>
  <c r="Q86" i="5"/>
  <c r="AE197" i="5"/>
  <c r="AE196" i="5"/>
  <c r="AE198" i="5"/>
  <c r="AE134" i="5"/>
  <c r="AE135" i="5"/>
  <c r="AE133" i="5"/>
  <c r="AI198" i="5"/>
  <c r="AI197" i="5"/>
  <c r="AI196" i="5"/>
  <c r="E198" i="5"/>
  <c r="E197" i="5"/>
  <c r="E196" i="5"/>
  <c r="AF197" i="5"/>
  <c r="AI405" i="5"/>
  <c r="AI407" i="5" s="1"/>
  <c r="AI24" i="5"/>
  <c r="AI26" i="5"/>
  <c r="AI25" i="5"/>
  <c r="AE405" i="5"/>
  <c r="AE407" i="5" s="1"/>
  <c r="X196" i="5"/>
  <c r="AH133" i="5"/>
  <c r="AH134" i="5"/>
  <c r="AH135" i="5"/>
  <c r="S197" i="5"/>
  <c r="S198" i="5"/>
  <c r="S196" i="5"/>
  <c r="T197" i="5"/>
  <c r="M134" i="5"/>
  <c r="M133" i="5"/>
  <c r="M135" i="5"/>
  <c r="U133" i="5"/>
  <c r="AA133" i="5"/>
  <c r="I133" i="5"/>
  <c r="D135" i="5"/>
  <c r="AG133" i="5"/>
  <c r="X133" i="5"/>
  <c r="O133" i="5"/>
  <c r="AD133" i="5"/>
  <c r="L133" i="5"/>
  <c r="R86" i="5"/>
  <c r="J133" i="5"/>
  <c r="J134" i="5"/>
  <c r="J135" i="5"/>
  <c r="Q198" i="5"/>
  <c r="Q196" i="5"/>
  <c r="Q197" i="5"/>
  <c r="J196" i="5"/>
  <c r="AC135" i="5"/>
  <c r="AC133" i="5"/>
  <c r="AC134" i="5"/>
  <c r="Q405" i="5"/>
  <c r="Q407" i="5" s="1"/>
  <c r="Q24" i="5"/>
  <c r="Q26" i="5"/>
  <c r="Q25" i="5"/>
  <c r="AC86" i="5"/>
  <c r="T133" i="5"/>
  <c r="U134" i="5"/>
  <c r="T135" i="5"/>
  <c r="T134" i="5"/>
  <c r="Y134" i="5"/>
  <c r="Y135" i="5"/>
  <c r="Y133" i="5"/>
  <c r="V135" i="5"/>
  <c r="V134" i="5"/>
  <c r="V133" i="5"/>
  <c r="T405" i="5"/>
  <c r="T407" i="5" s="1"/>
  <c r="AC405" i="5"/>
  <c r="AC407" i="5" s="1"/>
  <c r="AC24" i="5"/>
  <c r="AC26" i="5"/>
  <c r="AC25" i="5"/>
  <c r="AF133" i="5"/>
  <c r="AG134" i="5"/>
  <c r="AF134" i="5"/>
  <c r="AF135" i="5"/>
  <c r="Z133" i="5"/>
  <c r="Z134" i="5"/>
  <c r="AA134" i="5"/>
  <c r="Z135" i="5"/>
  <c r="P135" i="5"/>
  <c r="P133" i="5"/>
  <c r="P134" i="5"/>
  <c r="V197" i="5"/>
  <c r="V198" i="5"/>
  <c r="V196" i="5"/>
  <c r="D198" i="5"/>
  <c r="AG196" i="5"/>
  <c r="U196" i="5"/>
  <c r="F196" i="5"/>
  <c r="O196" i="5"/>
  <c r="AA196" i="5"/>
  <c r="I196" i="5"/>
  <c r="F197" i="5"/>
  <c r="H133" i="5"/>
  <c r="H135" i="5"/>
  <c r="I134" i="5"/>
  <c r="H134" i="5"/>
  <c r="W405" i="5"/>
  <c r="W407" i="5" s="1"/>
  <c r="W24" i="5"/>
  <c r="W26" i="5"/>
  <c r="W25" i="5"/>
  <c r="AD25" i="5"/>
  <c r="S405" i="5"/>
  <c r="S407" i="5" s="1"/>
  <c r="S26" i="5"/>
  <c r="T25" i="5"/>
  <c r="S24" i="5"/>
  <c r="S25" i="5"/>
  <c r="W86" i="5"/>
  <c r="AC198" i="5"/>
  <c r="AC197" i="5"/>
  <c r="AC196" i="5"/>
  <c r="G134" i="5"/>
  <c r="G135" i="5"/>
  <c r="G133" i="5"/>
  <c r="AH196" i="5"/>
  <c r="AH197" i="5"/>
  <c r="AH198" i="5"/>
  <c r="W196" i="5"/>
  <c r="Q134" i="5"/>
  <c r="AE86" i="5"/>
  <c r="H405" i="5"/>
  <c r="H407" i="5" s="1"/>
  <c r="G405" i="5"/>
  <c r="G407" i="5" s="1"/>
  <c r="G26" i="5"/>
  <c r="H25" i="5"/>
  <c r="G24" i="5"/>
  <c r="G25" i="5"/>
  <c r="M405" i="5"/>
  <c r="M407" i="5" s="1"/>
  <c r="M26" i="5"/>
  <c r="N25" i="5"/>
  <c r="M24" i="5"/>
  <c r="M25" i="5"/>
  <c r="AD196" i="5"/>
  <c r="R196" i="5"/>
  <c r="K198" i="5"/>
  <c r="K197" i="5"/>
  <c r="K196" i="5"/>
  <c r="L197" i="5"/>
  <c r="W134" i="5"/>
  <c r="S134" i="5"/>
  <c r="S133" i="5"/>
  <c r="S135" i="5"/>
  <c r="S86" i="5"/>
  <c r="P196" i="5"/>
  <c r="P198" i="5"/>
  <c r="P197" i="5"/>
  <c r="L196" i="5"/>
  <c r="N196" i="5"/>
  <c r="AD197" i="5"/>
  <c r="E405" i="5"/>
  <c r="E407" i="5" s="1"/>
  <c r="E24" i="5"/>
  <c r="E26" i="5"/>
  <c r="E25" i="5"/>
  <c r="K405" i="5"/>
  <c r="K407" i="5" s="1"/>
  <c r="K24" i="5"/>
  <c r="K26" i="5"/>
  <c r="K25" i="5"/>
  <c r="Y405" i="5"/>
  <c r="Y407" i="5" s="1"/>
  <c r="H64" i="3"/>
  <c r="Z64" i="3"/>
  <c r="I223" i="3"/>
  <c r="O224" i="3"/>
  <c r="H105" i="3"/>
  <c r="N105" i="3"/>
  <c r="T105" i="3"/>
  <c r="AJ209" i="3"/>
  <c r="AJ188" i="3"/>
  <c r="V202" i="3"/>
  <c r="V9" i="4" s="1"/>
  <c r="AH202" i="3"/>
  <c r="AH9" i="4" s="1"/>
  <c r="AJ46" i="3"/>
  <c r="G83" i="3"/>
  <c r="G7" i="4" s="1"/>
  <c r="M83" i="3"/>
  <c r="M7" i="4" s="1"/>
  <c r="S83" i="3"/>
  <c r="S7" i="4" s="1"/>
  <c r="Y83" i="3"/>
  <c r="Y7" i="4" s="1"/>
  <c r="AE83" i="3"/>
  <c r="AE7" i="4" s="1"/>
  <c r="U216" i="3"/>
  <c r="AJ231" i="3"/>
  <c r="V271" i="3"/>
  <c r="AB271" i="3"/>
  <c r="AH271" i="3"/>
  <c r="AJ238" i="3"/>
  <c r="F202" i="3"/>
  <c r="F9" i="4" s="1"/>
  <c r="L202" i="3"/>
  <c r="L9" i="4" s="1"/>
  <c r="R202" i="3"/>
  <c r="R9" i="4" s="1"/>
  <c r="AD202" i="3"/>
  <c r="AD9" i="4" s="1"/>
  <c r="AJ182" i="3"/>
  <c r="AJ223" i="3"/>
  <c r="AJ154" i="3"/>
  <c r="G202" i="3"/>
  <c r="G9" i="4" s="1"/>
  <c r="M202" i="3"/>
  <c r="M9" i="4" s="1"/>
  <c r="S202" i="3"/>
  <c r="S9" i="4" s="1"/>
  <c r="Y202" i="3"/>
  <c r="Y9" i="4" s="1"/>
  <c r="AE202" i="3"/>
  <c r="AE9" i="4" s="1"/>
  <c r="AC202" i="3"/>
  <c r="AC9" i="4" s="1"/>
  <c r="AJ39" i="3"/>
  <c r="AJ98" i="3"/>
  <c r="AJ181" i="3"/>
  <c r="AJ296" i="3"/>
  <c r="AB202" i="3"/>
  <c r="AB9" i="4" s="1"/>
  <c r="D202" i="3"/>
  <c r="M238" i="3"/>
  <c r="Q345" i="3"/>
  <c r="E403" i="3"/>
  <c r="K403" i="3"/>
  <c r="Q403" i="3"/>
  <c r="W403" i="3"/>
  <c r="AC403" i="3"/>
  <c r="AI403" i="3"/>
  <c r="AJ57" i="3"/>
  <c r="AJ153" i="3"/>
  <c r="O202" i="3"/>
  <c r="O9" i="4" s="1"/>
  <c r="P202" i="3"/>
  <c r="P9" i="4" s="1"/>
  <c r="M30" i="3"/>
  <c r="F97" i="3"/>
  <c r="X98" i="3"/>
  <c r="AJ146" i="3"/>
  <c r="T216" i="3"/>
  <c r="AJ64" i="3"/>
  <c r="AF202" i="3"/>
  <c r="AF9" i="4" s="1"/>
  <c r="Z202" i="3"/>
  <c r="Z9" i="4" s="1"/>
  <c r="T202" i="3"/>
  <c r="T9" i="4" s="1"/>
  <c r="N202" i="3"/>
  <c r="N9" i="4" s="1"/>
  <c r="H202" i="3"/>
  <c r="H9" i="4" s="1"/>
  <c r="J202" i="3"/>
  <c r="J9" i="4" s="1"/>
  <c r="AJ217" i="3"/>
  <c r="AJ147" i="3"/>
  <c r="AJ71" i="3"/>
  <c r="AJ167" i="3"/>
  <c r="AJ210" i="3"/>
  <c r="AJ324" i="3"/>
  <c r="AJ31" i="3"/>
  <c r="AJ97" i="3"/>
  <c r="AJ168" i="3"/>
  <c r="AJ189" i="3"/>
  <c r="X202" i="3"/>
  <c r="X9" i="4" s="1"/>
  <c r="AI202" i="3"/>
  <c r="AI9" i="4" s="1"/>
  <c r="W202" i="3"/>
  <c r="W9" i="4" s="1"/>
  <c r="Q202" i="3"/>
  <c r="Q9" i="4" s="1"/>
  <c r="K202" i="3"/>
  <c r="K9" i="4" s="1"/>
  <c r="E202" i="3"/>
  <c r="AJ256" i="3"/>
  <c r="O387" i="3"/>
  <c r="U387" i="3"/>
  <c r="S364" i="3"/>
  <c r="H363" i="3"/>
  <c r="Z363" i="3"/>
  <c r="AA345" i="3"/>
  <c r="N296" i="3"/>
  <c r="I295" i="3"/>
  <c r="AG295" i="3"/>
  <c r="AB308" i="3"/>
  <c r="J308" i="3"/>
  <c r="V308" i="3"/>
  <c r="G283" i="3"/>
  <c r="G282" i="3"/>
  <c r="M283" i="3"/>
  <c r="M282" i="3"/>
  <c r="S283" i="3"/>
  <c r="S282" i="3"/>
  <c r="Y283" i="3"/>
  <c r="Y282" i="3"/>
  <c r="AE283" i="3"/>
  <c r="AE282" i="3"/>
  <c r="H284" i="3"/>
  <c r="H283" i="3"/>
  <c r="H282" i="3"/>
  <c r="N284" i="3"/>
  <c r="N283" i="3"/>
  <c r="N282" i="3"/>
  <c r="T284" i="3"/>
  <c r="T283" i="3"/>
  <c r="T282" i="3"/>
  <c r="Z284" i="3"/>
  <c r="Z283" i="3"/>
  <c r="Z282" i="3"/>
  <c r="AF284" i="3"/>
  <c r="AF283" i="3"/>
  <c r="AF282" i="3"/>
  <c r="I283" i="3"/>
  <c r="I282" i="3"/>
  <c r="O283" i="3"/>
  <c r="O282" i="3"/>
  <c r="U284" i="3"/>
  <c r="U283" i="3"/>
  <c r="U282" i="3"/>
  <c r="AA283" i="3"/>
  <c r="AA282" i="3"/>
  <c r="AG283" i="3"/>
  <c r="AG282" i="3"/>
  <c r="D284" i="3"/>
  <c r="AJ282" i="3"/>
  <c r="J284" i="3"/>
  <c r="J282" i="3"/>
  <c r="J283" i="3"/>
  <c r="P284" i="3"/>
  <c r="P282" i="3"/>
  <c r="P283" i="3"/>
  <c r="V284" i="3"/>
  <c r="V282" i="3"/>
  <c r="V283" i="3"/>
  <c r="AB284" i="3"/>
  <c r="AB282" i="3"/>
  <c r="AB283" i="3"/>
  <c r="AH284" i="3"/>
  <c r="AH283" i="3"/>
  <c r="AH282" i="3"/>
  <c r="E284" i="3"/>
  <c r="E282" i="3"/>
  <c r="E283" i="3"/>
  <c r="K284" i="3"/>
  <c r="K282" i="3"/>
  <c r="K283" i="3"/>
  <c r="Q284" i="3"/>
  <c r="Q282" i="3"/>
  <c r="Q283" i="3"/>
  <c r="W284" i="3"/>
  <c r="W282" i="3"/>
  <c r="W283" i="3"/>
  <c r="AC284" i="3"/>
  <c r="AC282" i="3"/>
  <c r="AC283" i="3"/>
  <c r="AI284" i="3"/>
  <c r="AJ283" i="3"/>
  <c r="AI283" i="3"/>
  <c r="AI282" i="3"/>
  <c r="F283" i="3"/>
  <c r="F282" i="3"/>
  <c r="L283" i="3"/>
  <c r="L282" i="3"/>
  <c r="R283" i="3"/>
  <c r="R282" i="3"/>
  <c r="X283" i="3"/>
  <c r="X282" i="3"/>
  <c r="AD283" i="3"/>
  <c r="AD282" i="3"/>
  <c r="AJ202" i="3"/>
  <c r="G257" i="3"/>
  <c r="Y257" i="3"/>
  <c r="S238" i="3"/>
  <c r="J231" i="3"/>
  <c r="AH238" i="3"/>
  <c r="AH231" i="3"/>
  <c r="H146" i="3"/>
  <c r="Z146" i="3"/>
  <c r="N231" i="3"/>
  <c r="M240" i="3"/>
  <c r="T256" i="3"/>
  <c r="Z296" i="3"/>
  <c r="H387" i="3"/>
  <c r="N387" i="3"/>
  <c r="T387" i="3"/>
  <c r="Z387" i="3"/>
  <c r="AF387" i="3"/>
  <c r="R402" i="3"/>
  <c r="AJ38" i="3"/>
  <c r="AJ56" i="3"/>
  <c r="AJ70" i="3"/>
  <c r="I45" i="3"/>
  <c r="I146" i="3"/>
  <c r="O146" i="3"/>
  <c r="S240" i="3"/>
  <c r="AH146" i="3"/>
  <c r="AB238" i="3"/>
  <c r="W345" i="3"/>
  <c r="N364" i="3"/>
  <c r="AF364" i="3"/>
  <c r="AE386" i="3"/>
  <c r="AH387" i="3"/>
  <c r="AJ83" i="3"/>
  <c r="AK85" i="3" s="1"/>
  <c r="AJ23" i="3"/>
  <c r="J71" i="3"/>
  <c r="P71" i="3"/>
  <c r="V71" i="3"/>
  <c r="AB71" i="3"/>
  <c r="AH71" i="3"/>
  <c r="AI345" i="3"/>
  <c r="Z105" i="3"/>
  <c r="AF105" i="3"/>
  <c r="AJ30" i="3"/>
  <c r="AJ45" i="3"/>
  <c r="AJ63" i="3"/>
  <c r="L146" i="3"/>
  <c r="Q224" i="3"/>
  <c r="S232" i="3"/>
  <c r="Y232" i="3"/>
  <c r="AE232" i="3"/>
  <c r="H308" i="3"/>
  <c r="G387" i="3"/>
  <c r="M387" i="3"/>
  <c r="R387" i="3"/>
  <c r="X387" i="3"/>
  <c r="AD387" i="3"/>
  <c r="AJ139" i="3"/>
  <c r="Z216" i="3"/>
  <c r="AH217" i="3"/>
  <c r="AC217" i="3"/>
  <c r="N188" i="3"/>
  <c r="O182" i="3"/>
  <c r="N182" i="3"/>
  <c r="AD160" i="3"/>
  <c r="AB160" i="3"/>
  <c r="X161" i="3"/>
  <c r="O154" i="3"/>
  <c r="Y154" i="3"/>
  <c r="X153" i="3"/>
  <c r="P154" i="3"/>
  <c r="R154" i="3"/>
  <c r="AD146" i="3"/>
  <c r="E189" i="3"/>
  <c r="G188" i="3"/>
  <c r="M188" i="3"/>
  <c r="AE188" i="3"/>
  <c r="H188" i="3"/>
  <c r="U188" i="3"/>
  <c r="J181" i="3"/>
  <c r="P182" i="3"/>
  <c r="AG182" i="3"/>
  <c r="I168" i="3"/>
  <c r="G168" i="3"/>
  <c r="M168" i="3"/>
  <c r="Y168" i="3"/>
  <c r="H160" i="3"/>
  <c r="N160" i="3"/>
  <c r="AG161" i="3"/>
  <c r="O160" i="3"/>
  <c r="V160" i="3"/>
  <c r="AI160" i="3"/>
  <c r="J153" i="3"/>
  <c r="G146" i="3"/>
  <c r="L148" i="3"/>
  <c r="AH139" i="3"/>
  <c r="Q147" i="3"/>
  <c r="V167" i="3"/>
  <c r="AC218" i="3"/>
  <c r="M256" i="3"/>
  <c r="K256" i="3"/>
  <c r="G258" i="3"/>
  <c r="AA83" i="3"/>
  <c r="AG83" i="3"/>
  <c r="AB153" i="3"/>
  <c r="AH167" i="3"/>
  <c r="AB139" i="3"/>
  <c r="U147" i="3"/>
  <c r="AA146" i="3"/>
  <c r="AA147" i="3"/>
  <c r="Q155" i="3"/>
  <c r="F161" i="3"/>
  <c r="L160" i="3"/>
  <c r="R168" i="3"/>
  <c r="AC168" i="3"/>
  <c r="G169" i="3"/>
  <c r="AC169" i="3"/>
  <c r="E182" i="3"/>
  <c r="J189" i="3"/>
  <c r="P189" i="3"/>
  <c r="AH189" i="3"/>
  <c r="U190" i="3"/>
  <c r="R210" i="3"/>
  <c r="W209" i="3"/>
  <c r="K217" i="3"/>
  <c r="AB224" i="3"/>
  <c r="G232" i="3"/>
  <c r="M231" i="3"/>
  <c r="AE231" i="3"/>
  <c r="AE238" i="3"/>
  <c r="AB240" i="3"/>
  <c r="N257" i="3"/>
  <c r="AF257" i="3"/>
  <c r="P256" i="3"/>
  <c r="M258" i="3"/>
  <c r="W271" i="3"/>
  <c r="AC271" i="3"/>
  <c r="AI271" i="3"/>
  <c r="AH272" i="3"/>
  <c r="AI324" i="3"/>
  <c r="G363" i="3"/>
  <c r="M363" i="3"/>
  <c r="S363" i="3"/>
  <c r="Y363" i="3"/>
  <c r="AE363" i="3"/>
  <c r="N363" i="3"/>
  <c r="I403" i="3"/>
  <c r="O403" i="3"/>
  <c r="U403" i="3"/>
  <c r="AA403" i="3"/>
  <c r="AG403" i="3"/>
  <c r="P104" i="3"/>
  <c r="L139" i="3"/>
  <c r="L10" i="4" s="1"/>
  <c r="Y167" i="3"/>
  <c r="P167" i="3"/>
  <c r="Y169" i="3"/>
  <c r="O38" i="3"/>
  <c r="AA38" i="3"/>
  <c r="U64" i="3"/>
  <c r="U98" i="3"/>
  <c r="AG98" i="3"/>
  <c r="Y146" i="3"/>
  <c r="P146" i="3"/>
  <c r="G148" i="3"/>
  <c r="O162" i="3"/>
  <c r="F167" i="3"/>
  <c r="M169" i="3"/>
  <c r="L189" i="3"/>
  <c r="AI188" i="3"/>
  <c r="N210" i="3"/>
  <c r="E217" i="3"/>
  <c r="Q217" i="3"/>
  <c r="W224" i="3"/>
  <c r="AC224" i="3"/>
  <c r="AF231" i="3"/>
  <c r="S231" i="3"/>
  <c r="H239" i="3"/>
  <c r="T239" i="3"/>
  <c r="Z239" i="3"/>
  <c r="J257" i="3"/>
  <c r="P257" i="3"/>
  <c r="V257" i="3"/>
  <c r="AB257" i="3"/>
  <c r="AH257" i="3"/>
  <c r="U307" i="3"/>
  <c r="T363" i="3"/>
  <c r="Y256" i="3"/>
  <c r="AE30" i="3"/>
  <c r="AA45" i="3"/>
  <c r="P98" i="3"/>
  <c r="V98" i="3"/>
  <c r="AB98" i="3"/>
  <c r="AH98" i="3"/>
  <c r="F139" i="3"/>
  <c r="X139" i="3"/>
  <c r="S146" i="3"/>
  <c r="AC154" i="3"/>
  <c r="I210" i="3"/>
  <c r="F217" i="3"/>
  <c r="L217" i="3"/>
  <c r="R217" i="3"/>
  <c r="X217" i="3"/>
  <c r="K216" i="3"/>
  <c r="U223" i="3"/>
  <c r="J232" i="3"/>
  <c r="V231" i="3"/>
  <c r="AB231" i="3"/>
  <c r="AH232" i="3"/>
  <c r="P238" i="3"/>
  <c r="E257" i="3"/>
  <c r="Q257" i="3"/>
  <c r="W257" i="3"/>
  <c r="AC257" i="3"/>
  <c r="AI257" i="3"/>
  <c r="AE256" i="3"/>
  <c r="AC258" i="3"/>
  <c r="G272" i="3"/>
  <c r="G296" i="3"/>
  <c r="H307" i="3"/>
  <c r="N307" i="3"/>
  <c r="T307" i="3"/>
  <c r="Z307" i="3"/>
  <c r="AF307" i="3"/>
  <c r="Z308" i="3"/>
  <c r="F403" i="3"/>
  <c r="L403" i="3"/>
  <c r="X403" i="3"/>
  <c r="AD403" i="3"/>
  <c r="L402" i="3"/>
  <c r="AG104" i="3"/>
  <c r="W217" i="3"/>
  <c r="AH256" i="3"/>
  <c r="M147" i="3"/>
  <c r="Y147" i="3"/>
  <c r="AE146" i="3"/>
  <c r="V146" i="3"/>
  <c r="AD154" i="3"/>
  <c r="J161" i="3"/>
  <c r="P161" i="3"/>
  <c r="V161" i="3"/>
  <c r="AB161" i="3"/>
  <c r="AH161" i="3"/>
  <c r="AG160" i="3"/>
  <c r="AB162" i="3"/>
  <c r="R182" i="3"/>
  <c r="AD139" i="3"/>
  <c r="G181" i="3"/>
  <c r="AG189" i="3"/>
  <c r="G217" i="3"/>
  <c r="M217" i="3"/>
  <c r="Y217" i="3"/>
  <c r="Q216" i="3"/>
  <c r="H223" i="3"/>
  <c r="N224" i="3"/>
  <c r="AF224" i="3"/>
  <c r="H224" i="3"/>
  <c r="K231" i="3"/>
  <c r="Q231" i="3"/>
  <c r="W231" i="3"/>
  <c r="AB232" i="3"/>
  <c r="E239" i="3"/>
  <c r="W239" i="3"/>
  <c r="X257" i="3"/>
  <c r="AE257" i="3"/>
  <c r="E256" i="3"/>
  <c r="AI256" i="3"/>
  <c r="AH258" i="3"/>
  <c r="N297" i="3"/>
  <c r="I307" i="3"/>
  <c r="P308" i="3"/>
  <c r="AA307" i="3"/>
  <c r="AH308" i="3"/>
  <c r="N309" i="3"/>
  <c r="P345" i="3"/>
  <c r="V345" i="3"/>
  <c r="AB345" i="3"/>
  <c r="AH345" i="3"/>
  <c r="X402" i="3"/>
  <c r="M105" i="3"/>
  <c r="AE105" i="3"/>
  <c r="L83" i="3"/>
  <c r="R83" i="3"/>
  <c r="R7" i="4" s="1"/>
  <c r="I105" i="3"/>
  <c r="O105" i="3"/>
  <c r="U105" i="3"/>
  <c r="AA105" i="3"/>
  <c r="AG105" i="3"/>
  <c r="U83" i="3"/>
  <c r="AF104" i="3"/>
  <c r="V104" i="3"/>
  <c r="O83" i="3"/>
  <c r="H83" i="3"/>
  <c r="N83" i="3"/>
  <c r="Z83" i="3"/>
  <c r="S105" i="3"/>
  <c r="I83" i="3"/>
  <c r="AF83" i="3"/>
  <c r="T83" i="3"/>
  <c r="T7" i="4" s="1"/>
  <c r="J98" i="3"/>
  <c r="AD83" i="3"/>
  <c r="X83" i="3"/>
  <c r="F83" i="3"/>
  <c r="O97" i="3"/>
  <c r="AH83" i="3"/>
  <c r="AB83" i="3"/>
  <c r="V83" i="3"/>
  <c r="P83" i="3"/>
  <c r="P85" i="3" s="1"/>
  <c r="J83" i="3"/>
  <c r="D83" i="3"/>
  <c r="AL84" i="3" s="1"/>
  <c r="E105" i="3"/>
  <c r="K105" i="3"/>
  <c r="Q105" i="3"/>
  <c r="W105" i="3"/>
  <c r="AC105" i="3"/>
  <c r="AI105" i="3"/>
  <c r="U104" i="3"/>
  <c r="G105" i="3"/>
  <c r="Y105" i="3"/>
  <c r="I104" i="3"/>
  <c r="AA104" i="3"/>
  <c r="O104" i="3"/>
  <c r="J105" i="3"/>
  <c r="P105" i="3"/>
  <c r="V105" i="3"/>
  <c r="AB105" i="3"/>
  <c r="AH105" i="3"/>
  <c r="J104" i="3"/>
  <c r="AB104" i="3"/>
  <c r="E104" i="3"/>
  <c r="K104" i="3"/>
  <c r="Q104" i="3"/>
  <c r="W104" i="3"/>
  <c r="AC104" i="3"/>
  <c r="AI104" i="3"/>
  <c r="F104" i="3"/>
  <c r="L104" i="3"/>
  <c r="R104" i="3"/>
  <c r="X104" i="3"/>
  <c r="AD104" i="3"/>
  <c r="AJ104" i="3"/>
  <c r="G104" i="3"/>
  <c r="M104" i="3"/>
  <c r="S104" i="3"/>
  <c r="Y104" i="3"/>
  <c r="AE104" i="3"/>
  <c r="H104" i="3"/>
  <c r="N104" i="3"/>
  <c r="T104" i="3"/>
  <c r="Z104" i="3"/>
  <c r="AD183" i="3"/>
  <c r="S190" i="3"/>
  <c r="S189" i="3"/>
  <c r="K223" i="3"/>
  <c r="K224" i="3"/>
  <c r="AI224" i="3"/>
  <c r="AI225" i="3"/>
  <c r="AF217" i="3"/>
  <c r="Z217" i="3"/>
  <c r="T218" i="3"/>
  <c r="X225" i="3"/>
  <c r="X223" i="3"/>
  <c r="E223" i="3"/>
  <c r="AC225" i="3"/>
  <c r="T231" i="3"/>
  <c r="T233" i="3"/>
  <c r="I239" i="3"/>
  <c r="U239" i="3"/>
  <c r="E272" i="3"/>
  <c r="K272" i="3"/>
  <c r="Q272" i="3"/>
  <c r="AF325" i="3"/>
  <c r="O345" i="3"/>
  <c r="U345" i="3"/>
  <c r="AG345" i="3"/>
  <c r="J386" i="3"/>
  <c r="P386" i="3"/>
  <c r="V386" i="3"/>
  <c r="V387" i="3"/>
  <c r="AB387" i="3"/>
  <c r="AB386" i="3"/>
  <c r="AH386" i="3"/>
  <c r="J64" i="3"/>
  <c r="P64" i="3"/>
  <c r="V64" i="3"/>
  <c r="AB64" i="3"/>
  <c r="AH64" i="3"/>
  <c r="F98" i="3"/>
  <c r="R139" i="3"/>
  <c r="AF139" i="3"/>
  <c r="S147" i="3"/>
  <c r="X146" i="3"/>
  <c r="G147" i="3"/>
  <c r="D148" i="3"/>
  <c r="O148" i="3"/>
  <c r="F153" i="3"/>
  <c r="F154" i="3"/>
  <c r="S154" i="3"/>
  <c r="AD155" i="3"/>
  <c r="I160" i="3"/>
  <c r="U161" i="3"/>
  <c r="J162" i="3"/>
  <c r="T167" i="3"/>
  <c r="AE167" i="3"/>
  <c r="N168" i="3"/>
  <c r="AE168" i="3"/>
  <c r="V169" i="3"/>
  <c r="R181" i="3"/>
  <c r="G182" i="3"/>
  <c r="Z182" i="3"/>
  <c r="I188" i="3"/>
  <c r="I190" i="3"/>
  <c r="O190" i="3"/>
  <c r="O188" i="3"/>
  <c r="U189" i="3"/>
  <c r="AD188" i="3"/>
  <c r="P190" i="3"/>
  <c r="Y210" i="3"/>
  <c r="M210" i="3"/>
  <c r="AG216" i="3"/>
  <c r="Z218" i="3"/>
  <c r="K225" i="3"/>
  <c r="AF225" i="3"/>
  <c r="AA232" i="3"/>
  <c r="I284" i="3"/>
  <c r="O284" i="3"/>
  <c r="AA284" i="3"/>
  <c r="AG284" i="3"/>
  <c r="E309" i="3"/>
  <c r="E307" i="3"/>
  <c r="K309" i="3"/>
  <c r="K307" i="3"/>
  <c r="Q309" i="3"/>
  <c r="Q307" i="3"/>
  <c r="W309" i="3"/>
  <c r="W307" i="3"/>
  <c r="AC309" i="3"/>
  <c r="AC307" i="3"/>
  <c r="AI309" i="3"/>
  <c r="AI307" i="3"/>
  <c r="AF239" i="3"/>
  <c r="AF238" i="3"/>
  <c r="AF240" i="3"/>
  <c r="H325" i="3"/>
  <c r="Z325" i="3"/>
  <c r="G98" i="3"/>
  <c r="S98" i="3"/>
  <c r="AE98" i="3"/>
  <c r="X97" i="3"/>
  <c r="X99" i="3"/>
  <c r="F146" i="3"/>
  <c r="F147" i="3"/>
  <c r="AE147" i="3"/>
  <c r="E154" i="3"/>
  <c r="AC155" i="3"/>
  <c r="S167" i="3"/>
  <c r="AD167" i="3"/>
  <c r="Y182" i="3"/>
  <c r="F182" i="3"/>
  <c r="S182" i="3"/>
  <c r="Z190" i="3"/>
  <c r="Z189" i="3"/>
  <c r="N217" i="3"/>
  <c r="AG45" i="3"/>
  <c r="AA70" i="3"/>
  <c r="AG97" i="3"/>
  <c r="D139" i="3"/>
  <c r="T139" i="3"/>
  <c r="M146" i="3"/>
  <c r="F148" i="3"/>
  <c r="AD148" i="3"/>
  <c r="I153" i="3"/>
  <c r="G154" i="3"/>
  <c r="U154" i="3"/>
  <c r="R160" i="3"/>
  <c r="U160" i="3"/>
  <c r="AA161" i="3"/>
  <c r="G167" i="3"/>
  <c r="S168" i="3"/>
  <c r="I167" i="3"/>
  <c r="AG167" i="3"/>
  <c r="Q168" i="3"/>
  <c r="AF168" i="3"/>
  <c r="I182" i="3"/>
  <c r="U181" i="3"/>
  <c r="L182" i="3"/>
  <c r="AC182" i="3"/>
  <c r="R188" i="3"/>
  <c r="V189" i="3"/>
  <c r="V188" i="3"/>
  <c r="AB189" i="3"/>
  <c r="AB188" i="3"/>
  <c r="AG188" i="3"/>
  <c r="N225" i="3"/>
  <c r="N223" i="3"/>
  <c r="T224" i="3"/>
  <c r="T225" i="3"/>
  <c r="Z224" i="3"/>
  <c r="Z225" i="3"/>
  <c r="Q223" i="3"/>
  <c r="X224" i="3"/>
  <c r="Q225" i="3"/>
  <c r="AC231" i="3"/>
  <c r="K233" i="3"/>
  <c r="M257" i="3"/>
  <c r="L257" i="3"/>
  <c r="N386" i="3"/>
  <c r="R99" i="3"/>
  <c r="R183" i="3"/>
  <c r="N239" i="3"/>
  <c r="N238" i="3"/>
  <c r="N240" i="3"/>
  <c r="T325" i="3"/>
  <c r="X57" i="3"/>
  <c r="Y98" i="3"/>
  <c r="P139" i="3"/>
  <c r="P10" i="4" s="1"/>
  <c r="L99" i="3"/>
  <c r="N153" i="3"/>
  <c r="H154" i="3"/>
  <c r="L167" i="3"/>
  <c r="X167" i="3"/>
  <c r="D169" i="3"/>
  <c r="AB181" i="3"/>
  <c r="Y181" i="3"/>
  <c r="AD182" i="3"/>
  <c r="AA210" i="3"/>
  <c r="AA211" i="3"/>
  <c r="AF218" i="3"/>
  <c r="Y224" i="3"/>
  <c r="E232" i="3"/>
  <c r="E231" i="3"/>
  <c r="AI233" i="3"/>
  <c r="AI231" i="3"/>
  <c r="Q233" i="3"/>
  <c r="G386" i="3"/>
  <c r="M386" i="3"/>
  <c r="S386" i="3"/>
  <c r="Z386" i="3"/>
  <c r="AA167" i="3"/>
  <c r="E224" i="3"/>
  <c r="M98" i="3"/>
  <c r="N46" i="3"/>
  <c r="AF46" i="3"/>
  <c r="W71" i="3"/>
  <c r="L98" i="3"/>
  <c r="AD98" i="3"/>
  <c r="M99" i="3"/>
  <c r="H139" i="3"/>
  <c r="Z139" i="3"/>
  <c r="Z10" i="4" s="1"/>
  <c r="I154" i="3"/>
  <c r="U153" i="3"/>
  <c r="L154" i="3"/>
  <c r="Y155" i="3"/>
  <c r="AI161" i="3"/>
  <c r="P162" i="3"/>
  <c r="U167" i="3"/>
  <c r="AG168" i="3"/>
  <c r="M167" i="3"/>
  <c r="Z167" i="3"/>
  <c r="U168" i="3"/>
  <c r="AF181" i="3"/>
  <c r="L188" i="3"/>
  <c r="N218" i="3"/>
  <c r="AD223" i="3"/>
  <c r="AD224" i="3"/>
  <c r="W225" i="3"/>
  <c r="R232" i="3"/>
  <c r="I232" i="3"/>
  <c r="N325" i="3"/>
  <c r="P231" i="3"/>
  <c r="Y231" i="3"/>
  <c r="V232" i="3"/>
  <c r="L239" i="3"/>
  <c r="X239" i="3"/>
  <c r="G238" i="3"/>
  <c r="V238" i="3"/>
  <c r="AE240" i="3"/>
  <c r="G256" i="3"/>
  <c r="Q256" i="3"/>
  <c r="AB256" i="3"/>
  <c r="N258" i="3"/>
  <c r="Y258" i="3"/>
  <c r="AI258" i="3"/>
  <c r="F284" i="3"/>
  <c r="X284" i="3"/>
  <c r="F296" i="3"/>
  <c r="R296" i="3"/>
  <c r="X296" i="3"/>
  <c r="AF296" i="3"/>
  <c r="F308" i="3"/>
  <c r="L308" i="3"/>
  <c r="R308" i="3"/>
  <c r="X308" i="3"/>
  <c r="AD308" i="3"/>
  <c r="O309" i="3"/>
  <c r="AG309" i="3"/>
  <c r="U324" i="3"/>
  <c r="AA324" i="3"/>
  <c r="AG324" i="3"/>
  <c r="O325" i="3"/>
  <c r="AG325" i="3"/>
  <c r="E364" i="3"/>
  <c r="K364" i="3"/>
  <c r="Q364" i="3"/>
  <c r="W364" i="3"/>
  <c r="AC364" i="3"/>
  <c r="AI364" i="3"/>
  <c r="AF363" i="3"/>
  <c r="T364" i="3"/>
  <c r="AI402" i="3"/>
  <c r="J403" i="3"/>
  <c r="P403" i="3"/>
  <c r="V403" i="3"/>
  <c r="AB403" i="3"/>
  <c r="AH403" i="3"/>
  <c r="AD402" i="3"/>
  <c r="R403" i="3"/>
  <c r="F218" i="3"/>
  <c r="R218" i="3"/>
  <c r="Y223" i="3"/>
  <c r="AE224" i="3"/>
  <c r="AA224" i="3"/>
  <c r="AE225" i="3"/>
  <c r="G231" i="3"/>
  <c r="J233" i="3"/>
  <c r="AE233" i="3"/>
  <c r="J238" i="3"/>
  <c r="Y238" i="3"/>
  <c r="P240" i="3"/>
  <c r="J256" i="3"/>
  <c r="S256" i="3"/>
  <c r="AC256" i="3"/>
  <c r="E258" i="3"/>
  <c r="V272" i="3"/>
  <c r="N308" i="3"/>
  <c r="AF308" i="3"/>
  <c r="T309" i="3"/>
  <c r="G364" i="3"/>
  <c r="Y364" i="3"/>
  <c r="L284" i="3"/>
  <c r="AD284" i="3"/>
  <c r="H296" i="3"/>
  <c r="AH324" i="3"/>
  <c r="F364" i="3"/>
  <c r="L364" i="3"/>
  <c r="R364" i="3"/>
  <c r="X364" i="3"/>
  <c r="AD364" i="3"/>
  <c r="H364" i="3"/>
  <c r="Z364" i="3"/>
  <c r="S387" i="3"/>
  <c r="Y387" i="3"/>
  <c r="AE387" i="3"/>
  <c r="H386" i="3"/>
  <c r="T386" i="3"/>
  <c r="AF386" i="3"/>
  <c r="AA387" i="3"/>
  <c r="F402" i="3"/>
  <c r="AG209" i="3"/>
  <c r="AE223" i="3"/>
  <c r="AG224" i="3"/>
  <c r="Y225" i="3"/>
  <c r="M233" i="3"/>
  <c r="V256" i="3"/>
  <c r="AF256" i="3"/>
  <c r="S257" i="3"/>
  <c r="AB272" i="3"/>
  <c r="I296" i="3"/>
  <c r="AA296" i="3"/>
  <c r="AG296" i="3"/>
  <c r="AG297" i="3"/>
  <c r="I308" i="3"/>
  <c r="O308" i="3"/>
  <c r="U308" i="3"/>
  <c r="AA308" i="3"/>
  <c r="AG308" i="3"/>
  <c r="O307" i="3"/>
  <c r="AG307" i="3"/>
  <c r="T308" i="3"/>
  <c r="H309" i="3"/>
  <c r="Z309" i="3"/>
  <c r="AC345" i="3"/>
  <c r="M364" i="3"/>
  <c r="AE364" i="3"/>
  <c r="AD217" i="3"/>
  <c r="F216" i="3"/>
  <c r="AD216" i="3"/>
  <c r="L218" i="3"/>
  <c r="X218" i="3"/>
  <c r="AH223" i="3"/>
  <c r="AG223" i="3"/>
  <c r="P232" i="3"/>
  <c r="K257" i="3"/>
  <c r="N256" i="3"/>
  <c r="W256" i="3"/>
  <c r="K258" i="3"/>
  <c r="AF258" i="3"/>
  <c r="R284" i="3"/>
  <c r="T296" i="3"/>
  <c r="I297" i="3"/>
  <c r="I309" i="3"/>
  <c r="AA309" i="3"/>
  <c r="I325" i="3"/>
  <c r="AA325" i="3"/>
  <c r="I386" i="3"/>
  <c r="O386" i="3"/>
  <c r="U386" i="3"/>
  <c r="AA386" i="3"/>
  <c r="AG386" i="3"/>
  <c r="Y386" i="3"/>
  <c r="I387" i="3"/>
  <c r="AG387" i="3"/>
  <c r="K98" i="3"/>
  <c r="F99" i="3"/>
  <c r="S99" i="3"/>
  <c r="AG99" i="3"/>
  <c r="AE99" i="3"/>
  <c r="O98" i="3"/>
  <c r="T98" i="3"/>
  <c r="AC98" i="3"/>
  <c r="E71" i="3"/>
  <c r="F70" i="3"/>
  <c r="R70" i="3"/>
  <c r="I70" i="3"/>
  <c r="M70" i="3"/>
  <c r="N71" i="3"/>
  <c r="O70" i="3"/>
  <c r="M72" i="3"/>
  <c r="F64" i="3"/>
  <c r="G64" i="3"/>
  <c r="M64" i="3"/>
  <c r="S64" i="3"/>
  <c r="Y64" i="3"/>
  <c r="AE64" i="3"/>
  <c r="O64" i="3"/>
  <c r="M65" i="3"/>
  <c r="AG63" i="3"/>
  <c r="G57" i="3"/>
  <c r="M57" i="3"/>
  <c r="S57" i="3"/>
  <c r="Y57" i="3"/>
  <c r="AE57" i="3"/>
  <c r="I57" i="3"/>
  <c r="U57" i="3"/>
  <c r="AA57" i="3"/>
  <c r="X58" i="3"/>
  <c r="AD56" i="3"/>
  <c r="F57" i="3"/>
  <c r="U45" i="3"/>
  <c r="J46" i="3"/>
  <c r="P46" i="3"/>
  <c r="V46" i="3"/>
  <c r="AB46" i="3"/>
  <c r="AH46" i="3"/>
  <c r="I47" i="3"/>
  <c r="AF23" i="3"/>
  <c r="V47" i="3"/>
  <c r="I46" i="3"/>
  <c r="AE45" i="3"/>
  <c r="O40" i="3"/>
  <c r="U38" i="3"/>
  <c r="P39" i="3"/>
  <c r="AA40" i="3"/>
  <c r="U23" i="3"/>
  <c r="E38" i="3"/>
  <c r="W38" i="3"/>
  <c r="AI38" i="3"/>
  <c r="Q38" i="3"/>
  <c r="O23" i="3"/>
  <c r="AB38" i="3"/>
  <c r="AG23" i="3"/>
  <c r="V39" i="3"/>
  <c r="Q23" i="3"/>
  <c r="T31" i="3"/>
  <c r="AE32" i="3"/>
  <c r="Y30" i="3"/>
  <c r="V31" i="3"/>
  <c r="M32" i="3"/>
  <c r="Y71" i="3"/>
  <c r="AF71" i="3"/>
  <c r="AE70" i="3"/>
  <c r="R72" i="3"/>
  <c r="G71" i="3"/>
  <c r="AE71" i="3"/>
  <c r="AG70" i="3"/>
  <c r="F72" i="3"/>
  <c r="M71" i="3"/>
  <c r="AD70" i="3"/>
  <c r="V72" i="3"/>
  <c r="X70" i="3"/>
  <c r="S71" i="3"/>
  <c r="F71" i="3"/>
  <c r="Q71" i="3"/>
  <c r="X71" i="3"/>
  <c r="AI71" i="3"/>
  <c r="V70" i="3"/>
  <c r="L64" i="3"/>
  <c r="AD64" i="3"/>
  <c r="AC64" i="3"/>
  <c r="F63" i="3"/>
  <c r="K64" i="3"/>
  <c r="AG64" i="3"/>
  <c r="AE65" i="3"/>
  <c r="D23" i="3"/>
  <c r="O63" i="3"/>
  <c r="S65" i="3"/>
  <c r="AG65" i="3"/>
  <c r="X63" i="3"/>
  <c r="T64" i="3"/>
  <c r="V23" i="3"/>
  <c r="X64" i="3"/>
  <c r="U56" i="3"/>
  <c r="AD57" i="3"/>
  <c r="N57" i="3"/>
  <c r="AF57" i="3"/>
  <c r="H57" i="3"/>
  <c r="E23" i="3"/>
  <c r="W23" i="3"/>
  <c r="L57" i="3"/>
  <c r="M45" i="3"/>
  <c r="O45" i="3"/>
  <c r="AA47" i="3"/>
  <c r="R45" i="3"/>
  <c r="X23" i="3"/>
  <c r="V45" i="3"/>
  <c r="AA46" i="3"/>
  <c r="H38" i="3"/>
  <c r="N38" i="3"/>
  <c r="T38" i="3"/>
  <c r="Z38" i="3"/>
  <c r="AF38" i="3"/>
  <c r="I38" i="3"/>
  <c r="S38" i="3"/>
  <c r="AE38" i="3"/>
  <c r="AB39" i="3"/>
  <c r="P40" i="3"/>
  <c r="J38" i="3"/>
  <c r="V38" i="3"/>
  <c r="AG38" i="3"/>
  <c r="D40" i="3"/>
  <c r="G38" i="3"/>
  <c r="M38" i="3"/>
  <c r="AH38" i="3"/>
  <c r="K38" i="3"/>
  <c r="AC38" i="3"/>
  <c r="Y38" i="3"/>
  <c r="F38" i="3"/>
  <c r="L38" i="3"/>
  <c r="R38" i="3"/>
  <c r="P38" i="3"/>
  <c r="J39" i="3"/>
  <c r="AG30" i="3"/>
  <c r="AH30" i="3"/>
  <c r="AB31" i="3"/>
  <c r="I23" i="3"/>
  <c r="K30" i="3"/>
  <c r="AC30" i="3"/>
  <c r="V30" i="3"/>
  <c r="J31" i="3"/>
  <c r="AG31" i="3"/>
  <c r="O32" i="3"/>
  <c r="AH32" i="3"/>
  <c r="AA31" i="3"/>
  <c r="I31" i="3"/>
  <c r="V32" i="3"/>
  <c r="J23" i="3"/>
  <c r="AA23" i="3"/>
  <c r="F30" i="3"/>
  <c r="L30" i="3"/>
  <c r="R30" i="3"/>
  <c r="X30" i="3"/>
  <c r="AD30" i="3"/>
  <c r="I30" i="3"/>
  <c r="AA30" i="3"/>
  <c r="O31" i="3"/>
  <c r="D32" i="3"/>
  <c r="O30" i="3"/>
  <c r="AB23" i="3"/>
  <c r="J30" i="3"/>
  <c r="AB30" i="3"/>
  <c r="P30" i="3"/>
  <c r="S30" i="3"/>
  <c r="H30" i="3"/>
  <c r="N30" i="3"/>
  <c r="T30" i="3"/>
  <c r="Z30" i="3"/>
  <c r="AF30" i="3"/>
  <c r="T32" i="3"/>
  <c r="P23" i="3"/>
  <c r="Q31" i="3"/>
  <c r="Q32" i="3"/>
  <c r="H23" i="3"/>
  <c r="AC23" i="3"/>
  <c r="F31" i="3"/>
  <c r="X31" i="3"/>
  <c r="X38" i="3"/>
  <c r="X40" i="3"/>
  <c r="AD38" i="3"/>
  <c r="AD40" i="3"/>
  <c r="T39" i="3"/>
  <c r="F40" i="3"/>
  <c r="T40" i="3"/>
  <c r="E45" i="3"/>
  <c r="E47" i="3"/>
  <c r="K45" i="3"/>
  <c r="K47" i="3"/>
  <c r="Q45" i="3"/>
  <c r="Q47" i="3"/>
  <c r="Q46" i="3"/>
  <c r="W45" i="3"/>
  <c r="W47" i="3"/>
  <c r="AC45" i="3"/>
  <c r="AC47" i="3"/>
  <c r="AI45" i="3"/>
  <c r="AI47" i="3"/>
  <c r="AI46" i="3"/>
  <c r="AD23" i="3"/>
  <c r="U30" i="3"/>
  <c r="H31" i="3"/>
  <c r="P31" i="3"/>
  <c r="Z31" i="3"/>
  <c r="AH31" i="3"/>
  <c r="R32" i="3"/>
  <c r="AF32" i="3"/>
  <c r="G39" i="3"/>
  <c r="M39" i="3"/>
  <c r="S39" i="3"/>
  <c r="Y39" i="3"/>
  <c r="AE39" i="3"/>
  <c r="L39" i="3"/>
  <c r="U39" i="3"/>
  <c r="AD39" i="3"/>
  <c r="N40" i="3"/>
  <c r="F46" i="3"/>
  <c r="L46" i="3"/>
  <c r="L47" i="3"/>
  <c r="L45" i="3"/>
  <c r="X46" i="3"/>
  <c r="AD46" i="3"/>
  <c r="AD47" i="3"/>
  <c r="AD45" i="3"/>
  <c r="F45" i="3"/>
  <c r="X45" i="3"/>
  <c r="K46" i="3"/>
  <c r="AC46" i="3"/>
  <c r="E146" i="3"/>
  <c r="E147" i="3"/>
  <c r="E148" i="3"/>
  <c r="E139" i="3"/>
  <c r="E10" i="4" s="1"/>
  <c r="K146" i="3"/>
  <c r="L147" i="3"/>
  <c r="K148" i="3"/>
  <c r="K147" i="3"/>
  <c r="K139" i="3"/>
  <c r="K10" i="4" s="1"/>
  <c r="Q146" i="3"/>
  <c r="Q148" i="3"/>
  <c r="R147" i="3"/>
  <c r="Q139" i="3"/>
  <c r="Q10" i="4" s="1"/>
  <c r="W146" i="3"/>
  <c r="W148" i="3"/>
  <c r="W147" i="3"/>
  <c r="X147" i="3"/>
  <c r="AC146" i="3"/>
  <c r="AD147" i="3"/>
  <c r="AC139" i="3"/>
  <c r="AC10" i="4" s="1"/>
  <c r="AC148" i="3"/>
  <c r="AC147" i="3"/>
  <c r="AI146" i="3"/>
  <c r="AI147" i="3"/>
  <c r="AI139" i="3"/>
  <c r="AI10" i="4" s="1"/>
  <c r="AI148" i="3"/>
  <c r="G161" i="3"/>
  <c r="G162" i="3"/>
  <c r="G160" i="3"/>
  <c r="G139" i="3"/>
  <c r="G10" i="4" s="1"/>
  <c r="M160" i="3"/>
  <c r="M162" i="3"/>
  <c r="M139" i="3"/>
  <c r="M10" i="4" s="1"/>
  <c r="M161" i="3"/>
  <c r="S162" i="3"/>
  <c r="S161" i="3"/>
  <c r="S160" i="3"/>
  <c r="S139" i="3"/>
  <c r="S10" i="4" s="1"/>
  <c r="Y160" i="3"/>
  <c r="Y162" i="3"/>
  <c r="Y161" i="3"/>
  <c r="Z161" i="3"/>
  <c r="Y139" i="3"/>
  <c r="Y10" i="4" s="1"/>
  <c r="AE160" i="3"/>
  <c r="AE162" i="3"/>
  <c r="AE161" i="3"/>
  <c r="W31" i="3"/>
  <c r="W32" i="3"/>
  <c r="N39" i="3"/>
  <c r="AF39" i="3"/>
  <c r="AF40" i="3"/>
  <c r="E86" i="3"/>
  <c r="Q86" i="3"/>
  <c r="W86" i="3"/>
  <c r="AI86" i="3"/>
  <c r="AC31" i="3"/>
  <c r="AC32" i="3"/>
  <c r="H40" i="3"/>
  <c r="R23" i="3"/>
  <c r="O39" i="3"/>
  <c r="K31" i="3"/>
  <c r="K32" i="3"/>
  <c r="R31" i="3"/>
  <c r="K23" i="3"/>
  <c r="Z23" i="3"/>
  <c r="E30" i="3"/>
  <c r="W30" i="3"/>
  <c r="F32" i="3"/>
  <c r="F39" i="3"/>
  <c r="X39" i="3"/>
  <c r="AG39" i="3"/>
  <c r="H47" i="3"/>
  <c r="H45" i="3"/>
  <c r="H46" i="3"/>
  <c r="N47" i="3"/>
  <c r="N45" i="3"/>
  <c r="T47" i="3"/>
  <c r="T45" i="3"/>
  <c r="U46" i="3"/>
  <c r="Z47" i="3"/>
  <c r="Z45" i="3"/>
  <c r="Z46" i="3"/>
  <c r="AF47" i="3"/>
  <c r="AF45" i="3"/>
  <c r="AG46" i="3"/>
  <c r="R46" i="3"/>
  <c r="AA56" i="3"/>
  <c r="E57" i="3"/>
  <c r="R56" i="3"/>
  <c r="I56" i="3"/>
  <c r="AG56" i="3"/>
  <c r="X56" i="3"/>
  <c r="O56" i="3"/>
  <c r="F56" i="3"/>
  <c r="D58" i="3"/>
  <c r="J57" i="3"/>
  <c r="J58" i="3"/>
  <c r="J56" i="3"/>
  <c r="K57" i="3"/>
  <c r="P57" i="3"/>
  <c r="P58" i="3"/>
  <c r="P56" i="3"/>
  <c r="V57" i="3"/>
  <c r="W57" i="3"/>
  <c r="V58" i="3"/>
  <c r="V56" i="3"/>
  <c r="AB57" i="3"/>
  <c r="AB58" i="3"/>
  <c r="AB56" i="3"/>
  <c r="AC57" i="3"/>
  <c r="AH57" i="3"/>
  <c r="AH58" i="3"/>
  <c r="AH56" i="3"/>
  <c r="AI57" i="3"/>
  <c r="L23" i="3"/>
  <c r="T23" i="3"/>
  <c r="AH23" i="3"/>
  <c r="G31" i="3"/>
  <c r="M31" i="3"/>
  <c r="S31" i="3"/>
  <c r="Y31" i="3"/>
  <c r="AE31" i="3"/>
  <c r="G30" i="3"/>
  <c r="L31" i="3"/>
  <c r="U31" i="3"/>
  <c r="AD31" i="3"/>
  <c r="N32" i="3"/>
  <c r="H39" i="3"/>
  <c r="Z39" i="3"/>
  <c r="AH39" i="3"/>
  <c r="R40" i="3"/>
  <c r="Z40" i="3"/>
  <c r="O46" i="3"/>
  <c r="T46" i="3"/>
  <c r="F47" i="3"/>
  <c r="H72" i="3"/>
  <c r="H70" i="3"/>
  <c r="I71" i="3"/>
  <c r="H71" i="3"/>
  <c r="N72" i="3"/>
  <c r="N70" i="3"/>
  <c r="O71" i="3"/>
  <c r="T72" i="3"/>
  <c r="T70" i="3"/>
  <c r="U71" i="3"/>
  <c r="T71" i="3"/>
  <c r="Z72" i="3"/>
  <c r="Z70" i="3"/>
  <c r="AA71" i="3"/>
  <c r="Z71" i="3"/>
  <c r="AF72" i="3"/>
  <c r="AF70" i="3"/>
  <c r="AG71" i="3"/>
  <c r="W139" i="3"/>
  <c r="W10" i="4" s="1"/>
  <c r="AE139" i="3"/>
  <c r="AE10" i="4" s="1"/>
  <c r="T161" i="3"/>
  <c r="E31" i="3"/>
  <c r="E32" i="3"/>
  <c r="AI31" i="3"/>
  <c r="AI32" i="3"/>
  <c r="F23" i="3"/>
  <c r="N23" i="3"/>
  <c r="AI23" i="3"/>
  <c r="Q30" i="3"/>
  <c r="AI30" i="3"/>
  <c r="N31" i="3"/>
  <c r="AF31" i="3"/>
  <c r="H32" i="3"/>
  <c r="AD32" i="3"/>
  <c r="E39" i="3"/>
  <c r="E40" i="3"/>
  <c r="K39" i="3"/>
  <c r="K40" i="3"/>
  <c r="Q39" i="3"/>
  <c r="Q40" i="3"/>
  <c r="W39" i="3"/>
  <c r="W40" i="3"/>
  <c r="AC39" i="3"/>
  <c r="AC40" i="3"/>
  <c r="AI39" i="3"/>
  <c r="AI40" i="3"/>
  <c r="I39" i="3"/>
  <c r="R39" i="3"/>
  <c r="AA39" i="3"/>
  <c r="L40" i="3"/>
  <c r="E46" i="3"/>
  <c r="W46" i="3"/>
  <c r="L56" i="3"/>
  <c r="Q57" i="3"/>
  <c r="J45" i="3"/>
  <c r="S45" i="3"/>
  <c r="AB45" i="3"/>
  <c r="J47" i="3"/>
  <c r="AB47" i="3"/>
  <c r="E56" i="3"/>
  <c r="E58" i="3"/>
  <c r="K56" i="3"/>
  <c r="K58" i="3"/>
  <c r="Q56" i="3"/>
  <c r="Q58" i="3"/>
  <c r="W56" i="3"/>
  <c r="W58" i="3"/>
  <c r="AC56" i="3"/>
  <c r="AC58" i="3"/>
  <c r="AI56" i="3"/>
  <c r="AI58" i="3"/>
  <c r="M56" i="3"/>
  <c r="AE56" i="3"/>
  <c r="R57" i="3"/>
  <c r="M58" i="3"/>
  <c r="AE58" i="3"/>
  <c r="G63" i="3"/>
  <c r="P63" i="3"/>
  <c r="Y63" i="3"/>
  <c r="AH63" i="3"/>
  <c r="G65" i="3"/>
  <c r="P65" i="3"/>
  <c r="Y65" i="3"/>
  <c r="AH65" i="3"/>
  <c r="J70" i="3"/>
  <c r="S70" i="3"/>
  <c r="AB70" i="3"/>
  <c r="J72" i="3"/>
  <c r="S72" i="3"/>
  <c r="AB72" i="3"/>
  <c r="M86" i="3"/>
  <c r="G97" i="3"/>
  <c r="P97" i="3"/>
  <c r="Y97" i="3"/>
  <c r="AH97" i="3"/>
  <c r="G99" i="3"/>
  <c r="P99" i="3"/>
  <c r="Y99" i="3"/>
  <c r="AH99" i="3"/>
  <c r="J139" i="3"/>
  <c r="J10" i="4" s="1"/>
  <c r="O155" i="3"/>
  <c r="O153" i="3"/>
  <c r="AA153" i="3"/>
  <c r="AA154" i="3"/>
  <c r="AG153" i="3"/>
  <c r="AG155" i="3"/>
  <c r="H162" i="3"/>
  <c r="H161" i="3"/>
  <c r="N162" i="3"/>
  <c r="O161" i="3"/>
  <c r="N161" i="3"/>
  <c r="T162" i="3"/>
  <c r="T160" i="3"/>
  <c r="AF162" i="3"/>
  <c r="AF160" i="3"/>
  <c r="AF161" i="3"/>
  <c r="Z160" i="3"/>
  <c r="I161" i="3"/>
  <c r="E167" i="3"/>
  <c r="F168" i="3"/>
  <c r="E168" i="3"/>
  <c r="E169" i="3"/>
  <c r="K167" i="3"/>
  <c r="L168" i="3"/>
  <c r="Q167" i="3"/>
  <c r="Q169" i="3"/>
  <c r="W167" i="3"/>
  <c r="W169" i="3"/>
  <c r="W168" i="3"/>
  <c r="AC167" i="3"/>
  <c r="AD168" i="3"/>
  <c r="AI167" i="3"/>
  <c r="AI168" i="3"/>
  <c r="K168" i="3"/>
  <c r="X168" i="3"/>
  <c r="AI169" i="3"/>
  <c r="O183" i="3"/>
  <c r="O181" i="3"/>
  <c r="AA181" i="3"/>
  <c r="AA182" i="3"/>
  <c r="AG181" i="3"/>
  <c r="N181" i="3"/>
  <c r="H182" i="3"/>
  <c r="U182" i="3"/>
  <c r="P183" i="3"/>
  <c r="Y183" i="3"/>
  <c r="M189" i="3"/>
  <c r="AA189" i="3"/>
  <c r="I238" i="3"/>
  <c r="I240" i="3"/>
  <c r="J239" i="3"/>
  <c r="O238" i="3"/>
  <c r="O240" i="3"/>
  <c r="P239" i="3"/>
  <c r="O239" i="3"/>
  <c r="U238" i="3"/>
  <c r="U240" i="3"/>
  <c r="V239" i="3"/>
  <c r="AA238" i="3"/>
  <c r="AA240" i="3"/>
  <c r="AB239" i="3"/>
  <c r="AA239" i="3"/>
  <c r="AG238" i="3"/>
  <c r="AG240" i="3"/>
  <c r="AH239" i="3"/>
  <c r="AG239" i="3"/>
  <c r="T57" i="3"/>
  <c r="H65" i="3"/>
  <c r="H63" i="3"/>
  <c r="N65" i="3"/>
  <c r="N63" i="3"/>
  <c r="T65" i="3"/>
  <c r="T63" i="3"/>
  <c r="Z65" i="3"/>
  <c r="Z63" i="3"/>
  <c r="AF65" i="3"/>
  <c r="AF63" i="3"/>
  <c r="I63" i="3"/>
  <c r="R63" i="3"/>
  <c r="AA63" i="3"/>
  <c r="E64" i="3"/>
  <c r="N64" i="3"/>
  <c r="W64" i="3"/>
  <c r="AF64" i="3"/>
  <c r="L70" i="3"/>
  <c r="U70" i="3"/>
  <c r="H99" i="3"/>
  <c r="H97" i="3"/>
  <c r="N99" i="3"/>
  <c r="N97" i="3"/>
  <c r="T99" i="3"/>
  <c r="T97" i="3"/>
  <c r="Z99" i="3"/>
  <c r="Z97" i="3"/>
  <c r="AF99" i="3"/>
  <c r="AF97" i="3"/>
  <c r="I97" i="3"/>
  <c r="R97" i="3"/>
  <c r="AA97" i="3"/>
  <c r="E98" i="3"/>
  <c r="N98" i="3"/>
  <c r="W98" i="3"/>
  <c r="AF98" i="3"/>
  <c r="I147" i="3"/>
  <c r="T147" i="3"/>
  <c r="T153" i="3"/>
  <c r="L153" i="3"/>
  <c r="AD153" i="3"/>
  <c r="J154" i="3"/>
  <c r="K154" i="3"/>
  <c r="J155" i="3"/>
  <c r="V154" i="3"/>
  <c r="V155" i="3"/>
  <c r="V153" i="3"/>
  <c r="AB154" i="3"/>
  <c r="AB155" i="3"/>
  <c r="AH154" i="3"/>
  <c r="AH153" i="3"/>
  <c r="AI154" i="3"/>
  <c r="M153" i="3"/>
  <c r="Y153" i="3"/>
  <c r="AH155" i="3"/>
  <c r="T181" i="3"/>
  <c r="F181" i="3"/>
  <c r="L181" i="3"/>
  <c r="AD181" i="3"/>
  <c r="J182" i="3"/>
  <c r="K182" i="3"/>
  <c r="J183" i="3"/>
  <c r="V182" i="3"/>
  <c r="V183" i="3"/>
  <c r="V181" i="3"/>
  <c r="AB182" i="3"/>
  <c r="AB183" i="3"/>
  <c r="AH182" i="3"/>
  <c r="AH181" i="3"/>
  <c r="AI182" i="3"/>
  <c r="P181" i="3"/>
  <c r="AE181" i="3"/>
  <c r="W182" i="3"/>
  <c r="E188" i="3"/>
  <c r="E190" i="3"/>
  <c r="K188" i="3"/>
  <c r="K190" i="3"/>
  <c r="K189" i="3"/>
  <c r="Q188" i="3"/>
  <c r="R189" i="3"/>
  <c r="W188" i="3"/>
  <c r="W189" i="3"/>
  <c r="AC188" i="3"/>
  <c r="AD189" i="3"/>
  <c r="AC189" i="3"/>
  <c r="AC190" i="3"/>
  <c r="S188" i="3"/>
  <c r="Q189" i="3"/>
  <c r="AE189" i="3"/>
  <c r="AE190" i="3"/>
  <c r="G56" i="3"/>
  <c r="Y56" i="3"/>
  <c r="G58" i="3"/>
  <c r="Y58" i="3"/>
  <c r="J63" i="3"/>
  <c r="S63" i="3"/>
  <c r="AB63" i="3"/>
  <c r="J65" i="3"/>
  <c r="AB65" i="3"/>
  <c r="E70" i="3"/>
  <c r="E72" i="3"/>
  <c r="K70" i="3"/>
  <c r="K72" i="3"/>
  <c r="Q70" i="3"/>
  <c r="Q72" i="3"/>
  <c r="W70" i="3"/>
  <c r="W72" i="3"/>
  <c r="AC70" i="3"/>
  <c r="AC72" i="3"/>
  <c r="AI70" i="3"/>
  <c r="AI72" i="3"/>
  <c r="R71" i="3"/>
  <c r="J97" i="3"/>
  <c r="S97" i="3"/>
  <c r="AB97" i="3"/>
  <c r="J99" i="3"/>
  <c r="AB99" i="3"/>
  <c r="H148" i="3"/>
  <c r="H147" i="3"/>
  <c r="N148" i="3"/>
  <c r="N146" i="3"/>
  <c r="Z148" i="3"/>
  <c r="Z147" i="3"/>
  <c r="AF148" i="3"/>
  <c r="AF146" i="3"/>
  <c r="T146" i="3"/>
  <c r="AF147" i="3"/>
  <c r="D155" i="3"/>
  <c r="P155" i="3"/>
  <c r="M190" i="3"/>
  <c r="D211" i="3"/>
  <c r="AF209" i="3"/>
  <c r="T209" i="3"/>
  <c r="AC209" i="3"/>
  <c r="H209" i="3"/>
  <c r="AA209" i="3"/>
  <c r="Q209" i="3"/>
  <c r="F209" i="3"/>
  <c r="E210" i="3"/>
  <c r="Z209" i="3"/>
  <c r="O209" i="3"/>
  <c r="E209" i="3"/>
  <c r="AI209" i="3"/>
  <c r="N209" i="3"/>
  <c r="J211" i="3"/>
  <c r="J209" i="3"/>
  <c r="K210" i="3"/>
  <c r="J210" i="3"/>
  <c r="P211" i="3"/>
  <c r="P209" i="3"/>
  <c r="Q210" i="3"/>
  <c r="P210" i="3"/>
  <c r="V211" i="3"/>
  <c r="V209" i="3"/>
  <c r="V210" i="3"/>
  <c r="AB211" i="3"/>
  <c r="AB209" i="3"/>
  <c r="AC210" i="3"/>
  <c r="AB210" i="3"/>
  <c r="AH211" i="3"/>
  <c r="AH209" i="3"/>
  <c r="AI210" i="3"/>
  <c r="W210" i="3"/>
  <c r="H58" i="3"/>
  <c r="H56" i="3"/>
  <c r="T58" i="3"/>
  <c r="T56" i="3"/>
  <c r="Z58" i="3"/>
  <c r="Z56" i="3"/>
  <c r="L63" i="3"/>
  <c r="U63" i="3"/>
  <c r="AD63" i="3"/>
  <c r="Q64" i="3"/>
  <c r="AI64" i="3"/>
  <c r="K71" i="3"/>
  <c r="AC71" i="3"/>
  <c r="L97" i="3"/>
  <c r="U97" i="3"/>
  <c r="AD97" i="3"/>
  <c r="H98" i="3"/>
  <c r="Q98" i="3"/>
  <c r="Z98" i="3"/>
  <c r="AI98" i="3"/>
  <c r="I148" i="3"/>
  <c r="I139" i="3"/>
  <c r="I10" i="4" s="1"/>
  <c r="O147" i="3"/>
  <c r="O139" i="3"/>
  <c r="O10" i="4" s="1"/>
  <c r="U146" i="3"/>
  <c r="U139" i="3"/>
  <c r="U10" i="4" s="1"/>
  <c r="AA148" i="3"/>
  <c r="AA139" i="3"/>
  <c r="AA10" i="4" s="1"/>
  <c r="AG147" i="3"/>
  <c r="AG139" i="3"/>
  <c r="AG10" i="4" s="1"/>
  <c r="AG146" i="3"/>
  <c r="U148" i="3"/>
  <c r="P153" i="3"/>
  <c r="AE153" i="3"/>
  <c r="W154" i="3"/>
  <c r="E160" i="3"/>
  <c r="E162" i="3"/>
  <c r="K160" i="3"/>
  <c r="K162" i="3"/>
  <c r="K161" i="3"/>
  <c r="Q160" i="3"/>
  <c r="R161" i="3"/>
  <c r="W160" i="3"/>
  <c r="W161" i="3"/>
  <c r="AC160" i="3"/>
  <c r="AD161" i="3"/>
  <c r="AC161" i="3"/>
  <c r="AC162" i="3"/>
  <c r="Q161" i="3"/>
  <c r="G189" i="3"/>
  <c r="G190" i="3"/>
  <c r="Y188" i="3"/>
  <c r="Y190" i="3"/>
  <c r="Y189" i="3"/>
  <c r="F189" i="3"/>
  <c r="T189" i="3"/>
  <c r="AI189" i="3"/>
  <c r="AH210" i="3"/>
  <c r="N58" i="3"/>
  <c r="N56" i="3"/>
  <c r="AF58" i="3"/>
  <c r="AF56" i="3"/>
  <c r="G23" i="3"/>
  <c r="M23" i="3"/>
  <c r="S23" i="3"/>
  <c r="Y23" i="3"/>
  <c r="AE23" i="3"/>
  <c r="G46" i="3"/>
  <c r="M46" i="3"/>
  <c r="S46" i="3"/>
  <c r="Y46" i="3"/>
  <c r="AE46" i="3"/>
  <c r="G45" i="3"/>
  <c r="P45" i="3"/>
  <c r="Y45" i="3"/>
  <c r="AH45" i="3"/>
  <c r="G47" i="3"/>
  <c r="P47" i="3"/>
  <c r="Y47" i="3"/>
  <c r="AH47" i="3"/>
  <c r="S56" i="3"/>
  <c r="O57" i="3"/>
  <c r="AG57" i="3"/>
  <c r="S58" i="3"/>
  <c r="E63" i="3"/>
  <c r="E65" i="3"/>
  <c r="K63" i="3"/>
  <c r="K65" i="3"/>
  <c r="Q63" i="3"/>
  <c r="Q65" i="3"/>
  <c r="W63" i="3"/>
  <c r="W65" i="3"/>
  <c r="AC63" i="3"/>
  <c r="AC65" i="3"/>
  <c r="AI63" i="3"/>
  <c r="AI65" i="3"/>
  <c r="M63" i="3"/>
  <c r="V63" i="3"/>
  <c r="AE63" i="3"/>
  <c r="I64" i="3"/>
  <c r="R64" i="3"/>
  <c r="AA64" i="3"/>
  <c r="V65" i="3"/>
  <c r="G70" i="3"/>
  <c r="P70" i="3"/>
  <c r="Y70" i="3"/>
  <c r="AH70" i="3"/>
  <c r="L71" i="3"/>
  <c r="AD71" i="3"/>
  <c r="G72" i="3"/>
  <c r="P72" i="3"/>
  <c r="Y72" i="3"/>
  <c r="AH72" i="3"/>
  <c r="E97" i="3"/>
  <c r="E99" i="3"/>
  <c r="K97" i="3"/>
  <c r="K99" i="3"/>
  <c r="Q97" i="3"/>
  <c r="Q99" i="3"/>
  <c r="W97" i="3"/>
  <c r="W99" i="3"/>
  <c r="AC97" i="3"/>
  <c r="AC99" i="3"/>
  <c r="AI97" i="3"/>
  <c r="AI99" i="3"/>
  <c r="M97" i="3"/>
  <c r="V97" i="3"/>
  <c r="AE97" i="3"/>
  <c r="I98" i="3"/>
  <c r="R98" i="3"/>
  <c r="AA98" i="3"/>
  <c r="V99" i="3"/>
  <c r="N139" i="3"/>
  <c r="N10" i="4" s="1"/>
  <c r="V139" i="3"/>
  <c r="V10" i="4" s="1"/>
  <c r="N147" i="3"/>
  <c r="M155" i="3"/>
  <c r="M154" i="3"/>
  <c r="S153" i="3"/>
  <c r="AF154" i="3"/>
  <c r="AE154" i="3"/>
  <c r="AE155" i="3"/>
  <c r="G153" i="3"/>
  <c r="R153" i="3"/>
  <c r="AF153" i="3"/>
  <c r="N154" i="3"/>
  <c r="Z154" i="3"/>
  <c r="E161" i="3"/>
  <c r="W162" i="3"/>
  <c r="AI162" i="3"/>
  <c r="O167" i="3"/>
  <c r="O168" i="3"/>
  <c r="AA168" i="3"/>
  <c r="AA169" i="3"/>
  <c r="M181" i="3"/>
  <c r="M183" i="3"/>
  <c r="M182" i="3"/>
  <c r="S181" i="3"/>
  <c r="AF182" i="3"/>
  <c r="AE182" i="3"/>
  <c r="AE183" i="3"/>
  <c r="I181" i="3"/>
  <c r="X181" i="3"/>
  <c r="H190" i="3"/>
  <c r="H189" i="3"/>
  <c r="N190" i="3"/>
  <c r="O189" i="3"/>
  <c r="N189" i="3"/>
  <c r="T190" i="3"/>
  <c r="T188" i="3"/>
  <c r="AF190" i="3"/>
  <c r="AF188" i="3"/>
  <c r="AF189" i="3"/>
  <c r="Z188" i="3"/>
  <c r="I189" i="3"/>
  <c r="X189" i="3"/>
  <c r="X209" i="3"/>
  <c r="K209" i="3"/>
  <c r="I217" i="3"/>
  <c r="I218" i="3"/>
  <c r="I216" i="3"/>
  <c r="O217" i="3"/>
  <c r="O218" i="3"/>
  <c r="P217" i="3"/>
  <c r="O216" i="3"/>
  <c r="U217" i="3"/>
  <c r="V217" i="3"/>
  <c r="U218" i="3"/>
  <c r="AA217" i="3"/>
  <c r="AA218" i="3"/>
  <c r="AA216" i="3"/>
  <c r="AG217" i="3"/>
  <c r="AG218" i="3"/>
  <c r="J147" i="3"/>
  <c r="P147" i="3"/>
  <c r="V147" i="3"/>
  <c r="AB147" i="3"/>
  <c r="AH147" i="3"/>
  <c r="J146" i="3"/>
  <c r="R146" i="3"/>
  <c r="AH148" i="3"/>
  <c r="H153" i="3"/>
  <c r="T154" i="3"/>
  <c r="F160" i="3"/>
  <c r="AA160" i="3"/>
  <c r="AH160" i="3"/>
  <c r="V162" i="3"/>
  <c r="J168" i="3"/>
  <c r="P168" i="3"/>
  <c r="V168" i="3"/>
  <c r="AB168" i="3"/>
  <c r="AH168" i="3"/>
  <c r="J167" i="3"/>
  <c r="R167" i="3"/>
  <c r="AF167" i="3"/>
  <c r="H168" i="3"/>
  <c r="AH169" i="3"/>
  <c r="H181" i="3"/>
  <c r="T182" i="3"/>
  <c r="F188" i="3"/>
  <c r="AA188" i="3"/>
  <c r="AH188" i="3"/>
  <c r="V190" i="3"/>
  <c r="D218" i="3"/>
  <c r="AF216" i="3"/>
  <c r="W216" i="3"/>
  <c r="N216" i="3"/>
  <c r="E216" i="3"/>
  <c r="J218" i="3"/>
  <c r="J216" i="3"/>
  <c r="J217" i="3"/>
  <c r="P218" i="3"/>
  <c r="P216" i="3"/>
  <c r="V218" i="3"/>
  <c r="V216" i="3"/>
  <c r="AB218" i="3"/>
  <c r="AB216" i="3"/>
  <c r="AB217" i="3"/>
  <c r="AH218" i="3"/>
  <c r="AH216" i="3"/>
  <c r="L216" i="3"/>
  <c r="X216" i="3"/>
  <c r="AI216" i="3"/>
  <c r="AI217" i="3"/>
  <c r="F225" i="3"/>
  <c r="F223" i="3"/>
  <c r="L225" i="3"/>
  <c r="L223" i="3"/>
  <c r="L224" i="3"/>
  <c r="R225" i="3"/>
  <c r="R224" i="3"/>
  <c r="R223" i="3"/>
  <c r="AH225" i="3"/>
  <c r="H232" i="3"/>
  <c r="N232" i="3"/>
  <c r="T232" i="3"/>
  <c r="U232" i="3"/>
  <c r="Z232" i="3"/>
  <c r="AF232" i="3"/>
  <c r="H231" i="3"/>
  <c r="Z231" i="3"/>
  <c r="E240" i="3"/>
  <c r="H257" i="3"/>
  <c r="H258" i="3"/>
  <c r="T257" i="3"/>
  <c r="T258" i="3"/>
  <c r="Z257" i="3"/>
  <c r="Z258" i="3"/>
  <c r="H256" i="3"/>
  <c r="Z256" i="3"/>
  <c r="AF295" i="3"/>
  <c r="Z295" i="3"/>
  <c r="T295" i="3"/>
  <c r="N295" i="3"/>
  <c r="H295" i="3"/>
  <c r="D297" i="3"/>
  <c r="E296" i="3"/>
  <c r="AI295" i="3"/>
  <c r="AC295" i="3"/>
  <c r="W295" i="3"/>
  <c r="Q295" i="3"/>
  <c r="K295" i="3"/>
  <c r="E295" i="3"/>
  <c r="O295" i="3"/>
  <c r="AA295" i="3"/>
  <c r="J297" i="3"/>
  <c r="K296" i="3"/>
  <c r="J296" i="3"/>
  <c r="J295" i="3"/>
  <c r="Q296" i="3"/>
  <c r="P297" i="3"/>
  <c r="P296" i="3"/>
  <c r="P295" i="3"/>
  <c r="W296" i="3"/>
  <c r="V296" i="3"/>
  <c r="V295" i="3"/>
  <c r="V297" i="3"/>
  <c r="AB297" i="3"/>
  <c r="AC296" i="3"/>
  <c r="AB296" i="3"/>
  <c r="AB295" i="3"/>
  <c r="AH297" i="3"/>
  <c r="AI296" i="3"/>
  <c r="AH296" i="3"/>
  <c r="AH295" i="3"/>
  <c r="F210" i="3"/>
  <c r="L210" i="3"/>
  <c r="L211" i="3"/>
  <c r="L209" i="3"/>
  <c r="X210" i="3"/>
  <c r="AD210" i="3"/>
  <c r="AD211" i="3"/>
  <c r="AD209" i="3"/>
  <c r="F211" i="3"/>
  <c r="K239" i="3"/>
  <c r="K240" i="3"/>
  <c r="K238" i="3"/>
  <c r="Q239" i="3"/>
  <c r="Q240" i="3"/>
  <c r="Q238" i="3"/>
  <c r="AC239" i="3"/>
  <c r="AC240" i="3"/>
  <c r="AC238" i="3"/>
  <c r="AI239" i="3"/>
  <c r="AI240" i="3"/>
  <c r="AI238" i="3"/>
  <c r="F272" i="3"/>
  <c r="L272" i="3"/>
  <c r="R272" i="3"/>
  <c r="X271" i="3"/>
  <c r="G209" i="3"/>
  <c r="G211" i="3"/>
  <c r="H210" i="3"/>
  <c r="M209" i="3"/>
  <c r="M211" i="3"/>
  <c r="S209" i="3"/>
  <c r="S211" i="3"/>
  <c r="Y209" i="3"/>
  <c r="Y211" i="3"/>
  <c r="Z210" i="3"/>
  <c r="AE209" i="3"/>
  <c r="AE211" i="3"/>
  <c r="G210" i="3"/>
  <c r="S210" i="3"/>
  <c r="R211" i="3"/>
  <c r="F240" i="3"/>
  <c r="F238" i="3"/>
  <c r="G239" i="3"/>
  <c r="L240" i="3"/>
  <c r="L238" i="3"/>
  <c r="M239" i="3"/>
  <c r="R240" i="3"/>
  <c r="R238" i="3"/>
  <c r="X240" i="3"/>
  <c r="X238" i="3"/>
  <c r="Y239" i="3"/>
  <c r="AD240" i="3"/>
  <c r="AD238" i="3"/>
  <c r="AE239" i="3"/>
  <c r="E238" i="3"/>
  <c r="W240" i="3"/>
  <c r="Y271" i="3"/>
  <c r="AE271" i="3"/>
  <c r="AD271" i="3"/>
  <c r="AB146" i="3"/>
  <c r="P148" i="3"/>
  <c r="E153" i="3"/>
  <c r="K153" i="3"/>
  <c r="Q153" i="3"/>
  <c r="W153" i="3"/>
  <c r="AC153" i="3"/>
  <c r="AI153" i="3"/>
  <c r="Z153" i="3"/>
  <c r="Q154" i="3"/>
  <c r="X154" i="3"/>
  <c r="AI155" i="3"/>
  <c r="P160" i="3"/>
  <c r="X160" i="3"/>
  <c r="D162" i="3"/>
  <c r="N167" i="3"/>
  <c r="AB167" i="3"/>
  <c r="Z168" i="3"/>
  <c r="P169" i="3"/>
  <c r="E181" i="3"/>
  <c r="K181" i="3"/>
  <c r="Q181" i="3"/>
  <c r="W181" i="3"/>
  <c r="AC181" i="3"/>
  <c r="AI181" i="3"/>
  <c r="Z181" i="3"/>
  <c r="Q182" i="3"/>
  <c r="X182" i="3"/>
  <c r="AI183" i="3"/>
  <c r="P188" i="3"/>
  <c r="X188" i="3"/>
  <c r="D190" i="3"/>
  <c r="R209" i="3"/>
  <c r="T210" i="3"/>
  <c r="AE210" i="3"/>
  <c r="I211" i="3"/>
  <c r="G216" i="3"/>
  <c r="G218" i="3"/>
  <c r="M216" i="3"/>
  <c r="M218" i="3"/>
  <c r="S216" i="3"/>
  <c r="S218" i="3"/>
  <c r="S217" i="3"/>
  <c r="Y216" i="3"/>
  <c r="Y218" i="3"/>
  <c r="AE216" i="3"/>
  <c r="AE218" i="3"/>
  <c r="H216" i="3"/>
  <c r="R216" i="3"/>
  <c r="AC216" i="3"/>
  <c r="H217" i="3"/>
  <c r="T217" i="3"/>
  <c r="AE217" i="3"/>
  <c r="I225" i="3"/>
  <c r="I224" i="3"/>
  <c r="O225" i="3"/>
  <c r="O223" i="3"/>
  <c r="AA223" i="3"/>
  <c r="F224" i="3"/>
  <c r="U224" i="3"/>
  <c r="AH224" i="3"/>
  <c r="K232" i="3"/>
  <c r="Q232" i="3"/>
  <c r="W232" i="3"/>
  <c r="AC232" i="3"/>
  <c r="AI232" i="3"/>
  <c r="E233" i="3"/>
  <c r="N233" i="3"/>
  <c r="W233" i="3"/>
  <c r="AF233" i="3"/>
  <c r="R239" i="3"/>
  <c r="AD239" i="3"/>
  <c r="U295" i="3"/>
  <c r="J160" i="3"/>
  <c r="AH162" i="3"/>
  <c r="H167" i="3"/>
  <c r="T168" i="3"/>
  <c r="J188" i="3"/>
  <c r="AH190" i="3"/>
  <c r="O210" i="3"/>
  <c r="U210" i="3"/>
  <c r="U211" i="3"/>
  <c r="U209" i="3"/>
  <c r="AG210" i="3"/>
  <c r="I209" i="3"/>
  <c r="AF210" i="3"/>
  <c r="AG211" i="3"/>
  <c r="J224" i="3"/>
  <c r="J223" i="3"/>
  <c r="P224" i="3"/>
  <c r="P223" i="3"/>
  <c r="V223" i="3"/>
  <c r="V224" i="3"/>
  <c r="AB223" i="3"/>
  <c r="V225" i="3"/>
  <c r="F233" i="3"/>
  <c r="F231" i="3"/>
  <c r="F232" i="3"/>
  <c r="L233" i="3"/>
  <c r="L231" i="3"/>
  <c r="L232" i="3"/>
  <c r="R233" i="3"/>
  <c r="R231" i="3"/>
  <c r="X233" i="3"/>
  <c r="X231" i="3"/>
  <c r="X232" i="3"/>
  <c r="AD233" i="3"/>
  <c r="AD231" i="3"/>
  <c r="AD232" i="3"/>
  <c r="M232" i="3"/>
  <c r="W238" i="3"/>
  <c r="F239" i="3"/>
  <c r="S239" i="3"/>
  <c r="F258" i="3"/>
  <c r="F256" i="3"/>
  <c r="F257" i="3"/>
  <c r="L258" i="3"/>
  <c r="L256" i="3"/>
  <c r="R258" i="3"/>
  <c r="R256" i="3"/>
  <c r="R257" i="3"/>
  <c r="X258" i="3"/>
  <c r="X256" i="3"/>
  <c r="AD258" i="3"/>
  <c r="AD256" i="3"/>
  <c r="AD257" i="3"/>
  <c r="G224" i="3"/>
  <c r="G223" i="3"/>
  <c r="M224" i="3"/>
  <c r="M223" i="3"/>
  <c r="I231" i="3"/>
  <c r="I233" i="3"/>
  <c r="O231" i="3"/>
  <c r="O233" i="3"/>
  <c r="U231" i="3"/>
  <c r="U233" i="3"/>
  <c r="AA231" i="3"/>
  <c r="AA233" i="3"/>
  <c r="AG231" i="3"/>
  <c r="AG233" i="3"/>
  <c r="O232" i="3"/>
  <c r="AG232" i="3"/>
  <c r="T238" i="3"/>
  <c r="T240" i="3"/>
  <c r="H238" i="3"/>
  <c r="Z238" i="3"/>
  <c r="H240" i="3"/>
  <c r="Z240" i="3"/>
  <c r="I257" i="3"/>
  <c r="I256" i="3"/>
  <c r="I258" i="3"/>
  <c r="O257" i="3"/>
  <c r="O256" i="3"/>
  <c r="O258" i="3"/>
  <c r="U257" i="3"/>
  <c r="U256" i="3"/>
  <c r="U258" i="3"/>
  <c r="AA257" i="3"/>
  <c r="AA256" i="3"/>
  <c r="AA258" i="3"/>
  <c r="AG257" i="3"/>
  <c r="AG256" i="3"/>
  <c r="AG258" i="3"/>
  <c r="W223" i="3"/>
  <c r="AC223" i="3"/>
  <c r="AI223" i="3"/>
  <c r="W272" i="3"/>
  <c r="AC272" i="3"/>
  <c r="AI272" i="3"/>
  <c r="G284" i="3"/>
  <c r="M284" i="3"/>
  <c r="S284" i="3"/>
  <c r="Y284" i="3"/>
  <c r="AE284" i="3"/>
  <c r="O296" i="3"/>
  <c r="U296" i="3"/>
  <c r="G297" i="3"/>
  <c r="X297" i="3"/>
  <c r="J307" i="3"/>
  <c r="J309" i="3"/>
  <c r="P307" i="3"/>
  <c r="P309" i="3"/>
  <c r="V307" i="3"/>
  <c r="V309" i="3"/>
  <c r="AB307" i="3"/>
  <c r="AB309" i="3"/>
  <c r="AH307" i="3"/>
  <c r="AH309" i="3"/>
  <c r="L307" i="3"/>
  <c r="X307" i="3"/>
  <c r="E308" i="3"/>
  <c r="Q308" i="3"/>
  <c r="AC308" i="3"/>
  <c r="T271" i="3"/>
  <c r="Z271" i="3"/>
  <c r="AF271" i="3"/>
  <c r="L309" i="3"/>
  <c r="X309" i="3"/>
  <c r="J325" i="3"/>
  <c r="P325" i="3"/>
  <c r="V325" i="3"/>
  <c r="AB325" i="3"/>
  <c r="AH325" i="3"/>
  <c r="V324" i="3"/>
  <c r="R345" i="3"/>
  <c r="X345" i="3"/>
  <c r="AD345" i="3"/>
  <c r="G403" i="3"/>
  <c r="G402" i="3"/>
  <c r="M403" i="3"/>
  <c r="M402" i="3"/>
  <c r="S403" i="3"/>
  <c r="S402" i="3"/>
  <c r="Y403" i="3"/>
  <c r="Y402" i="3"/>
  <c r="AE403" i="3"/>
  <c r="AE402" i="3"/>
  <c r="U271" i="3"/>
  <c r="AA271" i="3"/>
  <c r="AG271" i="3"/>
  <c r="F295" i="3"/>
  <c r="L295" i="3"/>
  <c r="R295" i="3"/>
  <c r="X295" i="3"/>
  <c r="AD295" i="3"/>
  <c r="R297" i="3"/>
  <c r="W324" i="3"/>
  <c r="T345" i="3"/>
  <c r="S345" i="3"/>
  <c r="Z345" i="3"/>
  <c r="Y345" i="3"/>
  <c r="AF345" i="3"/>
  <c r="AE345" i="3"/>
  <c r="H403" i="3"/>
  <c r="N403" i="3"/>
  <c r="T403" i="3"/>
  <c r="Z403" i="3"/>
  <c r="AF403" i="3"/>
  <c r="T223" i="3"/>
  <c r="Z223" i="3"/>
  <c r="AF223" i="3"/>
  <c r="G295" i="3"/>
  <c r="M295" i="3"/>
  <c r="S295" i="3"/>
  <c r="Y295" i="3"/>
  <c r="AE295" i="3"/>
  <c r="L296" i="3"/>
  <c r="AD296" i="3"/>
  <c r="G309" i="3"/>
  <c r="G308" i="3"/>
  <c r="G307" i="3"/>
  <c r="M309" i="3"/>
  <c r="M308" i="3"/>
  <c r="M307" i="3"/>
  <c r="S309" i="3"/>
  <c r="S308" i="3"/>
  <c r="S307" i="3"/>
  <c r="Y309" i="3"/>
  <c r="Y308" i="3"/>
  <c r="Y307" i="3"/>
  <c r="AE309" i="3"/>
  <c r="AE308" i="3"/>
  <c r="AE307" i="3"/>
  <c r="F307" i="3"/>
  <c r="R307" i="3"/>
  <c r="AD307" i="3"/>
  <c r="K308" i="3"/>
  <c r="W308" i="3"/>
  <c r="AI308" i="3"/>
  <c r="F325" i="3"/>
  <c r="L325" i="3"/>
  <c r="R325" i="3"/>
  <c r="X325" i="3"/>
  <c r="X324" i="3"/>
  <c r="AD325" i="3"/>
  <c r="AD324" i="3"/>
  <c r="AB324" i="3"/>
  <c r="I364" i="3"/>
  <c r="I363" i="3"/>
  <c r="O364" i="3"/>
  <c r="O363" i="3"/>
  <c r="U364" i="3"/>
  <c r="U363" i="3"/>
  <c r="AA364" i="3"/>
  <c r="AA363" i="3"/>
  <c r="AG364" i="3"/>
  <c r="AG363" i="3"/>
  <c r="M296" i="3"/>
  <c r="S296" i="3"/>
  <c r="Y296" i="3"/>
  <c r="AE296" i="3"/>
  <c r="F309" i="3"/>
  <c r="R309" i="3"/>
  <c r="AD309" i="3"/>
  <c r="G325" i="3"/>
  <c r="M325" i="3"/>
  <c r="S325" i="3"/>
  <c r="T324" i="3"/>
  <c r="Y325" i="3"/>
  <c r="Z324" i="3"/>
  <c r="Y324" i="3"/>
  <c r="AE325" i="3"/>
  <c r="AF324" i="3"/>
  <c r="AE324" i="3"/>
  <c r="AC324" i="3"/>
  <c r="E387" i="3"/>
  <c r="E386" i="3"/>
  <c r="K387" i="3"/>
  <c r="K386" i="3"/>
  <c r="Q387" i="3"/>
  <c r="Q386" i="3"/>
  <c r="W387" i="3"/>
  <c r="W386" i="3"/>
  <c r="AC387" i="3"/>
  <c r="AC386" i="3"/>
  <c r="AI387" i="3"/>
  <c r="AI386" i="3"/>
  <c r="J387" i="3"/>
  <c r="P387" i="3"/>
  <c r="J363" i="3"/>
  <c r="P363" i="3"/>
  <c r="V363" i="3"/>
  <c r="AB363" i="3"/>
  <c r="AH363" i="3"/>
  <c r="F386" i="3"/>
  <c r="L386" i="3"/>
  <c r="R386" i="3"/>
  <c r="X386" i="3"/>
  <c r="AD386" i="3"/>
  <c r="H402" i="3"/>
  <c r="N402" i="3"/>
  <c r="T402" i="3"/>
  <c r="Z402" i="3"/>
  <c r="AF402" i="3"/>
  <c r="E363" i="3"/>
  <c r="K363" i="3"/>
  <c r="Q363" i="3"/>
  <c r="W363" i="3"/>
  <c r="AC363" i="3"/>
  <c r="AI363" i="3"/>
  <c r="J364" i="3"/>
  <c r="P364" i="3"/>
  <c r="V364" i="3"/>
  <c r="AB364" i="3"/>
  <c r="AH364" i="3"/>
  <c r="F387" i="3"/>
  <c r="L387" i="3"/>
  <c r="I402" i="3"/>
  <c r="O402" i="3"/>
  <c r="U402" i="3"/>
  <c r="AA402" i="3"/>
  <c r="AG402" i="3"/>
  <c r="F363" i="3"/>
  <c r="L363" i="3"/>
  <c r="R363" i="3"/>
  <c r="X363" i="3"/>
  <c r="AD363" i="3"/>
  <c r="J402" i="3"/>
  <c r="P402" i="3"/>
  <c r="V402" i="3"/>
  <c r="AB402" i="3"/>
  <c r="AH402" i="3"/>
  <c r="E402" i="3"/>
  <c r="K402" i="3"/>
  <c r="Q402" i="3"/>
  <c r="W402" i="3"/>
  <c r="AC402" i="3"/>
  <c r="D222" i="1"/>
  <c r="AL223" i="1" s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4" i="1" s="1"/>
  <c r="AD15" i="7" l="1"/>
  <c r="AD25" i="7" s="1"/>
  <c r="F15" i="7"/>
  <c r="F22" i="7" s="1"/>
  <c r="L15" i="7"/>
  <c r="L28" i="7" s="1"/>
  <c r="AF15" i="7"/>
  <c r="AF16" i="7" s="1"/>
  <c r="V15" i="7"/>
  <c r="V25" i="7" s="1"/>
  <c r="G23" i="7"/>
  <c r="U15" i="7"/>
  <c r="U21" i="7" s="1"/>
  <c r="AG15" i="7"/>
  <c r="AG26" i="7" s="1"/>
  <c r="G21" i="7"/>
  <c r="G26" i="7"/>
  <c r="G22" i="7"/>
  <c r="G24" i="7"/>
  <c r="G16" i="7"/>
  <c r="G28" i="7"/>
  <c r="AI16" i="7"/>
  <c r="D56" i="7"/>
  <c r="AK203" i="3"/>
  <c r="AL203" i="3"/>
  <c r="R205" i="3"/>
  <c r="AF413" i="3"/>
  <c r="AF415" i="3" s="1"/>
  <c r="W413" i="3"/>
  <c r="W415" i="3" s="1"/>
  <c r="AK140" i="3"/>
  <c r="AL140" i="3"/>
  <c r="O413" i="3"/>
  <c r="O415" i="3" s="1"/>
  <c r="Q413" i="3"/>
  <c r="Q415" i="3" s="1"/>
  <c r="U413" i="3"/>
  <c r="U415" i="3" s="1"/>
  <c r="AJ413" i="3"/>
  <c r="AJ415" i="3" s="1"/>
  <c r="G86" i="3"/>
  <c r="X6" i="4"/>
  <c r="X413" i="3"/>
  <c r="X415" i="3" s="1"/>
  <c r="I6" i="4"/>
  <c r="I413" i="3"/>
  <c r="I415" i="3" s="1"/>
  <c r="AE6" i="4"/>
  <c r="AE16" i="4" s="1"/>
  <c r="AE413" i="3"/>
  <c r="AE415" i="3" s="1"/>
  <c r="AH6" i="4"/>
  <c r="AH413" i="3"/>
  <c r="AH415" i="3" s="1"/>
  <c r="AB6" i="4"/>
  <c r="AB413" i="3"/>
  <c r="AB415" i="3" s="1"/>
  <c r="Y6" i="4"/>
  <c r="Y16" i="4" s="1"/>
  <c r="Y413" i="3"/>
  <c r="Y415" i="3" s="1"/>
  <c r="T6" i="4"/>
  <c r="T413" i="3"/>
  <c r="T415" i="3" s="1"/>
  <c r="AD6" i="4"/>
  <c r="AD413" i="3"/>
  <c r="AD415" i="3" s="1"/>
  <c r="AC6" i="4"/>
  <c r="AC413" i="3"/>
  <c r="AC415" i="3" s="1"/>
  <c r="S6" i="4"/>
  <c r="S16" i="4" s="1"/>
  <c r="S27" i="4" s="1"/>
  <c r="S413" i="3"/>
  <c r="S415" i="3" s="1"/>
  <c r="AI6" i="4"/>
  <c r="AI16" i="4" s="1"/>
  <c r="AI413" i="3"/>
  <c r="AI415" i="3" s="1"/>
  <c r="L6" i="4"/>
  <c r="L413" i="3"/>
  <c r="L415" i="3" s="1"/>
  <c r="R6" i="4"/>
  <c r="R413" i="3"/>
  <c r="R415" i="3" s="1"/>
  <c r="H6" i="4"/>
  <c r="H413" i="3"/>
  <c r="H415" i="3" s="1"/>
  <c r="AL24" i="3"/>
  <c r="D413" i="3"/>
  <c r="D415" i="3" s="1"/>
  <c r="M6" i="4"/>
  <c r="M16" i="4" s="1"/>
  <c r="M413" i="3"/>
  <c r="M415" i="3" s="1"/>
  <c r="N6" i="4"/>
  <c r="N413" i="3"/>
  <c r="N415" i="3" s="1"/>
  <c r="AA6" i="4"/>
  <c r="AA413" i="3"/>
  <c r="AA415" i="3" s="1"/>
  <c r="AG6" i="4"/>
  <c r="AG413" i="3"/>
  <c r="AG415" i="3" s="1"/>
  <c r="G6" i="4"/>
  <c r="G16" i="4" s="1"/>
  <c r="G413" i="3"/>
  <c r="G415" i="3" s="1"/>
  <c r="F6" i="4"/>
  <c r="F413" i="3"/>
  <c r="F415" i="3" s="1"/>
  <c r="Z6" i="4"/>
  <c r="Z413" i="3"/>
  <c r="Z415" i="3" s="1"/>
  <c r="J6" i="4"/>
  <c r="J413" i="3"/>
  <c r="J415" i="3" s="1"/>
  <c r="V6" i="4"/>
  <c r="V413" i="3"/>
  <c r="V415" i="3" s="1"/>
  <c r="K6" i="4"/>
  <c r="K413" i="3"/>
  <c r="K415" i="3" s="1"/>
  <c r="P6" i="4"/>
  <c r="P413" i="3"/>
  <c r="P415" i="3" s="1"/>
  <c r="E6" i="4"/>
  <c r="E413" i="3"/>
  <c r="E415" i="3" s="1"/>
  <c r="AG224" i="1"/>
  <c r="AK15" i="2"/>
  <c r="AK21" i="2" s="1"/>
  <c r="AA15" i="7"/>
  <c r="AA23" i="7" s="1"/>
  <c r="J15" i="7"/>
  <c r="J28" i="7" s="1"/>
  <c r="G27" i="7"/>
  <c r="G25" i="7"/>
  <c r="I15" i="7"/>
  <c r="I28" i="7" s="1"/>
  <c r="Q15" i="7"/>
  <c r="Q25" i="7" s="1"/>
  <c r="P25" i="7"/>
  <c r="P23" i="7"/>
  <c r="P22" i="7"/>
  <c r="P21" i="7"/>
  <c r="P16" i="7"/>
  <c r="X28" i="7"/>
  <c r="X21" i="7"/>
  <c r="X16" i="7"/>
  <c r="H26" i="7"/>
  <c r="H29" i="7"/>
  <c r="H16" i="7"/>
  <c r="H22" i="7"/>
  <c r="AI26" i="7"/>
  <c r="AB15" i="7"/>
  <c r="AB26" i="7" s="1"/>
  <c r="H27" i="7"/>
  <c r="E25" i="7"/>
  <c r="H21" i="7"/>
  <c r="H24" i="7"/>
  <c r="S26" i="7"/>
  <c r="H23" i="7"/>
  <c r="P27" i="7"/>
  <c r="E28" i="7"/>
  <c r="K15" i="7"/>
  <c r="H25" i="7"/>
  <c r="P24" i="7"/>
  <c r="P26" i="7"/>
  <c r="E26" i="7"/>
  <c r="H28" i="7"/>
  <c r="P29" i="7"/>
  <c r="AC26" i="7"/>
  <c r="L16" i="7"/>
  <c r="L26" i="7"/>
  <c r="L22" i="7"/>
  <c r="M25" i="7"/>
  <c r="M27" i="7"/>
  <c r="M22" i="7"/>
  <c r="M26" i="7"/>
  <c r="M29" i="7"/>
  <c r="M24" i="7"/>
  <c r="M23" i="7"/>
  <c r="M28" i="7"/>
  <c r="M16" i="7"/>
  <c r="X24" i="7"/>
  <c r="AC24" i="7"/>
  <c r="X22" i="7"/>
  <c r="E24" i="7"/>
  <c r="X23" i="7"/>
  <c r="E16" i="7"/>
  <c r="E21" i="7"/>
  <c r="L25" i="7"/>
  <c r="O15" i="7"/>
  <c r="O28" i="7" s="1"/>
  <c r="AC27" i="7"/>
  <c r="AC23" i="7"/>
  <c r="E23" i="7"/>
  <c r="AC28" i="7"/>
  <c r="X27" i="7"/>
  <c r="X25" i="7"/>
  <c r="X26" i="7"/>
  <c r="E22" i="7"/>
  <c r="AC21" i="7"/>
  <c r="AC25" i="7"/>
  <c r="AC16" i="7"/>
  <c r="AI29" i="7"/>
  <c r="E27" i="7"/>
  <c r="R15" i="7"/>
  <c r="R28" i="7" s="1"/>
  <c r="AC29" i="7"/>
  <c r="S28" i="7"/>
  <c r="S23" i="7"/>
  <c r="AI24" i="7"/>
  <c r="S22" i="7"/>
  <c r="S25" i="7"/>
  <c r="AI27" i="7"/>
  <c r="AI22" i="7"/>
  <c r="AI23" i="7"/>
  <c r="AI25" i="7"/>
  <c r="AI21" i="7"/>
  <c r="AI28" i="7"/>
  <c r="T27" i="7"/>
  <c r="T25" i="7"/>
  <c r="T23" i="7"/>
  <c r="T28" i="7"/>
  <c r="T21" i="7"/>
  <c r="T26" i="7"/>
  <c r="T29" i="7"/>
  <c r="N25" i="7"/>
  <c r="N16" i="7"/>
  <c r="N21" i="7"/>
  <c r="N23" i="7"/>
  <c r="N29" i="7"/>
  <c r="N28" i="7"/>
  <c r="N27" i="7"/>
  <c r="N22" i="7"/>
  <c r="N24" i="7"/>
  <c r="N26" i="7"/>
  <c r="M21" i="7"/>
  <c r="F26" i="7"/>
  <c r="F27" i="7"/>
  <c r="F23" i="7"/>
  <c r="F28" i="7"/>
  <c r="D15" i="7"/>
  <c r="D21" i="7" s="1"/>
  <c r="S24" i="7"/>
  <c r="S16" i="7"/>
  <c r="S27" i="7"/>
  <c r="S21" i="7"/>
  <c r="AE15" i="7"/>
  <c r="AE21" i="7" s="1"/>
  <c r="AH16" i="7"/>
  <c r="AH22" i="7"/>
  <c r="AH25" i="7"/>
  <c r="AH29" i="7"/>
  <c r="AH21" i="7"/>
  <c r="AH23" i="7"/>
  <c r="Y15" i="7"/>
  <c r="Y21" i="7" s="1"/>
  <c r="Z15" i="7"/>
  <c r="Z21" i="7" s="1"/>
  <c r="AH28" i="7"/>
  <c r="AH24" i="7"/>
  <c r="W15" i="7"/>
  <c r="T22" i="7"/>
  <c r="T16" i="7"/>
  <c r="AH26" i="7"/>
  <c r="AJ15" i="7"/>
  <c r="L205" i="3"/>
  <c r="AJ9" i="4"/>
  <c r="AK204" i="3"/>
  <c r="L142" i="3"/>
  <c r="AJ10" i="4"/>
  <c r="AK141" i="3"/>
  <c r="E85" i="3"/>
  <c r="AK84" i="3"/>
  <c r="AB204" i="3"/>
  <c r="AB205" i="3"/>
  <c r="K16" i="4"/>
  <c r="D6" i="4"/>
  <c r="AK24" i="3"/>
  <c r="AJ6" i="4"/>
  <c r="AK25" i="3"/>
  <c r="AA224" i="1"/>
  <c r="AH224" i="1"/>
  <c r="J224" i="1"/>
  <c r="AF223" i="1"/>
  <c r="AK223" i="1"/>
  <c r="I224" i="1"/>
  <c r="O224" i="1"/>
  <c r="Z84" i="3"/>
  <c r="Q84" i="3"/>
  <c r="AG84" i="3"/>
  <c r="AC16" i="4"/>
  <c r="Q26" i="3"/>
  <c r="Q6" i="4"/>
  <c r="V205" i="3"/>
  <c r="J85" i="3"/>
  <c r="J7" i="4"/>
  <c r="F86" i="3"/>
  <c r="F7" i="4"/>
  <c r="I86" i="3"/>
  <c r="I7" i="4"/>
  <c r="F142" i="3"/>
  <c r="F10" i="4"/>
  <c r="AH142" i="3"/>
  <c r="AH10" i="4"/>
  <c r="AF85" i="3"/>
  <c r="AF7" i="4"/>
  <c r="P86" i="3"/>
  <c r="P7" i="4"/>
  <c r="X86" i="3"/>
  <c r="X7" i="4"/>
  <c r="AB142" i="3"/>
  <c r="AB10" i="4"/>
  <c r="H142" i="3"/>
  <c r="H10" i="4"/>
  <c r="X142" i="3"/>
  <c r="X10" i="4"/>
  <c r="W85" i="3"/>
  <c r="V7" i="4"/>
  <c r="AE85" i="3"/>
  <c r="AD7" i="4"/>
  <c r="Z86" i="3"/>
  <c r="Z7" i="4"/>
  <c r="U86" i="3"/>
  <c r="U7" i="4"/>
  <c r="AD142" i="3"/>
  <c r="AD10" i="4"/>
  <c r="AJ85" i="3"/>
  <c r="AJ7" i="4"/>
  <c r="G84" i="3"/>
  <c r="D7" i="4"/>
  <c r="O86" i="3"/>
  <c r="O7" i="4"/>
  <c r="AA86" i="3"/>
  <c r="AA7" i="4"/>
  <c r="AE84" i="3"/>
  <c r="AI84" i="3"/>
  <c r="E84" i="3"/>
  <c r="W26" i="3"/>
  <c r="W6" i="4"/>
  <c r="U26" i="3"/>
  <c r="U6" i="4"/>
  <c r="T142" i="3"/>
  <c r="T10" i="4"/>
  <c r="AB86" i="3"/>
  <c r="AB7" i="4"/>
  <c r="N85" i="3"/>
  <c r="N7" i="4"/>
  <c r="N16" i="4" s="1"/>
  <c r="N27" i="4" s="1"/>
  <c r="L86" i="3"/>
  <c r="L7" i="4"/>
  <c r="D205" i="3"/>
  <c r="D9" i="4"/>
  <c r="AF26" i="3"/>
  <c r="AF6" i="4"/>
  <c r="R142" i="3"/>
  <c r="R10" i="4"/>
  <c r="R16" i="4" s="1"/>
  <c r="R27" i="4" s="1"/>
  <c r="E205" i="3"/>
  <c r="E9" i="4"/>
  <c r="M84" i="3"/>
  <c r="O26" i="3"/>
  <c r="O6" i="4"/>
  <c r="D142" i="3"/>
  <c r="D10" i="4"/>
  <c r="AF142" i="3"/>
  <c r="AF10" i="4"/>
  <c r="AI85" i="3"/>
  <c r="AH7" i="4"/>
  <c r="H86" i="3"/>
  <c r="H7" i="4"/>
  <c r="AG86" i="3"/>
  <c r="AG7" i="4"/>
  <c r="AJ204" i="3"/>
  <c r="Q85" i="3"/>
  <c r="P84" i="3"/>
  <c r="X85" i="3"/>
  <c r="R84" i="3"/>
  <c r="AJ84" i="3"/>
  <c r="AJ24" i="3"/>
  <c r="S85" i="3"/>
  <c r="AJ141" i="3"/>
  <c r="AF86" i="3"/>
  <c r="R85" i="3"/>
  <c r="AD86" i="3"/>
  <c r="R86" i="3"/>
  <c r="AD84" i="3"/>
  <c r="U84" i="3"/>
  <c r="AJ203" i="3"/>
  <c r="V204" i="3"/>
  <c r="AJ25" i="3"/>
  <c r="N86" i="3"/>
  <c r="AH85" i="3"/>
  <c r="G203" i="3"/>
  <c r="AJ140" i="3"/>
  <c r="L204" i="3"/>
  <c r="O85" i="3"/>
  <c r="M85" i="3"/>
  <c r="G205" i="3"/>
  <c r="E203" i="3"/>
  <c r="T140" i="3"/>
  <c r="F140" i="3"/>
  <c r="P140" i="3"/>
  <c r="AH141" i="3"/>
  <c r="P141" i="3"/>
  <c r="Z141" i="3"/>
  <c r="P142" i="3"/>
  <c r="AH140" i="3"/>
  <c r="H141" i="3"/>
  <c r="AF140" i="3"/>
  <c r="H140" i="3"/>
  <c r="AF84" i="3"/>
  <c r="AA85" i="3"/>
  <c r="AF141" i="3"/>
  <c r="X140" i="3"/>
  <c r="U85" i="3"/>
  <c r="I85" i="3"/>
  <c r="H84" i="3"/>
  <c r="AB85" i="3"/>
  <c r="I84" i="3"/>
  <c r="F85" i="3"/>
  <c r="N84" i="3"/>
  <c r="V86" i="3"/>
  <c r="W84" i="3"/>
  <c r="D86" i="3"/>
  <c r="Y85" i="3"/>
  <c r="V85" i="3"/>
  <c r="F84" i="3"/>
  <c r="AB84" i="3"/>
  <c r="X84" i="3"/>
  <c r="L84" i="3"/>
  <c r="AB203" i="3"/>
  <c r="E204" i="3"/>
  <c r="Y84" i="3"/>
  <c r="AD140" i="3"/>
  <c r="AE86" i="3"/>
  <c r="J84" i="3"/>
  <c r="AH84" i="3"/>
  <c r="H85" i="3"/>
  <c r="Z142" i="3"/>
  <c r="Z140" i="3"/>
  <c r="T84" i="3"/>
  <c r="R203" i="3"/>
  <c r="AG85" i="3"/>
  <c r="R140" i="3"/>
  <c r="L203" i="3"/>
  <c r="J86" i="3"/>
  <c r="T141" i="3"/>
  <c r="AH86" i="3"/>
  <c r="T85" i="3"/>
  <c r="G85" i="3"/>
  <c r="AB140" i="3"/>
  <c r="L140" i="3"/>
  <c r="S84" i="3"/>
  <c r="Z85" i="3"/>
  <c r="T86" i="3"/>
  <c r="Y86" i="3"/>
  <c r="AA84" i="3"/>
  <c r="S86" i="3"/>
  <c r="V84" i="3"/>
  <c r="O84" i="3"/>
  <c r="P25" i="3"/>
  <c r="V25" i="3"/>
  <c r="AF24" i="3"/>
  <c r="AG24" i="3"/>
  <c r="AG25" i="3"/>
  <c r="AB24" i="3"/>
  <c r="Q24" i="3"/>
  <c r="U24" i="3"/>
  <c r="AG26" i="3"/>
  <c r="O24" i="3"/>
  <c r="X24" i="3"/>
  <c r="V24" i="3"/>
  <c r="V26" i="3"/>
  <c r="E25" i="3"/>
  <c r="W24" i="3"/>
  <c r="D26" i="3"/>
  <c r="W25" i="3"/>
  <c r="X25" i="3"/>
  <c r="X26" i="3"/>
  <c r="E24" i="3"/>
  <c r="J25" i="3"/>
  <c r="E26" i="3"/>
  <c r="P24" i="3"/>
  <c r="AB26" i="3"/>
  <c r="AB25" i="3"/>
  <c r="J24" i="3"/>
  <c r="Q25" i="3"/>
  <c r="P26" i="3"/>
  <c r="J26" i="3"/>
  <c r="AA26" i="3"/>
  <c r="AA24" i="3"/>
  <c r="I26" i="3"/>
  <c r="I24" i="3"/>
  <c r="AA140" i="3"/>
  <c r="AA142" i="3"/>
  <c r="AA141" i="3"/>
  <c r="I141" i="3"/>
  <c r="I142" i="3"/>
  <c r="I140" i="3"/>
  <c r="P205" i="3"/>
  <c r="P203" i="3"/>
  <c r="P204" i="3"/>
  <c r="J205" i="3"/>
  <c r="J203" i="3"/>
  <c r="J204" i="3"/>
  <c r="W140" i="3"/>
  <c r="X141" i="3"/>
  <c r="W142" i="3"/>
  <c r="W141" i="3"/>
  <c r="R24" i="3"/>
  <c r="R25" i="3"/>
  <c r="R26" i="3"/>
  <c r="Y142" i="3"/>
  <c r="Y141" i="3"/>
  <c r="Y140" i="3"/>
  <c r="AI140" i="3"/>
  <c r="AI142" i="3"/>
  <c r="AI141" i="3"/>
  <c r="Q140" i="3"/>
  <c r="R141" i="3"/>
  <c r="Q141" i="3"/>
  <c r="Q142" i="3"/>
  <c r="W204" i="3"/>
  <c r="W203" i="3"/>
  <c r="W205" i="3"/>
  <c r="S203" i="3"/>
  <c r="S205" i="3"/>
  <c r="S204" i="3"/>
  <c r="F204" i="3"/>
  <c r="F203" i="3"/>
  <c r="F205" i="3"/>
  <c r="AF204" i="3"/>
  <c r="AF203" i="3"/>
  <c r="AF205" i="3"/>
  <c r="Y203" i="3"/>
  <c r="Y205" i="3"/>
  <c r="Y204" i="3"/>
  <c r="AE25" i="3"/>
  <c r="AE24" i="3"/>
  <c r="AE26" i="3"/>
  <c r="N24" i="3"/>
  <c r="O25" i="3"/>
  <c r="N25" i="3"/>
  <c r="N26" i="3"/>
  <c r="AF25" i="3"/>
  <c r="AH25" i="3"/>
  <c r="AH24" i="3"/>
  <c r="AH26" i="3"/>
  <c r="V203" i="3"/>
  <c r="G141" i="3"/>
  <c r="G142" i="3"/>
  <c r="G140" i="3"/>
  <c r="AC25" i="3"/>
  <c r="AC26" i="3"/>
  <c r="AC24" i="3"/>
  <c r="I204" i="3"/>
  <c r="I203" i="3"/>
  <c r="I205" i="3"/>
  <c r="X204" i="3"/>
  <c r="X205" i="3"/>
  <c r="X203" i="3"/>
  <c r="N205" i="3"/>
  <c r="N204" i="3"/>
  <c r="N203" i="3"/>
  <c r="M203" i="3"/>
  <c r="M205" i="3"/>
  <c r="M204" i="3"/>
  <c r="V141" i="3"/>
  <c r="V142" i="3"/>
  <c r="V140" i="3"/>
  <c r="Y25" i="3"/>
  <c r="Y26" i="3"/>
  <c r="Y24" i="3"/>
  <c r="U141" i="3"/>
  <c r="U140" i="3"/>
  <c r="U142" i="3"/>
  <c r="AB141" i="3"/>
  <c r="J141" i="3"/>
  <c r="J142" i="3"/>
  <c r="J140" i="3"/>
  <c r="F24" i="3"/>
  <c r="F25" i="3"/>
  <c r="F26" i="3"/>
  <c r="T24" i="3"/>
  <c r="U25" i="3"/>
  <c r="T26" i="3"/>
  <c r="T25" i="3"/>
  <c r="AD204" i="3"/>
  <c r="AD203" i="3"/>
  <c r="AD205" i="3"/>
  <c r="Q203" i="3"/>
  <c r="Q205" i="3"/>
  <c r="Q204" i="3"/>
  <c r="Z203" i="3"/>
  <c r="Z204" i="3"/>
  <c r="Z205" i="3"/>
  <c r="AC84" i="3"/>
  <c r="AC86" i="3"/>
  <c r="AD85" i="3"/>
  <c r="AC85" i="3"/>
  <c r="L24" i="3"/>
  <c r="L26" i="3"/>
  <c r="L25" i="3"/>
  <c r="Z24" i="3"/>
  <c r="Z26" i="3"/>
  <c r="AA25" i="3"/>
  <c r="Z25" i="3"/>
  <c r="E140" i="3"/>
  <c r="E142" i="3"/>
  <c r="E141" i="3"/>
  <c r="F141" i="3"/>
  <c r="H24" i="3"/>
  <c r="I25" i="3"/>
  <c r="H25" i="3"/>
  <c r="H26" i="3"/>
  <c r="AE203" i="3"/>
  <c r="AE205" i="3"/>
  <c r="AE204" i="3"/>
  <c r="T205" i="3"/>
  <c r="T203" i="3"/>
  <c r="T204" i="3"/>
  <c r="AI205" i="3"/>
  <c r="AI204" i="3"/>
  <c r="AI203" i="3"/>
  <c r="N142" i="3"/>
  <c r="N141" i="3"/>
  <c r="N140" i="3"/>
  <c r="S25" i="3"/>
  <c r="S26" i="3"/>
  <c r="S24" i="3"/>
  <c r="O204" i="3"/>
  <c r="O203" i="3"/>
  <c r="O205" i="3"/>
  <c r="H205" i="3"/>
  <c r="H204" i="3"/>
  <c r="H203" i="3"/>
  <c r="U204" i="3"/>
  <c r="U203" i="3"/>
  <c r="U205" i="3"/>
  <c r="G204" i="3"/>
  <c r="M25" i="3"/>
  <c r="M24" i="3"/>
  <c r="M26" i="3"/>
  <c r="AG142" i="3"/>
  <c r="AG140" i="3"/>
  <c r="AG141" i="3"/>
  <c r="O142" i="3"/>
  <c r="O141" i="3"/>
  <c r="O140" i="3"/>
  <c r="K84" i="3"/>
  <c r="K86" i="3"/>
  <c r="L85" i="3"/>
  <c r="K85" i="3"/>
  <c r="K25" i="3"/>
  <c r="K26" i="3"/>
  <c r="K24" i="3"/>
  <c r="M142" i="3"/>
  <c r="M141" i="3"/>
  <c r="M140" i="3"/>
  <c r="K142" i="3"/>
  <c r="K140" i="3"/>
  <c r="K141" i="3"/>
  <c r="L141" i="3"/>
  <c r="AG204" i="3"/>
  <c r="AG203" i="3"/>
  <c r="AG205" i="3"/>
  <c r="AC205" i="3"/>
  <c r="AC203" i="3"/>
  <c r="AC204" i="3"/>
  <c r="K205" i="3"/>
  <c r="K203" i="3"/>
  <c r="K204" i="3"/>
  <c r="AA204" i="3"/>
  <c r="AA203" i="3"/>
  <c r="AA205" i="3"/>
  <c r="G25" i="3"/>
  <c r="G26" i="3"/>
  <c r="G24" i="3"/>
  <c r="AH205" i="3"/>
  <c r="AH203" i="3"/>
  <c r="AH204" i="3"/>
  <c r="R204" i="3"/>
  <c r="AI25" i="3"/>
  <c r="AI26" i="3"/>
  <c r="AI24" i="3"/>
  <c r="AE140" i="3"/>
  <c r="AE142" i="3"/>
  <c r="AE141" i="3"/>
  <c r="S140" i="3"/>
  <c r="S142" i="3"/>
  <c r="S141" i="3"/>
  <c r="AC140" i="3"/>
  <c r="AC141" i="3"/>
  <c r="AC142" i="3"/>
  <c r="AD141" i="3"/>
  <c r="AD24" i="3"/>
  <c r="AD26" i="3"/>
  <c r="AD25" i="3"/>
  <c r="AI224" i="1"/>
  <c r="AC224" i="1"/>
  <c r="W224" i="1"/>
  <c r="Q224" i="1"/>
  <c r="K224" i="1"/>
  <c r="AB223" i="1"/>
  <c r="V223" i="1"/>
  <c r="P223" i="1"/>
  <c r="V224" i="1"/>
  <c r="H224" i="1"/>
  <c r="AJ224" i="1"/>
  <c r="U224" i="1"/>
  <c r="AF224" i="1"/>
  <c r="Z224" i="1"/>
  <c r="T224" i="1"/>
  <c r="N224" i="1"/>
  <c r="P224" i="1"/>
  <c r="AB224" i="1"/>
  <c r="E224" i="1"/>
  <c r="G223" i="1"/>
  <c r="M223" i="1"/>
  <c r="S223" i="1"/>
  <c r="Y223" i="1"/>
  <c r="AE223" i="1"/>
  <c r="J223" i="1"/>
  <c r="AH223" i="1"/>
  <c r="F223" i="1"/>
  <c r="L223" i="1"/>
  <c r="R223" i="1"/>
  <c r="X223" i="1"/>
  <c r="AD223" i="1"/>
  <c r="AJ223" i="1"/>
  <c r="H223" i="1"/>
  <c r="N223" i="1"/>
  <c r="T223" i="1"/>
  <c r="Z223" i="1"/>
  <c r="F224" i="1"/>
  <c r="L224" i="1"/>
  <c r="R224" i="1"/>
  <c r="X224" i="1"/>
  <c r="AD224" i="1"/>
  <c r="I223" i="1"/>
  <c r="O223" i="1"/>
  <c r="U223" i="1"/>
  <c r="AA223" i="1"/>
  <c r="AG223" i="1"/>
  <c r="G224" i="1"/>
  <c r="M224" i="1"/>
  <c r="S224" i="1"/>
  <c r="Y224" i="1"/>
  <c r="AE224" i="1"/>
  <c r="E223" i="1"/>
  <c r="K223" i="1"/>
  <c r="Q223" i="1"/>
  <c r="W223" i="1"/>
  <c r="AC223" i="1"/>
  <c r="AI223" i="1"/>
  <c r="L23" i="7" l="1"/>
  <c r="L29" i="7"/>
  <c r="F21" i="7"/>
  <c r="F16" i="7"/>
  <c r="F24" i="7"/>
  <c r="AD23" i="7"/>
  <c r="AD24" i="7"/>
  <c r="AD16" i="7"/>
  <c r="AD21" i="7"/>
  <c r="L21" i="7"/>
  <c r="F25" i="7"/>
  <c r="AD29" i="7"/>
  <c r="AD26" i="7"/>
  <c r="AD27" i="7"/>
  <c r="AD22" i="7"/>
  <c r="AF29" i="7"/>
  <c r="AF23" i="7"/>
  <c r="L27" i="7"/>
  <c r="AD28" i="7"/>
  <c r="F29" i="7"/>
  <c r="AG22" i="7"/>
  <c r="AF26" i="7"/>
  <c r="AF24" i="7"/>
  <c r="L24" i="7"/>
  <c r="AF25" i="7"/>
  <c r="U28" i="7"/>
  <c r="V22" i="7"/>
  <c r="V24" i="7"/>
  <c r="V23" i="7"/>
  <c r="AF22" i="7"/>
  <c r="V28" i="7"/>
  <c r="V26" i="7"/>
  <c r="V29" i="7"/>
  <c r="AF28" i="7"/>
  <c r="AF27" i="7"/>
  <c r="V21" i="7"/>
  <c r="AF21" i="7"/>
  <c r="V27" i="7"/>
  <c r="AA16" i="7"/>
  <c r="V16" i="7"/>
  <c r="U29" i="7"/>
  <c r="U25" i="7"/>
  <c r="U27" i="7"/>
  <c r="U26" i="7"/>
  <c r="U22" i="7"/>
  <c r="AG29" i="7"/>
  <c r="U16" i="7"/>
  <c r="U23" i="7"/>
  <c r="AG16" i="7"/>
  <c r="U24" i="7"/>
  <c r="AG28" i="7"/>
  <c r="AG21" i="7"/>
  <c r="AG23" i="7"/>
  <c r="AG27" i="7"/>
  <c r="AA28" i="7"/>
  <c r="AG24" i="7"/>
  <c r="AG25" i="7"/>
  <c r="AA25" i="7"/>
  <c r="J22" i="7"/>
  <c r="AA22" i="7"/>
  <c r="AA27" i="7"/>
  <c r="J21" i="7"/>
  <c r="R22" i="7"/>
  <c r="J29" i="7"/>
  <c r="AA26" i="7"/>
  <c r="J26" i="7"/>
  <c r="AA21" i="7"/>
  <c r="AA24" i="7"/>
  <c r="AA29" i="7"/>
  <c r="AJ21" i="7"/>
  <c r="E56" i="7"/>
  <c r="J25" i="7"/>
  <c r="J27" i="7"/>
  <c r="J23" i="7"/>
  <c r="I21" i="7"/>
  <c r="J24" i="7"/>
  <c r="J16" i="7"/>
  <c r="J16" i="4"/>
  <c r="J25" i="4" s="1"/>
  <c r="E16" i="4"/>
  <c r="E27" i="4" s="1"/>
  <c r="P16" i="4"/>
  <c r="P27" i="4" s="1"/>
  <c r="Z16" i="4"/>
  <c r="I16" i="4"/>
  <c r="I27" i="4" s="1"/>
  <c r="X16" i="4"/>
  <c r="X27" i="4" s="1"/>
  <c r="AA16" i="4"/>
  <c r="AA27" i="4" s="1"/>
  <c r="L16" i="4"/>
  <c r="L27" i="4" s="1"/>
  <c r="D58" i="4"/>
  <c r="AK16" i="2"/>
  <c r="F55" i="2"/>
  <c r="AK23" i="2"/>
  <c r="AK26" i="2"/>
  <c r="AK24" i="2"/>
  <c r="AK28" i="2"/>
  <c r="AK25" i="2"/>
  <c r="AK27" i="2"/>
  <c r="AK22" i="2"/>
  <c r="AK29" i="2"/>
  <c r="I23" i="7"/>
  <c r="I29" i="7"/>
  <c r="I24" i="7"/>
  <c r="I25" i="7"/>
  <c r="I26" i="7"/>
  <c r="I22" i="7"/>
  <c r="I27" i="7"/>
  <c r="I16" i="7"/>
  <c r="Q29" i="7"/>
  <c r="R21" i="7"/>
  <c r="Q28" i="7"/>
  <c r="Q27" i="7"/>
  <c r="Q16" i="7"/>
  <c r="Q23" i="7"/>
  <c r="Q24" i="7"/>
  <c r="Q21" i="7"/>
  <c r="Q22" i="7"/>
  <c r="Q26" i="7"/>
  <c r="R25" i="7"/>
  <c r="O21" i="7"/>
  <c r="R23" i="7"/>
  <c r="R29" i="7"/>
  <c r="O26" i="7"/>
  <c r="AB28" i="7"/>
  <c r="AB29" i="7"/>
  <c r="AB16" i="7"/>
  <c r="AB27" i="7"/>
  <c r="AB22" i="7"/>
  <c r="AB21" i="7"/>
  <c r="AB23" i="7"/>
  <c r="AB24" i="7"/>
  <c r="AB25" i="7"/>
  <c r="O16" i="7"/>
  <c r="R27" i="7"/>
  <c r="R16" i="7"/>
  <c r="R26" i="7"/>
  <c r="O27" i="7"/>
  <c r="R24" i="7"/>
  <c r="O24" i="7"/>
  <c r="O29" i="7"/>
  <c r="K21" i="7"/>
  <c r="K28" i="7"/>
  <c r="K24" i="7"/>
  <c r="K29" i="7"/>
  <c r="K23" i="7"/>
  <c r="K26" i="7"/>
  <c r="K16" i="7"/>
  <c r="K27" i="7"/>
  <c r="K22" i="7"/>
  <c r="K25" i="7"/>
  <c r="O22" i="7"/>
  <c r="O23" i="7"/>
  <c r="O25" i="7"/>
  <c r="Y25" i="7"/>
  <c r="Y16" i="7"/>
  <c r="Y27" i="7"/>
  <c r="Y23" i="7"/>
  <c r="Y29" i="7"/>
  <c r="Y26" i="7"/>
  <c r="Y28" i="7"/>
  <c r="Y24" i="7"/>
  <c r="Y22" i="7"/>
  <c r="AE23" i="7"/>
  <c r="AE16" i="7"/>
  <c r="AE29" i="7"/>
  <c r="AE24" i="7"/>
  <c r="AE25" i="7"/>
  <c r="AE28" i="7"/>
  <c r="AE22" i="7"/>
  <c r="AE26" i="7"/>
  <c r="AE27" i="7"/>
  <c r="D23" i="7"/>
  <c r="D24" i="7"/>
  <c r="D27" i="7"/>
  <c r="D25" i="7"/>
  <c r="D26" i="7"/>
  <c r="D16" i="7"/>
  <c r="D22" i="7"/>
  <c r="D29" i="7"/>
  <c r="D28" i="7"/>
  <c r="W16" i="7"/>
  <c r="W23" i="7"/>
  <c r="W27" i="7"/>
  <c r="W25" i="7"/>
  <c r="W26" i="7"/>
  <c r="W24" i="7"/>
  <c r="W22" i="7"/>
  <c r="W29" i="7"/>
  <c r="W28" i="7"/>
  <c r="AJ24" i="7"/>
  <c r="AJ23" i="7"/>
  <c r="AJ22" i="7"/>
  <c r="AJ28" i="7"/>
  <c r="AJ26" i="7"/>
  <c r="AJ16" i="7"/>
  <c r="AJ25" i="7"/>
  <c r="W21" i="7"/>
  <c r="Z16" i="7"/>
  <c r="Z23" i="7"/>
  <c r="Z25" i="7"/>
  <c r="Z29" i="7"/>
  <c r="Z22" i="7"/>
  <c r="Z24" i="7"/>
  <c r="Z28" i="7"/>
  <c r="Z26" i="7"/>
  <c r="Z27" i="7"/>
  <c r="Z22" i="4"/>
  <c r="Z27" i="4"/>
  <c r="Y23" i="4"/>
  <c r="Y27" i="4"/>
  <c r="M17" i="4"/>
  <c r="M27" i="4"/>
  <c r="K17" i="4"/>
  <c r="K27" i="4"/>
  <c r="AI29" i="4"/>
  <c r="AI27" i="4"/>
  <c r="G29" i="4"/>
  <c r="G27" i="4"/>
  <c r="AC25" i="4"/>
  <c r="AC27" i="4"/>
  <c r="AE17" i="4"/>
  <c r="AE27" i="4"/>
  <c r="G23" i="4"/>
  <c r="M24" i="4"/>
  <c r="M25" i="4"/>
  <c r="M30" i="4"/>
  <c r="M29" i="4"/>
  <c r="G25" i="4"/>
  <c r="M22" i="4"/>
  <c r="M23" i="4"/>
  <c r="M28" i="4"/>
  <c r="M26" i="4"/>
  <c r="M31" i="4"/>
  <c r="AB16" i="4"/>
  <c r="G31" i="4"/>
  <c r="G30" i="4"/>
  <c r="G17" i="4"/>
  <c r="G24" i="4"/>
  <c r="G22" i="4"/>
  <c r="K31" i="4"/>
  <c r="G28" i="4"/>
  <c r="K28" i="4"/>
  <c r="G26" i="4"/>
  <c r="AE22" i="4"/>
  <c r="AE30" i="4"/>
  <c r="AI17" i="4"/>
  <c r="AI28" i="4"/>
  <c r="AE29" i="4"/>
  <c r="F16" i="4"/>
  <c r="AI31" i="4"/>
  <c r="AI22" i="4"/>
  <c r="AI24" i="4"/>
  <c r="AE28" i="4"/>
  <c r="AE31" i="4"/>
  <c r="AE24" i="4"/>
  <c r="AI23" i="4"/>
  <c r="AI30" i="4"/>
  <c r="AE26" i="4"/>
  <c r="AI26" i="4"/>
  <c r="AC22" i="4"/>
  <c r="AI25" i="4"/>
  <c r="AE23" i="4"/>
  <c r="AJ16" i="4"/>
  <c r="H16" i="4"/>
  <c r="K22" i="4"/>
  <c r="AE25" i="4"/>
  <c r="AD16" i="4"/>
  <c r="K29" i="4"/>
  <c r="K24" i="4"/>
  <c r="K23" i="4"/>
  <c r="K25" i="4"/>
  <c r="K26" i="4"/>
  <c r="K30" i="4"/>
  <c r="P30" i="4"/>
  <c r="L29" i="4"/>
  <c r="N30" i="4"/>
  <c r="N17" i="4"/>
  <c r="N24" i="4"/>
  <c r="N29" i="4"/>
  <c r="N31" i="4"/>
  <c r="N26" i="4"/>
  <c r="N28" i="4"/>
  <c r="N22" i="4"/>
  <c r="N25" i="4"/>
  <c r="R24" i="4"/>
  <c r="R17" i="4"/>
  <c r="R30" i="4"/>
  <c r="R29" i="4"/>
  <c r="R31" i="4"/>
  <c r="R28" i="4"/>
  <c r="R25" i="4"/>
  <c r="R23" i="4"/>
  <c r="R22" i="4"/>
  <c r="U16" i="4"/>
  <c r="E29" i="4"/>
  <c r="E26" i="4"/>
  <c r="W16" i="4"/>
  <c r="V16" i="4"/>
  <c r="V27" i="4" s="1"/>
  <c r="AC17" i="4"/>
  <c r="AC29" i="4"/>
  <c r="AC30" i="4"/>
  <c r="AC24" i="4"/>
  <c r="AC28" i="4"/>
  <c r="AC23" i="4"/>
  <c r="AC31" i="4"/>
  <c r="AC26" i="4"/>
  <c r="AF16" i="4"/>
  <c r="AF27" i="4" s="1"/>
  <c r="S17" i="4"/>
  <c r="S28" i="4"/>
  <c r="S30" i="4"/>
  <c r="S31" i="4"/>
  <c r="S22" i="4"/>
  <c r="S29" i="4"/>
  <c r="S24" i="4"/>
  <c r="J23" i="4"/>
  <c r="S23" i="4"/>
  <c r="S26" i="4"/>
  <c r="N23" i="4"/>
  <c r="Q16" i="4"/>
  <c r="Z17" i="4"/>
  <c r="Z30" i="4"/>
  <c r="Z24" i="4"/>
  <c r="Z31" i="4"/>
  <c r="Z28" i="4"/>
  <c r="Z29" i="4"/>
  <c r="R26" i="4"/>
  <c r="Z23" i="4"/>
  <c r="AG16" i="4"/>
  <c r="T16" i="4"/>
  <c r="Z26" i="4"/>
  <c r="O16" i="4"/>
  <c r="O27" i="4" s="1"/>
  <c r="J17" i="4"/>
  <c r="J31" i="4"/>
  <c r="D16" i="4"/>
  <c r="D27" i="4" s="1"/>
  <c r="Y17" i="4"/>
  <c r="Y30" i="4"/>
  <c r="Y24" i="4"/>
  <c r="Y31" i="4"/>
  <c r="Y22" i="4"/>
  <c r="Y29" i="4"/>
  <c r="Y28" i="4"/>
  <c r="Y26" i="4"/>
  <c r="AH16" i="4"/>
  <c r="AH27" i="4" s="1"/>
  <c r="Y25" i="4"/>
  <c r="J22" i="4"/>
  <c r="S25" i="4"/>
  <c r="Z25" i="4"/>
  <c r="AJ103" i="1"/>
  <c r="AK105" i="1" s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8" i="1" s="1"/>
  <c r="H58" i="4" l="1"/>
  <c r="H55" i="4"/>
  <c r="H57" i="4"/>
  <c r="H54" i="4"/>
  <c r="H53" i="4"/>
  <c r="H56" i="4"/>
  <c r="P24" i="4"/>
  <c r="E24" i="4"/>
  <c r="P22" i="4"/>
  <c r="J30" i="4"/>
  <c r="P23" i="4"/>
  <c r="J29" i="4"/>
  <c r="E25" i="4"/>
  <c r="E28" i="4"/>
  <c r="P26" i="4"/>
  <c r="P17" i="4"/>
  <c r="E30" i="4"/>
  <c r="P25" i="4"/>
  <c r="J28" i="4"/>
  <c r="E22" i="4"/>
  <c r="E17" i="4"/>
  <c r="P29" i="4"/>
  <c r="J27" i="4"/>
  <c r="E23" i="4"/>
  <c r="P28" i="4"/>
  <c r="J26" i="4"/>
  <c r="J24" i="4"/>
  <c r="E31" i="4"/>
  <c r="P31" i="4"/>
  <c r="X25" i="4"/>
  <c r="X30" i="4"/>
  <c r="I24" i="4"/>
  <c r="X31" i="4"/>
  <c r="I29" i="4"/>
  <c r="I25" i="4"/>
  <c r="I26" i="4"/>
  <c r="L26" i="4"/>
  <c r="L30" i="4"/>
  <c r="L24" i="4"/>
  <c r="L22" i="4"/>
  <c r="L25" i="4"/>
  <c r="L23" i="4"/>
  <c r="AA22" i="4"/>
  <c r="AA25" i="4"/>
  <c r="L31" i="4"/>
  <c r="L28" i="4"/>
  <c r="L17" i="4"/>
  <c r="I31" i="4"/>
  <c r="X23" i="4"/>
  <c r="I28" i="4"/>
  <c r="AA24" i="4"/>
  <c r="X28" i="4"/>
  <c r="AA17" i="4"/>
  <c r="I22" i="4"/>
  <c r="I23" i="4"/>
  <c r="I17" i="4"/>
  <c r="AA28" i="4"/>
  <c r="AA29" i="4"/>
  <c r="X17" i="4"/>
  <c r="X26" i="4"/>
  <c r="X22" i="4"/>
  <c r="X24" i="4"/>
  <c r="AA30" i="4"/>
  <c r="AA26" i="4"/>
  <c r="I30" i="4"/>
  <c r="AA23" i="4"/>
  <c r="X29" i="4"/>
  <c r="AA31" i="4"/>
  <c r="E58" i="4"/>
  <c r="I58" i="4" s="1"/>
  <c r="AK104" i="1"/>
  <c r="AL104" i="1"/>
  <c r="AK97" i="1"/>
  <c r="AL97" i="1"/>
  <c r="U22" i="4"/>
  <c r="U27" i="4"/>
  <c r="H29" i="4"/>
  <c r="H27" i="4"/>
  <c r="F25" i="4"/>
  <c r="F27" i="4"/>
  <c r="AB17" i="4"/>
  <c r="AB27" i="4"/>
  <c r="T26" i="4"/>
  <c r="T27" i="4"/>
  <c r="Q22" i="4"/>
  <c r="Q27" i="4"/>
  <c r="W22" i="4"/>
  <c r="W27" i="4"/>
  <c r="AJ22" i="4"/>
  <c r="AJ27" i="4"/>
  <c r="AG23" i="4"/>
  <c r="AG27" i="4"/>
  <c r="AD24" i="4"/>
  <c r="AD27" i="4"/>
  <c r="AB30" i="4"/>
  <c r="AB23" i="4"/>
  <c r="AB28" i="4"/>
  <c r="AB26" i="4"/>
  <c r="AB25" i="4"/>
  <c r="AB29" i="4"/>
  <c r="AB24" i="4"/>
  <c r="AB22" i="4"/>
  <c r="AB31" i="4"/>
  <c r="AJ25" i="4"/>
  <c r="AJ24" i="4"/>
  <c r="AJ17" i="4"/>
  <c r="AJ28" i="4"/>
  <c r="AJ23" i="4"/>
  <c r="F26" i="4"/>
  <c r="AJ26" i="4"/>
  <c r="F17" i="4"/>
  <c r="AJ30" i="4"/>
  <c r="F30" i="4"/>
  <c r="F29" i="4"/>
  <c r="AD23" i="4"/>
  <c r="F22" i="4"/>
  <c r="F24" i="4"/>
  <c r="F23" i="4"/>
  <c r="AD22" i="4"/>
  <c r="F31" i="4"/>
  <c r="AD30" i="4"/>
  <c r="F28" i="4"/>
  <c r="H22" i="4"/>
  <c r="H17" i="4"/>
  <c r="H24" i="4"/>
  <c r="H26" i="4"/>
  <c r="H23" i="4"/>
  <c r="AJ31" i="4"/>
  <c r="AD28" i="4"/>
  <c r="H30" i="4"/>
  <c r="H31" i="4"/>
  <c r="AD17" i="4"/>
  <c r="H28" i="4"/>
  <c r="AJ29" i="4"/>
  <c r="H25" i="4"/>
  <c r="AD29" i="4"/>
  <c r="AD25" i="4"/>
  <c r="AD26" i="4"/>
  <c r="AD31" i="4"/>
  <c r="U23" i="4"/>
  <c r="AH22" i="4"/>
  <c r="AH17" i="4"/>
  <c r="AH28" i="4"/>
  <c r="AH24" i="4"/>
  <c r="AH29" i="4"/>
  <c r="AH30" i="4"/>
  <c r="AH31" i="4"/>
  <c r="AH25" i="4"/>
  <c r="AH23" i="4"/>
  <c r="AF26" i="4"/>
  <c r="AF17" i="4"/>
  <c r="AF30" i="4"/>
  <c r="AF24" i="4"/>
  <c r="AF31" i="4"/>
  <c r="AF28" i="4"/>
  <c r="AF29" i="4"/>
  <c r="AF25" i="4"/>
  <c r="D30" i="4"/>
  <c r="D17" i="4"/>
  <c r="D29" i="4"/>
  <c r="D31" i="4"/>
  <c r="D24" i="4"/>
  <c r="D22" i="4"/>
  <c r="D28" i="4"/>
  <c r="Q17" i="4"/>
  <c r="Q31" i="4"/>
  <c r="Q29" i="4"/>
  <c r="Q23" i="4"/>
  <c r="Q28" i="4"/>
  <c r="Q30" i="4"/>
  <c r="Q26" i="4"/>
  <c r="Q25" i="4"/>
  <c r="Q24" i="4"/>
  <c r="D23" i="4"/>
  <c r="W17" i="4"/>
  <c r="W30" i="4"/>
  <c r="W23" i="4"/>
  <c r="W29" i="4"/>
  <c r="W31" i="4"/>
  <c r="W24" i="4"/>
  <c r="W28" i="4"/>
  <c r="W26" i="4"/>
  <c r="W25" i="4"/>
  <c r="AF23" i="4"/>
  <c r="D26" i="4"/>
  <c r="V17" i="4"/>
  <c r="V29" i="4"/>
  <c r="V31" i="4"/>
  <c r="V28" i="4"/>
  <c r="V24" i="4"/>
  <c r="V30" i="4"/>
  <c r="V22" i="4"/>
  <c r="V25" i="4"/>
  <c r="V26" i="4"/>
  <c r="AH26" i="4"/>
  <c r="O17" i="4"/>
  <c r="O31" i="4"/>
  <c r="O29" i="4"/>
  <c r="O24" i="4"/>
  <c r="O30" i="4"/>
  <c r="O28" i="4"/>
  <c r="O26" i="4"/>
  <c r="O25" i="4"/>
  <c r="AG17" i="4"/>
  <c r="AG24" i="4"/>
  <c r="AG30" i="4"/>
  <c r="AG29" i="4"/>
  <c r="AG25" i="4"/>
  <c r="AG28" i="4"/>
  <c r="AG31" i="4"/>
  <c r="AG26" i="4"/>
  <c r="AG22" i="4"/>
  <c r="D25" i="4"/>
  <c r="O23" i="4"/>
  <c r="O22" i="4"/>
  <c r="T23" i="4"/>
  <c r="T17" i="4"/>
  <c r="T31" i="4"/>
  <c r="T30" i="4"/>
  <c r="T24" i="4"/>
  <c r="T29" i="4"/>
  <c r="T28" i="4"/>
  <c r="T25" i="4"/>
  <c r="T22" i="4"/>
  <c r="AF22" i="4"/>
  <c r="V23" i="4"/>
  <c r="U17" i="4"/>
  <c r="U25" i="4"/>
  <c r="U30" i="4"/>
  <c r="U24" i="4"/>
  <c r="U28" i="4"/>
  <c r="U31" i="4"/>
  <c r="U29" i="4"/>
  <c r="U26" i="4"/>
  <c r="V83" i="1"/>
  <c r="V7" i="2" s="1"/>
  <c r="AG105" i="1"/>
  <c r="AI83" i="1"/>
  <c r="AI7" i="2" s="1"/>
  <c r="AC83" i="1"/>
  <c r="AC7" i="2" s="1"/>
  <c r="W83" i="1"/>
  <c r="W7" i="2" s="1"/>
  <c r="Q83" i="1"/>
  <c r="Q7" i="2" s="1"/>
  <c r="K83" i="1"/>
  <c r="K7" i="2" s="1"/>
  <c r="E83" i="1"/>
  <c r="E7" i="2" s="1"/>
  <c r="AH83" i="1"/>
  <c r="AH7" i="2" s="1"/>
  <c r="AB83" i="1"/>
  <c r="AB7" i="2" s="1"/>
  <c r="P83" i="1"/>
  <c r="P7" i="2" s="1"/>
  <c r="J83" i="1"/>
  <c r="J7" i="2" s="1"/>
  <c r="D83" i="1"/>
  <c r="AL84" i="1" s="1"/>
  <c r="I104" i="1"/>
  <c r="O104" i="1"/>
  <c r="U104" i="1"/>
  <c r="AA104" i="1"/>
  <c r="AG104" i="1"/>
  <c r="AE83" i="1"/>
  <c r="AE7" i="2" s="1"/>
  <c r="Y83" i="1"/>
  <c r="Y7" i="2" s="1"/>
  <c r="S83" i="1"/>
  <c r="S7" i="2" s="1"/>
  <c r="M83" i="1"/>
  <c r="M7" i="2" s="1"/>
  <c r="G83" i="1"/>
  <c r="G7" i="2" s="1"/>
  <c r="U83" i="1"/>
  <c r="U7" i="2" s="1"/>
  <c r="AG83" i="1"/>
  <c r="AG7" i="2" s="1"/>
  <c r="AA83" i="1"/>
  <c r="AA7" i="2" s="1"/>
  <c r="O83" i="1"/>
  <c r="O7" i="2" s="1"/>
  <c r="I83" i="1"/>
  <c r="I7" i="2" s="1"/>
  <c r="E105" i="1"/>
  <c r="K105" i="1"/>
  <c r="Q104" i="1"/>
  <c r="W104" i="1"/>
  <c r="AC105" i="1"/>
  <c r="F104" i="1"/>
  <c r="R104" i="1"/>
  <c r="X105" i="1"/>
  <c r="AJ104" i="1"/>
  <c r="AD83" i="1"/>
  <c r="AD7" i="2" s="1"/>
  <c r="L83" i="1"/>
  <c r="L7" i="2" s="1"/>
  <c r="X83" i="1"/>
  <c r="X7" i="2" s="1"/>
  <c r="F83" i="1"/>
  <c r="F7" i="2" s="1"/>
  <c r="X104" i="1"/>
  <c r="AJ83" i="1"/>
  <c r="R83" i="1"/>
  <c r="R7" i="2" s="1"/>
  <c r="AF83" i="1"/>
  <c r="AF7" i="2" s="1"/>
  <c r="Z83" i="1"/>
  <c r="Z7" i="2" s="1"/>
  <c r="T83" i="1"/>
  <c r="T7" i="2" s="1"/>
  <c r="N83" i="1"/>
  <c r="N7" i="2" s="1"/>
  <c r="H83" i="1"/>
  <c r="H7" i="2" s="1"/>
  <c r="AI104" i="1"/>
  <c r="R105" i="1"/>
  <c r="G105" i="1"/>
  <c r="M105" i="1"/>
  <c r="S105" i="1"/>
  <c r="Y105" i="1"/>
  <c r="AE105" i="1"/>
  <c r="E104" i="1"/>
  <c r="AJ105" i="1"/>
  <c r="W105" i="1"/>
  <c r="F105" i="1"/>
  <c r="K104" i="1"/>
  <c r="P105" i="1"/>
  <c r="AH105" i="1"/>
  <c r="L105" i="1"/>
  <c r="AD105" i="1"/>
  <c r="AC104" i="1"/>
  <c r="N105" i="1"/>
  <c r="AD104" i="1"/>
  <c r="Q105" i="1"/>
  <c r="AI105" i="1"/>
  <c r="H105" i="1"/>
  <c r="T105" i="1"/>
  <c r="Z105" i="1"/>
  <c r="AF105" i="1"/>
  <c r="I105" i="1"/>
  <c r="AA105" i="1"/>
  <c r="J104" i="1"/>
  <c r="P104" i="1"/>
  <c r="V104" i="1"/>
  <c r="AB104" i="1"/>
  <c r="AH104" i="1"/>
  <c r="L104" i="1"/>
  <c r="J105" i="1"/>
  <c r="AB105" i="1"/>
  <c r="U105" i="1"/>
  <c r="V105" i="1"/>
  <c r="O105" i="1"/>
  <c r="G104" i="1"/>
  <c r="M104" i="1"/>
  <c r="S104" i="1"/>
  <c r="Y104" i="1"/>
  <c r="AE104" i="1"/>
  <c r="H104" i="1"/>
  <c r="N104" i="1"/>
  <c r="T104" i="1"/>
  <c r="Z104" i="1"/>
  <c r="AF104" i="1"/>
  <c r="AJ7" i="2" l="1"/>
  <c r="AK85" i="1"/>
  <c r="D7" i="2"/>
  <c r="AK84" i="1"/>
  <c r="AJ414" i="1"/>
  <c r="AJ401" i="1"/>
  <c r="AJ362" i="1"/>
  <c r="AJ14" i="2" l="1"/>
  <c r="AK403" i="1"/>
  <c r="AJ12" i="2"/>
  <c r="AK364" i="1"/>
  <c r="AJ345" i="1"/>
  <c r="AJ98" i="1"/>
  <c r="AJ97" i="1"/>
  <c r="AJ322" i="1"/>
  <c r="AJ306" i="1"/>
  <c r="AK308" i="1" s="1"/>
  <c r="AJ294" i="1"/>
  <c r="AK296" i="1" s="1"/>
  <c r="D281" i="1"/>
  <c r="E281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U284" i="1" s="1"/>
  <c r="V281" i="1"/>
  <c r="V284" i="1" s="1"/>
  <c r="W281" i="1"/>
  <c r="X281" i="1"/>
  <c r="X284" i="1" s="1"/>
  <c r="Y281" i="1"/>
  <c r="Z281" i="1"/>
  <c r="AA281" i="1"/>
  <c r="AB281" i="1"/>
  <c r="AC281" i="1"/>
  <c r="AD281" i="1"/>
  <c r="AE281" i="1"/>
  <c r="AE284" i="1" s="1"/>
  <c r="AF281" i="1"/>
  <c r="AG281" i="1"/>
  <c r="AH281" i="1"/>
  <c r="AI281" i="1"/>
  <c r="AI284" i="1" s="1"/>
  <c r="AJ281" i="1"/>
  <c r="AK283" i="1" s="1"/>
  <c r="AJ269" i="1"/>
  <c r="AJ255" i="1"/>
  <c r="AJ237" i="1"/>
  <c r="AK239" i="1" s="1"/>
  <c r="AJ230" i="1"/>
  <c r="AK232" i="1" s="1"/>
  <c r="AJ215" i="1"/>
  <c r="AK217" i="1" s="1"/>
  <c r="AJ208" i="1"/>
  <c r="AK210" i="1" s="1"/>
  <c r="AJ187" i="1"/>
  <c r="AK189" i="1" s="1"/>
  <c r="AJ180" i="1"/>
  <c r="AK182" i="1" s="1"/>
  <c r="AJ166" i="1"/>
  <c r="AK168" i="1" s="1"/>
  <c r="AJ159" i="1"/>
  <c r="AK161" i="1" s="1"/>
  <c r="AJ152" i="1"/>
  <c r="AK154" i="1" s="1"/>
  <c r="AJ145" i="1"/>
  <c r="AK147" i="1" s="1"/>
  <c r="AJ69" i="1"/>
  <c r="AK71" i="1" s="1"/>
  <c r="AJ62" i="1"/>
  <c r="AK64" i="1" s="1"/>
  <c r="AJ55" i="1"/>
  <c r="AJ37" i="1"/>
  <c r="AK39" i="1" s="1"/>
  <c r="AJ44" i="1"/>
  <c r="AK46" i="1" s="1"/>
  <c r="AJ29" i="1"/>
  <c r="AK31" i="1" s="1"/>
  <c r="AJ12" i="1"/>
  <c r="AJ11" i="1"/>
  <c r="AI414" i="1"/>
  <c r="AH414" i="1"/>
  <c r="AG414" i="1"/>
  <c r="AF414" i="1"/>
  <c r="AE414" i="1"/>
  <c r="AD414" i="1"/>
  <c r="AC414" i="1"/>
  <c r="AB414" i="1"/>
  <c r="AA414" i="1"/>
  <c r="Z414" i="1"/>
  <c r="Y414" i="1"/>
  <c r="X414" i="1"/>
  <c r="W414" i="1"/>
  <c r="V414" i="1"/>
  <c r="U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AI401" i="1"/>
  <c r="AH401" i="1"/>
  <c r="AH14" i="2" s="1"/>
  <c r="AG401" i="1"/>
  <c r="AG14" i="2" s="1"/>
  <c r="AF401" i="1"/>
  <c r="AE401" i="1"/>
  <c r="AE14" i="2" s="1"/>
  <c r="AD401" i="1"/>
  <c r="AD14" i="2" s="1"/>
  <c r="AC401" i="1"/>
  <c r="AC14" i="2" s="1"/>
  <c r="AB401" i="1"/>
  <c r="AB14" i="2" s="1"/>
  <c r="AA401" i="1"/>
  <c r="Z401" i="1"/>
  <c r="Z14" i="2" s="1"/>
  <c r="Y401" i="1"/>
  <c r="Y14" i="2" s="1"/>
  <c r="X401" i="1"/>
  <c r="X14" i="2" s="1"/>
  <c r="W401" i="1"/>
  <c r="W14" i="2" s="1"/>
  <c r="V401" i="1"/>
  <c r="V14" i="2" s="1"/>
  <c r="U401" i="1"/>
  <c r="U14" i="2" s="1"/>
  <c r="T401" i="1"/>
  <c r="S401" i="1"/>
  <c r="AK402" i="1" s="1"/>
  <c r="R401" i="1"/>
  <c r="R14" i="2" s="1"/>
  <c r="Q401" i="1"/>
  <c r="Q14" i="2" s="1"/>
  <c r="P401" i="1"/>
  <c r="P14" i="2" s="1"/>
  <c r="O401" i="1"/>
  <c r="O14" i="2" s="1"/>
  <c r="N401" i="1"/>
  <c r="N14" i="2" s="1"/>
  <c r="M401" i="1"/>
  <c r="M14" i="2" s="1"/>
  <c r="L401" i="1"/>
  <c r="L14" i="2" s="1"/>
  <c r="K401" i="1"/>
  <c r="K14" i="2" s="1"/>
  <c r="J401" i="1"/>
  <c r="J14" i="2" s="1"/>
  <c r="I401" i="1"/>
  <c r="I14" i="2" s="1"/>
  <c r="H401" i="1"/>
  <c r="H14" i="2" s="1"/>
  <c r="G401" i="1"/>
  <c r="G14" i="2" s="1"/>
  <c r="F401" i="1"/>
  <c r="F14" i="2" s="1"/>
  <c r="E401" i="1"/>
  <c r="E14" i="2" s="1"/>
  <c r="D401" i="1"/>
  <c r="D14" i="2" s="1"/>
  <c r="AI388" i="1"/>
  <c r="AF388" i="1"/>
  <c r="AD388" i="1"/>
  <c r="AC388" i="1"/>
  <c r="Y388" i="1"/>
  <c r="X388" i="1"/>
  <c r="W388" i="1"/>
  <c r="T388" i="1"/>
  <c r="S388" i="1"/>
  <c r="AJ386" i="1"/>
  <c r="AI362" i="1"/>
  <c r="AH362" i="1"/>
  <c r="AG362" i="1"/>
  <c r="AF362" i="1"/>
  <c r="AE362" i="1"/>
  <c r="AE12" i="2" s="1"/>
  <c r="AD362" i="1"/>
  <c r="AD12" i="2" s="1"/>
  <c r="AC362" i="1"/>
  <c r="AC12" i="2" s="1"/>
  <c r="AB362" i="1"/>
  <c r="AA362" i="1"/>
  <c r="AA12" i="2" s="1"/>
  <c r="Z362" i="1"/>
  <c r="Y362" i="1"/>
  <c r="Y12" i="2" s="1"/>
  <c r="X362" i="1"/>
  <c r="X12" i="2" s="1"/>
  <c r="W362" i="1"/>
  <c r="W12" i="2" s="1"/>
  <c r="V362" i="1"/>
  <c r="V12" i="2" s="1"/>
  <c r="U362" i="1"/>
  <c r="U12" i="2" s="1"/>
  <c r="T362" i="1"/>
  <c r="S362" i="1"/>
  <c r="S12" i="2" s="1"/>
  <c r="R362" i="1"/>
  <c r="R12" i="2" s="1"/>
  <c r="Q362" i="1"/>
  <c r="Q12" i="2" s="1"/>
  <c r="P362" i="1"/>
  <c r="P12" i="2" s="1"/>
  <c r="O362" i="1"/>
  <c r="O12" i="2" s="1"/>
  <c r="N362" i="1"/>
  <c r="N12" i="2" s="1"/>
  <c r="M362" i="1"/>
  <c r="M12" i="2" s="1"/>
  <c r="L362" i="1"/>
  <c r="L12" i="2" s="1"/>
  <c r="K362" i="1"/>
  <c r="K12" i="2" s="1"/>
  <c r="J362" i="1"/>
  <c r="J12" i="2" s="1"/>
  <c r="I362" i="1"/>
  <c r="I12" i="2" s="1"/>
  <c r="H362" i="1"/>
  <c r="H12" i="2" s="1"/>
  <c r="G362" i="1"/>
  <c r="G12" i="2" s="1"/>
  <c r="F362" i="1"/>
  <c r="F12" i="2" s="1"/>
  <c r="E362" i="1"/>
  <c r="E12" i="2" s="1"/>
  <c r="D36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AI306" i="1"/>
  <c r="AH306" i="1"/>
  <c r="AG306" i="1"/>
  <c r="AF306" i="1"/>
  <c r="AF309" i="1" s="1"/>
  <c r="AE306" i="1"/>
  <c r="AD306" i="1"/>
  <c r="AD309" i="1" s="1"/>
  <c r="AC306" i="1"/>
  <c r="AB306" i="1"/>
  <c r="AA306" i="1"/>
  <c r="AA309" i="1" s="1"/>
  <c r="Z306" i="1"/>
  <c r="Z309" i="1" s="1"/>
  <c r="Y306" i="1"/>
  <c r="X306" i="1"/>
  <c r="W306" i="1"/>
  <c r="W309" i="1" s="1"/>
  <c r="V306" i="1"/>
  <c r="U306" i="1"/>
  <c r="U309" i="1" s="1"/>
  <c r="T306" i="1"/>
  <c r="T309" i="1" s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AL307" i="1" s="1"/>
  <c r="AI294" i="1"/>
  <c r="AI297" i="1" s="1"/>
  <c r="AH294" i="1"/>
  <c r="AG294" i="1"/>
  <c r="AF294" i="1"/>
  <c r="AE294" i="1"/>
  <c r="AD294" i="1"/>
  <c r="AD297" i="1" s="1"/>
  <c r="AC294" i="1"/>
  <c r="AC297" i="1" s="1"/>
  <c r="AB294" i="1"/>
  <c r="AA294" i="1"/>
  <c r="AA297" i="1" s="1"/>
  <c r="Z294" i="1"/>
  <c r="Y294" i="1"/>
  <c r="X294" i="1"/>
  <c r="W294" i="1"/>
  <c r="W297" i="1" s="1"/>
  <c r="V294" i="1"/>
  <c r="U294" i="1"/>
  <c r="U297" i="1" s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W284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AI255" i="1"/>
  <c r="AH255" i="1"/>
  <c r="AH8" i="2" s="1"/>
  <c r="AG255" i="1"/>
  <c r="AF255" i="1"/>
  <c r="AF8" i="2" s="1"/>
  <c r="AE255" i="1"/>
  <c r="AD255" i="1"/>
  <c r="AC255" i="1"/>
  <c r="AB255" i="1"/>
  <c r="AB8" i="2" s="1"/>
  <c r="AA255" i="1"/>
  <c r="Z255" i="1"/>
  <c r="Z8" i="2" s="1"/>
  <c r="Y255" i="1"/>
  <c r="Y8" i="2" s="1"/>
  <c r="X255" i="1"/>
  <c r="W255" i="1"/>
  <c r="V255" i="1"/>
  <c r="V8" i="2" s="1"/>
  <c r="U255" i="1"/>
  <c r="U8" i="2" s="1"/>
  <c r="T255" i="1"/>
  <c r="T8" i="2" s="1"/>
  <c r="S255" i="1"/>
  <c r="R255" i="1"/>
  <c r="R8" i="2" s="1"/>
  <c r="Q255" i="1"/>
  <c r="Q8" i="2" s="1"/>
  <c r="P255" i="1"/>
  <c r="P8" i="2" s="1"/>
  <c r="O255" i="1"/>
  <c r="O8" i="2" s="1"/>
  <c r="N255" i="1"/>
  <c r="N8" i="2" s="1"/>
  <c r="M255" i="1"/>
  <c r="M8" i="2" s="1"/>
  <c r="L255" i="1"/>
  <c r="L8" i="2" s="1"/>
  <c r="K255" i="1"/>
  <c r="K8" i="2" s="1"/>
  <c r="J255" i="1"/>
  <c r="J8" i="2" s="1"/>
  <c r="I255" i="1"/>
  <c r="I8" i="2" s="1"/>
  <c r="H255" i="1"/>
  <c r="H8" i="2" s="1"/>
  <c r="G255" i="1"/>
  <c r="G8" i="2" s="1"/>
  <c r="F255" i="1"/>
  <c r="F8" i="2" s="1"/>
  <c r="E255" i="1"/>
  <c r="E8" i="2" s="1"/>
  <c r="D255" i="1"/>
  <c r="AL256" i="1" s="1"/>
  <c r="AI237" i="1"/>
  <c r="AH237" i="1"/>
  <c r="AH240" i="1" s="1"/>
  <c r="AG237" i="1"/>
  <c r="AG240" i="1" s="1"/>
  <c r="AF237" i="1"/>
  <c r="AF240" i="1" s="1"/>
  <c r="AE237" i="1"/>
  <c r="AD237" i="1"/>
  <c r="AD240" i="1" s="1"/>
  <c r="AC237" i="1"/>
  <c r="AB237" i="1"/>
  <c r="AA237" i="1"/>
  <c r="AA240" i="1" s="1"/>
  <c r="Z237" i="1"/>
  <c r="Z240" i="1" s="1"/>
  <c r="Y237" i="1"/>
  <c r="X237" i="1"/>
  <c r="X240" i="1" s="1"/>
  <c r="W237" i="1"/>
  <c r="V237" i="1"/>
  <c r="U237" i="1"/>
  <c r="T237" i="1"/>
  <c r="T240" i="1" s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AI230" i="1"/>
  <c r="AH230" i="1"/>
  <c r="AG230" i="1"/>
  <c r="AF230" i="1"/>
  <c r="AE230" i="1"/>
  <c r="AD230" i="1"/>
  <c r="AD233" i="1" s="1"/>
  <c r="AC230" i="1"/>
  <c r="AB230" i="1"/>
  <c r="AA230" i="1"/>
  <c r="Z230" i="1"/>
  <c r="Y230" i="1"/>
  <c r="Y233" i="1" s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AI225" i="1"/>
  <c r="AH225" i="1"/>
  <c r="AF225" i="1"/>
  <c r="Y225" i="1"/>
  <c r="X225" i="1"/>
  <c r="V225" i="1"/>
  <c r="AI215" i="1"/>
  <c r="AH215" i="1"/>
  <c r="AH218" i="1" s="1"/>
  <c r="AG215" i="1"/>
  <c r="AG218" i="1" s="1"/>
  <c r="AF215" i="1"/>
  <c r="AE215" i="1"/>
  <c r="AE218" i="1" s="1"/>
  <c r="AD215" i="1"/>
  <c r="AC215" i="1"/>
  <c r="AB215" i="1"/>
  <c r="AB218" i="1" s="1"/>
  <c r="AA215" i="1"/>
  <c r="Z215" i="1"/>
  <c r="Y215" i="1"/>
  <c r="Y218" i="1" s="1"/>
  <c r="X215" i="1"/>
  <c r="X218" i="1" s="1"/>
  <c r="W215" i="1"/>
  <c r="V215" i="1"/>
  <c r="U215" i="1"/>
  <c r="U218" i="1" s="1"/>
  <c r="T215" i="1"/>
  <c r="S215" i="1"/>
  <c r="S218" i="1" s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AK209" i="1" s="1"/>
  <c r="AI187" i="1"/>
  <c r="AH187" i="1"/>
  <c r="AG187" i="1"/>
  <c r="AG190" i="1" s="1"/>
  <c r="AF187" i="1"/>
  <c r="AE187" i="1"/>
  <c r="AE190" i="1" s="1"/>
  <c r="AD187" i="1"/>
  <c r="AD190" i="1" s="1"/>
  <c r="AC187" i="1"/>
  <c r="AB187" i="1"/>
  <c r="AA187" i="1"/>
  <c r="AA190" i="1" s="1"/>
  <c r="Z187" i="1"/>
  <c r="Y187" i="1"/>
  <c r="X187" i="1"/>
  <c r="X190" i="1" s="1"/>
  <c r="W187" i="1"/>
  <c r="V187" i="1"/>
  <c r="U187" i="1"/>
  <c r="T187" i="1"/>
  <c r="S187" i="1"/>
  <c r="S190" i="1" s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AI180" i="1"/>
  <c r="AI183" i="1" s="1"/>
  <c r="AH180" i="1"/>
  <c r="AG180" i="1"/>
  <c r="AF180" i="1"/>
  <c r="AE180" i="1"/>
  <c r="AD180" i="1"/>
  <c r="AC180" i="1"/>
  <c r="AC183" i="1" s="1"/>
  <c r="AB180" i="1"/>
  <c r="AB183" i="1" s="1"/>
  <c r="AA180" i="1"/>
  <c r="AA183" i="1" s="1"/>
  <c r="Z180" i="1"/>
  <c r="Y180" i="1"/>
  <c r="X180" i="1"/>
  <c r="W180" i="1"/>
  <c r="W183" i="1" s="1"/>
  <c r="V180" i="1"/>
  <c r="V183" i="1" s="1"/>
  <c r="U180" i="1"/>
  <c r="U183" i="1" s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AI166" i="1"/>
  <c r="AH166" i="1"/>
  <c r="AH169" i="1" s="1"/>
  <c r="AG166" i="1"/>
  <c r="AG169" i="1" s="1"/>
  <c r="AF166" i="1"/>
  <c r="AE166" i="1"/>
  <c r="AE169" i="1" s="1"/>
  <c r="AD166" i="1"/>
  <c r="AC166" i="1"/>
  <c r="AB166" i="1"/>
  <c r="AA166" i="1"/>
  <c r="AA169" i="1" s="1"/>
  <c r="Z166" i="1"/>
  <c r="Z169" i="1" s="1"/>
  <c r="Y166" i="1"/>
  <c r="X166" i="1"/>
  <c r="X169" i="1" s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AI159" i="1"/>
  <c r="AI162" i="1" s="1"/>
  <c r="AH159" i="1"/>
  <c r="AG159" i="1"/>
  <c r="AG162" i="1" s="1"/>
  <c r="AF159" i="1"/>
  <c r="AE159" i="1"/>
  <c r="AD159" i="1"/>
  <c r="AC159" i="1"/>
  <c r="AB159" i="1"/>
  <c r="AB162" i="1" s="1"/>
  <c r="AA159" i="1"/>
  <c r="AA162" i="1" s="1"/>
  <c r="Z159" i="1"/>
  <c r="Y159" i="1"/>
  <c r="X159" i="1"/>
  <c r="W159" i="1"/>
  <c r="W162" i="1" s="1"/>
  <c r="V159" i="1"/>
  <c r="U159" i="1"/>
  <c r="U162" i="1" s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AI152" i="1"/>
  <c r="AH152" i="1"/>
  <c r="AH155" i="1" s="1"/>
  <c r="AG152" i="1"/>
  <c r="AG155" i="1" s="1"/>
  <c r="AF152" i="1"/>
  <c r="AE152" i="1"/>
  <c r="AE155" i="1" s="1"/>
  <c r="AD152" i="1"/>
  <c r="AC152" i="1"/>
  <c r="AB152" i="1"/>
  <c r="AB155" i="1" s="1"/>
  <c r="AA152" i="1"/>
  <c r="Z152" i="1"/>
  <c r="Z155" i="1" s="1"/>
  <c r="Y152" i="1"/>
  <c r="X152" i="1"/>
  <c r="X155" i="1" s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AI145" i="1"/>
  <c r="AI148" i="1" s="1"/>
  <c r="AH145" i="1"/>
  <c r="AG145" i="1"/>
  <c r="AF145" i="1"/>
  <c r="AF148" i="1" s="1"/>
  <c r="AE145" i="1"/>
  <c r="AD145" i="1"/>
  <c r="AC145" i="1"/>
  <c r="AB145" i="1"/>
  <c r="AA145" i="1"/>
  <c r="AA148" i="1" s="1"/>
  <c r="Z145" i="1"/>
  <c r="Z148" i="1" s="1"/>
  <c r="Y145" i="1"/>
  <c r="X145" i="1"/>
  <c r="W145" i="1"/>
  <c r="V145" i="1"/>
  <c r="U145" i="1"/>
  <c r="T145" i="1"/>
  <c r="S145" i="1"/>
  <c r="S148" i="1" s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AI99" i="1"/>
  <c r="AE99" i="1"/>
  <c r="AC86" i="1"/>
  <c r="Z99" i="1"/>
  <c r="W86" i="1"/>
  <c r="V99" i="1"/>
  <c r="S99" i="1"/>
  <c r="AI69" i="1"/>
  <c r="AH69" i="1"/>
  <c r="AG69" i="1"/>
  <c r="AG72" i="1" s="1"/>
  <c r="AF69" i="1"/>
  <c r="AE69" i="1"/>
  <c r="AD69" i="1"/>
  <c r="AD72" i="1" s="1"/>
  <c r="AC69" i="1"/>
  <c r="AC72" i="1" s="1"/>
  <c r="AB69" i="1"/>
  <c r="AA69" i="1"/>
  <c r="AA72" i="1" s="1"/>
  <c r="Z69" i="1"/>
  <c r="Y69" i="1"/>
  <c r="X69" i="1"/>
  <c r="X72" i="1" s="1"/>
  <c r="W69" i="1"/>
  <c r="W72" i="1" s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AI62" i="1"/>
  <c r="AI65" i="1" s="1"/>
  <c r="AH62" i="1"/>
  <c r="AG62" i="1"/>
  <c r="AG65" i="1" s="1"/>
  <c r="AF62" i="1"/>
  <c r="AF65" i="1" s="1"/>
  <c r="AE62" i="1"/>
  <c r="AD62" i="1"/>
  <c r="AC62" i="1"/>
  <c r="AB62" i="1"/>
  <c r="AA62" i="1"/>
  <c r="Z62" i="1"/>
  <c r="Z65" i="1" s="1"/>
  <c r="Y62" i="1"/>
  <c r="X62" i="1"/>
  <c r="W62" i="1"/>
  <c r="V62" i="1"/>
  <c r="U62" i="1"/>
  <c r="T62" i="1"/>
  <c r="T65" i="1" s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AI55" i="1"/>
  <c r="AH55" i="1"/>
  <c r="AG55" i="1"/>
  <c r="AF55" i="1"/>
  <c r="AE55" i="1"/>
  <c r="AD55" i="1"/>
  <c r="AC55" i="1"/>
  <c r="AC58" i="1" s="1"/>
  <c r="AB55" i="1"/>
  <c r="AA55" i="1"/>
  <c r="Z55" i="1"/>
  <c r="Z58" i="1" s="1"/>
  <c r="Y55" i="1"/>
  <c r="X55" i="1"/>
  <c r="W55" i="1"/>
  <c r="V55" i="1"/>
  <c r="U55" i="1"/>
  <c r="U58" i="1" s="1"/>
  <c r="T55" i="1"/>
  <c r="T58" i="1" s="1"/>
  <c r="S55" i="1"/>
  <c r="S58" i="1" s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AI44" i="1"/>
  <c r="AH44" i="1"/>
  <c r="AG44" i="1"/>
  <c r="AG47" i="1" s="1"/>
  <c r="AF44" i="1"/>
  <c r="AF47" i="1" s="1"/>
  <c r="AE44" i="1"/>
  <c r="AD44" i="1"/>
  <c r="AD47" i="1" s="1"/>
  <c r="AC44" i="1"/>
  <c r="AC47" i="1" s="1"/>
  <c r="AB44" i="1"/>
  <c r="AA44" i="1"/>
  <c r="AA47" i="1" s="1"/>
  <c r="Z44" i="1"/>
  <c r="Z47" i="1" s="1"/>
  <c r="Y44" i="1"/>
  <c r="X44" i="1"/>
  <c r="X47" i="1" s="1"/>
  <c r="W44" i="1"/>
  <c r="W47" i="1" s="1"/>
  <c r="V44" i="1"/>
  <c r="V47" i="1" s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AI37" i="1"/>
  <c r="AH37" i="1"/>
  <c r="AG37" i="1"/>
  <c r="AF37" i="1"/>
  <c r="AF40" i="1" s="1"/>
  <c r="AE37" i="1"/>
  <c r="AE40" i="1" s="1"/>
  <c r="AD37" i="1"/>
  <c r="AC37" i="1"/>
  <c r="AC40" i="1" s="1"/>
  <c r="AB37" i="1"/>
  <c r="AA37" i="1"/>
  <c r="Z37" i="1"/>
  <c r="Z40" i="1" s="1"/>
  <c r="Y37" i="1"/>
  <c r="X37" i="1"/>
  <c r="X40" i="1" s="1"/>
  <c r="W37" i="1"/>
  <c r="W40" i="1" s="1"/>
  <c r="V37" i="1"/>
  <c r="U37" i="1"/>
  <c r="T37" i="1"/>
  <c r="T40" i="1" s="1"/>
  <c r="S37" i="1"/>
  <c r="S40" i="1" s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I29" i="1"/>
  <c r="AH29" i="1"/>
  <c r="AH32" i="1" s="1"/>
  <c r="AG29" i="1"/>
  <c r="AG32" i="1" s="1"/>
  <c r="AF29" i="1"/>
  <c r="AE29" i="1"/>
  <c r="AD29" i="1"/>
  <c r="AC29" i="1"/>
  <c r="AB29" i="1"/>
  <c r="AB32" i="1" s="1"/>
  <c r="AA29" i="1"/>
  <c r="AA32" i="1" s="1"/>
  <c r="Z29" i="1"/>
  <c r="Z32" i="1" s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AL363" i="1" l="1"/>
  <c r="AK363" i="1"/>
  <c r="AK295" i="1"/>
  <c r="AL295" i="1"/>
  <c r="AK282" i="1"/>
  <c r="AL282" i="1"/>
  <c r="AK271" i="1"/>
  <c r="AK238" i="1"/>
  <c r="AL238" i="1"/>
  <c r="AK231" i="1"/>
  <c r="AL231" i="1"/>
  <c r="AK216" i="1"/>
  <c r="AL216" i="1"/>
  <c r="AK188" i="1"/>
  <c r="AL188" i="1"/>
  <c r="AK181" i="1"/>
  <c r="AL181" i="1"/>
  <c r="AK167" i="1"/>
  <c r="AL167" i="1"/>
  <c r="AK160" i="1"/>
  <c r="AL160" i="1"/>
  <c r="AK153" i="1"/>
  <c r="AL153" i="1"/>
  <c r="AK146" i="1"/>
  <c r="AL146" i="1"/>
  <c r="AK70" i="1"/>
  <c r="AL70" i="1"/>
  <c r="AK63" i="1"/>
  <c r="AL63" i="1"/>
  <c r="AK56" i="1"/>
  <c r="AL56" i="1"/>
  <c r="AK45" i="1"/>
  <c r="AL45" i="1"/>
  <c r="AK38" i="1"/>
  <c r="AL38" i="1"/>
  <c r="AK30" i="1"/>
  <c r="AL30" i="1"/>
  <c r="AE11" i="2"/>
  <c r="Y324" i="1"/>
  <c r="Z324" i="1"/>
  <c r="AH324" i="1"/>
  <c r="AG325" i="1"/>
  <c r="AG324" i="1"/>
  <c r="AA324" i="1"/>
  <c r="AI324" i="1"/>
  <c r="U324" i="1"/>
  <c r="AC324" i="1"/>
  <c r="AJ324" i="1"/>
  <c r="AK324" i="1"/>
  <c r="T325" i="1"/>
  <c r="T324" i="1"/>
  <c r="V324" i="1"/>
  <c r="AD325" i="1"/>
  <c r="AD324" i="1"/>
  <c r="AB324" i="1"/>
  <c r="W324" i="1"/>
  <c r="AE324" i="1"/>
  <c r="X325" i="1"/>
  <c r="X324" i="1"/>
  <c r="AF325" i="1"/>
  <c r="AF324" i="1"/>
  <c r="AJ307" i="1"/>
  <c r="AK307" i="1"/>
  <c r="D11" i="2"/>
  <c r="AC11" i="2"/>
  <c r="D8" i="2"/>
  <c r="AK256" i="1"/>
  <c r="AJ8" i="2"/>
  <c r="AK257" i="1"/>
  <c r="AH11" i="2"/>
  <c r="Q11" i="2"/>
  <c r="S258" i="1"/>
  <c r="S8" i="2"/>
  <c r="AA258" i="1"/>
  <c r="AA8" i="2"/>
  <c r="AI258" i="1"/>
  <c r="AI8" i="2"/>
  <c r="S272" i="1"/>
  <c r="S11" i="2"/>
  <c r="AA272" i="1"/>
  <c r="AA11" i="2"/>
  <c r="AI11" i="2"/>
  <c r="J11" i="2"/>
  <c r="R11" i="2"/>
  <c r="Z365" i="1"/>
  <c r="Z12" i="2"/>
  <c r="AH365" i="1"/>
  <c r="AH12" i="2"/>
  <c r="AF404" i="1"/>
  <c r="AF14" i="2"/>
  <c r="Z272" i="1"/>
  <c r="Z11" i="2"/>
  <c r="I11" i="2"/>
  <c r="AG365" i="1"/>
  <c r="AG12" i="2"/>
  <c r="AJ11" i="2"/>
  <c r="T272" i="1"/>
  <c r="T11" i="2"/>
  <c r="AB11" i="2"/>
  <c r="K11" i="2"/>
  <c r="AJ364" i="1"/>
  <c r="AI12" i="2"/>
  <c r="L11" i="2"/>
  <c r="AJ363" i="1"/>
  <c r="D12" i="2"/>
  <c r="T365" i="1"/>
  <c r="T12" i="2"/>
  <c r="AB365" i="1"/>
  <c r="AB12" i="2"/>
  <c r="AD258" i="1"/>
  <c r="AD8" i="2"/>
  <c r="V11" i="2"/>
  <c r="AD272" i="1"/>
  <c r="AD11" i="2"/>
  <c r="E11" i="2"/>
  <c r="M11" i="2"/>
  <c r="AJ402" i="1"/>
  <c r="S14" i="2"/>
  <c r="AA404" i="1"/>
  <c r="AA14" i="2"/>
  <c r="AJ403" i="1"/>
  <c r="AI14" i="2"/>
  <c r="U272" i="1"/>
  <c r="U11" i="2"/>
  <c r="W258" i="1"/>
  <c r="W8" i="2"/>
  <c r="AE258" i="1"/>
  <c r="AE8" i="2"/>
  <c r="W272" i="1"/>
  <c r="W11" i="2"/>
  <c r="F11" i="2"/>
  <c r="N11" i="2"/>
  <c r="T404" i="1"/>
  <c r="T14" i="2"/>
  <c r="AC258" i="1"/>
  <c r="AC8" i="2"/>
  <c r="X258" i="1"/>
  <c r="X8" i="2"/>
  <c r="X11" i="2"/>
  <c r="AF272" i="1"/>
  <c r="AF11" i="2"/>
  <c r="G11" i="2"/>
  <c r="O11" i="2"/>
  <c r="AG258" i="1"/>
  <c r="AG8" i="2"/>
  <c r="Y11" i="2"/>
  <c r="AG272" i="1"/>
  <c r="AG11" i="2"/>
  <c r="H11" i="2"/>
  <c r="P11" i="2"/>
  <c r="AF365" i="1"/>
  <c r="AF12" i="2"/>
  <c r="AI58" i="1"/>
  <c r="AK57" i="1"/>
  <c r="F202" i="1"/>
  <c r="F9" i="2" s="1"/>
  <c r="L202" i="1"/>
  <c r="L9" i="2" s="1"/>
  <c r="R202" i="1"/>
  <c r="R9" i="2" s="1"/>
  <c r="M402" i="1"/>
  <c r="G202" i="1"/>
  <c r="G9" i="2" s="1"/>
  <c r="M202" i="1"/>
  <c r="M9" i="2" s="1"/>
  <c r="Y202" i="1"/>
  <c r="Y9" i="2" s="1"/>
  <c r="AE202" i="1"/>
  <c r="AE9" i="2" s="1"/>
  <c r="AD211" i="1"/>
  <c r="AD202" i="1"/>
  <c r="AD9" i="2" s="1"/>
  <c r="H202" i="1"/>
  <c r="H9" i="2" s="1"/>
  <c r="N202" i="1"/>
  <c r="N9" i="2" s="1"/>
  <c r="T202" i="1"/>
  <c r="T9" i="2" s="1"/>
  <c r="Z211" i="1"/>
  <c r="Z202" i="1"/>
  <c r="Z9" i="2" s="1"/>
  <c r="AF211" i="1"/>
  <c r="AF202" i="1"/>
  <c r="AF9" i="2" s="1"/>
  <c r="X211" i="1"/>
  <c r="X202" i="1"/>
  <c r="X9" i="2" s="1"/>
  <c r="S211" i="1"/>
  <c r="S202" i="1"/>
  <c r="S9" i="2" s="1"/>
  <c r="I202" i="1"/>
  <c r="I9" i="2" s="1"/>
  <c r="O202" i="1"/>
  <c r="O9" i="2" s="1"/>
  <c r="U202" i="1"/>
  <c r="U9" i="2" s="1"/>
  <c r="AA202" i="1"/>
  <c r="AA9" i="2" s="1"/>
  <c r="AG211" i="1"/>
  <c r="AG202" i="1"/>
  <c r="AG9" i="2" s="1"/>
  <c r="AJ202" i="1"/>
  <c r="D202" i="1"/>
  <c r="AL203" i="1" s="1"/>
  <c r="J202" i="1"/>
  <c r="J9" i="2" s="1"/>
  <c r="P202" i="1"/>
  <c r="P9" i="2" s="1"/>
  <c r="V202" i="1"/>
  <c r="V9" i="2" s="1"/>
  <c r="AB202" i="1"/>
  <c r="AB9" i="2" s="1"/>
  <c r="AH202" i="1"/>
  <c r="AH9" i="2" s="1"/>
  <c r="E202" i="1"/>
  <c r="E9" i="2" s="1"/>
  <c r="K202" i="1"/>
  <c r="K9" i="2" s="1"/>
  <c r="Q202" i="1"/>
  <c r="Q9" i="2" s="1"/>
  <c r="W202" i="1"/>
  <c r="W9" i="2" s="1"/>
  <c r="AC202" i="1"/>
  <c r="AC9" i="2" s="1"/>
  <c r="AI202" i="1"/>
  <c r="AI9" i="2" s="1"/>
  <c r="AJ217" i="1"/>
  <c r="AJ283" i="1"/>
  <c r="AC283" i="1"/>
  <c r="G46" i="1"/>
  <c r="E56" i="1"/>
  <c r="M56" i="1"/>
  <c r="AJ216" i="1"/>
  <c r="AJ38" i="1"/>
  <c r="R56" i="1"/>
  <c r="AH283" i="1"/>
  <c r="AB283" i="1"/>
  <c r="J283" i="1"/>
  <c r="P283" i="1"/>
  <c r="AE283" i="1"/>
  <c r="G283" i="1"/>
  <c r="Q283" i="1"/>
  <c r="K283" i="1"/>
  <c r="E283" i="1"/>
  <c r="J147" i="1"/>
  <c r="O146" i="1"/>
  <c r="AJ238" i="1"/>
  <c r="AJ308" i="1"/>
  <c r="AJ239" i="1"/>
  <c r="AJ46" i="1"/>
  <c r="N147" i="1"/>
  <c r="U160" i="1"/>
  <c r="P161" i="1"/>
  <c r="AH161" i="1"/>
  <c r="R217" i="1"/>
  <c r="AC271" i="1"/>
  <c r="AI271" i="1"/>
  <c r="AJ296" i="1"/>
  <c r="Y46" i="1"/>
  <c r="AJ256" i="1"/>
  <c r="AJ387" i="1"/>
  <c r="AJ63" i="1"/>
  <c r="X271" i="1"/>
  <c r="AJ295" i="1"/>
  <c r="L189" i="1"/>
  <c r="G387" i="1"/>
  <c r="AA282" i="1"/>
  <c r="G364" i="1"/>
  <c r="I283" i="1"/>
  <c r="AG283" i="1"/>
  <c r="O283" i="1"/>
  <c r="AA284" i="1"/>
  <c r="N387" i="1"/>
  <c r="Z387" i="1"/>
  <c r="J232" i="1"/>
  <c r="P232" i="1"/>
  <c r="F296" i="1"/>
  <c r="L296" i="1"/>
  <c r="R296" i="1"/>
  <c r="X296" i="1"/>
  <c r="H402" i="1"/>
  <c r="H363" i="1"/>
  <c r="N363" i="1"/>
  <c r="AA363" i="1"/>
  <c r="AB363" i="1"/>
  <c r="E97" i="1"/>
  <c r="K85" i="1"/>
  <c r="Q97" i="1"/>
  <c r="AG146" i="1"/>
  <c r="AC161" i="1"/>
  <c r="L363" i="1"/>
  <c r="AJ210" i="1"/>
  <c r="AJ257" i="1"/>
  <c r="Y283" i="1"/>
  <c r="S283" i="1"/>
  <c r="M283" i="1"/>
  <c r="G282" i="1"/>
  <c r="W210" i="1"/>
  <c r="AF364" i="1"/>
  <c r="AJ161" i="1"/>
  <c r="AD283" i="1"/>
  <c r="R283" i="1"/>
  <c r="L283" i="1"/>
  <c r="F283" i="1"/>
  <c r="G38" i="1"/>
  <c r="H282" i="1"/>
  <c r="AJ231" i="1"/>
  <c r="AD271" i="1"/>
  <c r="H97" i="1"/>
  <c r="N97" i="1"/>
  <c r="J153" i="1"/>
  <c r="L210" i="1"/>
  <c r="R210" i="1"/>
  <c r="I232" i="1"/>
  <c r="AA232" i="1"/>
  <c r="AG232" i="1"/>
  <c r="AI345" i="1"/>
  <c r="AB387" i="1"/>
  <c r="AJ232" i="1"/>
  <c r="AJ271" i="1"/>
  <c r="AF282" i="1"/>
  <c r="AJ31" i="1"/>
  <c r="K57" i="1"/>
  <c r="AE86" i="1"/>
  <c r="AB232" i="1"/>
  <c r="AH232" i="1"/>
  <c r="L257" i="1"/>
  <c r="V271" i="1"/>
  <c r="AB271" i="1"/>
  <c r="AH271" i="1"/>
  <c r="R387" i="1"/>
  <c r="I403" i="1"/>
  <c r="O402" i="1"/>
  <c r="U403" i="1"/>
  <c r="AG403" i="1"/>
  <c r="Z325" i="1"/>
  <c r="H307" i="1"/>
  <c r="V308" i="1"/>
  <c r="AB308" i="1"/>
  <c r="N308" i="1"/>
  <c r="AF296" i="1"/>
  <c r="G296" i="1"/>
  <c r="M282" i="1"/>
  <c r="S284" i="1"/>
  <c r="Y284" i="1"/>
  <c r="N282" i="1"/>
  <c r="T282" i="1"/>
  <c r="Z282" i="1"/>
  <c r="U282" i="1"/>
  <c r="J282" i="1"/>
  <c r="P282" i="1"/>
  <c r="V282" i="1"/>
  <c r="AB282" i="1"/>
  <c r="AH282" i="1"/>
  <c r="H283" i="1"/>
  <c r="N283" i="1"/>
  <c r="T283" i="1"/>
  <c r="Z283" i="1"/>
  <c r="AF283" i="1"/>
  <c r="O282" i="1"/>
  <c r="AG282" i="1"/>
  <c r="AG284" i="1"/>
  <c r="E282" i="1"/>
  <c r="K282" i="1"/>
  <c r="Q282" i="1"/>
  <c r="W282" i="1"/>
  <c r="AC282" i="1"/>
  <c r="AI282" i="1"/>
  <c r="U283" i="1"/>
  <c r="AA283" i="1"/>
  <c r="F282" i="1"/>
  <c r="L282" i="1"/>
  <c r="R282" i="1"/>
  <c r="X282" i="1"/>
  <c r="AD282" i="1"/>
  <c r="AJ282" i="1"/>
  <c r="V283" i="1"/>
  <c r="I282" i="1"/>
  <c r="S282" i="1"/>
  <c r="Y282" i="1"/>
  <c r="AE282" i="1"/>
  <c r="W283" i="1"/>
  <c r="AI283" i="1"/>
  <c r="X283" i="1"/>
  <c r="AE271" i="1"/>
  <c r="T271" i="1"/>
  <c r="Z271" i="1"/>
  <c r="AF271" i="1"/>
  <c r="Y271" i="1"/>
  <c r="U271" i="1"/>
  <c r="AA271" i="1"/>
  <c r="AG271" i="1"/>
  <c r="W271" i="1"/>
  <c r="X272" i="1"/>
  <c r="Y146" i="1"/>
  <c r="O161" i="1"/>
  <c r="M189" i="1"/>
  <c r="Y189" i="1"/>
  <c r="J217" i="1"/>
  <c r="O216" i="1"/>
  <c r="Q296" i="1"/>
  <c r="K308" i="1"/>
  <c r="AF363" i="1"/>
  <c r="P363" i="1"/>
  <c r="AJ168" i="1"/>
  <c r="Q257" i="1"/>
  <c r="AI257" i="1"/>
  <c r="F307" i="1"/>
  <c r="L307" i="1"/>
  <c r="R307" i="1"/>
  <c r="AF307" i="1"/>
  <c r="Q386" i="1"/>
  <c r="AJ182" i="1"/>
  <c r="G153" i="1"/>
  <c r="Y153" i="1"/>
  <c r="S307" i="1"/>
  <c r="U402" i="1"/>
  <c r="AJ147" i="1"/>
  <c r="AJ189" i="1"/>
  <c r="Z388" i="1"/>
  <c r="H46" i="1"/>
  <c r="T46" i="1"/>
  <c r="X23" i="1"/>
  <c r="X6" i="2" s="1"/>
  <c r="AC56" i="1"/>
  <c r="H64" i="1"/>
  <c r="H209" i="1"/>
  <c r="T209" i="1"/>
  <c r="X345" i="1"/>
  <c r="Y364" i="1"/>
  <c r="AJ153" i="1"/>
  <c r="N31" i="1"/>
  <c r="T30" i="1"/>
  <c r="AF31" i="1"/>
  <c r="AD38" i="1"/>
  <c r="AE56" i="1"/>
  <c r="I63" i="1"/>
  <c r="O63" i="1"/>
  <c r="G70" i="1"/>
  <c r="M70" i="1"/>
  <c r="S70" i="1"/>
  <c r="R85" i="1"/>
  <c r="M97" i="1"/>
  <c r="Y97" i="1"/>
  <c r="AI189" i="1"/>
  <c r="F231" i="1"/>
  <c r="I238" i="1"/>
  <c r="O239" i="1"/>
  <c r="U239" i="1"/>
  <c r="O295" i="1"/>
  <c r="Y345" i="1"/>
  <c r="N364" i="1"/>
  <c r="T364" i="1"/>
  <c r="Z403" i="1"/>
  <c r="Z404" i="1"/>
  <c r="AJ154" i="1"/>
  <c r="AJ209" i="1"/>
  <c r="R257" i="1"/>
  <c r="L256" i="1"/>
  <c r="G256" i="1"/>
  <c r="Y256" i="1"/>
  <c r="AD257" i="1"/>
  <c r="E257" i="1"/>
  <c r="Q256" i="1"/>
  <c r="I256" i="1"/>
  <c r="Y258" i="1"/>
  <c r="F238" i="1"/>
  <c r="U238" i="1"/>
  <c r="W239" i="1"/>
  <c r="I239" i="1"/>
  <c r="T232" i="1"/>
  <c r="AA231" i="1"/>
  <c r="V232" i="1"/>
  <c r="K232" i="1"/>
  <c r="R231" i="1"/>
  <c r="I231" i="1"/>
  <c r="P216" i="1"/>
  <c r="V216" i="1"/>
  <c r="E217" i="1"/>
  <c r="K216" i="1"/>
  <c r="W216" i="1"/>
  <c r="F216" i="1"/>
  <c r="L216" i="1"/>
  <c r="E216" i="1"/>
  <c r="G216" i="1"/>
  <c r="AF217" i="1"/>
  <c r="AD210" i="1"/>
  <c r="U210" i="1"/>
  <c r="T239" i="1"/>
  <c r="J238" i="1"/>
  <c r="P239" i="1"/>
  <c r="AB239" i="1"/>
  <c r="U240" i="1"/>
  <c r="S231" i="1"/>
  <c r="J231" i="1"/>
  <c r="V231" i="1"/>
  <c r="AA233" i="1"/>
  <c r="O231" i="1"/>
  <c r="U232" i="1"/>
  <c r="AG231" i="1"/>
  <c r="AB233" i="1"/>
  <c r="F217" i="1"/>
  <c r="I216" i="1"/>
  <c r="W217" i="1"/>
  <c r="I217" i="1"/>
  <c r="N217" i="1"/>
  <c r="I209" i="1"/>
  <c r="O210" i="1"/>
  <c r="K210" i="1"/>
  <c r="H210" i="1"/>
  <c r="AJ188" i="1"/>
  <c r="O182" i="1"/>
  <c r="U182" i="1"/>
  <c r="AJ181" i="1"/>
  <c r="G168" i="1"/>
  <c r="M168" i="1"/>
  <c r="Y168" i="1"/>
  <c r="AG167" i="1"/>
  <c r="J168" i="1"/>
  <c r="V167" i="1"/>
  <c r="AB168" i="1"/>
  <c r="AJ167" i="1"/>
  <c r="F161" i="1"/>
  <c r="L161" i="1"/>
  <c r="R161" i="1"/>
  <c r="AD161" i="1"/>
  <c r="Z161" i="1"/>
  <c r="AJ160" i="1"/>
  <c r="K161" i="1"/>
  <c r="U153" i="1"/>
  <c r="M154" i="1"/>
  <c r="S146" i="1"/>
  <c r="AJ146" i="1"/>
  <c r="Y148" i="1"/>
  <c r="T146" i="1"/>
  <c r="J146" i="1"/>
  <c r="P146" i="1"/>
  <c r="V147" i="1"/>
  <c r="AH146" i="1"/>
  <c r="AJ139" i="1"/>
  <c r="T139" i="1"/>
  <c r="X189" i="1"/>
  <c r="W189" i="1"/>
  <c r="I182" i="1"/>
  <c r="K182" i="1"/>
  <c r="P182" i="1"/>
  <c r="AH182" i="1"/>
  <c r="AG182" i="1"/>
  <c r="AG183" i="1"/>
  <c r="AG139" i="1"/>
  <c r="U139" i="1"/>
  <c r="Z182" i="1"/>
  <c r="AF182" i="1"/>
  <c r="E167" i="1"/>
  <c r="AI168" i="1"/>
  <c r="L167" i="1"/>
  <c r="R167" i="1"/>
  <c r="J167" i="1"/>
  <c r="I168" i="1"/>
  <c r="T167" i="1"/>
  <c r="AB167" i="1"/>
  <c r="O167" i="1"/>
  <c r="U167" i="1"/>
  <c r="U169" i="1"/>
  <c r="AG161" i="1"/>
  <c r="F139" i="1"/>
  <c r="F10" i="2" s="1"/>
  <c r="X139" i="1"/>
  <c r="AC162" i="1"/>
  <c r="Z153" i="1"/>
  <c r="O153" i="1"/>
  <c r="AG153" i="1"/>
  <c r="J154" i="1"/>
  <c r="V153" i="1"/>
  <c r="L153" i="1"/>
  <c r="R153" i="1"/>
  <c r="E147" i="1"/>
  <c r="K146" i="1"/>
  <c r="Q147" i="1"/>
  <c r="W147" i="1"/>
  <c r="AC147" i="1"/>
  <c r="AH148" i="1"/>
  <c r="R146" i="1"/>
  <c r="AE146" i="1"/>
  <c r="G146" i="1"/>
  <c r="N146" i="1"/>
  <c r="AB146" i="1"/>
  <c r="H146" i="1"/>
  <c r="F85" i="1"/>
  <c r="Q139" i="1"/>
  <c r="Q10" i="2" s="1"/>
  <c r="AD153" i="1"/>
  <c r="AD155" i="1"/>
  <c r="Y57" i="1"/>
  <c r="U64" i="1"/>
  <c r="Y71" i="1"/>
  <c r="AF98" i="1"/>
  <c r="AI146" i="1"/>
  <c r="S154" i="1"/>
  <c r="AF30" i="1"/>
  <c r="V30" i="1"/>
  <c r="M38" i="1"/>
  <c r="U45" i="1"/>
  <c r="AH46" i="1"/>
  <c r="AF56" i="1"/>
  <c r="T70" i="1"/>
  <c r="Z70" i="1"/>
  <c r="S86" i="1"/>
  <c r="AA97" i="1"/>
  <c r="AC99" i="1"/>
  <c r="Q146" i="1"/>
  <c r="H147" i="1"/>
  <c r="AG147" i="1"/>
  <c r="AC148" i="1"/>
  <c r="I154" i="1"/>
  <c r="N154" i="1"/>
  <c r="T153" i="1"/>
  <c r="AF154" i="1"/>
  <c r="K160" i="1"/>
  <c r="Q160" i="1"/>
  <c r="W161" i="1"/>
  <c r="H168" i="1"/>
  <c r="F182" i="1"/>
  <c r="L182" i="1"/>
  <c r="R182" i="1"/>
  <c r="X183" i="1"/>
  <c r="X182" i="1"/>
  <c r="AD182" i="1"/>
  <c r="AD183" i="1"/>
  <c r="AD181" i="1"/>
  <c r="AD225" i="1"/>
  <c r="AA256" i="1"/>
  <c r="AJ45" i="1"/>
  <c r="W146" i="1"/>
  <c r="AE210" i="1"/>
  <c r="AE209" i="1"/>
  <c r="O31" i="1"/>
  <c r="F39" i="1"/>
  <c r="U46" i="1"/>
  <c r="G57" i="1"/>
  <c r="N38" i="1"/>
  <c r="AG56" i="1"/>
  <c r="U70" i="1"/>
  <c r="AH97" i="1"/>
  <c r="AC139" i="1"/>
  <c r="AC10" i="2" s="1"/>
  <c r="AC146" i="1"/>
  <c r="K147" i="1"/>
  <c r="AI147" i="1"/>
  <c r="I153" i="1"/>
  <c r="U154" i="1"/>
  <c r="U155" i="1"/>
  <c r="AA153" i="1"/>
  <c r="AA154" i="1"/>
  <c r="X154" i="1"/>
  <c r="X162" i="1"/>
  <c r="X161" i="1"/>
  <c r="X160" i="1"/>
  <c r="F160" i="1"/>
  <c r="AD168" i="1"/>
  <c r="AD169" i="1"/>
  <c r="G167" i="1"/>
  <c r="Z216" i="1"/>
  <c r="Z217" i="1"/>
  <c r="AG217" i="1"/>
  <c r="AE345" i="1"/>
  <c r="W148" i="1"/>
  <c r="U181" i="1"/>
  <c r="I181" i="1"/>
  <c r="Y211" i="1"/>
  <c r="J364" i="1"/>
  <c r="I364" i="1"/>
  <c r="I363" i="1"/>
  <c r="R39" i="1"/>
  <c r="AA64" i="1"/>
  <c r="T98" i="1"/>
  <c r="E146" i="1"/>
  <c r="T31" i="1"/>
  <c r="Y86" i="1"/>
  <c r="K139" i="1"/>
  <c r="K10" i="2" s="1"/>
  <c r="AB154" i="1"/>
  <c r="AB153" i="1"/>
  <c r="AB160" i="1"/>
  <c r="S169" i="1"/>
  <c r="S168" i="1"/>
  <c r="AC239" i="1"/>
  <c r="U258" i="1"/>
  <c r="U256" i="1"/>
  <c r="X309" i="1"/>
  <c r="X307" i="1"/>
  <c r="AJ64" i="1"/>
  <c r="AI40" i="1"/>
  <c r="AJ39" i="1"/>
  <c r="M210" i="1"/>
  <c r="U363" i="1"/>
  <c r="U364" i="1"/>
  <c r="U365" i="1"/>
  <c r="AE71" i="1"/>
  <c r="Y99" i="1"/>
  <c r="V161" i="1"/>
  <c r="V162" i="1"/>
  <c r="AF46" i="1"/>
  <c r="K56" i="1"/>
  <c r="Q57" i="1"/>
  <c r="W56" i="1"/>
  <c r="E71" i="1"/>
  <c r="R71" i="1"/>
  <c r="O139" i="1"/>
  <c r="O10" i="2" s="1"/>
  <c r="AI139" i="1"/>
  <c r="D139" i="1"/>
  <c r="AL140" i="1" s="1"/>
  <c r="J139" i="1"/>
  <c r="J10" i="2" s="1"/>
  <c r="P139" i="1"/>
  <c r="P10" i="2" s="1"/>
  <c r="V139" i="1"/>
  <c r="V10" i="2" s="1"/>
  <c r="AB139" i="1"/>
  <c r="AH147" i="1"/>
  <c r="M146" i="1"/>
  <c r="V146" i="1"/>
  <c r="AF146" i="1"/>
  <c r="R147" i="1"/>
  <c r="V148" i="1"/>
  <c r="E153" i="1"/>
  <c r="AI154" i="1"/>
  <c r="AA155" i="1"/>
  <c r="AI160" i="1"/>
  <c r="N168" i="1"/>
  <c r="AF168" i="1"/>
  <c r="AF169" i="1"/>
  <c r="U188" i="1"/>
  <c r="U190" i="1"/>
  <c r="X233" i="1"/>
  <c r="X232" i="1"/>
  <c r="J257" i="1"/>
  <c r="V257" i="1"/>
  <c r="AB257" i="1"/>
  <c r="G308" i="1"/>
  <c r="M308" i="1"/>
  <c r="AE308" i="1"/>
  <c r="AD307" i="1"/>
  <c r="AJ30" i="1"/>
  <c r="AJ71" i="1"/>
  <c r="AG188" i="1"/>
  <c r="J189" i="1"/>
  <c r="V188" i="1"/>
  <c r="AB189" i="1"/>
  <c r="T210" i="1"/>
  <c r="AA217" i="1"/>
  <c r="AE225" i="1"/>
  <c r="M232" i="1"/>
  <c r="AE232" i="1"/>
  <c r="X238" i="1"/>
  <c r="AG256" i="1"/>
  <c r="M256" i="1"/>
  <c r="AD256" i="1"/>
  <c r="Z345" i="1"/>
  <c r="AF345" i="1"/>
  <c r="J363" i="1"/>
  <c r="V364" i="1"/>
  <c r="AD363" i="1"/>
  <c r="V365" i="1"/>
  <c r="AF210" i="1"/>
  <c r="U216" i="1"/>
  <c r="J216" i="1"/>
  <c r="P217" i="1"/>
  <c r="AB217" i="1"/>
  <c r="AH217" i="1"/>
  <c r="Y216" i="1"/>
  <c r="T225" i="1"/>
  <c r="H231" i="1"/>
  <c r="N231" i="1"/>
  <c r="Z232" i="1"/>
  <c r="M231" i="1"/>
  <c r="AB231" i="1"/>
  <c r="O232" i="1"/>
  <c r="S233" i="1"/>
  <c r="G238" i="1"/>
  <c r="S239" i="1"/>
  <c r="AA238" i="1"/>
  <c r="AE256" i="1"/>
  <c r="AD296" i="1"/>
  <c r="AF297" i="1"/>
  <c r="S309" i="1"/>
  <c r="T345" i="1"/>
  <c r="T363" i="1"/>
  <c r="AH363" i="1"/>
  <c r="L387" i="1"/>
  <c r="AD386" i="1"/>
  <c r="AF387" i="1"/>
  <c r="AF402" i="1"/>
  <c r="AG404" i="1"/>
  <c r="AJ56" i="1"/>
  <c r="M161" i="1"/>
  <c r="S161" i="1"/>
  <c r="M160" i="1"/>
  <c r="S162" i="1"/>
  <c r="I167" i="1"/>
  <c r="M182" i="1"/>
  <c r="S182" i="1"/>
  <c r="S181" i="1"/>
  <c r="J188" i="1"/>
  <c r="AF209" i="1"/>
  <c r="J210" i="1"/>
  <c r="T211" i="1"/>
  <c r="K217" i="1"/>
  <c r="Q216" i="1"/>
  <c r="AA216" i="1"/>
  <c r="Q217" i="1"/>
  <c r="AA218" i="1"/>
  <c r="AE231" i="1"/>
  <c r="U233" i="1"/>
  <c r="AG233" i="1"/>
  <c r="N239" i="1"/>
  <c r="T238" i="1"/>
  <c r="AB238" i="1"/>
  <c r="R256" i="1"/>
  <c r="E256" i="1"/>
  <c r="AI256" i="1"/>
  <c r="U325" i="1"/>
  <c r="W345" i="1"/>
  <c r="V363" i="1"/>
  <c r="AE364" i="1"/>
  <c r="M386" i="1"/>
  <c r="F387" i="1"/>
  <c r="U161" i="1"/>
  <c r="AC182" i="1"/>
  <c r="G189" i="1"/>
  <c r="AG216" i="1"/>
  <c r="AD231" i="1"/>
  <c r="P231" i="1"/>
  <c r="V233" i="1"/>
  <c r="AH233" i="1"/>
  <c r="O238" i="1"/>
  <c r="N238" i="1"/>
  <c r="AG238" i="1"/>
  <c r="W256" i="1"/>
  <c r="W257" i="1"/>
  <c r="W325" i="1"/>
  <c r="G363" i="1"/>
  <c r="M363" i="1"/>
  <c r="Z363" i="1"/>
  <c r="L168" i="1"/>
  <c r="X168" i="1"/>
  <c r="H139" i="1"/>
  <c r="H10" i="2" s="1"/>
  <c r="Z139" i="1"/>
  <c r="Z10" i="2" s="1"/>
  <c r="S217" i="1"/>
  <c r="S216" i="1"/>
  <c r="AH216" i="1"/>
  <c r="K231" i="1"/>
  <c r="AH231" i="1"/>
  <c r="AD238" i="1"/>
  <c r="J239" i="1"/>
  <c r="P238" i="1"/>
  <c r="G239" i="1"/>
  <c r="AG239" i="1"/>
  <c r="AB284" i="1"/>
  <c r="F308" i="1"/>
  <c r="Z307" i="1"/>
  <c r="AD345" i="1"/>
  <c r="I387" i="1"/>
  <c r="O387" i="1"/>
  <c r="M387" i="1"/>
  <c r="J403" i="1"/>
  <c r="P403" i="1"/>
  <c r="V403" i="1"/>
  <c r="AB403" i="1"/>
  <c r="AH403" i="1"/>
  <c r="U404" i="1"/>
  <c r="T97" i="1"/>
  <c r="Y98" i="1"/>
  <c r="H98" i="1"/>
  <c r="N98" i="1"/>
  <c r="G85" i="1"/>
  <c r="Z86" i="1"/>
  <c r="T86" i="1"/>
  <c r="AD98" i="1"/>
  <c r="AF97" i="1"/>
  <c r="T99" i="1"/>
  <c r="I98" i="1"/>
  <c r="J97" i="1"/>
  <c r="G71" i="1"/>
  <c r="S72" i="1"/>
  <c r="AE72" i="1"/>
  <c r="AJ70" i="1"/>
  <c r="F71" i="1"/>
  <c r="E64" i="1"/>
  <c r="K63" i="1"/>
  <c r="Q63" i="1"/>
  <c r="W64" i="1"/>
  <c r="AC63" i="1"/>
  <c r="S64" i="1"/>
  <c r="AE64" i="1"/>
  <c r="AJ23" i="1"/>
  <c r="AK25" i="1" s="1"/>
  <c r="Q56" i="1"/>
  <c r="J57" i="1"/>
  <c r="AH57" i="1"/>
  <c r="F57" i="1"/>
  <c r="X56" i="1"/>
  <c r="AD57" i="1"/>
  <c r="W58" i="1"/>
  <c r="AJ57" i="1"/>
  <c r="Z56" i="1"/>
  <c r="Q46" i="1"/>
  <c r="K46" i="1"/>
  <c r="N46" i="1"/>
  <c r="AG46" i="1"/>
  <c r="E45" i="1"/>
  <c r="AI45" i="1"/>
  <c r="H45" i="1"/>
  <c r="I45" i="1"/>
  <c r="O46" i="1"/>
  <c r="O39" i="1"/>
  <c r="U39" i="1"/>
  <c r="AA39" i="1"/>
  <c r="AG39" i="1"/>
  <c r="H23" i="1"/>
  <c r="H6" i="2" s="1"/>
  <c r="M39" i="1"/>
  <c r="T39" i="1"/>
  <c r="I39" i="1"/>
  <c r="T32" i="1"/>
  <c r="P30" i="1"/>
  <c r="AF32" i="1"/>
  <c r="P23" i="1"/>
  <c r="P6" i="2" s="1"/>
  <c r="H30" i="1"/>
  <c r="Z30" i="1"/>
  <c r="AB30" i="1"/>
  <c r="I30" i="1"/>
  <c r="AH30" i="1"/>
  <c r="L70" i="1"/>
  <c r="X71" i="1"/>
  <c r="L71" i="1"/>
  <c r="H71" i="1"/>
  <c r="N71" i="1"/>
  <c r="AF71" i="1"/>
  <c r="AC70" i="1"/>
  <c r="S71" i="1"/>
  <c r="AD71" i="1"/>
  <c r="AI70" i="1"/>
  <c r="AB71" i="1"/>
  <c r="AI71" i="1"/>
  <c r="AH71" i="1"/>
  <c r="F64" i="1"/>
  <c r="L64" i="1"/>
  <c r="R64" i="1"/>
  <c r="X64" i="1"/>
  <c r="AD64" i="1"/>
  <c r="W65" i="1"/>
  <c r="AA65" i="1"/>
  <c r="O64" i="1"/>
  <c r="AC65" i="1"/>
  <c r="AF64" i="1"/>
  <c r="W63" i="1"/>
  <c r="K64" i="1"/>
  <c r="P63" i="1"/>
  <c r="V63" i="1"/>
  <c r="AB64" i="1"/>
  <c r="AI64" i="1"/>
  <c r="M23" i="1"/>
  <c r="M6" i="2" s="1"/>
  <c r="AA56" i="1"/>
  <c r="S56" i="1"/>
  <c r="W57" i="1"/>
  <c r="H57" i="1"/>
  <c r="Y58" i="1"/>
  <c r="U56" i="1"/>
  <c r="AI56" i="1"/>
  <c r="AE58" i="1"/>
  <c r="G56" i="1"/>
  <c r="N57" i="1"/>
  <c r="E57" i="1"/>
  <c r="AI57" i="1"/>
  <c r="AE23" i="1"/>
  <c r="AE6" i="2" s="1"/>
  <c r="M57" i="1"/>
  <c r="Y56" i="1"/>
  <c r="I46" i="1"/>
  <c r="E23" i="1"/>
  <c r="E6" i="2" s="1"/>
  <c r="K23" i="1"/>
  <c r="K6" i="2" s="1"/>
  <c r="Q23" i="1"/>
  <c r="Q6" i="2" s="1"/>
  <c r="W23" i="1"/>
  <c r="W6" i="2" s="1"/>
  <c r="AC23" i="1"/>
  <c r="AC6" i="2" s="1"/>
  <c r="AI23" i="1"/>
  <c r="AI6" i="2" s="1"/>
  <c r="O45" i="1"/>
  <c r="M46" i="1"/>
  <c r="T47" i="1"/>
  <c r="V45" i="1"/>
  <c r="U47" i="1"/>
  <c r="AA45" i="1"/>
  <c r="AC45" i="1"/>
  <c r="J46" i="1"/>
  <c r="P46" i="1"/>
  <c r="AB45" i="1"/>
  <c r="AH45" i="1"/>
  <c r="E46" i="1"/>
  <c r="AA46" i="1"/>
  <c r="W38" i="1"/>
  <c r="J38" i="1"/>
  <c r="W39" i="1"/>
  <c r="AC39" i="1"/>
  <c r="U23" i="1"/>
  <c r="U6" i="2" s="1"/>
  <c r="I38" i="1"/>
  <c r="U40" i="1"/>
  <c r="AG40" i="1"/>
  <c r="S39" i="1"/>
  <c r="Y39" i="1"/>
  <c r="G39" i="1"/>
  <c r="S23" i="1"/>
  <c r="S6" i="2" s="1"/>
  <c r="Z39" i="1"/>
  <c r="N39" i="1"/>
  <c r="Y40" i="1"/>
  <c r="O30" i="1"/>
  <c r="P31" i="1"/>
  <c r="J30" i="1"/>
  <c r="V31" i="1"/>
  <c r="AG30" i="1"/>
  <c r="Q31" i="1"/>
  <c r="U32" i="1"/>
  <c r="V32" i="1"/>
  <c r="AA23" i="1"/>
  <c r="AA6" i="2" s="1"/>
  <c r="AD31" i="1"/>
  <c r="AA31" i="1"/>
  <c r="F31" i="1"/>
  <c r="R31" i="1"/>
  <c r="G30" i="1"/>
  <c r="M30" i="1"/>
  <c r="J31" i="1"/>
  <c r="I23" i="1"/>
  <c r="I6" i="2" s="1"/>
  <c r="L31" i="1"/>
  <c r="X31" i="1"/>
  <c r="E30" i="1"/>
  <c r="I31" i="1"/>
  <c r="O23" i="1"/>
  <c r="O6" i="2" s="1"/>
  <c r="AG23" i="1"/>
  <c r="AG6" i="2" s="1"/>
  <c r="N30" i="1"/>
  <c r="AA30" i="1"/>
  <c r="AH31" i="1"/>
  <c r="AC32" i="1"/>
  <c r="X86" i="1"/>
  <c r="X85" i="1"/>
  <c r="P38" i="1"/>
  <c r="AH40" i="1"/>
  <c r="AH38" i="1"/>
  <c r="X38" i="1"/>
  <c r="L56" i="1"/>
  <c r="X57" i="1"/>
  <c r="J63" i="1"/>
  <c r="X63" i="1"/>
  <c r="AC64" i="1"/>
  <c r="AH65" i="1"/>
  <c r="N70" i="1"/>
  <c r="Z71" i="1"/>
  <c r="U99" i="1"/>
  <c r="U97" i="1"/>
  <c r="AG99" i="1"/>
  <c r="AG97" i="1"/>
  <c r="J98" i="1"/>
  <c r="F146" i="1"/>
  <c r="F147" i="1"/>
  <c r="L147" i="1"/>
  <c r="L146" i="1"/>
  <c r="L139" i="1"/>
  <c r="L10" i="2" s="1"/>
  <c r="H256" i="1"/>
  <c r="H257" i="1"/>
  <c r="N256" i="1"/>
  <c r="N257" i="1"/>
  <c r="T258" i="1"/>
  <c r="T256" i="1"/>
  <c r="T257" i="1"/>
  <c r="Z258" i="1"/>
  <c r="Z256" i="1"/>
  <c r="Z257" i="1"/>
  <c r="AF258" i="1"/>
  <c r="AF256" i="1"/>
  <c r="AF257" i="1"/>
  <c r="J23" i="1"/>
  <c r="J6" i="2" s="1"/>
  <c r="R23" i="1"/>
  <c r="R6" i="2" s="1"/>
  <c r="Y23" i="1"/>
  <c r="Y6" i="2" s="1"/>
  <c r="AF23" i="1"/>
  <c r="AF6" i="2" s="1"/>
  <c r="S32" i="1"/>
  <c r="S30" i="1"/>
  <c r="Y32" i="1"/>
  <c r="Y30" i="1"/>
  <c r="AE32" i="1"/>
  <c r="AE30" i="1"/>
  <c r="F30" i="1"/>
  <c r="U30" i="1"/>
  <c r="AI30" i="1"/>
  <c r="K31" i="1"/>
  <c r="S31" i="1"/>
  <c r="Z31" i="1"/>
  <c r="AG31" i="1"/>
  <c r="W32" i="1"/>
  <c r="AD32" i="1"/>
  <c r="K38" i="1"/>
  <c r="R38" i="1"/>
  <c r="Y38" i="1"/>
  <c r="AF38" i="1"/>
  <c r="H39" i="1"/>
  <c r="P39" i="1"/>
  <c r="AD39" i="1"/>
  <c r="AA40" i="1"/>
  <c r="P45" i="1"/>
  <c r="W45" i="1"/>
  <c r="AD45" i="1"/>
  <c r="AB46" i="1"/>
  <c r="AI46" i="1"/>
  <c r="F56" i="1"/>
  <c r="T56" i="1"/>
  <c r="R57" i="1"/>
  <c r="AF57" i="1"/>
  <c r="AD58" i="1"/>
  <c r="R63" i="1"/>
  <c r="Z63" i="1"/>
  <c r="AG63" i="1"/>
  <c r="I64" i="1"/>
  <c r="P64" i="1"/>
  <c r="U65" i="1"/>
  <c r="AB65" i="1"/>
  <c r="I71" i="1"/>
  <c r="O71" i="1"/>
  <c r="U71" i="1"/>
  <c r="AA71" i="1"/>
  <c r="AG71" i="1"/>
  <c r="H70" i="1"/>
  <c r="O70" i="1"/>
  <c r="W70" i="1"/>
  <c r="AD70" i="1"/>
  <c r="M71" i="1"/>
  <c r="T71" i="1"/>
  <c r="Y72" i="1"/>
  <c r="AF72" i="1"/>
  <c r="AC97" i="1"/>
  <c r="AI97" i="1"/>
  <c r="G97" i="1"/>
  <c r="S97" i="1"/>
  <c r="P98" i="1"/>
  <c r="V97" i="1"/>
  <c r="AC85" i="1"/>
  <c r="AB99" i="1"/>
  <c r="AB97" i="1"/>
  <c r="AH98" i="1"/>
  <c r="P97" i="1"/>
  <c r="AE97" i="1"/>
  <c r="AB98" i="1"/>
  <c r="Q38" i="1"/>
  <c r="AE57" i="1"/>
  <c r="O97" i="1"/>
  <c r="D23" i="1"/>
  <c r="AL24" i="1" s="1"/>
  <c r="Z23" i="1"/>
  <c r="Z6" i="2" s="1"/>
  <c r="X32" i="1"/>
  <c r="E38" i="1"/>
  <c r="L38" i="1"/>
  <c r="S38" i="1"/>
  <c r="Z38" i="1"/>
  <c r="J39" i="1"/>
  <c r="Q39" i="1"/>
  <c r="AE39" i="1"/>
  <c r="J45" i="1"/>
  <c r="Q45" i="1"/>
  <c r="X45" i="1"/>
  <c r="AF45" i="1"/>
  <c r="V46" i="1"/>
  <c r="AC46" i="1"/>
  <c r="AH47" i="1"/>
  <c r="N56" i="1"/>
  <c r="L57" i="1"/>
  <c r="S57" i="1"/>
  <c r="Z57" i="1"/>
  <c r="X58" i="1"/>
  <c r="E63" i="1"/>
  <c r="L63" i="1"/>
  <c r="T63" i="1"/>
  <c r="AA63" i="1"/>
  <c r="AH63" i="1"/>
  <c r="J64" i="1"/>
  <c r="Q64" i="1"/>
  <c r="Y64" i="1"/>
  <c r="V65" i="1"/>
  <c r="J70" i="1"/>
  <c r="P70" i="1"/>
  <c r="V72" i="1"/>
  <c r="V70" i="1"/>
  <c r="AB72" i="1"/>
  <c r="AB70" i="1"/>
  <c r="AH72" i="1"/>
  <c r="AH70" i="1"/>
  <c r="I70" i="1"/>
  <c r="Q70" i="1"/>
  <c r="X70" i="1"/>
  <c r="AE70" i="1"/>
  <c r="V71" i="1"/>
  <c r="AC71" i="1"/>
  <c r="Z72" i="1"/>
  <c r="O98" i="1"/>
  <c r="I189" i="1"/>
  <c r="H188" i="1"/>
  <c r="H189" i="1"/>
  <c r="N189" i="1"/>
  <c r="N139" i="1"/>
  <c r="N10" i="2" s="1"/>
  <c r="O189" i="1"/>
  <c r="N188" i="1"/>
  <c r="T188" i="1"/>
  <c r="T189" i="1"/>
  <c r="T190" i="1"/>
  <c r="Z190" i="1"/>
  <c r="AA189" i="1"/>
  <c r="Z188" i="1"/>
  <c r="Z189" i="1"/>
  <c r="AF189" i="1"/>
  <c r="AF190" i="1"/>
  <c r="AF139" i="1"/>
  <c r="AF10" i="2" s="1"/>
  <c r="AF188" i="1"/>
  <c r="L30" i="1"/>
  <c r="Y31" i="1"/>
  <c r="V40" i="1"/>
  <c r="V38" i="1"/>
  <c r="V39" i="1"/>
  <c r="AC30" i="1"/>
  <c r="M31" i="1"/>
  <c r="X39" i="1"/>
  <c r="F23" i="1"/>
  <c r="W30" i="1"/>
  <c r="AI38" i="1"/>
  <c r="AF39" i="1"/>
  <c r="AD40" i="1"/>
  <c r="R45" i="1"/>
  <c r="AG45" i="1"/>
  <c r="AE46" i="1"/>
  <c r="I57" i="1"/>
  <c r="AA57" i="1"/>
  <c r="AB57" i="1"/>
  <c r="M63" i="1"/>
  <c r="AE65" i="1"/>
  <c r="AE63" i="1"/>
  <c r="N63" i="1"/>
  <c r="AB63" i="1"/>
  <c r="AD65" i="1"/>
  <c r="K70" i="1"/>
  <c r="Y70" i="1"/>
  <c r="W71" i="1"/>
  <c r="F97" i="1"/>
  <c r="F98" i="1"/>
  <c r="R97" i="1"/>
  <c r="S98" i="1"/>
  <c r="AD99" i="1"/>
  <c r="AD97" i="1"/>
  <c r="AE98" i="1"/>
  <c r="R98" i="1"/>
  <c r="AG98" i="1"/>
  <c r="AB40" i="1"/>
  <c r="AB38" i="1"/>
  <c r="AE38" i="1"/>
  <c r="AF63" i="1"/>
  <c r="V64" i="1"/>
  <c r="AA99" i="1"/>
  <c r="AA98" i="1"/>
  <c r="L23" i="1"/>
  <c r="L6" i="2" s="1"/>
  <c r="E31" i="1"/>
  <c r="AG38" i="1"/>
  <c r="T23" i="1"/>
  <c r="T6" i="2" s="1"/>
  <c r="AH23" i="1"/>
  <c r="AH6" i="2" s="1"/>
  <c r="AD30" i="1"/>
  <c r="G31" i="1"/>
  <c r="U31" i="1"/>
  <c r="AB31" i="1"/>
  <c r="AI31" i="1"/>
  <c r="F38" i="1"/>
  <c r="T38" i="1"/>
  <c r="AA38" i="1"/>
  <c r="K39" i="1"/>
  <c r="K45" i="1"/>
  <c r="Z45" i="1"/>
  <c r="W46" i="1"/>
  <c r="AB47" i="1"/>
  <c r="AI47" i="1"/>
  <c r="O57" i="1"/>
  <c r="U57" i="1"/>
  <c r="AG57" i="1"/>
  <c r="H56" i="1"/>
  <c r="O56" i="1"/>
  <c r="AD56" i="1"/>
  <c r="T57" i="1"/>
  <c r="AF58" i="1"/>
  <c r="G63" i="1"/>
  <c r="S65" i="1"/>
  <c r="S63" i="1"/>
  <c r="Y65" i="1"/>
  <c r="Y63" i="1"/>
  <c r="F63" i="1"/>
  <c r="U63" i="1"/>
  <c r="AI63" i="1"/>
  <c r="Z64" i="1"/>
  <c r="AG64" i="1"/>
  <c r="R70" i="1"/>
  <c r="AF70" i="1"/>
  <c r="P71" i="1"/>
  <c r="T72" i="1"/>
  <c r="L97" i="1"/>
  <c r="M98" i="1"/>
  <c r="L98" i="1"/>
  <c r="X99" i="1"/>
  <c r="X97" i="1"/>
  <c r="X98" i="1"/>
  <c r="G23" i="1"/>
  <c r="G6" i="2" s="1"/>
  <c r="N23" i="1"/>
  <c r="N6" i="2" s="1"/>
  <c r="AB23" i="1"/>
  <c r="AB6" i="2" s="1"/>
  <c r="Q30" i="1"/>
  <c r="X30" i="1"/>
  <c r="H31" i="1"/>
  <c r="AC31" i="1"/>
  <c r="U38" i="1"/>
  <c r="AC38" i="1"/>
  <c r="E39" i="1"/>
  <c r="L39" i="1"/>
  <c r="AH39" i="1"/>
  <c r="F46" i="1"/>
  <c r="L46" i="1"/>
  <c r="R46" i="1"/>
  <c r="X46" i="1"/>
  <c r="AD46" i="1"/>
  <c r="L45" i="1"/>
  <c r="T45" i="1"/>
  <c r="J56" i="1"/>
  <c r="P56" i="1"/>
  <c r="V58" i="1"/>
  <c r="V56" i="1"/>
  <c r="AB58" i="1"/>
  <c r="AB56" i="1"/>
  <c r="AH58" i="1"/>
  <c r="AH56" i="1"/>
  <c r="I56" i="1"/>
  <c r="V57" i="1"/>
  <c r="AC57" i="1"/>
  <c r="AG58" i="1"/>
  <c r="H63" i="1"/>
  <c r="M64" i="1"/>
  <c r="T64" i="1"/>
  <c r="AH64" i="1"/>
  <c r="X65" i="1"/>
  <c r="E70" i="1"/>
  <c r="AG70" i="1"/>
  <c r="J71" i="1"/>
  <c r="Q71" i="1"/>
  <c r="U72" i="1"/>
  <c r="I97" i="1"/>
  <c r="W97" i="1"/>
  <c r="G98" i="1"/>
  <c r="U98" i="1"/>
  <c r="AH99" i="1"/>
  <c r="V23" i="1"/>
  <c r="V6" i="2" s="1"/>
  <c r="AD23" i="1"/>
  <c r="AD6" i="2" s="1"/>
  <c r="K30" i="1"/>
  <c r="R30" i="1"/>
  <c r="W31" i="1"/>
  <c r="AE31" i="1"/>
  <c r="AI32" i="1"/>
  <c r="H38" i="1"/>
  <c r="O38" i="1"/>
  <c r="AB39" i="1"/>
  <c r="AI39" i="1"/>
  <c r="G45" i="1"/>
  <c r="M45" i="1"/>
  <c r="S47" i="1"/>
  <c r="S45" i="1"/>
  <c r="Y47" i="1"/>
  <c r="Y45" i="1"/>
  <c r="AE47" i="1"/>
  <c r="AE45" i="1"/>
  <c r="F45" i="1"/>
  <c r="N45" i="1"/>
  <c r="S46" i="1"/>
  <c r="Z46" i="1"/>
  <c r="P57" i="1"/>
  <c r="AA58" i="1"/>
  <c r="AD63" i="1"/>
  <c r="G64" i="1"/>
  <c r="N64" i="1"/>
  <c r="F70" i="1"/>
  <c r="AA70" i="1"/>
  <c r="K71" i="1"/>
  <c r="V98" i="1"/>
  <c r="AG189" i="1"/>
  <c r="E98" i="1"/>
  <c r="K98" i="1"/>
  <c r="Q98" i="1"/>
  <c r="W98" i="1"/>
  <c r="AC98" i="1"/>
  <c r="AI98" i="1"/>
  <c r="K97" i="1"/>
  <c r="Z97" i="1"/>
  <c r="W99" i="1"/>
  <c r="AF99" i="1"/>
  <c r="I139" i="1"/>
  <c r="I10" i="2" s="1"/>
  <c r="R139" i="1"/>
  <c r="R10" i="2" s="1"/>
  <c r="AA139" i="1"/>
  <c r="AA10" i="2" s="1"/>
  <c r="U147" i="1"/>
  <c r="AF147" i="1"/>
  <c r="F153" i="1"/>
  <c r="X153" i="1"/>
  <c r="P154" i="1"/>
  <c r="P153" i="1"/>
  <c r="V154" i="1"/>
  <c r="V155" i="1"/>
  <c r="AH154" i="1"/>
  <c r="AH153" i="1"/>
  <c r="N153" i="1"/>
  <c r="E154" i="1"/>
  <c r="O154" i="1"/>
  <c r="Z154" i="1"/>
  <c r="T155" i="1"/>
  <c r="R160" i="1"/>
  <c r="E160" i="1"/>
  <c r="P160" i="1"/>
  <c r="AA160" i="1"/>
  <c r="Q161" i="1"/>
  <c r="AB161" i="1"/>
  <c r="AD162" i="1"/>
  <c r="M167" i="1"/>
  <c r="AE167" i="1"/>
  <c r="H167" i="1"/>
  <c r="S167" i="1"/>
  <c r="AD167" i="1"/>
  <c r="T168" i="1"/>
  <c r="AE168" i="1"/>
  <c r="Y169" i="1"/>
  <c r="J181" i="1"/>
  <c r="AE181" i="1"/>
  <c r="J182" i="1"/>
  <c r="AH183" i="1"/>
  <c r="I188" i="1"/>
  <c r="U189" i="1"/>
  <c r="AA188" i="1"/>
  <c r="L188" i="1"/>
  <c r="AB190" i="1"/>
  <c r="I210" i="1"/>
  <c r="O209" i="1"/>
  <c r="U211" i="1"/>
  <c r="AA210" i="1"/>
  <c r="AG209" i="1"/>
  <c r="J209" i="1"/>
  <c r="U209" i="1"/>
  <c r="AG210" i="1"/>
  <c r="AA211" i="1"/>
  <c r="W218" i="1"/>
  <c r="AC218" i="1"/>
  <c r="AC216" i="1"/>
  <c r="AC217" i="1"/>
  <c r="AI218" i="1"/>
  <c r="AI217" i="1"/>
  <c r="AI216" i="1"/>
  <c r="Y217" i="1"/>
  <c r="X148" i="1"/>
  <c r="X146" i="1"/>
  <c r="AD146" i="1"/>
  <c r="AD147" i="1"/>
  <c r="K153" i="1"/>
  <c r="K154" i="1"/>
  <c r="Q153" i="1"/>
  <c r="R154" i="1"/>
  <c r="W155" i="1"/>
  <c r="W153" i="1"/>
  <c r="AC155" i="1"/>
  <c r="AC153" i="1"/>
  <c r="AC154" i="1"/>
  <c r="AI155" i="1"/>
  <c r="AI153" i="1"/>
  <c r="F154" i="1"/>
  <c r="Q154" i="1"/>
  <c r="G161" i="1"/>
  <c r="G160" i="1"/>
  <c r="Y161" i="1"/>
  <c r="Y160" i="1"/>
  <c r="AE161" i="1"/>
  <c r="AE162" i="1"/>
  <c r="H161" i="1"/>
  <c r="AF167" i="1"/>
  <c r="W168" i="1"/>
  <c r="AG168" i="1"/>
  <c r="O181" i="1"/>
  <c r="AG181" i="1"/>
  <c r="V181" i="1"/>
  <c r="L181" i="1"/>
  <c r="W181" i="1"/>
  <c r="AH181" i="1"/>
  <c r="V182" i="1"/>
  <c r="Y183" i="1"/>
  <c r="F188" i="1"/>
  <c r="X188" i="1"/>
  <c r="P189" i="1"/>
  <c r="P188" i="1"/>
  <c r="V189" i="1"/>
  <c r="V190" i="1"/>
  <c r="AH189" i="1"/>
  <c r="AH188" i="1"/>
  <c r="Y188" i="1"/>
  <c r="E189" i="1"/>
  <c r="AD209" i="1"/>
  <c r="Z209" i="1"/>
  <c r="L209" i="1"/>
  <c r="P210" i="1"/>
  <c r="V210" i="1"/>
  <c r="V209" i="1"/>
  <c r="AB210" i="1"/>
  <c r="AB211" i="1"/>
  <c r="AH210" i="1"/>
  <c r="M209" i="1"/>
  <c r="X209" i="1"/>
  <c r="AH209" i="1"/>
  <c r="N210" i="1"/>
  <c r="Y210" i="1"/>
  <c r="L217" i="1"/>
  <c r="X217" i="1"/>
  <c r="X216" i="1"/>
  <c r="AD218" i="1"/>
  <c r="AD217" i="1"/>
  <c r="U225" i="1"/>
  <c r="AA225" i="1"/>
  <c r="AG225" i="1"/>
  <c r="G232" i="1"/>
  <c r="G231" i="1"/>
  <c r="Z98" i="1"/>
  <c r="AD139" i="1"/>
  <c r="AD10" i="2" s="1"/>
  <c r="X147" i="1"/>
  <c r="H154" i="1"/>
  <c r="AD154" i="1"/>
  <c r="AF155" i="1"/>
  <c r="I160" i="1"/>
  <c r="S160" i="1"/>
  <c r="AD160" i="1"/>
  <c r="J161" i="1"/>
  <c r="AF161" i="1"/>
  <c r="AH162" i="1"/>
  <c r="U168" i="1"/>
  <c r="AB169" i="1"/>
  <c r="E182" i="1"/>
  <c r="K181" i="1"/>
  <c r="W182" i="1"/>
  <c r="AC181" i="1"/>
  <c r="M181" i="1"/>
  <c r="X181" i="1"/>
  <c r="AI181" i="1"/>
  <c r="N182" i="1"/>
  <c r="AI182" i="1"/>
  <c r="E188" i="1"/>
  <c r="K188" i="1"/>
  <c r="K189" i="1"/>
  <c r="Q188" i="1"/>
  <c r="R189" i="1"/>
  <c r="W190" i="1"/>
  <c r="W188" i="1"/>
  <c r="AC190" i="1"/>
  <c r="AC188" i="1"/>
  <c r="AC189" i="1"/>
  <c r="AI190" i="1"/>
  <c r="AI188" i="1"/>
  <c r="O188" i="1"/>
  <c r="F189" i="1"/>
  <c r="Q189" i="1"/>
  <c r="N209" i="1"/>
  <c r="Y209" i="1"/>
  <c r="E210" i="1"/>
  <c r="Z210" i="1"/>
  <c r="AE211" i="1"/>
  <c r="R216" i="1"/>
  <c r="AD216" i="1"/>
  <c r="AE217" i="1"/>
  <c r="E139" i="1"/>
  <c r="E10" i="2" s="1"/>
  <c r="W139" i="1"/>
  <c r="W10" i="2" s="1"/>
  <c r="T148" i="1"/>
  <c r="T147" i="1"/>
  <c r="Z146" i="1"/>
  <c r="O147" i="1"/>
  <c r="Z147" i="1"/>
  <c r="AD148" i="1"/>
  <c r="G154" i="1"/>
  <c r="G139" i="1"/>
  <c r="G10" i="2" s="1"/>
  <c r="M153" i="1"/>
  <c r="M139" i="1"/>
  <c r="M10" i="2" s="1"/>
  <c r="S155" i="1"/>
  <c r="S139" i="1"/>
  <c r="S10" i="2" s="1"/>
  <c r="Y154" i="1"/>
  <c r="Y139" i="1"/>
  <c r="Y10" i="2" s="1"/>
  <c r="AE153" i="1"/>
  <c r="AE139" i="1"/>
  <c r="AE10" i="2" s="1"/>
  <c r="H153" i="1"/>
  <c r="S153" i="1"/>
  <c r="T154" i="1"/>
  <c r="AE154" i="1"/>
  <c r="Y155" i="1"/>
  <c r="J160" i="1"/>
  <c r="AE160" i="1"/>
  <c r="Y162" i="1"/>
  <c r="X167" i="1"/>
  <c r="AA167" i="1"/>
  <c r="F167" i="1"/>
  <c r="P168" i="1"/>
  <c r="P167" i="1"/>
  <c r="V168" i="1"/>
  <c r="V169" i="1"/>
  <c r="AH168" i="1"/>
  <c r="AH167" i="1"/>
  <c r="N167" i="1"/>
  <c r="Y167" i="1"/>
  <c r="E168" i="1"/>
  <c r="O168" i="1"/>
  <c r="Z168" i="1"/>
  <c r="T169" i="1"/>
  <c r="R181" i="1"/>
  <c r="E181" i="1"/>
  <c r="P181" i="1"/>
  <c r="AA181" i="1"/>
  <c r="S183" i="1"/>
  <c r="G188" i="1"/>
  <c r="R188" i="1"/>
  <c r="AB188" i="1"/>
  <c r="S189" i="1"/>
  <c r="AD189" i="1"/>
  <c r="F209" i="1"/>
  <c r="P209" i="1"/>
  <c r="AA209" i="1"/>
  <c r="G210" i="1"/>
  <c r="AC210" i="1"/>
  <c r="V211" i="1"/>
  <c r="H216" i="1"/>
  <c r="H217" i="1"/>
  <c r="N216" i="1"/>
  <c r="O217" i="1"/>
  <c r="T217" i="1"/>
  <c r="T216" i="1"/>
  <c r="U217" i="1"/>
  <c r="T218" i="1"/>
  <c r="I147" i="1"/>
  <c r="I146" i="1"/>
  <c r="U148" i="1"/>
  <c r="U146" i="1"/>
  <c r="AA147" i="1"/>
  <c r="AA146" i="1"/>
  <c r="AB147" i="1"/>
  <c r="AG148" i="1"/>
  <c r="AF153" i="1"/>
  <c r="L154" i="1"/>
  <c r="W154" i="1"/>
  <c r="AG154" i="1"/>
  <c r="AG160" i="1"/>
  <c r="E161" i="1"/>
  <c r="AC160" i="1"/>
  <c r="O160" i="1"/>
  <c r="V160" i="1"/>
  <c r="L160" i="1"/>
  <c r="W160" i="1"/>
  <c r="AH160" i="1"/>
  <c r="N161" i="1"/>
  <c r="AI161" i="1"/>
  <c r="K167" i="1"/>
  <c r="K168" i="1"/>
  <c r="Q167" i="1"/>
  <c r="R168" i="1"/>
  <c r="W169" i="1"/>
  <c r="W167" i="1"/>
  <c r="AC169" i="1"/>
  <c r="AC167" i="1"/>
  <c r="AC168" i="1"/>
  <c r="AI169" i="1"/>
  <c r="AI167" i="1"/>
  <c r="Z167" i="1"/>
  <c r="F168" i="1"/>
  <c r="Q168" i="1"/>
  <c r="AA168" i="1"/>
  <c r="G182" i="1"/>
  <c r="G181" i="1"/>
  <c r="Y182" i="1"/>
  <c r="Y181" i="1"/>
  <c r="AE182" i="1"/>
  <c r="AE183" i="1"/>
  <c r="F181" i="1"/>
  <c r="Q181" i="1"/>
  <c r="AB181" i="1"/>
  <c r="H182" i="1"/>
  <c r="Q182" i="1"/>
  <c r="AB182" i="1"/>
  <c r="M188" i="1"/>
  <c r="AE188" i="1"/>
  <c r="S188" i="1"/>
  <c r="AD188" i="1"/>
  <c r="AE189" i="1"/>
  <c r="Y190" i="1"/>
  <c r="AH190" i="1"/>
  <c r="S209" i="1"/>
  <c r="G209" i="1"/>
  <c r="R209" i="1"/>
  <c r="AB209" i="1"/>
  <c r="S210" i="1"/>
  <c r="AH211" i="1"/>
  <c r="P147" i="1"/>
  <c r="AB148" i="1"/>
  <c r="H160" i="1"/>
  <c r="N160" i="1"/>
  <c r="T162" i="1"/>
  <c r="T160" i="1"/>
  <c r="Z162" i="1"/>
  <c r="Z160" i="1"/>
  <c r="AF162" i="1"/>
  <c r="AF160" i="1"/>
  <c r="T161" i="1"/>
  <c r="AA161" i="1"/>
  <c r="E209" i="1"/>
  <c r="K209" i="1"/>
  <c r="Q209" i="1"/>
  <c r="W211" i="1"/>
  <c r="W209" i="1"/>
  <c r="AC211" i="1"/>
  <c r="AC209" i="1"/>
  <c r="AI211" i="1"/>
  <c r="AI209" i="1"/>
  <c r="Q210" i="1"/>
  <c r="X210" i="1"/>
  <c r="V217" i="1"/>
  <c r="V218" i="1"/>
  <c r="AE216" i="1"/>
  <c r="Z218" i="1"/>
  <c r="S225" i="1"/>
  <c r="X231" i="1"/>
  <c r="F232" i="1"/>
  <c r="T284" i="1"/>
  <c r="Z284" i="1"/>
  <c r="AF284" i="1"/>
  <c r="AI295" i="1"/>
  <c r="E295" i="1"/>
  <c r="AD295" i="1"/>
  <c r="I295" i="1"/>
  <c r="AA295" i="1"/>
  <c r="L295" i="1"/>
  <c r="K295" i="1"/>
  <c r="W295" i="1"/>
  <c r="T295" i="1"/>
  <c r="F295" i="1"/>
  <c r="AG295" i="1"/>
  <c r="R295" i="1"/>
  <c r="J295" i="1"/>
  <c r="J296" i="1"/>
  <c r="K296" i="1"/>
  <c r="P295" i="1"/>
  <c r="P296" i="1"/>
  <c r="V297" i="1"/>
  <c r="V295" i="1"/>
  <c r="V296" i="1"/>
  <c r="W296" i="1"/>
  <c r="AB297" i="1"/>
  <c r="AB295" i="1"/>
  <c r="AB296" i="1"/>
  <c r="AH297" i="1"/>
  <c r="AH295" i="1"/>
  <c r="AH296" i="1"/>
  <c r="AI296" i="1"/>
  <c r="Y272" i="1"/>
  <c r="AE272" i="1"/>
  <c r="AH139" i="1"/>
  <c r="AH10" i="2" s="1"/>
  <c r="G147" i="1"/>
  <c r="M147" i="1"/>
  <c r="S147" i="1"/>
  <c r="Y147" i="1"/>
  <c r="AE147" i="1"/>
  <c r="AE148" i="1"/>
  <c r="I161" i="1"/>
  <c r="H181" i="1"/>
  <c r="N181" i="1"/>
  <c r="T183" i="1"/>
  <c r="T181" i="1"/>
  <c r="Z183" i="1"/>
  <c r="Z181" i="1"/>
  <c r="AF183" i="1"/>
  <c r="AF181" i="1"/>
  <c r="T182" i="1"/>
  <c r="AA182" i="1"/>
  <c r="F210" i="1"/>
  <c r="AI210" i="1"/>
  <c r="G217" i="1"/>
  <c r="M217" i="1"/>
  <c r="M216" i="1"/>
  <c r="AB216" i="1"/>
  <c r="E231" i="1"/>
  <c r="E232" i="1"/>
  <c r="Q231" i="1"/>
  <c r="Q232" i="1"/>
  <c r="W233" i="1"/>
  <c r="W231" i="1"/>
  <c r="W232" i="1"/>
  <c r="AC233" i="1"/>
  <c r="AC231" i="1"/>
  <c r="AD232" i="1"/>
  <c r="AI233" i="1"/>
  <c r="AI231" i="1"/>
  <c r="AI232" i="1"/>
  <c r="AC232" i="1"/>
  <c r="E238" i="1"/>
  <c r="E239" i="1"/>
  <c r="K238" i="1"/>
  <c r="K239" i="1"/>
  <c r="Q239" i="1"/>
  <c r="Q238" i="1"/>
  <c r="W240" i="1"/>
  <c r="W238" i="1"/>
  <c r="AC240" i="1"/>
  <c r="AC238" i="1"/>
  <c r="AI240" i="1"/>
  <c r="AI238" i="1"/>
  <c r="AI239" i="1"/>
  <c r="AF295" i="1"/>
  <c r="AF218" i="1"/>
  <c r="AF216" i="1"/>
  <c r="W225" i="1"/>
  <c r="AC225" i="1"/>
  <c r="L232" i="1"/>
  <c r="L231" i="1"/>
  <c r="R232" i="1"/>
  <c r="AB225" i="1"/>
  <c r="U231" i="1"/>
  <c r="H232" i="1"/>
  <c r="V239" i="1"/>
  <c r="V240" i="1"/>
  <c r="V238" i="1"/>
  <c r="AH239" i="1"/>
  <c r="AH238" i="1"/>
  <c r="L238" i="1"/>
  <c r="AF239" i="1"/>
  <c r="AB240" i="1"/>
  <c r="F256" i="1"/>
  <c r="F257" i="1"/>
  <c r="X256" i="1"/>
  <c r="X257" i="1"/>
  <c r="AH272" i="1"/>
  <c r="E296" i="1"/>
  <c r="Q295" i="1"/>
  <c r="AC296" i="1"/>
  <c r="I308" i="1"/>
  <c r="I307" i="1"/>
  <c r="O308" i="1"/>
  <c r="O307" i="1"/>
  <c r="U308" i="1"/>
  <c r="U307" i="1"/>
  <c r="AA308" i="1"/>
  <c r="AA307" i="1"/>
  <c r="AG308" i="1"/>
  <c r="AG307" i="1"/>
  <c r="AG309" i="1"/>
  <c r="X308" i="1"/>
  <c r="AC325" i="1"/>
  <c r="AI325" i="1"/>
  <c r="U345" i="1"/>
  <c r="AA345" i="1"/>
  <c r="AG345" i="1"/>
  <c r="E364" i="1"/>
  <c r="E363" i="1"/>
  <c r="K364" i="1"/>
  <c r="K363" i="1"/>
  <c r="Q363" i="1"/>
  <c r="Q364" i="1"/>
  <c r="W365" i="1"/>
  <c r="W364" i="1"/>
  <c r="W363" i="1"/>
  <c r="AC364" i="1"/>
  <c r="AC363" i="1"/>
  <c r="AC365" i="1"/>
  <c r="AI363" i="1"/>
  <c r="AI365" i="1"/>
  <c r="AI364" i="1"/>
  <c r="V272" i="1"/>
  <c r="AC284" i="1"/>
  <c r="M295" i="1"/>
  <c r="S297" i="1"/>
  <c r="S296" i="1"/>
  <c r="S295" i="1"/>
  <c r="Y296" i="1"/>
  <c r="Y295" i="1"/>
  <c r="Y297" i="1"/>
  <c r="AE295" i="1"/>
  <c r="AE297" i="1"/>
  <c r="AE296" i="1"/>
  <c r="G295" i="1"/>
  <c r="H296" i="1"/>
  <c r="E308" i="1"/>
  <c r="E307" i="1"/>
  <c r="Q307" i="1"/>
  <c r="Q308" i="1"/>
  <c r="W307" i="1"/>
  <c r="W308" i="1"/>
  <c r="AC307" i="1"/>
  <c r="AC309" i="1"/>
  <c r="AC308" i="1"/>
  <c r="AD308" i="1"/>
  <c r="AI309" i="1"/>
  <c r="AI308" i="1"/>
  <c r="AI307" i="1"/>
  <c r="S325" i="1"/>
  <c r="Y325" i="1"/>
  <c r="AE325" i="1"/>
  <c r="S232" i="1"/>
  <c r="Y232" i="1"/>
  <c r="Y231" i="1"/>
  <c r="AE233" i="1"/>
  <c r="M238" i="1"/>
  <c r="M239" i="1"/>
  <c r="S240" i="1"/>
  <c r="S238" i="1"/>
  <c r="Y240" i="1"/>
  <c r="Y238" i="1"/>
  <c r="AE240" i="1"/>
  <c r="AE238" i="1"/>
  <c r="AE239" i="1"/>
  <c r="Y239" i="1"/>
  <c r="I257" i="1"/>
  <c r="O257" i="1"/>
  <c r="U257" i="1"/>
  <c r="AA257" i="1"/>
  <c r="AG257" i="1"/>
  <c r="AC272" i="1"/>
  <c r="AI272" i="1"/>
  <c r="AB272" i="1"/>
  <c r="AD284" i="1"/>
  <c r="H295" i="1"/>
  <c r="N296" i="1"/>
  <c r="N295" i="1"/>
  <c r="T297" i="1"/>
  <c r="T296" i="1"/>
  <c r="Z297" i="1"/>
  <c r="Z296" i="1"/>
  <c r="Z295" i="1"/>
  <c r="Z225" i="1"/>
  <c r="T233" i="1"/>
  <c r="T231" i="1"/>
  <c r="Z233" i="1"/>
  <c r="Z231" i="1"/>
  <c r="AF233" i="1"/>
  <c r="AF231" i="1"/>
  <c r="N232" i="1"/>
  <c r="AF232" i="1"/>
  <c r="H239" i="1"/>
  <c r="H238" i="1"/>
  <c r="Z238" i="1"/>
  <c r="Z239" i="1"/>
  <c r="AF238" i="1"/>
  <c r="AA239" i="1"/>
  <c r="M296" i="1"/>
  <c r="K307" i="1"/>
  <c r="R308" i="1"/>
  <c r="E387" i="1"/>
  <c r="AC386" i="1"/>
  <c r="Z386" i="1"/>
  <c r="E386" i="1"/>
  <c r="AF386" i="1"/>
  <c r="K386" i="1"/>
  <c r="X386" i="1"/>
  <c r="I386" i="1"/>
  <c r="W386" i="1"/>
  <c r="H386" i="1"/>
  <c r="AI386" i="1"/>
  <c r="T386" i="1"/>
  <c r="F386" i="1"/>
  <c r="AE386" i="1"/>
  <c r="O386" i="1"/>
  <c r="J386" i="1"/>
  <c r="J387" i="1"/>
  <c r="K387" i="1"/>
  <c r="J256" i="1"/>
  <c r="P256" i="1"/>
  <c r="V258" i="1"/>
  <c r="V256" i="1"/>
  <c r="AB258" i="1"/>
  <c r="AB256" i="1"/>
  <c r="AH258" i="1"/>
  <c r="AH256" i="1"/>
  <c r="K256" i="1"/>
  <c r="S256" i="1"/>
  <c r="AC256" i="1"/>
  <c r="P257" i="1"/>
  <c r="AH257" i="1"/>
  <c r="AH284" i="1"/>
  <c r="J307" i="1"/>
  <c r="P307" i="1"/>
  <c r="V309" i="1"/>
  <c r="V307" i="1"/>
  <c r="AB309" i="1"/>
  <c r="AB307" i="1"/>
  <c r="AH309" i="1"/>
  <c r="AH307" i="1"/>
  <c r="AH308" i="1"/>
  <c r="J308" i="1"/>
  <c r="F239" i="1"/>
  <c r="L239" i="1"/>
  <c r="R239" i="1"/>
  <c r="X239" i="1"/>
  <c r="AD239" i="1"/>
  <c r="R238" i="1"/>
  <c r="G257" i="1"/>
  <c r="M257" i="1"/>
  <c r="S257" i="1"/>
  <c r="Y257" i="1"/>
  <c r="AE257" i="1"/>
  <c r="O256" i="1"/>
  <c r="K257" i="1"/>
  <c r="AC257" i="1"/>
  <c r="X295" i="1"/>
  <c r="X297" i="1"/>
  <c r="G307" i="1"/>
  <c r="H308" i="1"/>
  <c r="M307" i="1"/>
  <c r="S308" i="1"/>
  <c r="T308" i="1"/>
  <c r="Y307" i="1"/>
  <c r="Y308" i="1"/>
  <c r="Y309" i="1"/>
  <c r="AE309" i="1"/>
  <c r="AE307" i="1"/>
  <c r="AF308" i="1"/>
  <c r="T307" i="1"/>
  <c r="P308" i="1"/>
  <c r="P386" i="1"/>
  <c r="Q387" i="1"/>
  <c r="P387" i="1"/>
  <c r="V388" i="1"/>
  <c r="V386" i="1"/>
  <c r="W387" i="1"/>
  <c r="V387" i="1"/>
  <c r="AB388" i="1"/>
  <c r="AB386" i="1"/>
  <c r="AH388" i="1"/>
  <c r="AH386" i="1"/>
  <c r="AH387" i="1"/>
  <c r="AI387" i="1"/>
  <c r="AC387" i="1"/>
  <c r="F364" i="1"/>
  <c r="F363" i="1"/>
  <c r="L364" i="1"/>
  <c r="M364" i="1"/>
  <c r="R364" i="1"/>
  <c r="X364" i="1"/>
  <c r="X363" i="1"/>
  <c r="X365" i="1"/>
  <c r="AD364" i="1"/>
  <c r="AD365" i="1"/>
  <c r="R386" i="1"/>
  <c r="AG402" i="1"/>
  <c r="I296" i="1"/>
  <c r="O296" i="1"/>
  <c r="U296" i="1"/>
  <c r="AA296" i="1"/>
  <c r="AG296" i="1"/>
  <c r="U295" i="1"/>
  <c r="AC295" i="1"/>
  <c r="L308" i="1"/>
  <c r="V325" i="1"/>
  <c r="AH325" i="1"/>
  <c r="AB325" i="1"/>
  <c r="R363" i="1"/>
  <c r="G386" i="1"/>
  <c r="H387" i="1"/>
  <c r="S387" i="1"/>
  <c r="S386" i="1"/>
  <c r="Y386" i="1"/>
  <c r="AE388" i="1"/>
  <c r="AE387" i="1"/>
  <c r="T387" i="1"/>
  <c r="M403" i="1"/>
  <c r="N386" i="1"/>
  <c r="G402" i="1"/>
  <c r="H403" i="1"/>
  <c r="G403" i="1"/>
  <c r="S404" i="1"/>
  <c r="S402" i="1"/>
  <c r="R402" i="1"/>
  <c r="L402" i="1"/>
  <c r="F402" i="1"/>
  <c r="T403" i="1"/>
  <c r="S403" i="1"/>
  <c r="Z402" i="1"/>
  <c r="N402" i="1"/>
  <c r="Y404" i="1"/>
  <c r="Y402" i="1"/>
  <c r="AE404" i="1"/>
  <c r="AE402" i="1"/>
  <c r="AF403" i="1"/>
  <c r="AE403" i="1"/>
  <c r="I402" i="1"/>
  <c r="N403" i="1"/>
  <c r="AG297" i="1"/>
  <c r="N307" i="1"/>
  <c r="Z308" i="1"/>
  <c r="O364" i="1"/>
  <c r="O363" i="1"/>
  <c r="AA365" i="1"/>
  <c r="AA364" i="1"/>
  <c r="AH364" i="1"/>
  <c r="AG364" i="1"/>
  <c r="AG363" i="1"/>
  <c r="P364" i="1"/>
  <c r="AB364" i="1"/>
  <c r="U387" i="1"/>
  <c r="U386" i="1"/>
  <c r="U388" i="1"/>
  <c r="AA387" i="1"/>
  <c r="AA388" i="1"/>
  <c r="AG387" i="1"/>
  <c r="AG386" i="1"/>
  <c r="AA386" i="1"/>
  <c r="Y387" i="1"/>
  <c r="AG388" i="1"/>
  <c r="T402" i="1"/>
  <c r="Y403" i="1"/>
  <c r="S365" i="1"/>
  <c r="S363" i="1"/>
  <c r="Y365" i="1"/>
  <c r="Y363" i="1"/>
  <c r="AE365" i="1"/>
  <c r="AE363" i="1"/>
  <c r="S364" i="1"/>
  <c r="Z364" i="1"/>
  <c r="AD387" i="1"/>
  <c r="J402" i="1"/>
  <c r="V402" i="1"/>
  <c r="AH402" i="1"/>
  <c r="O403" i="1"/>
  <c r="AA403" i="1"/>
  <c r="V404" i="1"/>
  <c r="AH404" i="1"/>
  <c r="AA325" i="1"/>
  <c r="L386" i="1"/>
  <c r="X387" i="1"/>
  <c r="E402" i="1"/>
  <c r="E403" i="1"/>
  <c r="K402" i="1"/>
  <c r="K403" i="1"/>
  <c r="Q402" i="1"/>
  <c r="Q403" i="1"/>
  <c r="W404" i="1"/>
  <c r="W402" i="1"/>
  <c r="W403" i="1"/>
  <c r="AC404" i="1"/>
  <c r="AC402" i="1"/>
  <c r="AC403" i="1"/>
  <c r="AI404" i="1"/>
  <c r="AI402" i="1"/>
  <c r="AI403" i="1"/>
  <c r="AA402" i="1"/>
  <c r="V345" i="1"/>
  <c r="AB345" i="1"/>
  <c r="AH345" i="1"/>
  <c r="AC345" i="1"/>
  <c r="H364" i="1"/>
  <c r="F403" i="1"/>
  <c r="L403" i="1"/>
  <c r="R403" i="1"/>
  <c r="X403" i="1"/>
  <c r="AD403" i="1"/>
  <c r="P402" i="1"/>
  <c r="AB402" i="1"/>
  <c r="AB404" i="1"/>
  <c r="X402" i="1"/>
  <c r="AD402" i="1"/>
  <c r="X404" i="1"/>
  <c r="AD404" i="1"/>
  <c r="AK240" i="1" l="1"/>
  <c r="Y205" i="1"/>
  <c r="T205" i="1"/>
  <c r="AJ72" i="1"/>
  <c r="AI205" i="1"/>
  <c r="D9" i="2"/>
  <c r="AK203" i="1"/>
  <c r="AJ9" i="2"/>
  <c r="AK204" i="1"/>
  <c r="D10" i="2"/>
  <c r="AK140" i="1"/>
  <c r="AJ10" i="2"/>
  <c r="AK141" i="1"/>
  <c r="AI142" i="1"/>
  <c r="AI10" i="2"/>
  <c r="AI15" i="2" s="1"/>
  <c r="AE205" i="1"/>
  <c r="AB142" i="1"/>
  <c r="AB10" i="2"/>
  <c r="AB15" i="2" s="1"/>
  <c r="AB16" i="2" s="1"/>
  <c r="X142" i="1"/>
  <c r="X10" i="2"/>
  <c r="X15" i="2" s="1"/>
  <c r="X16" i="2" s="1"/>
  <c r="U142" i="1"/>
  <c r="U10" i="2"/>
  <c r="U15" i="2" s="1"/>
  <c r="U16" i="2" s="1"/>
  <c r="AG142" i="1"/>
  <c r="AG10" i="2"/>
  <c r="AG15" i="2" s="1"/>
  <c r="T142" i="1"/>
  <c r="T10" i="2"/>
  <c r="T15" i="2" s="1"/>
  <c r="D6" i="2"/>
  <c r="AK24" i="1"/>
  <c r="N204" i="1"/>
  <c r="N15" i="2"/>
  <c r="L15" i="2"/>
  <c r="F413" i="1"/>
  <c r="F415" i="1" s="1"/>
  <c r="F6" i="2"/>
  <c r="Z15" i="2"/>
  <c r="Y15" i="2"/>
  <c r="AC15" i="2"/>
  <c r="AC16" i="2" s="1"/>
  <c r="G15" i="2"/>
  <c r="R15" i="2"/>
  <c r="W15" i="2"/>
  <c r="AD15" i="2"/>
  <c r="AH15" i="2"/>
  <c r="J15" i="2"/>
  <c r="J16" i="2" s="1"/>
  <c r="I15" i="2"/>
  <c r="Q15" i="2"/>
  <c r="Q16" i="2" s="1"/>
  <c r="AE15" i="2"/>
  <c r="P15" i="2"/>
  <c r="AJ413" i="1"/>
  <c r="AJ415" i="1" s="1"/>
  <c r="AJ6" i="2"/>
  <c r="AJ15" i="2" s="1"/>
  <c r="V15" i="2"/>
  <c r="O15" i="2"/>
  <c r="O16" i="2" s="1"/>
  <c r="K15" i="2"/>
  <c r="K16" i="2" s="1"/>
  <c r="M15" i="2"/>
  <c r="H15" i="2"/>
  <c r="H16" i="2" s="1"/>
  <c r="AF15" i="2"/>
  <c r="AA15" i="2"/>
  <c r="S15" i="2"/>
  <c r="S16" i="2" s="1"/>
  <c r="E15" i="2"/>
  <c r="E16" i="2" s="1"/>
  <c r="D413" i="1"/>
  <c r="D415" i="1" s="1"/>
  <c r="Z413" i="1"/>
  <c r="Z415" i="1" s="1"/>
  <c r="AC413" i="1"/>
  <c r="AC415" i="1" s="1"/>
  <c r="O413" i="1"/>
  <c r="O415" i="1" s="1"/>
  <c r="K413" i="1"/>
  <c r="K415" i="1" s="1"/>
  <c r="S413" i="1"/>
  <c r="S415" i="1" s="1"/>
  <c r="E413" i="1"/>
  <c r="E415" i="1" s="1"/>
  <c r="AB413" i="1"/>
  <c r="AB415" i="1" s="1"/>
  <c r="AI413" i="1"/>
  <c r="AI415" i="1" s="1"/>
  <c r="U26" i="1"/>
  <c r="U413" i="1"/>
  <c r="U415" i="1" s="1"/>
  <c r="N413" i="1"/>
  <c r="N415" i="1" s="1"/>
  <c r="L413" i="1"/>
  <c r="L415" i="1" s="1"/>
  <c r="Y413" i="1"/>
  <c r="Y415" i="1" s="1"/>
  <c r="AF413" i="1"/>
  <c r="AF415" i="1" s="1"/>
  <c r="G413" i="1"/>
  <c r="G415" i="1" s="1"/>
  <c r="R413" i="1"/>
  <c r="R415" i="1" s="1"/>
  <c r="W26" i="1"/>
  <c r="W413" i="1"/>
  <c r="W415" i="1" s="1"/>
  <c r="X26" i="1"/>
  <c r="X413" i="1"/>
  <c r="X415" i="1" s="1"/>
  <c r="AD413" i="1"/>
  <c r="AD415" i="1" s="1"/>
  <c r="AH413" i="1"/>
  <c r="AH415" i="1" s="1"/>
  <c r="J413" i="1"/>
  <c r="J415" i="1" s="1"/>
  <c r="AG26" i="1"/>
  <c r="AG413" i="1"/>
  <c r="AG415" i="1" s="1"/>
  <c r="I413" i="1"/>
  <c r="I415" i="1" s="1"/>
  <c r="Q413" i="1"/>
  <c r="Q415" i="1" s="1"/>
  <c r="AE413" i="1"/>
  <c r="AE415" i="1" s="1"/>
  <c r="P413" i="1"/>
  <c r="P415" i="1" s="1"/>
  <c r="AA26" i="1"/>
  <c r="AA413" i="1"/>
  <c r="AA415" i="1" s="1"/>
  <c r="V413" i="1"/>
  <c r="V415" i="1" s="1"/>
  <c r="T413" i="1"/>
  <c r="T415" i="1" s="1"/>
  <c r="M413" i="1"/>
  <c r="M415" i="1" s="1"/>
  <c r="H413" i="1"/>
  <c r="H415" i="1" s="1"/>
  <c r="N203" i="1"/>
  <c r="AJ24" i="1"/>
  <c r="P25" i="1"/>
  <c r="S85" i="1"/>
  <c r="R203" i="1"/>
  <c r="AI86" i="1"/>
  <c r="AJ85" i="1"/>
  <c r="F84" i="1"/>
  <c r="AJ84" i="1"/>
  <c r="Z85" i="1"/>
  <c r="AF85" i="1"/>
  <c r="AJ203" i="1"/>
  <c r="AE85" i="1"/>
  <c r="AI85" i="1"/>
  <c r="Q203" i="1"/>
  <c r="AB203" i="1"/>
  <c r="J203" i="1"/>
  <c r="T85" i="1"/>
  <c r="AJ204" i="1"/>
  <c r="M85" i="1"/>
  <c r="N85" i="1"/>
  <c r="AG141" i="1"/>
  <c r="M204" i="1"/>
  <c r="M203" i="1"/>
  <c r="AC203" i="1"/>
  <c r="K203" i="1"/>
  <c r="AI203" i="1"/>
  <c r="AI204" i="1"/>
  <c r="G203" i="1"/>
  <c r="K204" i="1"/>
  <c r="AB205" i="1"/>
  <c r="AE203" i="1"/>
  <c r="T203" i="1"/>
  <c r="AE204" i="1"/>
  <c r="R204" i="1"/>
  <c r="X204" i="1"/>
  <c r="AF204" i="1"/>
  <c r="AC205" i="1"/>
  <c r="Y203" i="1"/>
  <c r="AC204" i="1"/>
  <c r="G204" i="1"/>
  <c r="Y204" i="1"/>
  <c r="AJ141" i="1"/>
  <c r="AJ140" i="1"/>
  <c r="V141" i="1"/>
  <c r="U141" i="1"/>
  <c r="H141" i="1"/>
  <c r="K141" i="1"/>
  <c r="U140" i="1"/>
  <c r="J141" i="1"/>
  <c r="Z140" i="1"/>
  <c r="Q141" i="1"/>
  <c r="F140" i="1"/>
  <c r="P141" i="1"/>
  <c r="Z142" i="1"/>
  <c r="AI140" i="1"/>
  <c r="AC141" i="1"/>
  <c r="AC142" i="1"/>
  <c r="AB140" i="1"/>
  <c r="O141" i="1"/>
  <c r="AI141" i="1"/>
  <c r="M84" i="1"/>
  <c r="AF86" i="1"/>
  <c r="Y85" i="1"/>
  <c r="T140" i="1"/>
  <c r="Q140" i="1"/>
  <c r="AC140" i="1"/>
  <c r="X205" i="1"/>
  <c r="Z84" i="1"/>
  <c r="X140" i="1"/>
  <c r="AG140" i="1"/>
  <c r="AF203" i="1"/>
  <c r="X203" i="1"/>
  <c r="AF205" i="1"/>
  <c r="AI84" i="1"/>
  <c r="K140" i="1"/>
  <c r="V142" i="1"/>
  <c r="V140" i="1"/>
  <c r="H140" i="1"/>
  <c r="AC84" i="1"/>
  <c r="J140" i="1"/>
  <c r="T84" i="1"/>
  <c r="O140" i="1"/>
  <c r="P140" i="1"/>
  <c r="AI72" i="1"/>
  <c r="K84" i="1"/>
  <c r="AE84" i="1"/>
  <c r="X84" i="1"/>
  <c r="R84" i="1"/>
  <c r="Q84" i="1"/>
  <c r="E84" i="1"/>
  <c r="Y84" i="1"/>
  <c r="I25" i="1"/>
  <c r="AJ25" i="1"/>
  <c r="AC26" i="1"/>
  <c r="X25" i="1"/>
  <c r="M25" i="1"/>
  <c r="Q25" i="1"/>
  <c r="E24" i="1"/>
  <c r="AE26" i="1"/>
  <c r="AE24" i="1"/>
  <c r="U25" i="1"/>
  <c r="AI26" i="1"/>
  <c r="AC25" i="1"/>
  <c r="S24" i="1"/>
  <c r="U24" i="1"/>
  <c r="S26" i="1"/>
  <c r="AA25" i="1"/>
  <c r="AG25" i="1"/>
  <c r="AG24" i="1"/>
  <c r="I24" i="1"/>
  <c r="W24" i="1"/>
  <c r="Y141" i="1"/>
  <c r="Y142" i="1"/>
  <c r="Y140" i="1"/>
  <c r="P204" i="1"/>
  <c r="Q204" i="1"/>
  <c r="P203" i="1"/>
  <c r="AG204" i="1"/>
  <c r="AG203" i="1"/>
  <c r="AG205" i="1"/>
  <c r="I84" i="1"/>
  <c r="I85" i="1"/>
  <c r="J85" i="1"/>
  <c r="O84" i="1"/>
  <c r="O85" i="1"/>
  <c r="P84" i="1"/>
  <c r="P85" i="1"/>
  <c r="Z205" i="1"/>
  <c r="Z203" i="1"/>
  <c r="Z204" i="1"/>
  <c r="S204" i="1"/>
  <c r="S205" i="1"/>
  <c r="S203" i="1"/>
  <c r="F203" i="1"/>
  <c r="F204" i="1"/>
  <c r="I140" i="1"/>
  <c r="I141" i="1"/>
  <c r="AB26" i="1"/>
  <c r="AB24" i="1"/>
  <c r="AB25" i="1"/>
  <c r="L24" i="1"/>
  <c r="L25" i="1"/>
  <c r="F24" i="1"/>
  <c r="F25" i="1"/>
  <c r="H24" i="1"/>
  <c r="Q85" i="1"/>
  <c r="AD205" i="1"/>
  <c r="AD203" i="1"/>
  <c r="AD204" i="1"/>
  <c r="H85" i="1"/>
  <c r="H84" i="1"/>
  <c r="E204" i="1"/>
  <c r="E203" i="1"/>
  <c r="AH141" i="1"/>
  <c r="AH142" i="1"/>
  <c r="AH140" i="1"/>
  <c r="S140" i="1"/>
  <c r="S141" i="1"/>
  <c r="S142" i="1"/>
  <c r="W141" i="1"/>
  <c r="W142" i="1"/>
  <c r="W140" i="1"/>
  <c r="AA205" i="1"/>
  <c r="AA204" i="1"/>
  <c r="AA203" i="1"/>
  <c r="AB204" i="1"/>
  <c r="J204" i="1"/>
  <c r="I203" i="1"/>
  <c r="I204" i="1"/>
  <c r="AD26" i="1"/>
  <c r="AD25" i="1"/>
  <c r="AD24" i="1"/>
  <c r="AE25" i="1"/>
  <c r="N25" i="1"/>
  <c r="N24" i="1"/>
  <c r="AH26" i="1"/>
  <c r="AH24" i="1"/>
  <c r="AH25" i="1"/>
  <c r="AB85" i="1"/>
  <c r="AB84" i="1"/>
  <c r="AB86" i="1"/>
  <c r="AF25" i="1"/>
  <c r="AF24" i="1"/>
  <c r="AF26" i="1"/>
  <c r="T204" i="1"/>
  <c r="X141" i="1"/>
  <c r="R140" i="1"/>
  <c r="R141" i="1"/>
  <c r="AA86" i="1"/>
  <c r="AA84" i="1"/>
  <c r="AA85" i="1"/>
  <c r="E141" i="1"/>
  <c r="E140" i="1"/>
  <c r="V26" i="1"/>
  <c r="V24" i="1"/>
  <c r="V25" i="1"/>
  <c r="L84" i="1"/>
  <c r="L85" i="1"/>
  <c r="G25" i="1"/>
  <c r="G24" i="1"/>
  <c r="T24" i="1"/>
  <c r="T26" i="1"/>
  <c r="T25" i="1"/>
  <c r="AD84" i="1"/>
  <c r="AD86" i="1"/>
  <c r="AD85" i="1"/>
  <c r="AG86" i="1"/>
  <c r="AG84" i="1"/>
  <c r="AG85" i="1"/>
  <c r="Y25" i="1"/>
  <c r="Y24" i="1"/>
  <c r="Y26" i="1"/>
  <c r="L140" i="1"/>
  <c r="L141" i="1"/>
  <c r="O24" i="1"/>
  <c r="AH205" i="1"/>
  <c r="AH203" i="1"/>
  <c r="AH204" i="1"/>
  <c r="O204" i="1"/>
  <c r="O203" i="1"/>
  <c r="AE141" i="1"/>
  <c r="AE140" i="1"/>
  <c r="AE142" i="1"/>
  <c r="M141" i="1"/>
  <c r="M140" i="1"/>
  <c r="U203" i="1"/>
  <c r="U205" i="1"/>
  <c r="U204" i="1"/>
  <c r="T141" i="1"/>
  <c r="U86" i="1"/>
  <c r="U84" i="1"/>
  <c r="U85" i="1"/>
  <c r="O25" i="1"/>
  <c r="W84" i="1"/>
  <c r="G84" i="1"/>
  <c r="E85" i="1"/>
  <c r="AF84" i="1"/>
  <c r="S84" i="1"/>
  <c r="J84" i="1"/>
  <c r="N84" i="1"/>
  <c r="Q24" i="1"/>
  <c r="P24" i="1"/>
  <c r="K24" i="1"/>
  <c r="AF141" i="1"/>
  <c r="AF142" i="1"/>
  <c r="AF140" i="1"/>
  <c r="N141" i="1"/>
  <c r="N140" i="1"/>
  <c r="Z24" i="1"/>
  <c r="Z26" i="1"/>
  <c r="Z25" i="1"/>
  <c r="V85" i="1"/>
  <c r="V86" i="1"/>
  <c r="V84" i="1"/>
  <c r="W85" i="1"/>
  <c r="R25" i="1"/>
  <c r="R24" i="1"/>
  <c r="S25" i="1"/>
  <c r="W25" i="1"/>
  <c r="G141" i="1"/>
  <c r="G140" i="1"/>
  <c r="H203" i="1"/>
  <c r="H204" i="1"/>
  <c r="V204" i="1"/>
  <c r="V203" i="1"/>
  <c r="V205" i="1"/>
  <c r="AD142" i="1"/>
  <c r="AD140" i="1"/>
  <c r="AD141" i="1"/>
  <c r="L203" i="1"/>
  <c r="L204" i="1"/>
  <c r="W205" i="1"/>
  <c r="W203" i="1"/>
  <c r="W204" i="1"/>
  <c r="AA142" i="1"/>
  <c r="AA140" i="1"/>
  <c r="AA141" i="1"/>
  <c r="AB141" i="1"/>
  <c r="AI24" i="1"/>
  <c r="AA24" i="1"/>
  <c r="M24" i="1"/>
  <c r="E25" i="1"/>
  <c r="AC24" i="1"/>
  <c r="AH86" i="1"/>
  <c r="AH85" i="1"/>
  <c r="AH84" i="1"/>
  <c r="AI25" i="1"/>
  <c r="J24" i="1"/>
  <c r="K25" i="1"/>
  <c r="J25" i="1"/>
  <c r="F141" i="1"/>
  <c r="X24" i="1"/>
  <c r="Z141" i="1"/>
  <c r="H25" i="1"/>
  <c r="AJ16" i="2" l="1"/>
  <c r="E55" i="2"/>
  <c r="D55" i="2"/>
  <c r="D15" i="2"/>
  <c r="D27" i="2" s="1"/>
  <c r="X28" i="2"/>
  <c r="X29" i="2"/>
  <c r="X25" i="2"/>
  <c r="X24" i="2"/>
  <c r="X23" i="2"/>
  <c r="X26" i="2"/>
  <c r="X27" i="2"/>
  <c r="X22" i="2"/>
  <c r="X21" i="2"/>
  <c r="T21" i="2"/>
  <c r="T16" i="2"/>
  <c r="AG21" i="2"/>
  <c r="AG16" i="2"/>
  <c r="Z21" i="2"/>
  <c r="Z16" i="2"/>
  <c r="V21" i="2"/>
  <c r="V16" i="2"/>
  <c r="AI21" i="2"/>
  <c r="AI16" i="2"/>
  <c r="AA21" i="2"/>
  <c r="AA16" i="2"/>
  <c r="AH21" i="2"/>
  <c r="AH16" i="2"/>
  <c r="AF21" i="2"/>
  <c r="AF16" i="2"/>
  <c r="AD21" i="2"/>
  <c r="AD16" i="2"/>
  <c r="AE21" i="2"/>
  <c r="AE16" i="2"/>
  <c r="W21" i="2"/>
  <c r="W16" i="2"/>
  <c r="Y21" i="2"/>
  <c r="Y16" i="2"/>
  <c r="I21" i="2"/>
  <c r="I16" i="2"/>
  <c r="R21" i="2"/>
  <c r="R16" i="2"/>
  <c r="M21" i="2"/>
  <c r="M16" i="2"/>
  <c r="L21" i="2"/>
  <c r="L16" i="2"/>
  <c r="P21" i="2"/>
  <c r="P16" i="2"/>
  <c r="G21" i="2"/>
  <c r="G16" i="2"/>
  <c r="N21" i="2"/>
  <c r="N16" i="2"/>
  <c r="S28" i="2"/>
  <c r="S24" i="2"/>
  <c r="S25" i="2"/>
  <c r="S27" i="2"/>
  <c r="S29" i="2"/>
  <c r="S23" i="2"/>
  <c r="S26" i="2"/>
  <c r="S22" i="2"/>
  <c r="O29" i="2"/>
  <c r="O26" i="2"/>
  <c r="O27" i="2"/>
  <c r="O25" i="2"/>
  <c r="O24" i="2"/>
  <c r="O23" i="2"/>
  <c r="O28" i="2"/>
  <c r="O22" i="2"/>
  <c r="AB28" i="2"/>
  <c r="AB25" i="2"/>
  <c r="AB24" i="2"/>
  <c r="AB27" i="2"/>
  <c r="AB29" i="2"/>
  <c r="AB26" i="2"/>
  <c r="AB23" i="2"/>
  <c r="AB22" i="2"/>
  <c r="AA25" i="2"/>
  <c r="AA23" i="2"/>
  <c r="AA27" i="2"/>
  <c r="AA29" i="2"/>
  <c r="AA24" i="2"/>
  <c r="AA26" i="2"/>
  <c r="AA28" i="2"/>
  <c r="AA22" i="2"/>
  <c r="M26" i="2"/>
  <c r="M29" i="2"/>
  <c r="M28" i="2"/>
  <c r="M23" i="2"/>
  <c r="M25" i="2"/>
  <c r="M27" i="2"/>
  <c r="M24" i="2"/>
  <c r="M22" i="2"/>
  <c r="T26" i="2"/>
  <c r="T28" i="2"/>
  <c r="T23" i="2"/>
  <c r="T29" i="2"/>
  <c r="T27" i="2"/>
  <c r="T25" i="2"/>
  <c r="T24" i="2"/>
  <c r="T22" i="2"/>
  <c r="P22" i="2"/>
  <c r="P25" i="2"/>
  <c r="P24" i="2"/>
  <c r="P29" i="2"/>
  <c r="P26" i="2"/>
  <c r="P23" i="2"/>
  <c r="P27" i="2"/>
  <c r="P28" i="2"/>
  <c r="I29" i="2"/>
  <c r="I23" i="2"/>
  <c r="I25" i="2"/>
  <c r="I28" i="2"/>
  <c r="I27" i="2"/>
  <c r="I26" i="2"/>
  <c r="I24" i="2"/>
  <c r="I22" i="2"/>
  <c r="AH24" i="2"/>
  <c r="AH25" i="2"/>
  <c r="AH23" i="2"/>
  <c r="AH27" i="2"/>
  <c r="AH26" i="2"/>
  <c r="AH29" i="2"/>
  <c r="AH28" i="2"/>
  <c r="AH22" i="2"/>
  <c r="W24" i="2"/>
  <c r="W26" i="2"/>
  <c r="W23" i="2"/>
  <c r="W25" i="2"/>
  <c r="W27" i="2"/>
  <c r="W29" i="2"/>
  <c r="W28" i="2"/>
  <c r="W22" i="2"/>
  <c r="G27" i="2"/>
  <c r="G29" i="2"/>
  <c r="G23" i="2"/>
  <c r="G25" i="2"/>
  <c r="G28" i="2"/>
  <c r="G26" i="2"/>
  <c r="G24" i="2"/>
  <c r="G22" i="2"/>
  <c r="Y24" i="2"/>
  <c r="Y23" i="2"/>
  <c r="Y25" i="2"/>
  <c r="Y28" i="2"/>
  <c r="Y29" i="2"/>
  <c r="Y27" i="2"/>
  <c r="Y26" i="2"/>
  <c r="Y22" i="2"/>
  <c r="L24" i="2"/>
  <c r="L29" i="2"/>
  <c r="L23" i="2"/>
  <c r="L27" i="2"/>
  <c r="L28" i="2"/>
  <c r="L25" i="2"/>
  <c r="L26" i="2"/>
  <c r="L22" i="2"/>
  <c r="Q25" i="2"/>
  <c r="Q24" i="2"/>
  <c r="Q26" i="2"/>
  <c r="Q28" i="2"/>
  <c r="Q23" i="2"/>
  <c r="Q27" i="2"/>
  <c r="Q29" i="2"/>
  <c r="Q22" i="2"/>
  <c r="J27" i="2"/>
  <c r="J26" i="2"/>
  <c r="J23" i="2"/>
  <c r="J24" i="2"/>
  <c r="J25" i="2"/>
  <c r="J29" i="2"/>
  <c r="J28" i="2"/>
  <c r="J22" i="2"/>
  <c r="E28" i="2"/>
  <c r="E23" i="2"/>
  <c r="E25" i="2"/>
  <c r="E27" i="2"/>
  <c r="E29" i="2"/>
  <c r="E24" i="2"/>
  <c r="E26" i="2"/>
  <c r="E22" i="2"/>
  <c r="K24" i="2"/>
  <c r="K28" i="2"/>
  <c r="K23" i="2"/>
  <c r="K25" i="2"/>
  <c r="K27" i="2"/>
  <c r="K29" i="2"/>
  <c r="K26" i="2"/>
  <c r="K22" i="2"/>
  <c r="H26" i="2"/>
  <c r="H23" i="2"/>
  <c r="H25" i="2"/>
  <c r="H29" i="2"/>
  <c r="H28" i="2"/>
  <c r="H24" i="2"/>
  <c r="H27" i="2"/>
  <c r="H22" i="2"/>
  <c r="AC28" i="2"/>
  <c r="AC23" i="2"/>
  <c r="AC25" i="2"/>
  <c r="AC27" i="2"/>
  <c r="AC29" i="2"/>
  <c r="AC24" i="2"/>
  <c r="AC26" i="2"/>
  <c r="AC22" i="2"/>
  <c r="E21" i="2"/>
  <c r="AF29" i="2"/>
  <c r="AF25" i="2"/>
  <c r="AF28" i="2"/>
  <c r="AF27" i="2"/>
  <c r="AF24" i="2"/>
  <c r="AF26" i="2"/>
  <c r="AF23" i="2"/>
  <c r="AF22" i="2"/>
  <c r="K21" i="2"/>
  <c r="V24" i="2"/>
  <c r="V27" i="2"/>
  <c r="V29" i="2"/>
  <c r="V26" i="2"/>
  <c r="V23" i="2"/>
  <c r="V28" i="2"/>
  <c r="V25" i="2"/>
  <c r="V22" i="2"/>
  <c r="AE23" i="2"/>
  <c r="AE25" i="2"/>
  <c r="AE24" i="2"/>
  <c r="AE29" i="2"/>
  <c r="AE26" i="2"/>
  <c r="AE27" i="2"/>
  <c r="AE28" i="2"/>
  <c r="AE22" i="2"/>
  <c r="AG29" i="2"/>
  <c r="AG28" i="2"/>
  <c r="AG25" i="2"/>
  <c r="AG26" i="2"/>
  <c r="AG23" i="2"/>
  <c r="AG27" i="2"/>
  <c r="AG24" i="2"/>
  <c r="AG22" i="2"/>
  <c r="AD24" i="2"/>
  <c r="AD23" i="2"/>
  <c r="AD27" i="2"/>
  <c r="AD29" i="2"/>
  <c r="AD28" i="2"/>
  <c r="AD25" i="2"/>
  <c r="AD26" i="2"/>
  <c r="AD22" i="2"/>
  <c r="R25" i="2"/>
  <c r="R27" i="2"/>
  <c r="R24" i="2"/>
  <c r="R26" i="2"/>
  <c r="R28" i="2"/>
  <c r="R29" i="2"/>
  <c r="R23" i="2"/>
  <c r="R22" i="2"/>
  <c r="AI23" i="2"/>
  <c r="AI25" i="2"/>
  <c r="AI27" i="2"/>
  <c r="AI29" i="2"/>
  <c r="AI24" i="2"/>
  <c r="AI26" i="2"/>
  <c r="AI28" i="2"/>
  <c r="AI22" i="2"/>
  <c r="Z23" i="2"/>
  <c r="Z25" i="2"/>
  <c r="Z29" i="2"/>
  <c r="Z28" i="2"/>
  <c r="Z24" i="2"/>
  <c r="Z26" i="2"/>
  <c r="Z27" i="2"/>
  <c r="Z22" i="2"/>
  <c r="N25" i="2"/>
  <c r="N23" i="2"/>
  <c r="N28" i="2"/>
  <c r="N27" i="2"/>
  <c r="N29" i="2"/>
  <c r="N24" i="2"/>
  <c r="N26" i="2"/>
  <c r="N22" i="2"/>
  <c r="U28" i="2"/>
  <c r="U29" i="2"/>
  <c r="U26" i="2"/>
  <c r="U25" i="2"/>
  <c r="U27" i="2"/>
  <c r="U23" i="2"/>
  <c r="U24" i="2"/>
  <c r="U22" i="2"/>
  <c r="S21" i="2"/>
  <c r="H21" i="2"/>
  <c r="O21" i="2"/>
  <c r="Q21" i="2"/>
  <c r="J21" i="2"/>
  <c r="U21" i="2"/>
  <c r="AB21" i="2"/>
  <c r="AC21" i="2"/>
  <c r="F15" i="2"/>
  <c r="D24" i="2" l="1"/>
  <c r="D16" i="2"/>
  <c r="D26" i="2"/>
  <c r="D21" i="2"/>
  <c r="D23" i="2"/>
  <c r="D28" i="2"/>
  <c r="D22" i="2"/>
  <c r="D29" i="2"/>
  <c r="D25" i="2"/>
  <c r="AJ27" i="2"/>
  <c r="AJ28" i="2"/>
  <c r="AJ25" i="2"/>
  <c r="AJ26" i="2"/>
  <c r="AJ23" i="2"/>
  <c r="AJ24" i="2"/>
  <c r="AJ29" i="2"/>
  <c r="AJ22" i="2"/>
  <c r="AJ21" i="2"/>
  <c r="F21" i="2"/>
  <c r="F16" i="2"/>
  <c r="F24" i="2"/>
  <c r="F26" i="2"/>
  <c r="F23" i="2"/>
  <c r="F27" i="2"/>
  <c r="F28" i="2"/>
  <c r="F29" i="2"/>
  <c r="F25" i="2"/>
  <c r="F22" i="2"/>
</calcChain>
</file>

<file path=xl/sharedStrings.xml><?xml version="1.0" encoding="utf-8"?>
<sst xmlns="http://schemas.openxmlformats.org/spreadsheetml/2006/main" count="1962" uniqueCount="326">
  <si>
    <t>Teršalas:</t>
  </si>
  <si>
    <t>-šiose ūkio srityse teršalas išmetamas</t>
  </si>
  <si>
    <t>-šiose ūkio srityse teršalas neišmetamas (neapskaitomas)</t>
  </si>
  <si>
    <t>Metai: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</si>
  <si>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</si>
  <si>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</si>
  <si>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</si>
  <si>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</si>
  <si>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</si>
  <si>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</si>
  <si>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</si>
  <si>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</si>
  <si>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</si>
  <si>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</si>
  <si>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</si>
  <si>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</si>
  <si>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</si>
  <si>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</si>
  <si>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</si>
  <si>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Visas nacionalinis kiekis</t>
  </si>
  <si>
    <t>(Šiam kiekiui galioja Direktyvos reikalavimai)</t>
  </si>
  <si>
    <t>Nacionalinių teršalų limitų direktyvos (EUROPOS PARLAMENTO IR TARYBOS DIREKTYVA (ES) 2016/2284) įpareigojimas Lietuvai sumažinti išmetimus į aplinkos orą, palyginus su 2005 m.:</t>
  </si>
  <si>
    <t>-20%</t>
  </si>
  <si>
    <t>-36%</t>
  </si>
  <si>
    <t>Pokytis palyginus su 1990 m.:</t>
  </si>
  <si>
    <t>Pokytis palyginus su praėjusiais metais:</t>
  </si>
  <si>
    <t>ENERGIJOS GAMYBA</t>
  </si>
  <si>
    <t>Šis sektorius apima stacionarų kuro deginimą žemiau išvardintose srityse:</t>
  </si>
  <si>
    <t>---Viešoji elektros ir šilumos gamyba</t>
  </si>
  <si>
    <t>---Naftos perdirbimas</t>
  </si>
  <si>
    <t>---Pramonė, statyba</t>
  </si>
  <si>
    <t>---Namų ūkiai</t>
  </si>
  <si>
    <t>---Paslaugų sektorius</t>
  </si>
  <si>
    <t>---Žemės ūkis</t>
  </si>
  <si>
    <t>Kiekis:</t>
  </si>
  <si>
    <t>Dalis nacionaliniame kiekyje, kuriam galioja Direktyvos reikalavimai:</t>
  </si>
  <si>
    <t>Viešoji elektros ir šilumos gamyba</t>
  </si>
  <si>
    <t>1A1a</t>
  </si>
  <si>
    <t>Public electricity and heat production</t>
  </si>
  <si>
    <t>1A1c</t>
  </si>
  <si>
    <t>Manufacture of solid fuels and other energy industries</t>
  </si>
  <si>
    <t>Kuro deginimas naftos perdirbime</t>
  </si>
  <si>
    <t>1A1b</t>
  </si>
  <si>
    <t>Petroleum refining</t>
  </si>
  <si>
    <t>Stacionarus kuro deginimas pramonėje, statyboje</t>
  </si>
  <si>
    <t>1A2c</t>
  </si>
  <si>
    <t>Stationary combustion in manufacturing industries and construction: Chemicals</t>
  </si>
  <si>
    <t>1A2d</t>
  </si>
  <si>
    <t>Stationary combustion in manufacturing industries and construction: Pulp, Paper and Print</t>
  </si>
  <si>
    <t>1A2e</t>
  </si>
  <si>
    <t>Stationary combustion in manufacturing industries and construction: Food processing, beverages and tobacco</t>
  </si>
  <si>
    <t>1A2f</t>
  </si>
  <si>
    <t>Stationary combustion in manufacturing industries and construction: Non-metallic minerals</t>
  </si>
  <si>
    <t>1A2gviii</t>
  </si>
  <si>
    <t>Stationary combustion in manufacturing industries and construction: Other (please specify in the IIR)</t>
  </si>
  <si>
    <t>Stacionarus kuro deginimas namų ūkiuose:</t>
  </si>
  <si>
    <t>1A4bi</t>
  </si>
  <si>
    <t>Residential: Stationary</t>
  </si>
  <si>
    <t>Stacionarus kuro deginimas paslaugų sektoriuje</t>
  </si>
  <si>
    <t>1A4ai</t>
  </si>
  <si>
    <t>Commercial/Institutional: Stationary</t>
  </si>
  <si>
    <t>Stacionarus kuro deginimas žemės ūkyje</t>
  </si>
  <si>
    <t>1A4ci</t>
  </si>
  <si>
    <t>Agriculture/Forestry/Fishing: Stationary</t>
  </si>
  <si>
    <t>DEGALŲ / KURO GAMYBA IR PASKIRSTYMAS</t>
  </si>
  <si>
    <t>Šis sektorius apima žemiau išvardintus procesus:</t>
  </si>
  <si>
    <t>---Naftos gavyba</t>
  </si>
  <si>
    <t>---Naftos produktų gamyba ir sandėliavimas</t>
  </si>
  <si>
    <t>---Naftos produktų paskirstymas</t>
  </si>
  <si>
    <t>---Gamtinių dujų paskirstymas</t>
  </si>
  <si>
    <t>---Akmens anglies sandėliavimas</t>
  </si>
  <si>
    <t>Naftos gavyba</t>
  </si>
  <si>
    <t>Teršalas neišsiskiria</t>
  </si>
  <si>
    <t>Pokytis palyginus su 2005 m.:</t>
  </si>
  <si>
    <t>1B2ai</t>
  </si>
  <si>
    <t>Fugitive emissions oil: Exploration, production, transport</t>
  </si>
  <si>
    <t>Akmens anglies sandėliavimas</t>
  </si>
  <si>
    <t>1B1a</t>
  </si>
  <si>
    <t>Fugitive emission from solid fuels: Coal mining and handling</t>
  </si>
  <si>
    <t>Naftos produktų paskirstymas</t>
  </si>
  <si>
    <t>1B2av</t>
  </si>
  <si>
    <t>Distribution of oil products</t>
  </si>
  <si>
    <t>Gamtinių dujų paskirstymas</t>
  </si>
  <si>
    <t>1B2b</t>
  </si>
  <si>
    <t>Fugitive emissions from natural gas (exploration, production, processing, transmission, storage, distribution and other)</t>
  </si>
  <si>
    <t>KELIŲ TRANSPORTAS</t>
  </si>
  <si>
    <t>---Degalų deginimas lengvųjų automobilių transporte</t>
  </si>
  <si>
    <t>---Degalų deginimas lengvųjų krovininių automobilių transporte</t>
  </si>
  <si>
    <t>---Degalų deginimas sunkvežiimių ir autobusų transporte</t>
  </si>
  <si>
    <t>---Degalų deginimas mopedų ir motociklų transporte</t>
  </si>
  <si>
    <t>---Benzino garavimas iš kelių transporto priemonių</t>
  </si>
  <si>
    <t>---Automobilių stabdžių ir padangų dėvėjimasis</t>
  </si>
  <si>
    <t>---Automobilių kelių dangos dėvėjimasis</t>
  </si>
  <si>
    <t>Lengvųjų automobilių transportas</t>
  </si>
  <si>
    <t>1A3bi</t>
  </si>
  <si>
    <t>Road transport: Passenger cars</t>
  </si>
  <si>
    <t>Sunkvežimių ir autobusų transportas</t>
  </si>
  <si>
    <t>1A3biii</t>
  </si>
  <si>
    <t>Road transport: Heavy duty vehicles and buses</t>
  </si>
  <si>
    <t>Lengvasis krovininis transportas</t>
  </si>
  <si>
    <t>1A3bii</t>
  </si>
  <si>
    <t>Road transport: Light duty vehicles</t>
  </si>
  <si>
    <t>Mopedų ir motociklų transportas</t>
  </si>
  <si>
    <t>1A3biv</t>
  </si>
  <si>
    <t>Road transport: Mopeds &amp; motorcycles</t>
  </si>
  <si>
    <t>Benzino garavimas iš kelių transporto priemonių</t>
  </si>
  <si>
    <t>1A3bv</t>
  </si>
  <si>
    <t>Road transport: Gasoline evaporation</t>
  </si>
  <si>
    <t>Automobilių stabdžių ir padangų dėvėjimasis</t>
  </si>
  <si>
    <t>1A3bvi</t>
  </si>
  <si>
    <t>Road transport: Automobile tyre and brake wear</t>
  </si>
  <si>
    <t>Automobilių kelių dangos dėvėjimasis</t>
  </si>
  <si>
    <t>1A3bvii</t>
  </si>
  <si>
    <t>Road transport: Automobile road abrasion</t>
  </si>
  <si>
    <t>NE KELIŲ TRANSPORTAS IR MECHANIZMAI</t>
  </si>
  <si>
    <t>---Degalų deginimas geležinkelių transporte</t>
  </si>
  <si>
    <t>---Degalų deginimas aviacijoje</t>
  </si>
  <si>
    <t>---Degalų deginimas vidaus vandenų laivyboje</t>
  </si>
  <si>
    <t>---Kuro deginimas dujotiekių kompresorių stotyse</t>
  </si>
  <si>
    <t>---Degalų deginimas mobiliuose ne kelių mechanizmuose</t>
  </si>
  <si>
    <t xml:space="preserve"> (vidaus vandenų žvejyba, žemės ūkio mechanizmai, keltuvai, krautuvai...)</t>
  </si>
  <si>
    <t>Geležinkelių transportas</t>
  </si>
  <si>
    <t>1A3c</t>
  </si>
  <si>
    <t>Railways</t>
  </si>
  <si>
    <t>Vidaus vandenų laivyba</t>
  </si>
  <si>
    <t>1A3dii</t>
  </si>
  <si>
    <t>National navigation (shipping)</t>
  </si>
  <si>
    <t>Aviacija</t>
  </si>
  <si>
    <t>1A3ai(i)</t>
  </si>
  <si>
    <t>International aviation LTO (civil)</t>
  </si>
  <si>
    <t>1A3aii(i)</t>
  </si>
  <si>
    <t>Domestic aviation LTO (civil)</t>
  </si>
  <si>
    <t>Dujotiekiai</t>
  </si>
  <si>
    <t>1A3ei</t>
  </si>
  <si>
    <t>Pipeline transport</t>
  </si>
  <si>
    <t>Ne kelių mechanizmai</t>
  </si>
  <si>
    <t>1A2gvii</t>
  </si>
  <si>
    <t>Mobile combustion in manufacturing industries and construction (please specify in the IIR)</t>
  </si>
  <si>
    <t>1A4aii</t>
  </si>
  <si>
    <t>Commercial/Institutional: Mobile</t>
  </si>
  <si>
    <t>1A4bii</t>
  </si>
  <si>
    <t>Residential: Household and gardening (mobile)</t>
  </si>
  <si>
    <t>1A4cii</t>
  </si>
  <si>
    <t>Agriculture/Forestry/Fishing: Off-road vehicles and other machinery</t>
  </si>
  <si>
    <t>1A4ciii</t>
  </si>
  <si>
    <t>Agriculture/Forestry/Fishing: National fishing</t>
  </si>
  <si>
    <t>1A5b</t>
  </si>
  <si>
    <t>Other, Mobile (including military, land based and recreational boats)</t>
  </si>
  <si>
    <t>PROCESAI MINERALŲ PRAMONĖJE</t>
  </si>
  <si>
    <t>---Cemento gamyba</t>
  </si>
  <si>
    <t>---Kalkių gamyba</t>
  </si>
  <si>
    <t>---Stiklo gamyba</t>
  </si>
  <si>
    <t>2A1</t>
  </si>
  <si>
    <t>Cement production</t>
  </si>
  <si>
    <t>2A2</t>
  </si>
  <si>
    <t>Lime production</t>
  </si>
  <si>
    <t>2A3</t>
  </si>
  <si>
    <t>Glass production</t>
  </si>
  <si>
    <t>2A5a</t>
  </si>
  <si>
    <t>Quarrying and mining of minerals other than coal</t>
  </si>
  <si>
    <t>2A5c</t>
  </si>
  <si>
    <t>Storage, handling and transport of mineral products</t>
  </si>
  <si>
    <t>PROCESAI STATYBOJE, KELIŲ, GATVIŲ TIESIME</t>
  </si>
  <si>
    <t>---Pastatų statyba, gatvių, kelių tiesimas</t>
  </si>
  <si>
    <t>2A5b</t>
  </si>
  <si>
    <t>Construction and demolition</t>
  </si>
  <si>
    <t>PROCESAI CHEMIJOS PRAMONĖJE</t>
  </si>
  <si>
    <t>---Amoniako gamyba</t>
  </si>
  <si>
    <t>---Azoto rūgšties gamyba</t>
  </si>
  <si>
    <t>---Kitų chemikalų gamyba</t>
  </si>
  <si>
    <t>2B1</t>
  </si>
  <si>
    <t>Ammonia production</t>
  </si>
  <si>
    <t>2B2</t>
  </si>
  <si>
    <t>Nitric acid production</t>
  </si>
  <si>
    <t>2B10a</t>
  </si>
  <si>
    <t>Chemical industry: Other (please specify in the IIR)</t>
  </si>
  <si>
    <t>PROCESAI METALURGIJOS PRAMONĖJE</t>
  </si>
  <si>
    <t>---Aliuminio gamyba</t>
  </si>
  <si>
    <t>---Geležies ir plieno gamyba</t>
  </si>
  <si>
    <t>2C1</t>
  </si>
  <si>
    <t>Iron and steel production</t>
  </si>
  <si>
    <t>2C3</t>
  </si>
  <si>
    <t>Aluminium production</t>
  </si>
  <si>
    <t>PROCESAI  ASFALTO(BITUMO) NAUDOJIME</t>
  </si>
  <si>
    <t>---Kelių asfaltavimas</t>
  </si>
  <si>
    <t>---Stogų dengimas bitumu</t>
  </si>
  <si>
    <t>2D3b</t>
  </si>
  <si>
    <t>Road paving with asphalt</t>
  </si>
  <si>
    <t>2D3c</t>
  </si>
  <si>
    <t>Asphalt roofing</t>
  </si>
  <si>
    <t>TIRPIKLIŲ VARTOJIMAS PRAMONĖJE IR NAMŲ ŪKIUOSE</t>
  </si>
  <si>
    <t>---Tirpiklių vartojimas namų ūkiuose</t>
  </si>
  <si>
    <t>---Dažymas</t>
  </si>
  <si>
    <t>---Nuriebalinimas</t>
  </si>
  <si>
    <t>---Sausas tekstilės valymas</t>
  </si>
  <si>
    <t>---Chemijos produktų vartojimas</t>
  </si>
  <si>
    <t>---Poligrafija</t>
  </si>
  <si>
    <t>---Kitas tirpiklių vartojimas</t>
  </si>
  <si>
    <t>2D3a</t>
  </si>
  <si>
    <t>Domestic solvent use including fungicides</t>
  </si>
  <si>
    <t>2D3d</t>
  </si>
  <si>
    <t>Coating applications</t>
  </si>
  <si>
    <t>NA</t>
  </si>
  <si>
    <t>2D3e</t>
  </si>
  <si>
    <t>Degreasing</t>
  </si>
  <si>
    <t>2D3f</t>
  </si>
  <si>
    <t>Dry cleaning</t>
  </si>
  <si>
    <t>2D3g</t>
  </si>
  <si>
    <t>Chemical products</t>
  </si>
  <si>
    <t>2D3h</t>
  </si>
  <si>
    <t>Printing</t>
  </si>
  <si>
    <t>2D3i</t>
  </si>
  <si>
    <t>Other solvent use (please specify in the IIR)</t>
  </si>
  <si>
    <t>KITI PRAMONĖS PROCESAI</t>
  </si>
  <si>
    <t>---Maisto ir gėrimų pramonė</t>
  </si>
  <si>
    <t>---Medžio gaminių gamyba</t>
  </si>
  <si>
    <t>---POT (patvarieji organiniai teršalai) elektros įrangoje</t>
  </si>
  <si>
    <t>---Produktų (fejerverkai, tabakas) vartojimas</t>
  </si>
  <si>
    <t>---Kiti pramonės procesai</t>
  </si>
  <si>
    <t>2G</t>
  </si>
  <si>
    <t>Other product use (please specify in the IIR)</t>
  </si>
  <si>
    <t>IE</t>
  </si>
  <si>
    <t>2H1</t>
  </si>
  <si>
    <t>Pulp and paper industry</t>
  </si>
  <si>
    <t>2H2</t>
  </si>
  <si>
    <t>Food and beverages industry</t>
  </si>
  <si>
    <t xml:space="preserve">ŽEMĖS ŪKIO VEIKLOS </t>
  </si>
  <si>
    <t>---Mėšlo tvarkymas</t>
  </si>
  <si>
    <t>---Pašarų skirstymas</t>
  </si>
  <si>
    <t>---Dirvų tręšimas</t>
  </si>
  <si>
    <t>---Dirvų kultivavimas</t>
  </si>
  <si>
    <t>---Kultūrinių augalų auginimas</t>
  </si>
  <si>
    <t>---Pesticidų naudojimas</t>
  </si>
  <si>
    <t>3B1a</t>
  </si>
  <si>
    <t>Manure management - Dairy cattle</t>
  </si>
  <si>
    <t>3B1b</t>
  </si>
  <si>
    <t>Manure management - Non-dairy cattle</t>
  </si>
  <si>
    <t>3B2</t>
  </si>
  <si>
    <t>Manure management - Sheep</t>
  </si>
  <si>
    <t>3B3</t>
  </si>
  <si>
    <t>Manure management - Swine</t>
  </si>
  <si>
    <t>3B4d</t>
  </si>
  <si>
    <t>Manure management - Goats</t>
  </si>
  <si>
    <t>3B4e</t>
  </si>
  <si>
    <t>Manure management - Horses</t>
  </si>
  <si>
    <t>3B4gi</t>
  </si>
  <si>
    <t>Manure management - Laying hens</t>
  </si>
  <si>
    <t>3B4gii</t>
  </si>
  <si>
    <t>Manure management - Broilers</t>
  </si>
  <si>
    <t>3B4giii</t>
  </si>
  <si>
    <t>Manure management - Turkeys</t>
  </si>
  <si>
    <t>3B4giv</t>
  </si>
  <si>
    <t>Manure management - Other poultry</t>
  </si>
  <si>
    <t>3B4h</t>
  </si>
  <si>
    <t>Manure management - Other animals (please specify in the IIR)</t>
  </si>
  <si>
    <t>3Dc</t>
  </si>
  <si>
    <t>Farm-level agricultural operations including storage, handling and transport of agricultural products</t>
  </si>
  <si>
    <t>ATLIEKŲ TVARKYMAS</t>
  </si>
  <si>
    <t>---Atliekų deginimas, kremavimas</t>
  </si>
  <si>
    <t>---Nuotekų tvarkymas</t>
  </si>
  <si>
    <t>5A</t>
  </si>
  <si>
    <t>Biological treatment of waste - Solid waste disposal on land</t>
  </si>
  <si>
    <t>5C1a</t>
  </si>
  <si>
    <t>Municipal waste incineration</t>
  </si>
  <si>
    <t>5C1bi</t>
  </si>
  <si>
    <t>Industrial waste incineration</t>
  </si>
  <si>
    <t>5C1bii</t>
  </si>
  <si>
    <t>Hazardous waste incineration</t>
  </si>
  <si>
    <t>5C1biii</t>
  </si>
  <si>
    <t>Clinical waste incineration</t>
  </si>
  <si>
    <t>5C1biv</t>
  </si>
  <si>
    <t>Sewage sludge incineration</t>
  </si>
  <si>
    <t>5C1bv</t>
  </si>
  <si>
    <t>Cremation</t>
  </si>
  <si>
    <t>5C1bvi</t>
  </si>
  <si>
    <t>Other waste incineration (please specify in the IIR)</t>
  </si>
  <si>
    <t>5C2</t>
  </si>
  <si>
    <t>Open burning of waste</t>
  </si>
  <si>
    <t>GAISRAI</t>
  </si>
  <si>
    <t>---Gaisrai</t>
  </si>
  <si>
    <t>5E</t>
  </si>
  <si>
    <t>Other waste (please specify in the IIR)</t>
  </si>
  <si>
    <t>TIKRINIMAS</t>
  </si>
  <si>
    <t>visi procesai</t>
  </si>
  <si>
    <t>tikrinu</t>
  </si>
  <si>
    <t>1B2aiv</t>
  </si>
  <si>
    <t>Fugitive emissions oil: Refining and storage</t>
  </si>
  <si>
    <r>
      <t>Kietųjų dalelių (KD</t>
    </r>
    <r>
      <rPr>
        <b/>
        <vertAlign val="subscript"/>
        <sz val="16"/>
        <color rgb="FF000000"/>
        <rFont val="Arial Narrow"/>
        <family val="2"/>
        <charset val="186"/>
      </rPr>
      <t>10</t>
    </r>
    <r>
      <rPr>
        <b/>
        <sz val="16"/>
        <color indexed="8"/>
        <rFont val="Arial Narrow"/>
        <family val="2"/>
      </rPr>
      <t>) išmetimai į aplinkos orą Lietuvos ūkyje, 1000 t</t>
    </r>
  </si>
  <si>
    <r>
      <t>KD</t>
    </r>
    <r>
      <rPr>
        <b/>
        <vertAlign val="subscript"/>
        <sz val="14"/>
        <color rgb="FF000000"/>
        <rFont val="Arial Narrow"/>
        <family val="2"/>
        <charset val="186"/>
      </rPr>
      <t>10</t>
    </r>
  </si>
  <si>
    <t>---Žemės ūkio darbai fermose</t>
  </si>
  <si>
    <t>Naftos produktų gamyba ir sandėliavimas</t>
  </si>
  <si>
    <t>viso</t>
  </si>
  <si>
    <t>tikr</t>
  </si>
  <si>
    <t>1000 t</t>
  </si>
  <si>
    <t>%</t>
  </si>
  <si>
    <t>Pastatų statyba, kelių,gatvių tiesimas</t>
  </si>
  <si>
    <t>kiti</t>
  </si>
  <si>
    <r>
      <t xml:space="preserve"> KD</t>
    </r>
    <r>
      <rPr>
        <b/>
        <vertAlign val="subscript"/>
        <sz val="14"/>
        <color rgb="FF000000"/>
        <rFont val="Arial Narrow"/>
        <family val="2"/>
        <charset val="186"/>
      </rPr>
      <t>10</t>
    </r>
  </si>
  <si>
    <r>
      <t>Kietųjų dalelių (KD</t>
    </r>
    <r>
      <rPr>
        <b/>
        <vertAlign val="subscript"/>
        <sz val="16"/>
        <color rgb="FF000000"/>
        <rFont val="Arial Narrow"/>
        <family val="2"/>
        <charset val="186"/>
      </rPr>
      <t>10</t>
    </r>
    <r>
      <rPr>
        <b/>
        <sz val="16"/>
        <color indexed="8"/>
        <rFont val="Arial Narrow"/>
        <family val="2"/>
      </rPr>
      <t>) išmetimai į aplinkos orą Lietuvos ūkyje pagal ūkio sektorius, 1000 t</t>
    </r>
  </si>
  <si>
    <r>
      <t>Kietųjų dalelių (KD</t>
    </r>
    <r>
      <rPr>
        <b/>
        <vertAlign val="subscript"/>
        <sz val="16"/>
        <color rgb="FF000000"/>
        <rFont val="Arial Narrow"/>
        <family val="2"/>
        <charset val="186"/>
      </rPr>
      <t>10</t>
    </r>
    <r>
      <rPr>
        <b/>
        <sz val="16"/>
        <color indexed="8"/>
        <rFont val="Arial Narrow"/>
        <family val="2"/>
      </rPr>
      <t>) išmetimai į aplinkos orą Lietuvos ūkyje pagal ūkio sektorius, %</t>
    </r>
  </si>
  <si>
    <t>Žemės ūkio darbai fermose</t>
  </si>
  <si>
    <t>Stacionarus kuro deginimas namų ūkiuose</t>
  </si>
  <si>
    <t>Kietųjų dalelių (TSP) išmetimai į aplinkos orą Lietuvos ūkyje, 1000 t</t>
  </si>
  <si>
    <t>TSP</t>
  </si>
  <si>
    <t>---Popieriaus ir celiuliozės gamyba</t>
  </si>
  <si>
    <t>2H3</t>
  </si>
  <si>
    <t>Other industrial processes (please specify in the IIR)</t>
  </si>
  <si>
    <t>2I</t>
  </si>
  <si>
    <t>Wood processing</t>
  </si>
  <si>
    <t>Kietųjų dalelių (TSP) išmetimai į aplinkos orą Lietuvos ūkyje pagal ūkio sektorius, 1000 t</t>
  </si>
  <si>
    <t>Kietųjų dalelių (TSP) išmetimai į aplinkos orą Lietuvos ūkyje pagal ūkio sektorius, %</t>
  </si>
  <si>
    <t>Karjerai ir kasyba</t>
  </si>
  <si>
    <t>Medžio produktai</t>
  </si>
  <si>
    <t>Anglies monoksido (CO) išmetimai į aplinkos orą Lietuvos ūkyje, 1000 t</t>
  </si>
  <si>
    <t>CO</t>
  </si>
  <si>
    <t>Anglies monoksido(CO) išmetimai į aplinkos orą Lietuvos ūkyje pagal ūkio sektorius, 1000 t</t>
  </si>
  <si>
    <t>Anglies monoksido (CO) išmetimai į aplinkos orą Lietuvos ūkyje pagal ūkio sektorius, %</t>
  </si>
  <si>
    <t>Atviras atliekų deginimas</t>
  </si>
  <si>
    <t>---Karjerai</t>
  </si>
  <si>
    <t>---Biologinis atliekų tvarkymas</t>
  </si>
  <si>
    <t>---Popieriaus ir celiuliozės pramonė</t>
  </si>
  <si>
    <t>Pastatų statyba, gatvių, kelių tiesimas</t>
  </si>
  <si>
    <t>NE</t>
  </si>
  <si>
    <r>
      <t>5 didžiausi kietųjų dalelių (KD</t>
    </r>
    <r>
      <rPr>
        <b/>
        <vertAlign val="subscript"/>
        <sz val="16"/>
        <color rgb="FF000000"/>
        <rFont val="Arial Narrow"/>
        <family val="2"/>
        <charset val="186"/>
      </rPr>
      <t>10</t>
    </r>
    <r>
      <rPr>
        <b/>
        <sz val="16"/>
        <color indexed="8"/>
        <rFont val="Arial Narrow"/>
        <family val="2"/>
      </rPr>
      <t>) šaltiniai Lietuvos ūkio procesuose, 2022-2024 m.</t>
    </r>
  </si>
  <si>
    <t>5 didžiausi kietųjų dalelių (TSP) šaltiniai Lietuvos ūkio procesuose, 2022-2024 m.</t>
  </si>
  <si>
    <t>5 didžiausi anglies monoksido (CO) šaltiniai Lietuvos ūkio procesuose, 2022-2024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</si>
</sst>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000"/>
    <numFmt numFmtId="166" formatCode="0.00000"/>
    <numFmt numFmtId="167" formatCode="0.000000"/>
    <numFmt numFmtId="168" formatCode="_-&quot;Ls&quot;\ * #,##0.00_-;\-&quot;Ls&quot;\ * #,##0.00_-;_-&quot;Ls&quot;\ * &quot;-&quot;??_-;_-@_-"/>
  </numFmts>
  <fonts count="25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4"/>
      <color theme="1"/>
      <name val="Arial Narrow"/>
      <family val="2"/>
      <charset val="186"/>
    </font>
    <font>
      <b/>
      <sz val="16"/>
      <color indexed="8"/>
      <name val="Arial Narrow"/>
      <family val="2"/>
    </font>
    <font>
      <b/>
      <sz val="14"/>
      <color indexed="8"/>
      <name val="Arial Narrow"/>
      <family val="2"/>
    </font>
    <font>
      <sz val="14"/>
      <color indexed="8"/>
      <name val="Arial Narrow"/>
      <family val="2"/>
      <charset val="186"/>
    </font>
    <font>
      <sz val="14"/>
      <name val="Arial Narrow"/>
      <family val="2"/>
      <charset val="186"/>
    </font>
    <font>
      <sz val="14"/>
      <color indexed="10"/>
      <name val="Arial Narrow"/>
      <family val="2"/>
      <charset val="186"/>
    </font>
    <font>
      <i/>
      <sz val="14"/>
      <color indexed="10"/>
      <name val="Arial Narrow"/>
      <family val="2"/>
    </font>
    <font>
      <b/>
      <sz val="14"/>
      <color indexed="10"/>
      <name val="Arial Narrow"/>
      <family val="2"/>
      <charset val="186"/>
    </font>
    <font>
      <sz val="14"/>
      <color indexed="8"/>
      <name val="Arial Narrow"/>
      <family val="2"/>
    </font>
    <font>
      <b/>
      <sz val="14"/>
      <color theme="1"/>
      <name val="Arial Narrow"/>
      <family val="2"/>
      <charset val="186"/>
    </font>
    <font>
      <sz val="11"/>
      <color theme="1"/>
      <name val="Aptos Narrow"/>
      <family val="2"/>
      <scheme val="minor"/>
    </font>
    <font>
      <b/>
      <vertAlign val="subscript"/>
      <sz val="16"/>
      <color rgb="FF000000"/>
      <name val="Arial Narrow"/>
      <family val="2"/>
      <charset val="186"/>
    </font>
    <font>
      <b/>
      <vertAlign val="subscript"/>
      <sz val="14"/>
      <color rgb="FF000000"/>
      <name val="Arial Narrow"/>
      <family val="2"/>
      <charset val="186"/>
    </font>
    <font>
      <sz val="14"/>
      <color theme="1"/>
      <name val="Arial Narrow"/>
      <family val="2"/>
      <charset val="186"/>
    </font>
    <font>
      <sz val="14"/>
      <color indexed="8"/>
      <name val="Arial Narrow"/>
      <family val="2"/>
      <charset val="186"/>
    </font>
    <font>
      <b/>
      <i/>
      <sz val="10"/>
      <color theme="1"/>
      <name val="Arial Narrow"/>
      <family val="2"/>
      <charset val="186"/>
    </font>
    <font>
      <b/>
      <sz val="14"/>
      <color indexed="8"/>
      <name val="Arial Narrow"/>
      <family val="2"/>
      <charset val="186"/>
    </font>
    <font>
      <b/>
      <sz val="16"/>
      <color indexed="8"/>
      <name val="Arial Narrow"/>
      <family val="2"/>
      <charset val="186"/>
    </font>
    <font>
      <sz val="10"/>
      <name val="Arial"/>
      <family val="2"/>
    </font>
    <font>
      <sz val="12"/>
      <color indexed="8"/>
      <name val="Arial Narrow"/>
      <family val="2"/>
      <charset val="186"/>
    </font>
    <font>
      <sz val="11"/>
      <color rgb="FF9C0006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2" fillId="0" borderId="0"/>
    <xf numFmtId="0" fontId="20" fillId="0" borderId="0"/>
    <xf numFmtId="0" fontId="21" fillId="0" borderId="0"/>
    <xf numFmtId="0" fontId="22" fillId="8" borderId="0" applyNumberFormat="0" applyBorder="0" applyAlignment="0" applyProtection="0"/>
    <xf numFmtId="0" fontId="23" fillId="7" borderId="0" applyNumberFormat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0" fontId="20" fillId="0" borderId="0"/>
  </cellStyleXfs>
  <cellXfs count="57">
    <xf numFmtId="0" fontId="0" fillId="0" borderId="0" xfId="0"/>
    <xf numFmtId="0" fontId="3" fillId="0" borderId="0" xfId="2" applyFont="1"/>
    <xf numFmtId="0" fontId="2" fillId="0" borderId="0" xfId="2"/>
    <xf numFmtId="0" fontId="4" fillId="0" borderId="0" xfId="2" quotePrefix="1" applyFont="1"/>
    <xf numFmtId="0" fontId="2" fillId="2" borderId="0" xfId="2" applyFill="1"/>
    <xf numFmtId="0" fontId="5" fillId="0" borderId="0" xfId="2" quotePrefix="1" applyFont="1"/>
    <xf numFmtId="0" fontId="2" fillId="3" borderId="0" xfId="2" applyFill="1"/>
    <xf numFmtId="0" fontId="6" fillId="0" borderId="0" xfId="2" applyFont="1"/>
    <xf numFmtId="0" fontId="7" fillId="0" borderId="0" xfId="2" applyFont="1"/>
    <xf numFmtId="0" fontId="4" fillId="0" borderId="0" xfId="2" applyFont="1"/>
    <xf numFmtId="2" fontId="2" fillId="0" borderId="0" xfId="2" applyNumberFormat="1"/>
    <xf numFmtId="0" fontId="8" fillId="0" borderId="0" xfId="2" quotePrefix="1" applyFont="1" applyAlignment="1">
      <alignment horizontal="left"/>
    </xf>
    <xf numFmtId="0" fontId="7" fillId="0" borderId="0" xfId="2" quotePrefix="1" applyFont="1"/>
    <xf numFmtId="0" fontId="9" fillId="0" borderId="0" xfId="2" quotePrefix="1" applyFont="1"/>
    <xf numFmtId="0" fontId="10" fillId="4" borderId="0" xfId="2" applyFont="1" applyFill="1"/>
    <xf numFmtId="164" fontId="10" fillId="4" borderId="0" xfId="2" applyNumberFormat="1" applyFont="1" applyFill="1"/>
    <xf numFmtId="0" fontId="10" fillId="0" borderId="0" xfId="2" applyFont="1"/>
    <xf numFmtId="164" fontId="10" fillId="0" borderId="0" xfId="2" applyNumberFormat="1" applyFont="1"/>
    <xf numFmtId="0" fontId="11" fillId="0" borderId="0" xfId="2" applyFont="1"/>
    <xf numFmtId="0" fontId="2" fillId="5" borderId="0" xfId="2" applyFill="1"/>
    <xf numFmtId="164" fontId="5" fillId="0" borderId="0" xfId="2" applyNumberFormat="1" applyFont="1"/>
    <xf numFmtId="164" fontId="2" fillId="0" borderId="0" xfId="1" applyNumberFormat="1" applyFont="1" applyFill="1"/>
    <xf numFmtId="164" fontId="2" fillId="0" borderId="0" xfId="2" applyNumberFormat="1"/>
    <xf numFmtId="164" fontId="2" fillId="0" borderId="0" xfId="1" applyNumberFormat="1" applyFont="1"/>
    <xf numFmtId="0" fontId="12" fillId="0" borderId="0" xfId="3"/>
    <xf numFmtId="2" fontId="2" fillId="0" borderId="0" xfId="0" applyNumberFormat="1" applyFont="1"/>
    <xf numFmtId="0" fontId="2" fillId="0" borderId="0" xfId="0" applyFont="1"/>
    <xf numFmtId="165" fontId="2" fillId="0" borderId="0" xfId="2" applyNumberFormat="1"/>
    <xf numFmtId="165" fontId="2" fillId="0" borderId="0" xfId="0" applyNumberFormat="1" applyFont="1"/>
    <xf numFmtId="0" fontId="2" fillId="3" borderId="0" xfId="2" quotePrefix="1" applyFill="1"/>
    <xf numFmtId="0" fontId="2" fillId="2" borderId="0" xfId="2" quotePrefix="1" applyFill="1"/>
    <xf numFmtId="164" fontId="2" fillId="4" borderId="0" xfId="1" applyNumberFormat="1" applyFont="1" applyFill="1"/>
    <xf numFmtId="0" fontId="2" fillId="0" borderId="0" xfId="2" quotePrefix="1"/>
    <xf numFmtId="0" fontId="2" fillId="0" borderId="0" xfId="3" applyFont="1"/>
    <xf numFmtId="0" fontId="2" fillId="4" borderId="0" xfId="2" applyFill="1"/>
    <xf numFmtId="0" fontId="2" fillId="0" borderId="0" xfId="1" applyNumberFormat="1" applyFont="1"/>
    <xf numFmtId="0" fontId="2" fillId="6" borderId="0" xfId="2" applyFill="1"/>
    <xf numFmtId="2" fontId="2" fillId="6" borderId="0" xfId="2" applyNumberFormat="1" applyFill="1"/>
    <xf numFmtId="166" fontId="2" fillId="0" borderId="0" xfId="2" applyNumberFormat="1"/>
    <xf numFmtId="2" fontId="15" fillId="0" borderId="0" xfId="2" applyNumberFormat="1" applyFont="1"/>
    <xf numFmtId="164" fontId="16" fillId="4" borderId="0" xfId="2" applyNumberFormat="1" applyFont="1" applyFill="1"/>
    <xf numFmtId="164" fontId="15" fillId="0" borderId="0" xfId="1" applyNumberFormat="1" applyFont="1"/>
    <xf numFmtId="2" fontId="15" fillId="0" borderId="0" xfId="0" applyNumberFormat="1" applyFont="1"/>
    <xf numFmtId="164" fontId="15" fillId="4" borderId="0" xfId="1" applyNumberFormat="1" applyFont="1" applyFill="1"/>
    <xf numFmtId="0" fontId="17" fillId="0" borderId="0" xfId="2" applyFont="1"/>
    <xf numFmtId="164" fontId="10" fillId="4" borderId="0" xfId="1" applyNumberFormat="1" applyFont="1" applyFill="1"/>
    <xf numFmtId="164" fontId="16" fillId="0" borderId="0" xfId="2" applyNumberFormat="1" applyFont="1"/>
    <xf numFmtId="164" fontId="16" fillId="4" borderId="0" xfId="1" applyNumberFormat="1" applyFont="1" applyFill="1"/>
    <xf numFmtId="164" fontId="10" fillId="0" borderId="0" xfId="1" applyNumberFormat="1" applyFont="1" applyFill="1"/>
    <xf numFmtId="0" fontId="15" fillId="3" borderId="0" xfId="2" quotePrefix="1" applyFont="1" applyFill="1"/>
    <xf numFmtId="0" fontId="15" fillId="3" borderId="0" xfId="2" applyFont="1" applyFill="1"/>
    <xf numFmtId="49" fontId="2" fillId="3" borderId="0" xfId="2" quotePrefix="1" applyNumberFormat="1" applyFill="1"/>
    <xf numFmtId="0" fontId="18" fillId="0" borderId="0" xfId="2" quotePrefix="1" applyFont="1"/>
    <xf numFmtId="0" fontId="19" fillId="0" borderId="0" xfId="2" applyFont="1"/>
    <xf numFmtId="167" fontId="2" fillId="0" borderId="0" xfId="2" applyNumberFormat="1"/>
    <xf numFmtId="166" fontId="2" fillId="0" borderId="0" xfId="0" applyNumberFormat="1" applyFont="1"/>
    <xf numFmtId="0" fontId="2" fillId="0" borderId="0" xfId="2" applyAlignment="1">
      <alignment horizontal="center"/>
    </xf>
  </cellXfs>
  <cellStyles count="13">
    <cellStyle name="Blogas 2" xfId="6" xr:uid="{644979D7-1D4C-4193-8EA8-D1D57BAF7CDF}"/>
    <cellStyle name="Currency 2" xfId="11" xr:uid="{01232FA5-0B0B-4C06-BD7E-00C198661809}"/>
    <cellStyle name="Geras 2" xfId="7" xr:uid="{0270EFF3-E669-494F-8AE3-3309AF16C7AA}"/>
    <cellStyle name="Įprastas" xfId="0" builtinId="0"/>
    <cellStyle name="Įprastas 2" xfId="5" xr:uid="{657917FA-6338-4DA2-998F-2BD8BED2BEBC}"/>
    <cellStyle name="Įprastas 3" xfId="3" xr:uid="{2597FA80-D6F0-4200-A5F4-0079050BBCB3}"/>
    <cellStyle name="Normal 2" xfId="2" xr:uid="{891DCC6E-474E-4540-A65C-6D7121C37C55}"/>
    <cellStyle name="Normal 2 2" xfId="8" xr:uid="{7480CED0-0E7E-40B7-BBB4-0A7A6EDC7DF4}"/>
    <cellStyle name="Normal 21" xfId="9" xr:uid="{69E8F894-F849-4563-9DA1-AA339791C84B}"/>
    <cellStyle name="Normal 86" xfId="12" xr:uid="{3A7D68F6-549F-4BA9-89DC-E1E22E13DA20}"/>
    <cellStyle name="Percent 2" xfId="10" xr:uid="{A48916D1-5C82-436E-A51F-55E134AE714E}"/>
    <cellStyle name="Procentai" xfId="1" builtinId="5"/>
    <cellStyle name="Standard 2" xfId="4" xr:uid="{42D3BCED-E9BD-4C1A-B6B6-EACE6A4F23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Kiet</a:t>
            </a:r>
            <a:r>
              <a:rPr lang="lt-LT" sz="1200" b="1"/>
              <a:t>ųjų</a:t>
            </a:r>
            <a:r>
              <a:rPr lang="lt-LT" sz="1200" b="1" baseline="0"/>
              <a:t> dalelių </a:t>
            </a:r>
            <a:r>
              <a:rPr lang="en-US" sz="1200" b="1"/>
              <a:t>(</a:t>
            </a:r>
            <a:r>
              <a:rPr lang="lt-LT" sz="1200" b="1"/>
              <a:t>KD</a:t>
            </a:r>
            <a:r>
              <a:rPr lang="en-US" sz="1200" b="1"/>
              <a:t>10) </a:t>
            </a:r>
            <a:r>
              <a:rPr lang="lt-LT" sz="1200" b="1"/>
              <a:t>išmetimai į aplinkos orą Lietuvos ūkyje pagal ūkio sektorius,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'PM10 grafikai'!$C$21</c:f>
              <c:strCache>
                <c:ptCount val="1"/>
                <c:pt idx="0">
                  <c:v>ENERGIJOS GAMYBA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'PM10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'PM10 grafikai'!$D$21:$AL$21</c:f>
              <c:numCache>
                <c:formatCode>0.0%</c:formatCode>
                <c:ptCount val="35"/>
                <c:pt idx="0">
                  <c:v>0.71511895669359749</c:v>
                </c:pt>
                <c:pt idx="1">
                  <c:v>0.73386843157404491</c:v>
                </c:pt>
                <c:pt idx="2">
                  <c:v>0.69594622610381351</c:v>
                </c:pt>
                <c:pt idx="3">
                  <c:v>0.78893158179849598</c:v>
                </c:pt>
                <c:pt idx="4">
                  <c:v>0.80351591904702679</c:v>
                </c:pt>
                <c:pt idx="5">
                  <c:v>0.79806034431039086</c:v>
                </c:pt>
                <c:pt idx="6">
                  <c:v>0.81192543107284165</c:v>
                </c:pt>
                <c:pt idx="7">
                  <c:v>0.80051341689830158</c:v>
                </c:pt>
                <c:pt idx="8">
                  <c:v>0.79712317994004656</c:v>
                </c:pt>
                <c:pt idx="9">
                  <c:v>0.80239523567059601</c:v>
                </c:pt>
                <c:pt idx="10">
                  <c:v>0.81567690450073183</c:v>
                </c:pt>
                <c:pt idx="11">
                  <c:v>0.81808646842266319</c:v>
                </c:pt>
                <c:pt idx="12">
                  <c:v>0.7965624949290756</c:v>
                </c:pt>
                <c:pt idx="13">
                  <c:v>0.80016148789279273</c:v>
                </c:pt>
                <c:pt idx="14">
                  <c:v>0.79893796339708156</c:v>
                </c:pt>
                <c:pt idx="15">
                  <c:v>0.37397116313567064</c:v>
                </c:pt>
                <c:pt idx="16">
                  <c:v>0.53985487877751182</c:v>
                </c:pt>
                <c:pt idx="17">
                  <c:v>0.50600124556680204</c:v>
                </c:pt>
                <c:pt idx="18">
                  <c:v>0.5686151931536817</c:v>
                </c:pt>
                <c:pt idx="19">
                  <c:v>0.55905807016921705</c:v>
                </c:pt>
                <c:pt idx="20">
                  <c:v>0.52164096760058043</c:v>
                </c:pt>
                <c:pt idx="21">
                  <c:v>0.47169235616646515</c:v>
                </c:pt>
                <c:pt idx="22">
                  <c:v>0.53395331466207796</c:v>
                </c:pt>
                <c:pt idx="23">
                  <c:v>0.50753476867949898</c:v>
                </c:pt>
                <c:pt idx="24">
                  <c:v>0.48406311306738931</c:v>
                </c:pt>
                <c:pt idx="25">
                  <c:v>0.51109479974378658</c:v>
                </c:pt>
                <c:pt idx="26">
                  <c:v>0.47441915568844117</c:v>
                </c:pt>
                <c:pt idx="27">
                  <c:v>0.55822568485821267</c:v>
                </c:pt>
                <c:pt idx="28">
                  <c:v>0.43515021760071182</c:v>
                </c:pt>
                <c:pt idx="29">
                  <c:v>0.48415468228678527</c:v>
                </c:pt>
                <c:pt idx="30">
                  <c:v>0.4826070578295934</c:v>
                </c:pt>
                <c:pt idx="31">
                  <c:v>0.472597251221759</c:v>
                </c:pt>
                <c:pt idx="32">
                  <c:v>0.45635903779550441</c:v>
                </c:pt>
                <c:pt idx="33">
                  <c:v>0.43033568900899521</c:v>
                </c:pt>
                <c:pt idx="34">
                  <c:v>0.40614458889081345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B-424E-A165-7AB8B39C9C06}"/>
            </c:ext>
          </c:extLst>
        </c:ser>
        <c:ser>
          <c:idx val="6"/>
          <c:order val="1"/>
          <c:tx>
            <c:strRef>
              <c:f>'PM10 grafikai'!$C$27</c:f>
              <c:strCache>
                <c:ptCount val="1"/>
                <c:pt idx="0">
                  <c:v>ŽEMĖS ŪKIO VEIKLOS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'PM10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'PM10 grafikai'!$D$27:$AL$27</c:f>
              <c:numCache>
                <c:formatCode>0.0%</c:formatCode>
                <c:ptCount val="35"/>
                <c:pt idx="0">
                  <c:v>5.9600489522122116E-2</c:v>
                </c:pt>
                <c:pt idx="1">
                  <c:v>5.5385142300235522E-2</c:v>
                </c:pt>
                <c:pt idx="2">
                  <c:v>6.7285068386020663E-2</c:v>
                </c:pt>
                <c:pt idx="3">
                  <c:v>4.8639227494973167E-2</c:v>
                </c:pt>
                <c:pt idx="4">
                  <c:v>4.735850358416533E-2</c:v>
                </c:pt>
                <c:pt idx="5">
                  <c:v>4.5914062673474941E-2</c:v>
                </c:pt>
                <c:pt idx="6">
                  <c:v>4.2073282753758004E-2</c:v>
                </c:pt>
                <c:pt idx="7">
                  <c:v>4.1414864713010972E-2</c:v>
                </c:pt>
                <c:pt idx="8">
                  <c:v>3.7313360166591959E-2</c:v>
                </c:pt>
                <c:pt idx="9">
                  <c:v>3.4920059144839553E-2</c:v>
                </c:pt>
                <c:pt idx="10">
                  <c:v>3.2961873728301401E-2</c:v>
                </c:pt>
                <c:pt idx="11">
                  <c:v>3.2447598433582719E-2</c:v>
                </c:pt>
                <c:pt idx="12">
                  <c:v>3.3054777585352378E-2</c:v>
                </c:pt>
                <c:pt idx="13">
                  <c:v>3.516122801917064E-2</c:v>
                </c:pt>
                <c:pt idx="14">
                  <c:v>3.5631397551678934E-2</c:v>
                </c:pt>
                <c:pt idx="15">
                  <c:v>0.11304318626300086</c:v>
                </c:pt>
                <c:pt idx="16">
                  <c:v>0.16046400625422888</c:v>
                </c:pt>
                <c:pt idx="17">
                  <c:v>0.16090580987979494</c:v>
                </c:pt>
                <c:pt idx="18">
                  <c:v>0.18058527876781172</c:v>
                </c:pt>
                <c:pt idx="19">
                  <c:v>0.18721353342459937</c:v>
                </c:pt>
                <c:pt idx="20">
                  <c:v>0.17356897462736831</c:v>
                </c:pt>
                <c:pt idx="21">
                  <c:v>0.17152413528954982</c:v>
                </c:pt>
                <c:pt idx="22">
                  <c:v>0.20067199203671732</c:v>
                </c:pt>
                <c:pt idx="23">
                  <c:v>0.20322248450989416</c:v>
                </c:pt>
                <c:pt idx="24">
                  <c:v>0.22065627607183524</c:v>
                </c:pt>
                <c:pt idx="25">
                  <c:v>0.24460328460650102</c:v>
                </c:pt>
                <c:pt idx="26">
                  <c:v>0.23853597716257763</c:v>
                </c:pt>
                <c:pt idx="27">
                  <c:v>0.26466893722653256</c:v>
                </c:pt>
                <c:pt idx="28">
                  <c:v>0.23916287653603296</c:v>
                </c:pt>
                <c:pt idx="29">
                  <c:v>0.29829184469384457</c:v>
                </c:pt>
                <c:pt idx="30">
                  <c:v>0.31289983454922393</c:v>
                </c:pt>
                <c:pt idx="31">
                  <c:v>0.30353578515829477</c:v>
                </c:pt>
                <c:pt idx="32">
                  <c:v>0.31320779342775573</c:v>
                </c:pt>
                <c:pt idx="33">
                  <c:v>0.33627346055415386</c:v>
                </c:pt>
                <c:pt idx="34">
                  <c:v>0.31714866668361757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CB-424E-A165-7AB8B39C9C06}"/>
            </c:ext>
          </c:extLst>
        </c:ser>
        <c:ser>
          <c:idx val="5"/>
          <c:order val="2"/>
          <c:tx>
            <c:strRef>
              <c:f>'PM10 grafikai'!$C$26</c:f>
              <c:strCache>
                <c:ptCount val="1"/>
                <c:pt idx="0">
                  <c:v>KITI PRAMONĖS PROCESAI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'PM10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'PM10 grafikai'!$D$26:$AL$26</c:f>
              <c:numCache>
                <c:formatCode>0.0%</c:formatCode>
                <c:ptCount val="35"/>
                <c:pt idx="0">
                  <c:v>9.7841270252756944E-4</c:v>
                </c:pt>
                <c:pt idx="1">
                  <c:v>7.8907415526681369E-4</c:v>
                </c:pt>
                <c:pt idx="2">
                  <c:v>6.4096976867732559E-4</c:v>
                </c:pt>
                <c:pt idx="3">
                  <c:v>3.6072335415537584E-4</c:v>
                </c:pt>
                <c:pt idx="4">
                  <c:v>1.1014486266185295E-3</c:v>
                </c:pt>
                <c:pt idx="5">
                  <c:v>2.4691482751325114E-3</c:v>
                </c:pt>
                <c:pt idx="6">
                  <c:v>1.4003512581456823E-3</c:v>
                </c:pt>
                <c:pt idx="7">
                  <c:v>1.2009271725615083E-3</c:v>
                </c:pt>
                <c:pt idx="8">
                  <c:v>1.1871198315345694E-3</c:v>
                </c:pt>
                <c:pt idx="9">
                  <c:v>1.4921324738547297E-3</c:v>
                </c:pt>
                <c:pt idx="10">
                  <c:v>5.7666280880960489E-3</c:v>
                </c:pt>
                <c:pt idx="11">
                  <c:v>3.6141964287446609E-3</c:v>
                </c:pt>
                <c:pt idx="12">
                  <c:v>8.0525896179314514E-3</c:v>
                </c:pt>
                <c:pt idx="13">
                  <c:v>9.1004129034778832E-3</c:v>
                </c:pt>
                <c:pt idx="14">
                  <c:v>8.5795305632579751E-3</c:v>
                </c:pt>
                <c:pt idx="15">
                  <c:v>0.42837212529354546</c:v>
                </c:pt>
                <c:pt idx="16">
                  <c:v>0.17218680968327774</c:v>
                </c:pt>
                <c:pt idx="17">
                  <c:v>0.19857056082452021</c:v>
                </c:pt>
                <c:pt idx="18">
                  <c:v>0.10506181529965884</c:v>
                </c:pt>
                <c:pt idx="19">
                  <c:v>0.1350784623509286</c:v>
                </c:pt>
                <c:pt idx="20">
                  <c:v>0.18234078612515495</c:v>
                </c:pt>
                <c:pt idx="21">
                  <c:v>0.23972221940018451</c:v>
                </c:pt>
                <c:pt idx="22">
                  <c:v>0.13634109298506447</c:v>
                </c:pt>
                <c:pt idx="23">
                  <c:v>0.16478091919137719</c:v>
                </c:pt>
                <c:pt idx="24">
                  <c:v>0.17033903134262052</c:v>
                </c:pt>
                <c:pt idx="25">
                  <c:v>0.1104234338885402</c:v>
                </c:pt>
                <c:pt idx="26">
                  <c:v>0.15998980783412256</c:v>
                </c:pt>
                <c:pt idx="27">
                  <c:v>2.5151175238470054E-2</c:v>
                </c:pt>
                <c:pt idx="28">
                  <c:v>0.19165321833591623</c:v>
                </c:pt>
                <c:pt idx="29">
                  <c:v>5.6937365353318788E-2</c:v>
                </c:pt>
                <c:pt idx="30">
                  <c:v>5.315350075701504E-2</c:v>
                </c:pt>
                <c:pt idx="31">
                  <c:v>7.0648170286252879E-2</c:v>
                </c:pt>
                <c:pt idx="32">
                  <c:v>8.1157716460008536E-2</c:v>
                </c:pt>
                <c:pt idx="33">
                  <c:v>7.9154139359057893E-2</c:v>
                </c:pt>
                <c:pt idx="34">
                  <c:v>0.12502423513353794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CB-424E-A165-7AB8B39C9C06}"/>
            </c:ext>
          </c:extLst>
        </c:ser>
        <c:ser>
          <c:idx val="4"/>
          <c:order val="3"/>
          <c:tx>
            <c:strRef>
              <c:f>'PM10 grafikai'!$C$25</c:f>
              <c:strCache>
                <c:ptCount val="1"/>
                <c:pt idx="0">
                  <c:v>KELIŲ TRANSPORTAS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'PM10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'PM10 grafikai'!$D$25:$AL$25</c:f>
              <c:numCache>
                <c:formatCode>0.0%</c:formatCode>
                <c:ptCount val="35"/>
                <c:pt idx="0">
                  <c:v>8.8378964448381725E-2</c:v>
                </c:pt>
                <c:pt idx="1">
                  <c:v>9.196758601004576E-2</c:v>
                </c:pt>
                <c:pt idx="2">
                  <c:v>9.8188528952589851E-2</c:v>
                </c:pt>
                <c:pt idx="3">
                  <c:v>6.1209622903978828E-2</c:v>
                </c:pt>
                <c:pt idx="4">
                  <c:v>4.392323668638852E-2</c:v>
                </c:pt>
                <c:pt idx="5">
                  <c:v>5.5699454047190566E-2</c:v>
                </c:pt>
                <c:pt idx="6">
                  <c:v>5.8531757705784136E-2</c:v>
                </c:pt>
                <c:pt idx="7">
                  <c:v>7.6139245433401906E-2</c:v>
                </c:pt>
                <c:pt idx="8">
                  <c:v>8.1791929912037334E-2</c:v>
                </c:pt>
                <c:pt idx="9">
                  <c:v>7.6793264773388339E-2</c:v>
                </c:pt>
                <c:pt idx="10">
                  <c:v>7.0308114564879814E-2</c:v>
                </c:pt>
                <c:pt idx="11">
                  <c:v>7.7122563281011441E-2</c:v>
                </c:pt>
                <c:pt idx="12">
                  <c:v>7.5633475428926525E-2</c:v>
                </c:pt>
                <c:pt idx="13">
                  <c:v>7.3500762745186368E-2</c:v>
                </c:pt>
                <c:pt idx="14">
                  <c:v>7.9122836520364545E-2</c:v>
                </c:pt>
                <c:pt idx="15">
                  <c:v>3.3158594329973888E-2</c:v>
                </c:pt>
                <c:pt idx="16">
                  <c:v>5.1612350578327457E-2</c:v>
                </c:pt>
                <c:pt idx="17">
                  <c:v>6.11977143895212E-2</c:v>
                </c:pt>
                <c:pt idx="18">
                  <c:v>6.5873990671214064E-2</c:v>
                </c:pt>
                <c:pt idx="19">
                  <c:v>5.0130021050764091E-2</c:v>
                </c:pt>
                <c:pt idx="20">
                  <c:v>5.5886176346138912E-2</c:v>
                </c:pt>
                <c:pt idx="21">
                  <c:v>5.2390265268996081E-2</c:v>
                </c:pt>
                <c:pt idx="22">
                  <c:v>5.7405780867010411E-2</c:v>
                </c:pt>
                <c:pt idx="23">
                  <c:v>6.1427913979709529E-2</c:v>
                </c:pt>
                <c:pt idx="24">
                  <c:v>5.8739803675813697E-2</c:v>
                </c:pt>
                <c:pt idx="25">
                  <c:v>6.5843215606634573E-2</c:v>
                </c:pt>
                <c:pt idx="26">
                  <c:v>6.6873330464201033E-2</c:v>
                </c:pt>
                <c:pt idx="27">
                  <c:v>7.7172437304169964E-2</c:v>
                </c:pt>
                <c:pt idx="28">
                  <c:v>6.6601104633900524E-2</c:v>
                </c:pt>
                <c:pt idx="29">
                  <c:v>8.0085788755964435E-2</c:v>
                </c:pt>
                <c:pt idx="30">
                  <c:v>7.2033102913232186E-2</c:v>
                </c:pt>
                <c:pt idx="31">
                  <c:v>6.8686061863080045E-2</c:v>
                </c:pt>
                <c:pt idx="32">
                  <c:v>6.8639952919338623E-2</c:v>
                </c:pt>
                <c:pt idx="33">
                  <c:v>7.3885501644336979E-2</c:v>
                </c:pt>
                <c:pt idx="34">
                  <c:v>7.0618720053458858E-2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CB-424E-A165-7AB8B39C9C06}"/>
            </c:ext>
          </c:extLst>
        </c:ser>
        <c:ser>
          <c:idx val="2"/>
          <c:order val="4"/>
          <c:tx>
            <c:strRef>
              <c:f>'PM10 grafikai'!$C$23</c:f>
              <c:strCache>
                <c:ptCount val="1"/>
                <c:pt idx="0">
                  <c:v>PROCESAI MINERALŲ PRAMONĖJE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'PM10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'PM10 grafikai'!$D$23:$AL$23</c:f>
              <c:numCache>
                <c:formatCode>0.0%</c:formatCode>
                <c:ptCount val="35"/>
                <c:pt idx="0">
                  <c:v>4.2134972859448346E-2</c:v>
                </c:pt>
                <c:pt idx="1">
                  <c:v>4.0179203565018848E-2</c:v>
                </c:pt>
                <c:pt idx="2">
                  <c:v>3.5789395957599203E-2</c:v>
                </c:pt>
                <c:pt idx="3">
                  <c:v>1.8753823496406606E-2</c:v>
                </c:pt>
                <c:pt idx="4">
                  <c:v>1.7655680535694565E-2</c:v>
                </c:pt>
                <c:pt idx="5">
                  <c:v>1.7373301642485173E-2</c:v>
                </c:pt>
                <c:pt idx="6">
                  <c:v>1.564181258273311E-2</c:v>
                </c:pt>
                <c:pt idx="7">
                  <c:v>1.3799386161257265E-2</c:v>
                </c:pt>
                <c:pt idx="8">
                  <c:v>2.6693521417661854E-2</c:v>
                </c:pt>
                <c:pt idx="9">
                  <c:v>2.5581819065630042E-2</c:v>
                </c:pt>
                <c:pt idx="10">
                  <c:v>2.3338089026988165E-2</c:v>
                </c:pt>
                <c:pt idx="11">
                  <c:v>2.1287973355110408E-2</c:v>
                </c:pt>
                <c:pt idx="12">
                  <c:v>2.2407192185324488E-2</c:v>
                </c:pt>
                <c:pt idx="13">
                  <c:v>2.3374713814446418E-2</c:v>
                </c:pt>
                <c:pt idx="14">
                  <c:v>2.4932541831910213E-2</c:v>
                </c:pt>
                <c:pt idx="15">
                  <c:v>1.4295355560962147E-2</c:v>
                </c:pt>
                <c:pt idx="16">
                  <c:v>2.2195857645194123E-2</c:v>
                </c:pt>
                <c:pt idx="17">
                  <c:v>2.2438490778326898E-2</c:v>
                </c:pt>
                <c:pt idx="18">
                  <c:v>2.5115264189615114E-2</c:v>
                </c:pt>
                <c:pt idx="19">
                  <c:v>1.6987880887386807E-2</c:v>
                </c:pt>
                <c:pt idx="20">
                  <c:v>1.7612254203577305E-2</c:v>
                </c:pt>
                <c:pt idx="21">
                  <c:v>1.8676013397155869E-2</c:v>
                </c:pt>
                <c:pt idx="22">
                  <c:v>2.0859695216834329E-2</c:v>
                </c:pt>
                <c:pt idx="23">
                  <c:v>2.3201070689531981E-2</c:v>
                </c:pt>
                <c:pt idx="24">
                  <c:v>2.3218087441566917E-2</c:v>
                </c:pt>
                <c:pt idx="25">
                  <c:v>2.7070483017180697E-2</c:v>
                </c:pt>
                <c:pt idx="26">
                  <c:v>2.556307426089266E-2</c:v>
                </c:pt>
                <c:pt idx="27">
                  <c:v>3.2382845320586481E-2</c:v>
                </c:pt>
                <c:pt idx="28">
                  <c:v>2.952901606525795E-2</c:v>
                </c:pt>
                <c:pt idx="29">
                  <c:v>3.7421232969156733E-2</c:v>
                </c:pt>
                <c:pt idx="30">
                  <c:v>3.7161600481031384E-2</c:v>
                </c:pt>
                <c:pt idx="31">
                  <c:v>4.1962869017463718E-2</c:v>
                </c:pt>
                <c:pt idx="32">
                  <c:v>3.9943450448449339E-2</c:v>
                </c:pt>
                <c:pt idx="33">
                  <c:v>3.8034947850211401E-2</c:v>
                </c:pt>
                <c:pt idx="34">
                  <c:v>3.9476805122648458E-2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CB-424E-A165-7AB8B39C9C06}"/>
            </c:ext>
          </c:extLst>
        </c:ser>
        <c:ser>
          <c:idx val="3"/>
          <c:order val="5"/>
          <c:tx>
            <c:strRef>
              <c:f>'PM10 grafikai'!$C$24</c:f>
              <c:strCache>
                <c:ptCount val="1"/>
                <c:pt idx="0">
                  <c:v>NE KELIŲ TRANSPORTAS IR MECHANIZMAI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'PM10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'PM10 grafikai'!$D$24:$AL$24</c:f>
              <c:numCache>
                <c:formatCode>0.0%</c:formatCode>
                <c:ptCount val="35"/>
                <c:pt idx="0">
                  <c:v>6.6532815569021783E-2</c:v>
                </c:pt>
                <c:pt idx="1">
                  <c:v>5.0676422638504352E-2</c:v>
                </c:pt>
                <c:pt idx="2">
                  <c:v>6.1994606871524992E-2</c:v>
                </c:pt>
                <c:pt idx="3">
                  <c:v>4.8648238175861773E-2</c:v>
                </c:pt>
                <c:pt idx="4">
                  <c:v>4.9779447215621629E-2</c:v>
                </c:pt>
                <c:pt idx="5">
                  <c:v>4.4665476325586193E-2</c:v>
                </c:pt>
                <c:pt idx="6">
                  <c:v>3.1559098797282539E-2</c:v>
                </c:pt>
                <c:pt idx="7">
                  <c:v>2.8884549996997289E-2</c:v>
                </c:pt>
                <c:pt idx="8">
                  <c:v>2.465321694505241E-2</c:v>
                </c:pt>
                <c:pt idx="9">
                  <c:v>1.9649782473997957E-2</c:v>
                </c:pt>
                <c:pt idx="10">
                  <c:v>1.7347667144583256E-2</c:v>
                </c:pt>
                <c:pt idx="11">
                  <c:v>1.4113803321006944E-2</c:v>
                </c:pt>
                <c:pt idx="12">
                  <c:v>1.4189316988637658E-2</c:v>
                </c:pt>
                <c:pt idx="13">
                  <c:v>1.4428662733622128E-2</c:v>
                </c:pt>
                <c:pt idx="14">
                  <c:v>1.4641849037809216E-2</c:v>
                </c:pt>
                <c:pt idx="15">
                  <c:v>1.6429819362641734E-2</c:v>
                </c:pt>
                <c:pt idx="16">
                  <c:v>2.2701217377530208E-2</c:v>
                </c:pt>
                <c:pt idx="17">
                  <c:v>2.2910331471038783E-2</c:v>
                </c:pt>
                <c:pt idx="18">
                  <c:v>2.5610193673307035E-2</c:v>
                </c:pt>
                <c:pt idx="19">
                  <c:v>2.2986951222485733E-2</c:v>
                </c:pt>
                <c:pt idx="20">
                  <c:v>2.246007402213631E-2</c:v>
                </c:pt>
                <c:pt idx="21">
                  <c:v>2.1540493164468631E-2</c:v>
                </c:pt>
                <c:pt idx="22">
                  <c:v>2.3304949846721122E-2</c:v>
                </c:pt>
                <c:pt idx="23">
                  <c:v>1.3131970412565051E-2</c:v>
                </c:pt>
                <c:pt idx="24">
                  <c:v>1.4684042685079966E-2</c:v>
                </c:pt>
                <c:pt idx="25">
                  <c:v>1.3460000576497001E-2</c:v>
                </c:pt>
                <c:pt idx="26">
                  <c:v>1.2363531448404491E-2</c:v>
                </c:pt>
                <c:pt idx="27">
                  <c:v>1.4472426831105204E-2</c:v>
                </c:pt>
                <c:pt idx="28">
                  <c:v>1.1001330537776213E-2</c:v>
                </c:pt>
                <c:pt idx="29">
                  <c:v>1.2831241535347397E-2</c:v>
                </c:pt>
                <c:pt idx="30">
                  <c:v>1.1617297918593851E-2</c:v>
                </c:pt>
                <c:pt idx="31">
                  <c:v>1.0890951436092733E-2</c:v>
                </c:pt>
                <c:pt idx="32">
                  <c:v>9.6698691873893135E-3</c:v>
                </c:pt>
                <c:pt idx="33">
                  <c:v>1.0549261685568162E-2</c:v>
                </c:pt>
                <c:pt idx="34">
                  <c:v>1.08330574223805E-2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CB-424E-A165-7AB8B39C9C06}"/>
            </c:ext>
          </c:extLst>
        </c:ser>
        <c:ser>
          <c:idx val="7"/>
          <c:order val="6"/>
          <c:tx>
            <c:strRef>
              <c:f>'PM10 grafikai'!$C$28</c:f>
              <c:strCache>
                <c:ptCount val="1"/>
                <c:pt idx="0">
                  <c:v>ATLIEKŲ TVARKYMAS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'PM10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'PM10 grafikai'!$D$28:$AL$28</c:f>
              <c:numCache>
                <c:formatCode>0.0%</c:formatCode>
                <c:ptCount val="35"/>
                <c:pt idx="0">
                  <c:v>1.0562073691465479E-2</c:v>
                </c:pt>
                <c:pt idx="1">
                  <c:v>9.7843793566536937E-3</c:v>
                </c:pt>
                <c:pt idx="2">
                  <c:v>1.4918239329578782E-2</c:v>
                </c:pt>
                <c:pt idx="3">
                  <c:v>1.2987448597402435E-2</c:v>
                </c:pt>
                <c:pt idx="4">
                  <c:v>1.3166251996578794E-2</c:v>
                </c:pt>
                <c:pt idx="5">
                  <c:v>1.2966753951813476E-2</c:v>
                </c:pt>
                <c:pt idx="6">
                  <c:v>1.26564025503081E-2</c:v>
                </c:pt>
                <c:pt idx="7">
                  <c:v>1.3145762676685116E-2</c:v>
                </c:pt>
                <c:pt idx="8">
                  <c:v>1.2076550915067777E-2</c:v>
                </c:pt>
                <c:pt idx="9">
                  <c:v>1.1340951961187343E-2</c:v>
                </c:pt>
                <c:pt idx="10">
                  <c:v>1.0818945308764377E-2</c:v>
                </c:pt>
                <c:pt idx="11">
                  <c:v>9.9117795357195667E-3</c:v>
                </c:pt>
                <c:pt idx="12">
                  <c:v>9.5528102954088954E-3</c:v>
                </c:pt>
                <c:pt idx="13">
                  <c:v>9.0148481122953681E-3</c:v>
                </c:pt>
                <c:pt idx="14">
                  <c:v>9.2725306168573302E-3</c:v>
                </c:pt>
                <c:pt idx="15">
                  <c:v>5.1854040579555876E-3</c:v>
                </c:pt>
                <c:pt idx="16">
                  <c:v>7.3152047026527264E-3</c:v>
                </c:pt>
                <c:pt idx="17">
                  <c:v>7.1615389632456892E-3</c:v>
                </c:pt>
                <c:pt idx="18">
                  <c:v>8.0261103353942553E-3</c:v>
                </c:pt>
                <c:pt idx="19">
                  <c:v>8.8618385083254342E-3</c:v>
                </c:pt>
                <c:pt idx="20">
                  <c:v>8.7039572643895606E-3</c:v>
                </c:pt>
                <c:pt idx="21">
                  <c:v>8.5363891322308063E-3</c:v>
                </c:pt>
                <c:pt idx="22">
                  <c:v>9.9757119908457769E-3</c:v>
                </c:pt>
                <c:pt idx="23">
                  <c:v>1.0002726668641515E-2</c:v>
                </c:pt>
                <c:pt idx="24">
                  <c:v>1.0530095959832213E-2</c:v>
                </c:pt>
                <c:pt idx="25">
                  <c:v>1.0416579934886811E-2</c:v>
                </c:pt>
                <c:pt idx="26">
                  <c:v>9.9781869088991781E-3</c:v>
                </c:pt>
                <c:pt idx="27">
                  <c:v>1.158201013008937E-2</c:v>
                </c:pt>
                <c:pt idx="28">
                  <c:v>9.923347591276591E-3</c:v>
                </c:pt>
                <c:pt idx="29">
                  <c:v>1.2690394128973213E-2</c:v>
                </c:pt>
                <c:pt idx="30">
                  <c:v>1.3596223146650216E-2</c:v>
                </c:pt>
                <c:pt idx="31">
                  <c:v>1.329822179303051E-2</c:v>
                </c:pt>
                <c:pt idx="32">
                  <c:v>1.3768780567915173E-2</c:v>
                </c:pt>
                <c:pt idx="33">
                  <c:v>1.4574968159925058E-2</c:v>
                </c:pt>
                <c:pt idx="34">
                  <c:v>1.4573157100947925E-2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7CB-424E-A165-7AB8B39C9C06}"/>
            </c:ext>
          </c:extLst>
        </c:ser>
        <c:ser>
          <c:idx val="8"/>
          <c:order val="7"/>
          <c:tx>
            <c:strRef>
              <c:f>'PM10 grafikai'!$C$29</c:f>
              <c:strCache>
                <c:ptCount val="1"/>
                <c:pt idx="0">
                  <c:v>GAISRAI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'PM10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'PM10 grafikai'!$D$29:$AL$29</c:f>
              <c:numCache>
                <c:formatCode>0.0%</c:formatCode>
                <c:ptCount val="35"/>
                <c:pt idx="0">
                  <c:v>7.5361474230632476E-3</c:v>
                </c:pt>
                <c:pt idx="1">
                  <c:v>7.7957210248978705E-3</c:v>
                </c:pt>
                <c:pt idx="2">
                  <c:v>1.9093106613811393E-2</c:v>
                </c:pt>
                <c:pt idx="3">
                  <c:v>1.5422307732889308E-2</c:v>
                </c:pt>
                <c:pt idx="4">
                  <c:v>1.9099016684801278E-2</c:v>
                </c:pt>
                <c:pt idx="5">
                  <c:v>1.9177249634571646E-2</c:v>
                </c:pt>
                <c:pt idx="6">
                  <c:v>2.2999513473328664E-2</c:v>
                </c:pt>
                <c:pt idx="7">
                  <c:v>2.2428730364715311E-2</c:v>
                </c:pt>
                <c:pt idx="8">
                  <c:v>1.7190574155420756E-2</c:v>
                </c:pt>
                <c:pt idx="9">
                  <c:v>2.6237048655689054E-2</c:v>
                </c:pt>
                <c:pt idx="10">
                  <c:v>2.2558754246927794E-2</c:v>
                </c:pt>
                <c:pt idx="11">
                  <c:v>2.2310667696522374E-2</c:v>
                </c:pt>
                <c:pt idx="12">
                  <c:v>3.9202257866222077E-2</c:v>
                </c:pt>
                <c:pt idx="13">
                  <c:v>3.3789601699681648E-2</c:v>
                </c:pt>
                <c:pt idx="14">
                  <c:v>2.7483138839650555E-2</c:v>
                </c:pt>
                <c:pt idx="15">
                  <c:v>1.4833226062524544E-2</c:v>
                </c:pt>
                <c:pt idx="16">
                  <c:v>2.2332388604324301E-2</c:v>
                </c:pt>
                <c:pt idx="17">
                  <c:v>1.9634990112963262E-2</c:v>
                </c:pt>
                <c:pt idx="18">
                  <c:v>2.0013695641624585E-2</c:v>
                </c:pt>
                <c:pt idx="19">
                  <c:v>1.8640399684968011E-2</c:v>
                </c:pt>
                <c:pt idx="20">
                  <c:v>1.6586090333834444E-2</c:v>
                </c:pt>
                <c:pt idx="21">
                  <c:v>1.4748921807317931E-2</c:v>
                </c:pt>
                <c:pt idx="22">
                  <c:v>1.6430503470078177E-2</c:v>
                </c:pt>
                <c:pt idx="23">
                  <c:v>1.5538752743429567E-2</c:v>
                </c:pt>
                <c:pt idx="24">
                  <c:v>1.6747786360873783E-2</c:v>
                </c:pt>
                <c:pt idx="25">
                  <c:v>1.6168889005402382E-2</c:v>
                </c:pt>
                <c:pt idx="26">
                  <c:v>1.1322392862470197E-2</c:v>
                </c:pt>
                <c:pt idx="27">
                  <c:v>1.5125625859701269E-2</c:v>
                </c:pt>
                <c:pt idx="28">
                  <c:v>1.5916370091364554E-2</c:v>
                </c:pt>
                <c:pt idx="29">
                  <c:v>1.6334963467960262E-2</c:v>
                </c:pt>
                <c:pt idx="30">
                  <c:v>1.6324954852715998E-2</c:v>
                </c:pt>
                <c:pt idx="31">
                  <c:v>1.7580013601189996E-2</c:v>
                </c:pt>
                <c:pt idx="32">
                  <c:v>1.640236364274306E-2</c:v>
                </c:pt>
                <c:pt idx="33">
                  <c:v>1.6615611442103009E-2</c:v>
                </c:pt>
                <c:pt idx="34">
                  <c:v>1.5704822692211916E-2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CB-424E-A165-7AB8B39C9C06}"/>
            </c:ext>
          </c:extLst>
        </c:ser>
        <c:ser>
          <c:idx val="1"/>
          <c:order val="8"/>
          <c:tx>
            <c:strRef>
              <c:f>'PM10 grafikai'!$C$22</c:f>
              <c:strCache>
                <c:ptCount val="1"/>
                <c:pt idx="0">
                  <c:v>DEGALŲ / KURO GAMYBA IR PASKIRSTYMAS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'PM10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'PM10 grafikai'!$D$22:$AL$22</c:f>
              <c:numCache>
                <c:formatCode>0.0%</c:formatCode>
                <c:ptCount val="35"/>
                <c:pt idx="0">
                  <c:v>9.1571670903720682E-3</c:v>
                </c:pt>
                <c:pt idx="1">
                  <c:v>9.5540393753322066E-3</c:v>
                </c:pt>
                <c:pt idx="2">
                  <c:v>6.1438580163842372E-3</c:v>
                </c:pt>
                <c:pt idx="3">
                  <c:v>5.0470264458363293E-3</c:v>
                </c:pt>
                <c:pt idx="4">
                  <c:v>4.4004956231045696E-3</c:v>
                </c:pt>
                <c:pt idx="5">
                  <c:v>3.6742091393547165E-3</c:v>
                </c:pt>
                <c:pt idx="6">
                  <c:v>3.2123498058181169E-3</c:v>
                </c:pt>
                <c:pt idx="7">
                  <c:v>2.4731165830690115E-3</c:v>
                </c:pt>
                <c:pt idx="8">
                  <c:v>1.9705467165869756E-3</c:v>
                </c:pt>
                <c:pt idx="9">
                  <c:v>1.5897057808169871E-3</c:v>
                </c:pt>
                <c:pt idx="10">
                  <c:v>1.2230233907274707E-3</c:v>
                </c:pt>
                <c:pt idx="11">
                  <c:v>1.104949525638884E-3</c:v>
                </c:pt>
                <c:pt idx="12">
                  <c:v>1.345085103120845E-3</c:v>
                </c:pt>
                <c:pt idx="13">
                  <c:v>1.468282079326909E-3</c:v>
                </c:pt>
                <c:pt idx="14">
                  <c:v>1.3982116413898311E-3</c:v>
                </c:pt>
                <c:pt idx="15">
                  <c:v>7.1112593372504071E-4</c:v>
                </c:pt>
                <c:pt idx="16">
                  <c:v>1.3372863769526358E-3</c:v>
                </c:pt>
                <c:pt idx="17">
                  <c:v>1.1793180137868757E-3</c:v>
                </c:pt>
                <c:pt idx="18">
                  <c:v>1.0984582676927422E-3</c:v>
                </c:pt>
                <c:pt idx="19">
                  <c:v>1.0428427013248844E-3</c:v>
                </c:pt>
                <c:pt idx="20">
                  <c:v>1.2007194768196797E-3</c:v>
                </c:pt>
                <c:pt idx="21">
                  <c:v>1.1692063736312244E-3</c:v>
                </c:pt>
                <c:pt idx="22">
                  <c:v>1.0569589246505089E-3</c:v>
                </c:pt>
                <c:pt idx="23">
                  <c:v>1.1593931253520739E-3</c:v>
                </c:pt>
                <c:pt idx="24">
                  <c:v>1.0217633949881886E-3</c:v>
                </c:pt>
                <c:pt idx="25">
                  <c:v>9.1931362057064668E-4</c:v>
                </c:pt>
                <c:pt idx="26">
                  <c:v>9.5454336999126091E-4</c:v>
                </c:pt>
                <c:pt idx="27">
                  <c:v>1.218857231132434E-3</c:v>
                </c:pt>
                <c:pt idx="28">
                  <c:v>1.0625186077630711E-3</c:v>
                </c:pt>
                <c:pt idx="29">
                  <c:v>1.2524868086491614E-3</c:v>
                </c:pt>
                <c:pt idx="30">
                  <c:v>6.0642755194392252E-4</c:v>
                </c:pt>
                <c:pt idx="31">
                  <c:v>8.0067562283625874E-4</c:v>
                </c:pt>
                <c:pt idx="32">
                  <c:v>8.5103555089559454E-4</c:v>
                </c:pt>
                <c:pt idx="33">
                  <c:v>5.7642029564860067E-4</c:v>
                </c:pt>
                <c:pt idx="34">
                  <c:v>4.759469003834581E-4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CB-424E-A165-7AB8B39C9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42390800"/>
        <c:axId val="1742377488"/>
      </c:barChart>
      <c:catAx>
        <c:axId val="17423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77488"/>
        <c:crosses val="autoZero"/>
        <c:auto val="1"/>
        <c:lblAlgn val="ctr"/>
        <c:lblOffset val="100"/>
        <c:noMultiLvlLbl val="0"/>
      </c:catAx>
      <c:valAx>
        <c:axId val="174237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5</a:t>
            </a:r>
            <a:r>
              <a:rPr lang="en-US" sz="1200" baseline="0"/>
              <a:t> did</a:t>
            </a:r>
            <a:r>
              <a:rPr lang="lt-LT" sz="1200" baseline="0"/>
              <a:t>ž</a:t>
            </a:r>
            <a:r>
              <a:rPr lang="en-US" sz="1200" baseline="0"/>
              <a:t>iausi</a:t>
            </a:r>
            <a:r>
              <a:rPr lang="lt-LT" sz="1200" baseline="0"/>
              <a:t> </a:t>
            </a:r>
            <a:r>
              <a:rPr lang="en-US" sz="1200" baseline="0"/>
              <a:t>KD10</a:t>
            </a:r>
            <a:r>
              <a:rPr lang="lt-LT" sz="1200" baseline="0"/>
              <a:t> šaltiniai Lietuvoje </a:t>
            </a:r>
            <a:r>
              <a:rPr lang="en-US" sz="1200" baseline="0"/>
              <a:t>20</a:t>
            </a:r>
            <a:r>
              <a:rPr lang="lt-LT" sz="1200" baseline="0"/>
              <a:t>2</a:t>
            </a:r>
            <a:r>
              <a:rPr lang="en-US" sz="1200" baseline="0"/>
              <a:t>2</a:t>
            </a:r>
            <a:r>
              <a:rPr lang="lt-LT" sz="1200" baseline="0"/>
              <a:t>-</a:t>
            </a:r>
            <a:r>
              <a:rPr lang="en-US" sz="1200" baseline="0"/>
              <a:t>20</a:t>
            </a:r>
            <a:r>
              <a:rPr lang="lt-LT" sz="1200" baseline="0"/>
              <a:t>2</a:t>
            </a:r>
            <a:r>
              <a:rPr lang="en-US" sz="1200" baseline="0"/>
              <a:t>4 m. </a:t>
            </a:r>
            <a:endParaRPr lang="lt-LT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'PM10 grafikai'!$C$50</c:f>
              <c:strCache>
                <c:ptCount val="1"/>
                <c:pt idx="0">
                  <c:v>Stacionarus kuro deginimas namų ūkiuose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'PM10 grafikai'!$H$49:$J$49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'PM10 grafikai'!$H$50:$J$50</c:f>
              <c:numCache>
                <c:formatCode>0.0%</c:formatCode>
                <c:ptCount val="3"/>
                <c:pt idx="0">
                  <c:v>0.386327184943001</c:v>
                </c:pt>
                <c:pt idx="1">
                  <c:v>0.35868909482184969</c:v>
                </c:pt>
                <c:pt idx="2">
                  <c:v>0.3472261079272268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AA-47ED-8182-19FE5AC73559}"/>
            </c:ext>
          </c:extLst>
        </c:ser>
        <c:ser>
          <c:idx val="0"/>
          <c:order val="1"/>
          <c:tx>
            <c:strRef>
              <c:f>'PM10 grafikai'!$C$51</c:f>
              <c:strCache>
                <c:ptCount val="1"/>
                <c:pt idx="0">
                  <c:v>Žemės ūkio darbai fermose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'PM10 grafikai'!$H$49:$J$49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'PM10 grafikai'!$H$51:$J$51</c:f>
              <c:numCache>
                <c:formatCode>0.0%</c:formatCode>
                <c:ptCount val="3"/>
                <c:pt idx="0">
                  <c:v>0.28457234414480581</c:v>
                </c:pt>
                <c:pt idx="1">
                  <c:v>0.30614675729993129</c:v>
                </c:pt>
                <c:pt idx="2">
                  <c:v>0.28730970653681104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AA-47ED-8182-19FE5AC73559}"/>
            </c:ext>
          </c:extLst>
        </c:ser>
        <c:ser>
          <c:idx val="2"/>
          <c:order val="2"/>
          <c:tx>
            <c:strRef>
              <c:f>'PM10 grafikai'!$C$52</c:f>
              <c:strCache>
                <c:ptCount val="1"/>
                <c:pt idx="0">
                  <c:v>Pastatų statyba, kelių,gatvių tiesimas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'PM10 grafikai'!$H$49:$J$49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'PM10 grafikai'!$H$52:$J$52</c:f>
              <c:numCache>
                <c:formatCode>0.0%</c:formatCode>
                <c:ptCount val="3"/>
                <c:pt idx="0">
                  <c:v>7.6034400872415531E-2</c:v>
                </c:pt>
                <c:pt idx="1">
                  <c:v>7.55198159398556E-2</c:v>
                </c:pt>
                <c:pt idx="2">
                  <c:v>0.11987036863004411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AA-47ED-8182-19FE5AC73559}"/>
            </c:ext>
          </c:extLst>
        </c:ser>
        <c:ser>
          <c:idx val="3"/>
          <c:order val="3"/>
          <c:tx>
            <c:strRef>
              <c:f>'PM10 grafikai'!$C$53</c:f>
              <c:strCache>
                <c:ptCount val="1"/>
                <c:pt idx="0">
                  <c:v>Viešoji elektros ir šilumos gamyba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'PM10 grafikai'!$H$49:$J$49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'PM10 grafikai'!$H$53:$J$53</c:f>
              <c:numCache>
                <c:formatCode>0.0%</c:formatCode>
                <c:ptCount val="3"/>
                <c:pt idx="0">
                  <c:v>4.7457987683599615E-2</c:v>
                </c:pt>
                <c:pt idx="1">
                  <c:v>5.005246686554201E-2</c:v>
                </c:pt>
                <c:pt idx="2">
                  <c:v>4.0537386852498754E-2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AA-47ED-8182-19FE5AC73559}"/>
            </c:ext>
          </c:extLst>
        </c:ser>
        <c:ser>
          <c:idx val="4"/>
          <c:order val="4"/>
          <c:tx>
            <c:strRef>
              <c:f>'PM10 grafikai'!$C$54</c:f>
              <c:strCache>
                <c:ptCount val="1"/>
                <c:pt idx="0">
                  <c:v>Automobilių stabdžių ir padangų dėvėjimasis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AA-47ED-8182-19FE5AC73559}"/>
              </c:ext>
            </c:extLst>
          </c:dPt>
          <c:cat>
            <c:numRef>
              <c:f>'PM10 grafikai'!$H$49:$J$49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'PM10 grafikai'!$H$54:$J$54</c:f>
              <c:numCache>
                <c:formatCode>0.0%</c:formatCode>
                <c:ptCount val="3"/>
                <c:pt idx="0">
                  <c:v>2.7431887027747244E-2</c:v>
                </c:pt>
                <c:pt idx="1">
                  <c:v>2.9623566978170663E-2</c:v>
                </c:pt>
                <c:pt idx="2">
                  <c:v>3.0797791784590182E-2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AA-47ED-8182-19FE5AC73559}"/>
            </c:ext>
          </c:extLst>
        </c:ser>
        <c:ser>
          <c:idx val="5"/>
          <c:order val="5"/>
          <c:tx>
            <c:strRef>
              <c:f>'PM10 grafikai'!$C$55</c:f>
              <c:strCache>
                <c:ptCount val="1"/>
                <c:pt idx="0">
                  <c:v>kiti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'PM10 grafikai'!$H$49:$J$49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'PM10 grafikai'!$H$55:$J$55</c:f>
              <c:numCache>
                <c:formatCode>0.0%</c:formatCode>
                <c:ptCount val="3"/>
                <c:pt idx="0">
                  <c:v>0.22568644646586272</c:v>
                </c:pt>
                <c:pt idx="1">
                  <c:v>0.23686613955576177</c:v>
                </c:pt>
                <c:pt idx="2">
                  <c:v>0.15329046649065475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AA-47ED-8182-19FE5AC7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60605967"/>
        <c:axId val="1760608047"/>
      </c:barChart>
      <c:catAx>
        <c:axId val="176060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8047"/>
        <c:crosses val="autoZero"/>
        <c:auto val="1"/>
        <c:lblAlgn val="ctr"/>
        <c:lblOffset val="100"/>
        <c:noMultiLvlLbl val="0"/>
      </c:catAx>
      <c:valAx>
        <c:axId val="176060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5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Kiet</a:t>
            </a:r>
            <a:r>
              <a:rPr lang="lt-LT" sz="1200" b="1"/>
              <a:t>ųjų</a:t>
            </a:r>
            <a:r>
              <a:rPr lang="lt-LT" sz="1200" b="1" baseline="0"/>
              <a:t> dalelių </a:t>
            </a:r>
            <a:r>
              <a:rPr lang="en-US" sz="1200" b="1"/>
              <a:t>(TSP) </a:t>
            </a:r>
            <a:r>
              <a:rPr lang="lt-LT" sz="1200" b="1"/>
              <a:t>išmetimai į aplinkos orą Lietuvos ūkyje pagal ūkio sektorius,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'TSP grafikai'!$C$22</c:f>
              <c:strCache>
                <c:ptCount val="1"/>
                <c:pt idx="0">
                  <c:v>ENERGIJOS GAMYBA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'TSP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'TSP grafikai'!$D$22:$AL$22</c:f>
              <c:numCache>
                <c:formatCode>0.0%</c:formatCode>
                <c:ptCount val="35"/>
                <c:pt idx="0">
                  <c:v>0.62726670598768131</c:v>
                </c:pt>
                <c:pt idx="1">
                  <c:v>0.64758254473413734</c:v>
                </c:pt>
                <c:pt idx="2">
                  <c:v>0.60056554271251184</c:v>
                </c:pt>
                <c:pt idx="3">
                  <c:v>0.71208313744922558</c:v>
                </c:pt>
                <c:pt idx="4">
                  <c:v>0.72667092337596983</c:v>
                </c:pt>
                <c:pt idx="5">
                  <c:v>0.7171608716059179</c:v>
                </c:pt>
                <c:pt idx="6">
                  <c:v>0.73584653095637864</c:v>
                </c:pt>
                <c:pt idx="7">
                  <c:v>0.72810851243204677</c:v>
                </c:pt>
                <c:pt idx="8">
                  <c:v>0.71446536326608678</c:v>
                </c:pt>
                <c:pt idx="9">
                  <c:v>0.72022726967459927</c:v>
                </c:pt>
                <c:pt idx="10">
                  <c:v>0.70006950459440065</c:v>
                </c:pt>
                <c:pt idx="11">
                  <c:v>0.71718066291822702</c:v>
                </c:pt>
                <c:pt idx="12">
                  <c:v>0.69556224849269022</c:v>
                </c:pt>
                <c:pt idx="13">
                  <c:v>0.69226321817172765</c:v>
                </c:pt>
                <c:pt idx="14">
                  <c:v>0.68982959757676199</c:v>
                </c:pt>
                <c:pt idx="15">
                  <c:v>0.18815041997518636</c:v>
                </c:pt>
                <c:pt idx="16">
                  <c:v>0.37130743118936588</c:v>
                </c:pt>
                <c:pt idx="17">
                  <c:v>0.33516676904299986</c:v>
                </c:pt>
                <c:pt idx="18">
                  <c:v>0.43370628296460334</c:v>
                </c:pt>
                <c:pt idx="19">
                  <c:v>0.40852105260612248</c:v>
                </c:pt>
                <c:pt idx="20">
                  <c:v>0.34763641899776698</c:v>
                </c:pt>
                <c:pt idx="21">
                  <c:v>0.28975423102535175</c:v>
                </c:pt>
                <c:pt idx="22">
                  <c:v>0.38028357146760228</c:v>
                </c:pt>
                <c:pt idx="23">
                  <c:v>0.34593806711109631</c:v>
                </c:pt>
                <c:pt idx="24">
                  <c:v>0.32555610513711447</c:v>
                </c:pt>
                <c:pt idx="25">
                  <c:v>0.37431986069298923</c:v>
                </c:pt>
                <c:pt idx="26">
                  <c:v>0.321340943527467</c:v>
                </c:pt>
                <c:pt idx="27">
                  <c:v>0.46006543604072342</c:v>
                </c:pt>
                <c:pt idx="28">
                  <c:v>0.28093885178788724</c:v>
                </c:pt>
                <c:pt idx="29">
                  <c:v>0.37702326288988619</c:v>
                </c:pt>
                <c:pt idx="30">
                  <c:v>0.37697301744844952</c:v>
                </c:pt>
                <c:pt idx="31">
                  <c:v>0.35402888087757267</c:v>
                </c:pt>
                <c:pt idx="32">
                  <c:v>0.33544074093658005</c:v>
                </c:pt>
                <c:pt idx="33">
                  <c:v>0.31595912789150404</c:v>
                </c:pt>
                <c:pt idx="34">
                  <c:v>0.27660237188363734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A-401D-972C-A1CD26469F6D}"/>
            </c:ext>
          </c:extLst>
        </c:ser>
        <c:ser>
          <c:idx val="9"/>
          <c:order val="1"/>
          <c:tx>
            <c:strRef>
              <c:f>'TSP grafikai'!$C$27</c:f>
              <c:strCache>
                <c:ptCount val="1"/>
                <c:pt idx="0">
                  <c:v>PROCESAI STATYBOJE, KELIŲ, GATVIŲ TIESIME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'TSP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'TSP grafikai'!$D$27:$AL$27</c:f>
              <c:numCache>
                <c:formatCode>0.0%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0.66854368734779612</c:v>
                </c:pt>
                <c:pt idx="16">
                  <c:v>0.35727687959465859</c:v>
                </c:pt>
                <c:pt idx="17">
                  <c:v>0.39873955283351636</c:v>
                </c:pt>
                <c:pt idx="18">
                  <c:v>0.2334304656727175</c:v>
                </c:pt>
                <c:pt idx="19">
                  <c:v>0.29764833228300036</c:v>
                </c:pt>
                <c:pt idx="20">
                  <c:v>0.37180750740887653</c:v>
                </c:pt>
                <c:pt idx="21">
                  <c:v>0.45866008214299514</c:v>
                </c:pt>
                <c:pt idx="22">
                  <c:v>0.29644191354058802</c:v>
                </c:pt>
                <c:pt idx="23">
                  <c:v>0.344414035006194</c:v>
                </c:pt>
                <c:pt idx="24">
                  <c:v>0.35223914862791295</c:v>
                </c:pt>
                <c:pt idx="25">
                  <c:v>0.24476127961089958</c:v>
                </c:pt>
                <c:pt idx="26">
                  <c:v>0.33411293866099556</c:v>
                </c:pt>
                <c:pt idx="27">
                  <c:v>5.3146798019042152E-2</c:v>
                </c:pt>
                <c:pt idx="28">
                  <c:v>0.38139908106690285</c:v>
                </c:pt>
                <c:pt idx="29">
                  <c:v>0.12604937210190278</c:v>
                </c:pt>
                <c:pt idx="30">
                  <c:v>0.11960762766791463</c:v>
                </c:pt>
                <c:pt idx="31">
                  <c:v>0.15604913922991198</c:v>
                </c:pt>
                <c:pt idx="32">
                  <c:v>0.17616871992010777</c:v>
                </c:pt>
                <c:pt idx="33">
                  <c:v>0.1751365275833929</c:v>
                </c:pt>
                <c:pt idx="34">
                  <c:v>0.25833782107769898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BC-4350-8DA5-8F20D6E974FF}"/>
            </c:ext>
          </c:extLst>
        </c:ser>
        <c:ser>
          <c:idx val="6"/>
          <c:order val="2"/>
          <c:tx>
            <c:strRef>
              <c:f>'TSP grafikai'!$C$29</c:f>
              <c:strCache>
                <c:ptCount val="1"/>
                <c:pt idx="0">
                  <c:v>ŽEMĖS ŪKIO VEIKLOS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'TSP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'TSP grafikai'!$D$29:$AL$29</c:f>
              <c:numCache>
                <c:formatCode>0.0%</c:formatCode>
                <c:ptCount val="35"/>
                <c:pt idx="0">
                  <c:v>0.16152029856449596</c:v>
                </c:pt>
                <c:pt idx="1">
                  <c:v>0.15100279051077836</c:v>
                </c:pt>
                <c:pt idx="2">
                  <c:v>0.1833530901905932</c:v>
                </c:pt>
                <c:pt idx="3">
                  <c:v>0.13172260886050724</c:v>
                </c:pt>
                <c:pt idx="4">
                  <c:v>0.13076627646069786</c:v>
                </c:pt>
                <c:pt idx="5">
                  <c:v>0.1319375807175541</c:v>
                </c:pt>
                <c:pt idx="6">
                  <c:v>0.12168461128690758</c:v>
                </c:pt>
                <c:pt idx="7">
                  <c:v>0.11881355108515797</c:v>
                </c:pt>
                <c:pt idx="8">
                  <c:v>0.10639371232222401</c:v>
                </c:pt>
                <c:pt idx="9">
                  <c:v>0.10126045584598455</c:v>
                </c:pt>
                <c:pt idx="10">
                  <c:v>9.3825556802815263E-2</c:v>
                </c:pt>
                <c:pt idx="11">
                  <c:v>9.4917337713113475E-2</c:v>
                </c:pt>
                <c:pt idx="12">
                  <c:v>9.7063353384838486E-2</c:v>
                </c:pt>
                <c:pt idx="13">
                  <c:v>0.10143373249165302</c:v>
                </c:pt>
                <c:pt idx="14">
                  <c:v>0.10282826679370276</c:v>
                </c:pt>
                <c:pt idx="15">
                  <c:v>7.340053735656428E-2</c:v>
                </c:pt>
                <c:pt idx="16">
                  <c:v>0.14292768537930797</c:v>
                </c:pt>
                <c:pt idx="17">
                  <c:v>0.13666257464909545</c:v>
                </c:pt>
                <c:pt idx="18">
                  <c:v>0.17263861181222032</c:v>
                </c:pt>
                <c:pt idx="19">
                  <c:v>0.1686984419774939</c:v>
                </c:pt>
                <c:pt idx="20">
                  <c:v>0.14479242574102999</c:v>
                </c:pt>
                <c:pt idx="21">
                  <c:v>0.13050749814174445</c:v>
                </c:pt>
                <c:pt idx="22">
                  <c:v>0.17187663284513011</c:v>
                </c:pt>
                <c:pt idx="23">
                  <c:v>0.16412562833170574</c:v>
                </c:pt>
                <c:pt idx="24">
                  <c:v>0.17351381208067995</c:v>
                </c:pt>
                <c:pt idx="25">
                  <c:v>0.20758829884741534</c:v>
                </c:pt>
                <c:pt idx="26">
                  <c:v>0.18666257450434262</c:v>
                </c:pt>
                <c:pt idx="27">
                  <c:v>0.25514255265091745</c:v>
                </c:pt>
                <c:pt idx="28">
                  <c:v>0.17844327447463748</c:v>
                </c:pt>
                <c:pt idx="29">
                  <c:v>0.26450061913607487</c:v>
                </c:pt>
                <c:pt idx="30">
                  <c:v>0.27817754022079105</c:v>
                </c:pt>
                <c:pt idx="31">
                  <c:v>0.25922524300236544</c:v>
                </c:pt>
                <c:pt idx="32">
                  <c:v>0.26282324687540309</c:v>
                </c:pt>
                <c:pt idx="33">
                  <c:v>0.28043442360257209</c:v>
                </c:pt>
                <c:pt idx="34">
                  <c:v>0.24649749991971595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6A-401D-972C-A1CD26469F6D}"/>
            </c:ext>
          </c:extLst>
        </c:ser>
        <c:ser>
          <c:idx val="4"/>
          <c:order val="3"/>
          <c:tx>
            <c:strRef>
              <c:f>'TSP grafikai'!$C$26</c:f>
              <c:strCache>
                <c:ptCount val="1"/>
                <c:pt idx="0">
                  <c:v>KELIŲ TRANSPORTAS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'TSP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'TSP grafikai'!$D$26:$AL$26</c:f>
              <c:numCache>
                <c:formatCode>0.0%</c:formatCode>
                <c:ptCount val="35"/>
                <c:pt idx="0">
                  <c:v>8.3213782152290597E-2</c:v>
                </c:pt>
                <c:pt idx="1">
                  <c:v>8.7034912744040002E-2</c:v>
                </c:pt>
                <c:pt idx="2">
                  <c:v>9.1184327976471607E-2</c:v>
                </c:pt>
                <c:pt idx="3">
                  <c:v>6.0622863893674835E-2</c:v>
                </c:pt>
                <c:pt idx="4">
                  <c:v>4.4324692704392939E-2</c:v>
                </c:pt>
                <c:pt idx="5">
                  <c:v>5.7096410958793822E-2</c:v>
                </c:pt>
                <c:pt idx="6">
                  <c:v>6.0353135095111685E-2</c:v>
                </c:pt>
                <c:pt idx="7">
                  <c:v>7.6846099203653956E-2</c:v>
                </c:pt>
                <c:pt idx="8">
                  <c:v>7.9841841450899495E-2</c:v>
                </c:pt>
                <c:pt idx="9">
                  <c:v>7.5530212362454704E-2</c:v>
                </c:pt>
                <c:pt idx="10">
                  <c:v>6.701248731653435E-2</c:v>
                </c:pt>
                <c:pt idx="11">
                  <c:v>7.4596030165742247E-2</c:v>
                </c:pt>
                <c:pt idx="12">
                  <c:v>7.3202789394810522E-2</c:v>
                </c:pt>
                <c:pt idx="13">
                  <c:v>7.1208832134972436E-2</c:v>
                </c:pt>
                <c:pt idx="14">
                  <c:v>7.6693292683675252E-2</c:v>
                </c:pt>
                <c:pt idx="15">
                  <c:v>1.8836670126135012E-2</c:v>
                </c:pt>
                <c:pt idx="16">
                  <c:v>3.9639008136085493E-2</c:v>
                </c:pt>
                <c:pt idx="17">
                  <c:v>4.5701385342393097E-2</c:v>
                </c:pt>
                <c:pt idx="18">
                  <c:v>5.6863660889088001E-2</c:v>
                </c:pt>
                <c:pt idx="19">
                  <c:v>4.1865218743986472E-2</c:v>
                </c:pt>
                <c:pt idx="20">
                  <c:v>4.168179575786727E-2</c:v>
                </c:pt>
                <c:pt idx="21">
                  <c:v>3.6236683503214781E-2</c:v>
                </c:pt>
                <c:pt idx="22">
                  <c:v>4.566446009037433E-2</c:v>
                </c:pt>
                <c:pt idx="23">
                  <c:v>4.7470116324855927E-2</c:v>
                </c:pt>
                <c:pt idx="24">
                  <c:v>4.3940633477012755E-2</c:v>
                </c:pt>
                <c:pt idx="25">
                  <c:v>5.4980469415974183E-2</c:v>
                </c:pt>
                <c:pt idx="26">
                  <c:v>5.2954147754178706E-2</c:v>
                </c:pt>
                <c:pt idx="27">
                  <c:v>7.5537635442438883E-2</c:v>
                </c:pt>
                <c:pt idx="28">
                  <c:v>5.1780998073943707E-2</c:v>
                </c:pt>
                <c:pt idx="29">
                  <c:v>7.5976124873340753E-2</c:v>
                </c:pt>
                <c:pt idx="30">
                  <c:v>6.9094343398408989E-2</c:v>
                </c:pt>
                <c:pt idx="31">
                  <c:v>6.3470970362699997E-2</c:v>
                </c:pt>
                <c:pt idx="32">
                  <c:v>6.4045229910331861E-2</c:v>
                </c:pt>
                <c:pt idx="33">
                  <c:v>6.9136484159153952E-2</c:v>
                </c:pt>
                <c:pt idx="34">
                  <c:v>6.3138540815639382E-2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6A-401D-972C-A1CD26469F6D}"/>
            </c:ext>
          </c:extLst>
        </c:ser>
        <c:ser>
          <c:idx val="5"/>
          <c:order val="4"/>
          <c:tx>
            <c:strRef>
              <c:f>'TSP grafikai'!$C$28</c:f>
              <c:strCache>
                <c:ptCount val="1"/>
                <c:pt idx="0">
                  <c:v>KITI PRAMONĖS PROCESAI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'TSP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'TSP grafikai'!$D$28:$AL$28</c:f>
              <c:numCache>
                <c:formatCode>0.0%</c:formatCode>
                <c:ptCount val="35"/>
                <c:pt idx="0">
                  <c:v>1.5429548732488205E-3</c:v>
                </c:pt>
                <c:pt idx="1">
                  <c:v>1.3485043904625975E-3</c:v>
                </c:pt>
                <c:pt idx="2">
                  <c:v>1.2098496994925733E-3</c:v>
                </c:pt>
                <c:pt idx="3">
                  <c:v>7.6523294514276908E-4</c:v>
                </c:pt>
                <c:pt idx="4">
                  <c:v>1.5102388094444155E-3</c:v>
                </c:pt>
                <c:pt idx="5">
                  <c:v>2.9520933616366089E-3</c:v>
                </c:pt>
                <c:pt idx="6">
                  <c:v>1.8202591054345821E-3</c:v>
                </c:pt>
                <c:pt idx="7">
                  <c:v>1.6144157713500094E-3</c:v>
                </c:pt>
                <c:pt idx="8">
                  <c:v>1.7335264922752711E-3</c:v>
                </c:pt>
                <c:pt idx="9">
                  <c:v>2.0690743580031533E-3</c:v>
                </c:pt>
                <c:pt idx="10">
                  <c:v>4.9208989502307503E-2</c:v>
                </c:pt>
                <c:pt idx="11">
                  <c:v>2.881589767970881E-2</c:v>
                </c:pt>
                <c:pt idx="12">
                  <c:v>3.3654638126324507E-2</c:v>
                </c:pt>
                <c:pt idx="13">
                  <c:v>3.7502016790547293E-2</c:v>
                </c:pt>
                <c:pt idx="14">
                  <c:v>3.7532277009377321E-2</c:v>
                </c:pt>
                <c:pt idx="15">
                  <c:v>1.6739665788295222E-2</c:v>
                </c:pt>
                <c:pt idx="16">
                  <c:v>1.9703891695404138E-2</c:v>
                </c:pt>
                <c:pt idx="17">
                  <c:v>1.8325722683561467E-2</c:v>
                </c:pt>
                <c:pt idx="18">
                  <c:v>1.9672943642364774E-2</c:v>
                </c:pt>
                <c:pt idx="19">
                  <c:v>1.6140498049348046E-2</c:v>
                </c:pt>
                <c:pt idx="20">
                  <c:v>3.3325574108264297E-2</c:v>
                </c:pt>
                <c:pt idx="21">
                  <c:v>2.9320917604100504E-2</c:v>
                </c:pt>
                <c:pt idx="22">
                  <c:v>3.5974051316649325E-2</c:v>
                </c:pt>
                <c:pt idx="23">
                  <c:v>3.5010541505490947E-2</c:v>
                </c:pt>
                <c:pt idx="24">
                  <c:v>3.9573228002241355E-2</c:v>
                </c:pt>
                <c:pt idx="25">
                  <c:v>4.4207239293473838E-2</c:v>
                </c:pt>
                <c:pt idx="26">
                  <c:v>4.1606486712836482E-2</c:v>
                </c:pt>
                <c:pt idx="27">
                  <c:v>5.9164347975249006E-2</c:v>
                </c:pt>
                <c:pt idx="28">
                  <c:v>3.9458847247823586E-2</c:v>
                </c:pt>
                <c:pt idx="29">
                  <c:v>5.7579892748656443E-2</c:v>
                </c:pt>
                <c:pt idx="30">
                  <c:v>5.9002040512265694E-2</c:v>
                </c:pt>
                <c:pt idx="31">
                  <c:v>6.5837293698083194E-2</c:v>
                </c:pt>
                <c:pt idx="32">
                  <c:v>7.1092018187331518E-2</c:v>
                </c:pt>
                <c:pt idx="33">
                  <c:v>6.7157338214653084E-2</c:v>
                </c:pt>
                <c:pt idx="34">
                  <c:v>6.9663091745097661E-2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6A-401D-972C-A1CD26469F6D}"/>
            </c:ext>
          </c:extLst>
        </c:ser>
        <c:ser>
          <c:idx val="2"/>
          <c:order val="5"/>
          <c:tx>
            <c:strRef>
              <c:f>'TSP grafikai'!$C$24</c:f>
              <c:strCache>
                <c:ptCount val="1"/>
                <c:pt idx="0">
                  <c:v>PROCESAI MINERALŲ PRAMONĖJE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'TSP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'TSP grafikai'!$D$24:$AL$24</c:f>
              <c:numCache>
                <c:formatCode>0.0%</c:formatCode>
                <c:ptCount val="35"/>
                <c:pt idx="0">
                  <c:v>4.0064703421932128E-2</c:v>
                </c:pt>
                <c:pt idx="1">
                  <c:v>3.8620342324696244E-2</c:v>
                </c:pt>
                <c:pt idx="2">
                  <c:v>3.4459662876816823E-2</c:v>
                </c:pt>
                <c:pt idx="3">
                  <c:v>1.8975288741881844E-2</c:v>
                </c:pt>
                <c:pt idx="4">
                  <c:v>1.7695419210236221E-2</c:v>
                </c:pt>
                <c:pt idx="5">
                  <c:v>1.7871746128556396E-2</c:v>
                </c:pt>
                <c:pt idx="6">
                  <c:v>1.5952791872144819E-2</c:v>
                </c:pt>
                <c:pt idx="7">
                  <c:v>1.387575055730274E-2</c:v>
                </c:pt>
                <c:pt idx="8">
                  <c:v>4.8010215356731431E-2</c:v>
                </c:pt>
                <c:pt idx="9">
                  <c:v>4.8945344564121092E-2</c:v>
                </c:pt>
                <c:pt idx="10">
                  <c:v>4.5780432412116517E-2</c:v>
                </c:pt>
                <c:pt idx="11">
                  <c:v>4.3435931504925453E-2</c:v>
                </c:pt>
                <c:pt idx="12">
                  <c:v>4.5499171059139185E-2</c:v>
                </c:pt>
                <c:pt idx="13">
                  <c:v>4.7392064215067344E-2</c:v>
                </c:pt>
                <c:pt idx="14">
                  <c:v>4.7945527794326419E-2</c:v>
                </c:pt>
                <c:pt idx="15">
                  <c:v>1.5647856981661806E-2</c:v>
                </c:pt>
                <c:pt idx="16">
                  <c:v>3.2029470499778473E-2</c:v>
                </c:pt>
                <c:pt idx="17">
                  <c:v>3.1509852050570115E-2</c:v>
                </c:pt>
                <c:pt idx="18">
                  <c:v>4.1862118705653865E-2</c:v>
                </c:pt>
                <c:pt idx="19">
                  <c:v>2.9518124851802004E-2</c:v>
                </c:pt>
                <c:pt idx="20">
                  <c:v>2.7942456388515283E-2</c:v>
                </c:pt>
                <c:pt idx="21">
                  <c:v>2.6929366752488689E-2</c:v>
                </c:pt>
                <c:pt idx="22">
                  <c:v>3.3582122037962056E-2</c:v>
                </c:pt>
                <c:pt idx="23">
                  <c:v>3.5341434075198373E-2</c:v>
                </c:pt>
                <c:pt idx="24">
                  <c:v>3.5860558556184273E-2</c:v>
                </c:pt>
                <c:pt idx="25">
                  <c:v>4.375564942738247E-2</c:v>
                </c:pt>
                <c:pt idx="26">
                  <c:v>3.9294736171267074E-2</c:v>
                </c:pt>
                <c:pt idx="27">
                  <c:v>6.1049505686039104E-2</c:v>
                </c:pt>
                <c:pt idx="28">
                  <c:v>4.2821090524826411E-2</c:v>
                </c:pt>
                <c:pt idx="29">
                  <c:v>6.4264349876166971E-2</c:v>
                </c:pt>
                <c:pt idx="30">
                  <c:v>6.3787975729318241E-2</c:v>
                </c:pt>
                <c:pt idx="31">
                  <c:v>6.9006234154612184E-2</c:v>
                </c:pt>
                <c:pt idx="32">
                  <c:v>6.0424030087152102E-2</c:v>
                </c:pt>
                <c:pt idx="33">
                  <c:v>6.1245228462639835E-2</c:v>
                </c:pt>
                <c:pt idx="34">
                  <c:v>5.7597630937845652E-2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A-401D-972C-A1CD26469F6D}"/>
            </c:ext>
          </c:extLst>
        </c:ser>
        <c:ser>
          <c:idx val="7"/>
          <c:order val="6"/>
          <c:tx>
            <c:strRef>
              <c:f>'TSP grafikai'!$C$30</c:f>
              <c:strCache>
                <c:ptCount val="1"/>
                <c:pt idx="0">
                  <c:v>ATLIEKŲ TVARKYMAS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'TSP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'TSP grafikai'!$D$30:$AL$30</c:f>
              <c:numCache>
                <c:formatCode>0.0%</c:formatCode>
                <c:ptCount val="35"/>
                <c:pt idx="0">
                  <c:v>8.6777136692216591E-3</c:v>
                </c:pt>
                <c:pt idx="1">
                  <c:v>8.0740361611858005E-3</c:v>
                </c:pt>
                <c:pt idx="2">
                  <c:v>1.218369378515945E-2</c:v>
                </c:pt>
                <c:pt idx="3">
                  <c:v>1.1079106473893282E-2</c:v>
                </c:pt>
                <c:pt idx="4">
                  <c:v>1.1334419827313725E-2</c:v>
                </c:pt>
                <c:pt idx="5">
                  <c:v>1.1219628037641904E-2</c:v>
                </c:pt>
                <c:pt idx="6">
                  <c:v>1.1025508699876575E-2</c:v>
                </c:pt>
                <c:pt idx="7">
                  <c:v>1.1511310187116836E-2</c:v>
                </c:pt>
                <c:pt idx="8">
                  <c:v>1.0339297164628105E-2</c:v>
                </c:pt>
                <c:pt idx="9">
                  <c:v>9.8072825271644359E-3</c:v>
                </c:pt>
                <c:pt idx="10">
                  <c:v>9.0251923028349026E-3</c:v>
                </c:pt>
                <c:pt idx="11">
                  <c:v>8.4403995016810902E-3</c:v>
                </c:pt>
                <c:pt idx="12">
                  <c:v>8.091110180834242E-3</c:v>
                </c:pt>
                <c:pt idx="13">
                  <c:v>7.5782712809154525E-3</c:v>
                </c:pt>
                <c:pt idx="14">
                  <c:v>7.7812127323713138E-3</c:v>
                </c:pt>
                <c:pt idx="15">
                  <c:v>2.5272077020358831E-3</c:v>
                </c:pt>
                <c:pt idx="16">
                  <c:v>4.8719998292882805E-3</c:v>
                </c:pt>
                <c:pt idx="17">
                  <c:v>4.5988442535632376E-3</c:v>
                </c:pt>
                <c:pt idx="18">
                  <c:v>5.9338162296500591E-3</c:v>
                </c:pt>
                <c:pt idx="19">
                  <c:v>6.2892421213850674E-3</c:v>
                </c:pt>
                <c:pt idx="20">
                  <c:v>5.6300798212725644E-3</c:v>
                </c:pt>
                <c:pt idx="21">
                  <c:v>5.102224104451018E-3</c:v>
                </c:pt>
                <c:pt idx="22">
                  <c:v>6.8800847203938842E-3</c:v>
                </c:pt>
                <c:pt idx="23">
                  <c:v>6.6181049869567582E-3</c:v>
                </c:pt>
                <c:pt idx="24">
                  <c:v>6.8847862324695709E-3</c:v>
                </c:pt>
                <c:pt idx="25">
                  <c:v>7.4188178774419709E-3</c:v>
                </c:pt>
                <c:pt idx="26">
                  <c:v>6.5812971252184674E-3</c:v>
                </c:pt>
                <c:pt idx="27">
                  <c:v>9.2995923842602111E-3</c:v>
                </c:pt>
                <c:pt idx="28">
                  <c:v>6.2334834065643982E-3</c:v>
                </c:pt>
                <c:pt idx="29">
                  <c:v>9.639493932063042E-3</c:v>
                </c:pt>
                <c:pt idx="30">
                  <c:v>1.0389566053901319E-2</c:v>
                </c:pt>
                <c:pt idx="31">
                  <c:v>9.7601483555184321E-3</c:v>
                </c:pt>
                <c:pt idx="32">
                  <c:v>9.8797866958787398E-3</c:v>
                </c:pt>
                <c:pt idx="33">
                  <c:v>1.0459090314862982E-2</c:v>
                </c:pt>
                <c:pt idx="34">
                  <c:v>9.7318423404558103E-3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6A-401D-972C-A1CD26469F6D}"/>
            </c:ext>
          </c:extLst>
        </c:ser>
        <c:ser>
          <c:idx val="3"/>
          <c:order val="7"/>
          <c:tx>
            <c:strRef>
              <c:f>'TSP grafikai'!$C$25</c:f>
              <c:strCache>
                <c:ptCount val="1"/>
                <c:pt idx="0">
                  <c:v>NE KELIŲ TRANSPORTAS IR MECHANIZMAI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'TSP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'TSP grafikai'!$D$25:$AL$25</c:f>
              <c:numCache>
                <c:formatCode>0.0%</c:formatCode>
                <c:ptCount val="35"/>
                <c:pt idx="0">
                  <c:v>5.3455484775516614E-2</c:v>
                </c:pt>
                <c:pt idx="1">
                  <c:v>4.0975307716576814E-2</c:v>
                </c:pt>
                <c:pt idx="2">
                  <c:v>4.9714910868536077E-2</c:v>
                </c:pt>
                <c:pt idx="3">
                  <c:v>4.1262193421467669E-2</c:v>
                </c:pt>
                <c:pt idx="4">
                  <c:v>4.2394460011572641E-2</c:v>
                </c:pt>
                <c:pt idx="5">
                  <c:v>3.7917924178763614E-2</c:v>
                </c:pt>
                <c:pt idx="6">
                  <c:v>2.7061584281268852E-2</c:v>
                </c:pt>
                <c:pt idx="7">
                  <c:v>2.4908695715392164E-2</c:v>
                </c:pt>
                <c:pt idx="8">
                  <c:v>2.0826794692821143E-2</c:v>
                </c:pt>
                <c:pt idx="9">
                  <c:v>1.6782875578682237E-2</c:v>
                </c:pt>
                <c:pt idx="10">
                  <c:v>1.4337689698089517E-2</c:v>
                </c:pt>
                <c:pt idx="11">
                  <c:v>1.1912792942057823E-2</c:v>
                </c:pt>
                <c:pt idx="12">
                  <c:v>1.1928643217377856E-2</c:v>
                </c:pt>
                <c:pt idx="13">
                  <c:v>1.2059243965197813E-2</c:v>
                </c:pt>
                <c:pt idx="14">
                  <c:v>1.2196896109198302E-2</c:v>
                </c:pt>
                <c:pt idx="15">
                  <c:v>8.3100716063376628E-3</c:v>
                </c:pt>
                <c:pt idx="16">
                  <c:v>1.5665518928542319E-2</c:v>
                </c:pt>
                <c:pt idx="17">
                  <c:v>1.5245513385144719E-2</c:v>
                </c:pt>
                <c:pt idx="18">
                  <c:v>1.9617502394891968E-2</c:v>
                </c:pt>
                <c:pt idx="19">
                  <c:v>1.6735307059903219E-2</c:v>
                </c:pt>
                <c:pt idx="20">
                  <c:v>1.4932130895894274E-2</c:v>
                </c:pt>
                <c:pt idx="21">
                  <c:v>1.3267970781473815E-2</c:v>
                </c:pt>
                <c:pt idx="22">
                  <c:v>1.6552090861752196E-2</c:v>
                </c:pt>
                <c:pt idx="23">
                  <c:v>9.2656218649793103E-3</c:v>
                </c:pt>
                <c:pt idx="24">
                  <c:v>1.0200821580122019E-2</c:v>
                </c:pt>
                <c:pt idx="25">
                  <c:v>1.0242877882585473E-2</c:v>
                </c:pt>
                <c:pt idx="26">
                  <c:v>8.7194606979136922E-3</c:v>
                </c:pt>
                <c:pt idx="27">
                  <c:v>1.2511155784566148E-2</c:v>
                </c:pt>
                <c:pt idx="28">
                  <c:v>7.6580699273281648E-3</c:v>
                </c:pt>
                <c:pt idx="29">
                  <c:v>1.0699861547024439E-2</c:v>
                </c:pt>
                <c:pt idx="30">
                  <c:v>9.8206543643103838E-3</c:v>
                </c:pt>
                <c:pt idx="31">
                  <c:v>8.7885894532597191E-3</c:v>
                </c:pt>
                <c:pt idx="32">
                  <c:v>7.3070958343907314E-3</c:v>
                </c:pt>
                <c:pt idx="33">
                  <c:v>7.9750020414027685E-3</c:v>
                </c:pt>
                <c:pt idx="34">
                  <c:v>7.5586527965285089E-3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A-401D-972C-A1CD26469F6D}"/>
            </c:ext>
          </c:extLst>
        </c:ser>
        <c:ser>
          <c:idx val="8"/>
          <c:order val="8"/>
          <c:tx>
            <c:strRef>
              <c:f>'TSP grafikai'!$C$31</c:f>
              <c:strCache>
                <c:ptCount val="1"/>
                <c:pt idx="0">
                  <c:v>GAISRAI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'TSP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'TSP grafikai'!$D$31:$AL$31</c:f>
              <c:numCache>
                <c:formatCode>0.0%</c:formatCode>
                <c:ptCount val="35"/>
                <c:pt idx="0">
                  <c:v>6.0187025075818558E-3</c:v>
                </c:pt>
                <c:pt idx="1">
                  <c:v>6.2533428804089509E-3</c:v>
                </c:pt>
                <c:pt idx="2">
                  <c:v>1.5160487921108858E-2</c:v>
                </c:pt>
                <c:pt idx="3">
                  <c:v>1.2937428686736913E-2</c:v>
                </c:pt>
                <c:pt idx="4">
                  <c:v>1.6070965379517084E-2</c:v>
                </c:pt>
                <c:pt idx="5">
                  <c:v>1.6136472855027277E-2</c:v>
                </c:pt>
                <c:pt idx="6">
                  <c:v>1.9478696109220293E-2</c:v>
                </c:pt>
                <c:pt idx="7">
                  <c:v>1.9091984862302038E-2</c:v>
                </c:pt>
                <c:pt idx="8">
                  <c:v>1.4323330833883008E-2</c:v>
                </c:pt>
                <c:pt idx="9">
                  <c:v>2.2062744379411046E-2</c:v>
                </c:pt>
                <c:pt idx="10">
                  <c:v>1.8290808795505015E-2</c:v>
                </c:pt>
                <c:pt idx="11">
                  <c:v>1.8457006624725582E-2</c:v>
                </c:pt>
                <c:pt idx="12">
                  <c:v>3.2269776228723707E-2</c:v>
                </c:pt>
                <c:pt idx="13">
                  <c:v>2.7606800081618525E-2</c:v>
                </c:pt>
                <c:pt idx="14">
                  <c:v>2.2396309402489847E-2</c:v>
                </c:pt>
                <c:pt idx="15">
                  <c:v>7.0174550608091543E-3</c:v>
                </c:pt>
                <c:pt idx="16">
                  <c:v>1.4440881657808415E-2</c:v>
                </c:pt>
                <c:pt idx="17">
                  <c:v>1.222771317664384E-2</c:v>
                </c:pt>
                <c:pt idx="18">
                  <c:v>1.4341470454191579E-2</c:v>
                </c:pt>
                <c:pt idx="19">
                  <c:v>1.2820756439953342E-2</c:v>
                </c:pt>
                <c:pt idx="20">
                  <c:v>1.0397702803461969E-2</c:v>
                </c:pt>
                <c:pt idx="21">
                  <c:v>8.5509081050351345E-3</c:v>
                </c:pt>
                <c:pt idx="22">
                  <c:v>1.1005281522853986E-2</c:v>
                </c:pt>
                <c:pt idx="23">
                  <c:v>9.9843367573065802E-3</c:v>
                </c:pt>
                <c:pt idx="24">
                  <c:v>1.0634412721288821E-2</c:v>
                </c:pt>
                <c:pt idx="25">
                  <c:v>1.1170637399677339E-2</c:v>
                </c:pt>
                <c:pt idx="26">
                  <c:v>7.2349468218964631E-3</c:v>
                </c:pt>
                <c:pt idx="27">
                  <c:v>1.1762648161239666E-2</c:v>
                </c:pt>
                <c:pt idx="28">
                  <c:v>9.6832026755869684E-3</c:v>
                </c:pt>
                <c:pt idx="29">
                  <c:v>1.2011414299783117E-2</c:v>
                </c:pt>
                <c:pt idx="30">
                  <c:v>1.2067549477621708E-2</c:v>
                </c:pt>
                <c:pt idx="31">
                  <c:v>1.2453628241976034E-2</c:v>
                </c:pt>
                <c:pt idx="32">
                  <c:v>1.1383151047350449E-2</c:v>
                </c:pt>
                <c:pt idx="33">
                  <c:v>1.1542997152803448E-2</c:v>
                </c:pt>
                <c:pt idx="34">
                  <c:v>1.0145833422125645E-2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6A-401D-972C-A1CD26469F6D}"/>
            </c:ext>
          </c:extLst>
        </c:ser>
        <c:ser>
          <c:idx val="1"/>
          <c:order val="9"/>
          <c:tx>
            <c:strRef>
              <c:f>'TSP grafikai'!$C$23</c:f>
              <c:strCache>
                <c:ptCount val="1"/>
                <c:pt idx="0">
                  <c:v>DEGALŲ / KURO GAMYBA IR PASKIRSTYMAS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'TSP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'TSP grafikai'!$D$23:$AL$23</c:f>
              <c:numCache>
                <c:formatCode>0.0%</c:formatCode>
                <c:ptCount val="35"/>
                <c:pt idx="0">
                  <c:v>1.8239654048031059E-2</c:v>
                </c:pt>
                <c:pt idx="1">
                  <c:v>1.9108218537713835E-2</c:v>
                </c:pt>
                <c:pt idx="2">
                  <c:v>1.2168433969309739E-2</c:v>
                </c:pt>
                <c:pt idx="3">
                  <c:v>1.0552139527469783E-2</c:v>
                </c:pt>
                <c:pt idx="4">
                  <c:v>9.2326042208551555E-3</c:v>
                </c:pt>
                <c:pt idx="5">
                  <c:v>7.7072721561084866E-3</c:v>
                </c:pt>
                <c:pt idx="6">
                  <c:v>6.7768825936569774E-3</c:v>
                </c:pt>
                <c:pt idx="7">
                  <c:v>5.2296801856775467E-3</c:v>
                </c:pt>
                <c:pt idx="8">
                  <c:v>4.0659184204506326E-3</c:v>
                </c:pt>
                <c:pt idx="9">
                  <c:v>3.3147407095797188E-3</c:v>
                </c:pt>
                <c:pt idx="10">
                  <c:v>2.4493385753962338E-3</c:v>
                </c:pt>
                <c:pt idx="11">
                  <c:v>2.243940949818563E-3</c:v>
                </c:pt>
                <c:pt idx="12">
                  <c:v>2.7282699152612108E-3</c:v>
                </c:pt>
                <c:pt idx="13">
                  <c:v>2.9558208683004563E-3</c:v>
                </c:pt>
                <c:pt idx="14">
                  <c:v>2.7966198980966684E-3</c:v>
                </c:pt>
                <c:pt idx="15">
                  <c:v>8.2642805517858027E-4</c:v>
                </c:pt>
                <c:pt idx="16">
                  <c:v>2.1372330897603898E-3</c:v>
                </c:pt>
                <c:pt idx="17">
                  <c:v>1.8220725825118544E-3</c:v>
                </c:pt>
                <c:pt idx="18">
                  <c:v>1.9331272346184564E-3</c:v>
                </c:pt>
                <c:pt idx="19">
                  <c:v>1.7630258670052327E-3</c:v>
                </c:pt>
                <c:pt idx="20">
                  <c:v>1.8539080770507068E-3</c:v>
                </c:pt>
                <c:pt idx="21">
                  <c:v>1.6701178391447596E-3</c:v>
                </c:pt>
                <c:pt idx="22">
                  <c:v>1.7397915966936577E-3</c:v>
                </c:pt>
                <c:pt idx="23">
                  <c:v>1.8321140362158122E-3</c:v>
                </c:pt>
                <c:pt idx="24">
                  <c:v>1.5964935849738012E-3</c:v>
                </c:pt>
                <c:pt idx="25">
                  <c:v>1.554869552160726E-3</c:v>
                </c:pt>
                <c:pt idx="26">
                  <c:v>1.4924680238838921E-3</c:v>
                </c:pt>
                <c:pt idx="27">
                  <c:v>2.3203278555237778E-3</c:v>
                </c:pt>
                <c:pt idx="28">
                  <c:v>1.5831008144991841E-3</c:v>
                </c:pt>
                <c:pt idx="29">
                  <c:v>2.2556085951013923E-3</c:v>
                </c:pt>
                <c:pt idx="30">
                  <c:v>1.0796851270182927E-3</c:v>
                </c:pt>
                <c:pt idx="31">
                  <c:v>1.3798726240002693E-3</c:v>
                </c:pt>
                <c:pt idx="32">
                  <c:v>1.435980505473541E-3</c:v>
                </c:pt>
                <c:pt idx="33">
                  <c:v>9.5378057701500467E-4</c:v>
                </c:pt>
                <c:pt idx="34">
                  <c:v>7.2671506125521364E-4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6A-401D-972C-A1CD26469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42390800"/>
        <c:axId val="1742377488"/>
      </c:barChart>
      <c:catAx>
        <c:axId val="17423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77488"/>
        <c:crosses val="autoZero"/>
        <c:auto val="1"/>
        <c:lblAlgn val="ctr"/>
        <c:lblOffset val="100"/>
        <c:noMultiLvlLbl val="0"/>
      </c:catAx>
      <c:valAx>
        <c:axId val="174237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5</a:t>
            </a:r>
            <a:r>
              <a:rPr lang="en-US" sz="1200" baseline="0"/>
              <a:t> did</a:t>
            </a:r>
            <a:r>
              <a:rPr lang="lt-LT" sz="1200" baseline="0"/>
              <a:t>ž</a:t>
            </a:r>
            <a:r>
              <a:rPr lang="en-US" sz="1200" baseline="0"/>
              <a:t>iausi</a:t>
            </a:r>
            <a:r>
              <a:rPr lang="lt-LT" sz="1200" baseline="0"/>
              <a:t> </a:t>
            </a:r>
            <a:r>
              <a:rPr lang="en-US" sz="1200" baseline="0"/>
              <a:t>TSP</a:t>
            </a:r>
            <a:r>
              <a:rPr lang="lt-LT" sz="1200" baseline="0"/>
              <a:t> šaltiniai Lietuvoje </a:t>
            </a:r>
            <a:r>
              <a:rPr lang="en-US" sz="1200" baseline="0"/>
              <a:t>20</a:t>
            </a:r>
            <a:r>
              <a:rPr lang="lt-LT" sz="1200" baseline="0"/>
              <a:t>2</a:t>
            </a:r>
            <a:r>
              <a:rPr lang="en-US" sz="1200" baseline="0"/>
              <a:t>1</a:t>
            </a:r>
            <a:r>
              <a:rPr lang="lt-LT" sz="1200" baseline="0"/>
              <a:t>-</a:t>
            </a:r>
            <a:r>
              <a:rPr lang="en-US" sz="1200" baseline="0"/>
              <a:t>2023 m. </a:t>
            </a:r>
            <a:endParaRPr lang="lt-LT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'TSP grafikai'!$C$53</c:f>
              <c:strCache>
                <c:ptCount val="1"/>
                <c:pt idx="0">
                  <c:v>Stacionarus kuro deginimas namų ūkiuose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'TSP grafikai'!$H$52:$J$52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'TSP grafikai'!$H$53:$J$53</c:f>
              <c:numCache>
                <c:formatCode>0.0%</c:formatCode>
                <c:ptCount val="3"/>
                <c:pt idx="0">
                  <c:v>0.28319791795277566</c:v>
                </c:pt>
                <c:pt idx="1">
                  <c:v>0.26255277884334355</c:v>
                </c:pt>
                <c:pt idx="2">
                  <c:v>0.23619518520962929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19-4E43-B4A1-52065730A03D}"/>
            </c:ext>
          </c:extLst>
        </c:ser>
        <c:ser>
          <c:idx val="2"/>
          <c:order val="1"/>
          <c:tx>
            <c:strRef>
              <c:f>'TSP grafikai'!$C$54</c:f>
              <c:strCache>
                <c:ptCount val="1"/>
                <c:pt idx="0">
                  <c:v>Žemės ūkio darbai fermose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'TSP grafikai'!$H$52:$J$52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'TSP grafikai'!$H$54:$J$54</c:f>
              <c:numCache>
                <c:formatCode>0.0%</c:formatCode>
                <c:ptCount val="3"/>
                <c:pt idx="0">
                  <c:v>0.19749165716930706</c:v>
                </c:pt>
                <c:pt idx="1">
                  <c:v>0.21268258229116613</c:v>
                </c:pt>
                <c:pt idx="2">
                  <c:v>0.18561154622445031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19-4E43-B4A1-52065730A03D}"/>
            </c:ext>
          </c:extLst>
        </c:ser>
        <c:ser>
          <c:idx val="0"/>
          <c:order val="2"/>
          <c:tx>
            <c:strRef>
              <c:f>'TSP grafikai'!$C$55</c:f>
              <c:strCache>
                <c:ptCount val="1"/>
                <c:pt idx="0">
                  <c:v>Pastatų statyba, gatvių, kelių tiesimas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'TSP grafikai'!$H$52:$J$52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'TSP grafikai'!$H$55:$J$55</c:f>
              <c:numCache>
                <c:formatCode>0.0%</c:formatCode>
                <c:ptCount val="3"/>
                <c:pt idx="0">
                  <c:v>0.17616871992010777</c:v>
                </c:pt>
                <c:pt idx="1">
                  <c:v>0.1751365275833929</c:v>
                </c:pt>
                <c:pt idx="2">
                  <c:v>0.25833782107769898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9-4E43-B4A1-52065730A03D}"/>
            </c:ext>
          </c:extLst>
        </c:ser>
        <c:ser>
          <c:idx val="3"/>
          <c:order val="3"/>
          <c:tx>
            <c:strRef>
              <c:f>'TSP grafikai'!$C$56</c:f>
              <c:strCache>
                <c:ptCount val="1"/>
                <c:pt idx="0">
                  <c:v>Medžio produktai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'TSP grafikai'!$H$52:$J$52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'TSP grafikai'!$H$56:$J$56</c:f>
              <c:numCache>
                <c:formatCode>0.0%</c:formatCode>
                <c:ptCount val="3"/>
                <c:pt idx="0">
                  <c:v>6.6698778732799544E-2</c:v>
                </c:pt>
                <c:pt idx="1">
                  <c:v>6.3854639040344982E-2</c:v>
                </c:pt>
                <c:pt idx="2">
                  <c:v>6.5501554517852764E-2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19-4E43-B4A1-52065730A03D}"/>
            </c:ext>
          </c:extLst>
        </c:ser>
        <c:ser>
          <c:idx val="4"/>
          <c:order val="4"/>
          <c:tx>
            <c:strRef>
              <c:f>'TSP grafikai'!$C$57</c:f>
              <c:strCache>
                <c:ptCount val="1"/>
                <c:pt idx="0">
                  <c:v>Karjerai ir kasyba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530-4CEC-A1D8-A97B88FB2691}"/>
              </c:ext>
            </c:extLst>
          </c:dPt>
          <c:cat>
            <c:numRef>
              <c:f>'TSP grafikai'!$H$52:$J$52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'TSP grafikai'!$H$57:$J$57</c:f>
              <c:numCache>
                <c:formatCode>0.0%</c:formatCode>
                <c:ptCount val="3"/>
                <c:pt idx="0">
                  <c:v>4.5974118106890623E-2</c:v>
                </c:pt>
                <c:pt idx="1">
                  <c:v>4.990035162791278E-2</c:v>
                </c:pt>
                <c:pt idx="2">
                  <c:v>4.5431057497456358E-2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19-4E43-B4A1-52065730A03D}"/>
            </c:ext>
          </c:extLst>
        </c:ser>
        <c:ser>
          <c:idx val="5"/>
          <c:order val="5"/>
          <c:tx>
            <c:strRef>
              <c:f>'TSP grafikai'!$C$58</c:f>
              <c:strCache>
                <c:ptCount val="1"/>
                <c:pt idx="0">
                  <c:v>kiti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'TSP grafikai'!$H$52:$J$52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'TSP grafikai'!$H$58:$J$58</c:f>
              <c:numCache>
                <c:formatCode>0.0%</c:formatCode>
                <c:ptCount val="3"/>
                <c:pt idx="0">
                  <c:v>0.25668214342224377</c:v>
                </c:pt>
                <c:pt idx="1">
                  <c:v>0.29385738688703211</c:v>
                </c:pt>
                <c:pt idx="2">
                  <c:v>0.11935845396750358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19-4E43-B4A1-52065730A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60605967"/>
        <c:axId val="1760608047"/>
      </c:barChart>
      <c:catAx>
        <c:axId val="176060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8047"/>
        <c:crosses val="autoZero"/>
        <c:auto val="1"/>
        <c:lblAlgn val="ctr"/>
        <c:lblOffset val="100"/>
        <c:noMultiLvlLbl val="0"/>
      </c:catAx>
      <c:valAx>
        <c:axId val="176060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5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Anglies monoksido(CO) </a:t>
            </a:r>
            <a:r>
              <a:rPr lang="lt-LT" sz="1200" b="1"/>
              <a:t>išmetimai į aplinkos orą Lietuvos ūkyje pagal ūkio sektorius,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 grafikai'!$C$21</c:f>
              <c:strCache>
                <c:ptCount val="1"/>
                <c:pt idx="0">
                  <c:v>ENERGIJOS GAMYBA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'CO grafikai'!$D$21:$AL$21</c:f>
              <c:numCache>
                <c:formatCode>0.0%</c:formatCode>
                <c:ptCount val="35"/>
                <c:pt idx="0">
                  <c:v>0.37074188745014969</c:v>
                </c:pt>
                <c:pt idx="1">
                  <c:v>0.34445151220256737</c:v>
                </c:pt>
                <c:pt idx="2">
                  <c:v>0.31561737908536674</c:v>
                </c:pt>
                <c:pt idx="3">
                  <c:v>0.41579551776173218</c:v>
                </c:pt>
                <c:pt idx="4">
                  <c:v>0.44764025808326308</c:v>
                </c:pt>
                <c:pt idx="5">
                  <c:v>0.3950208023630003</c:v>
                </c:pt>
                <c:pt idx="6">
                  <c:v>0.40182595758420359</c:v>
                </c:pt>
                <c:pt idx="7">
                  <c:v>0.40527889321998817</c:v>
                </c:pt>
                <c:pt idx="8">
                  <c:v>0.41514030965744031</c:v>
                </c:pt>
                <c:pt idx="9">
                  <c:v>0.48063791270553496</c:v>
                </c:pt>
                <c:pt idx="10">
                  <c:v>0.53359656095748043</c:v>
                </c:pt>
                <c:pt idx="11">
                  <c:v>0.55431485992659368</c:v>
                </c:pt>
                <c:pt idx="12">
                  <c:v>0.55981282976162439</c:v>
                </c:pt>
                <c:pt idx="13">
                  <c:v>0.58770567880080293</c:v>
                </c:pt>
                <c:pt idx="14">
                  <c:v>0.60257911870549452</c:v>
                </c:pt>
                <c:pt idx="15">
                  <c:v>0.60841243737541773</c:v>
                </c:pt>
                <c:pt idx="16">
                  <c:v>0.62230243325835644</c:v>
                </c:pt>
                <c:pt idx="17">
                  <c:v>0.60864384510291569</c:v>
                </c:pt>
                <c:pt idx="18">
                  <c:v>0.63724395029359604</c:v>
                </c:pt>
                <c:pt idx="19">
                  <c:v>0.67924155599403446</c:v>
                </c:pt>
                <c:pt idx="20">
                  <c:v>0.70796983412050241</c:v>
                </c:pt>
                <c:pt idx="21">
                  <c:v>0.72498957289515176</c:v>
                </c:pt>
                <c:pt idx="22">
                  <c:v>0.74320192880104985</c:v>
                </c:pt>
                <c:pt idx="23">
                  <c:v>0.76613483053711673</c:v>
                </c:pt>
                <c:pt idx="24">
                  <c:v>0.75188910796974928</c:v>
                </c:pt>
                <c:pt idx="25">
                  <c:v>0.76246942759152414</c:v>
                </c:pt>
                <c:pt idx="26">
                  <c:v>0.76734014102552928</c:v>
                </c:pt>
                <c:pt idx="27">
                  <c:v>0.77768062099959934</c:v>
                </c:pt>
                <c:pt idx="28">
                  <c:v>0.77604609580049477</c:v>
                </c:pt>
                <c:pt idx="29">
                  <c:v>0.77143511815978671</c:v>
                </c:pt>
                <c:pt idx="30">
                  <c:v>0.77990150653960055</c:v>
                </c:pt>
                <c:pt idx="31">
                  <c:v>0.79740138602457356</c:v>
                </c:pt>
                <c:pt idx="32">
                  <c:v>0.81400029561549336</c:v>
                </c:pt>
                <c:pt idx="33">
                  <c:v>0.78473846338318953</c:v>
                </c:pt>
                <c:pt idx="34">
                  <c:v>0.79532944274689799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0A-40D1-9349-49EC71F78930}"/>
            </c:ext>
          </c:extLst>
        </c:ser>
        <c:ser>
          <c:idx val="4"/>
          <c:order val="1"/>
          <c:tx>
            <c:strRef>
              <c:f>'CO grafikai'!$C$25</c:f>
              <c:strCache>
                <c:ptCount val="1"/>
                <c:pt idx="0">
                  <c:v>KELIŲ TRANSPORTAS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'CO grafikai'!$D$25:$AL$25</c:f>
              <c:numCache>
                <c:formatCode>0.0%</c:formatCode>
                <c:ptCount val="35"/>
                <c:pt idx="0">
                  <c:v>0.55188645386277624</c:v>
                </c:pt>
                <c:pt idx="1">
                  <c:v>0.58928142327916633</c:v>
                </c:pt>
                <c:pt idx="2">
                  <c:v>0.59521714315278262</c:v>
                </c:pt>
                <c:pt idx="3">
                  <c:v>0.48600423754390704</c:v>
                </c:pt>
                <c:pt idx="4">
                  <c:v>0.44722791400610928</c:v>
                </c:pt>
                <c:pt idx="5">
                  <c:v>0.5175045927697185</c:v>
                </c:pt>
                <c:pt idx="6">
                  <c:v>0.5174650105879085</c:v>
                </c:pt>
                <c:pt idx="7">
                  <c:v>0.51906512456659648</c:v>
                </c:pt>
                <c:pt idx="8">
                  <c:v>0.49613342700266566</c:v>
                </c:pt>
                <c:pt idx="9">
                  <c:v>0.42831335295778983</c:v>
                </c:pt>
                <c:pt idx="10">
                  <c:v>0.38157459940501814</c:v>
                </c:pt>
                <c:pt idx="11">
                  <c:v>0.38442989893986768</c:v>
                </c:pt>
                <c:pt idx="12">
                  <c:v>0.3801140184643978</c:v>
                </c:pt>
                <c:pt idx="13">
                  <c:v>0.3560135130823357</c:v>
                </c:pt>
                <c:pt idx="14">
                  <c:v>0.34052589337295802</c:v>
                </c:pt>
                <c:pt idx="15">
                  <c:v>0.32278573561898033</c:v>
                </c:pt>
                <c:pt idx="16">
                  <c:v>0.31222899240474222</c:v>
                </c:pt>
                <c:pt idx="17">
                  <c:v>0.32330169774061168</c:v>
                </c:pt>
                <c:pt idx="18">
                  <c:v>0.30264530404979917</c:v>
                </c:pt>
                <c:pt idx="19">
                  <c:v>0.26310078397069631</c:v>
                </c:pt>
                <c:pt idx="20">
                  <c:v>0.23266038309810733</c:v>
                </c:pt>
                <c:pt idx="21">
                  <c:v>0.209914630253386</c:v>
                </c:pt>
                <c:pt idx="22">
                  <c:v>0.18881427264110226</c:v>
                </c:pt>
                <c:pt idx="23">
                  <c:v>0.1681435076503825</c:v>
                </c:pt>
                <c:pt idx="24">
                  <c:v>0.1740260123276807</c:v>
                </c:pt>
                <c:pt idx="25">
                  <c:v>0.16658433751358015</c:v>
                </c:pt>
                <c:pt idx="26">
                  <c:v>0.16339851203544695</c:v>
                </c:pt>
                <c:pt idx="27">
                  <c:v>0.1501019678073432</c:v>
                </c:pt>
                <c:pt idx="28">
                  <c:v>0.15185965224223286</c:v>
                </c:pt>
                <c:pt idx="29">
                  <c:v>0.154319933625502</c:v>
                </c:pt>
                <c:pt idx="30">
                  <c:v>0.14611035265578645</c:v>
                </c:pt>
                <c:pt idx="31">
                  <c:v>0.12943380741517119</c:v>
                </c:pt>
                <c:pt idx="32">
                  <c:v>0.11234758882525753</c:v>
                </c:pt>
                <c:pt idx="33">
                  <c:v>0.13260980675035394</c:v>
                </c:pt>
                <c:pt idx="34">
                  <c:v>0.12133842478084829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0A-40D1-9349-49EC71F78930}"/>
            </c:ext>
          </c:extLst>
        </c:ser>
        <c:ser>
          <c:idx val="3"/>
          <c:order val="2"/>
          <c:tx>
            <c:strRef>
              <c:f>'CO grafikai'!$C$24</c:f>
              <c:strCache>
                <c:ptCount val="1"/>
                <c:pt idx="0">
                  <c:v>NE KELIŲ TRANSPORTAS IR MECHANIZMAI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'CO grafikai'!$D$24:$AL$24</c:f>
              <c:numCache>
                <c:formatCode>0.0%</c:formatCode>
                <c:ptCount val="35"/>
                <c:pt idx="0">
                  <c:v>6.8427678294297425E-2</c:v>
                </c:pt>
                <c:pt idx="1">
                  <c:v>5.8336273210389908E-2</c:v>
                </c:pt>
                <c:pt idx="2">
                  <c:v>7.6748134825081277E-2</c:v>
                </c:pt>
                <c:pt idx="3">
                  <c:v>6.6441392901188848E-2</c:v>
                </c:pt>
                <c:pt idx="4">
                  <c:v>7.5566856634584581E-2</c:v>
                </c:pt>
                <c:pt idx="5">
                  <c:v>5.8767802271492718E-2</c:v>
                </c:pt>
                <c:pt idx="6">
                  <c:v>5.3615040509332731E-2</c:v>
                </c:pt>
                <c:pt idx="7">
                  <c:v>4.7452907511060516E-2</c:v>
                </c:pt>
                <c:pt idx="8">
                  <c:v>5.0086657976847075E-2</c:v>
                </c:pt>
                <c:pt idx="9">
                  <c:v>5.0589449212684504E-2</c:v>
                </c:pt>
                <c:pt idx="10">
                  <c:v>3.9244498201099563E-2</c:v>
                </c:pt>
                <c:pt idx="11">
                  <c:v>2.3776591499178795E-2</c:v>
                </c:pt>
                <c:pt idx="12">
                  <c:v>2.3046616658777247E-2</c:v>
                </c:pt>
                <c:pt idx="13">
                  <c:v>2.2806191191135777E-2</c:v>
                </c:pt>
                <c:pt idx="14">
                  <c:v>2.2741249972454566E-2</c:v>
                </c:pt>
                <c:pt idx="15">
                  <c:v>3.9185921572658135E-2</c:v>
                </c:pt>
                <c:pt idx="16">
                  <c:v>3.7077399695121777E-2</c:v>
                </c:pt>
                <c:pt idx="17">
                  <c:v>3.7100893767004636E-2</c:v>
                </c:pt>
                <c:pt idx="18">
                  <c:v>3.9273254666363923E-2</c:v>
                </c:pt>
                <c:pt idx="19">
                  <c:v>3.4581726907707742E-2</c:v>
                </c:pt>
                <c:pt idx="20">
                  <c:v>3.5571572493703893E-2</c:v>
                </c:pt>
                <c:pt idx="21">
                  <c:v>3.8272572404037107E-2</c:v>
                </c:pt>
                <c:pt idx="22">
                  <c:v>3.7391062206536374E-2</c:v>
                </c:pt>
                <c:pt idx="23">
                  <c:v>3.3835723812916059E-2</c:v>
                </c:pt>
                <c:pt idx="24">
                  <c:v>3.8663182547524585E-2</c:v>
                </c:pt>
                <c:pt idx="25">
                  <c:v>3.5712411620718712E-2</c:v>
                </c:pt>
                <c:pt idx="26">
                  <c:v>3.4443475588370243E-2</c:v>
                </c:pt>
                <c:pt idx="27">
                  <c:v>3.536785422202194E-2</c:v>
                </c:pt>
                <c:pt idx="28">
                  <c:v>3.5350145096790797E-2</c:v>
                </c:pt>
                <c:pt idx="29">
                  <c:v>3.5617730374316627E-2</c:v>
                </c:pt>
                <c:pt idx="30">
                  <c:v>3.3005067244528667E-2</c:v>
                </c:pt>
                <c:pt idx="31">
                  <c:v>3.2545526022276491E-2</c:v>
                </c:pt>
                <c:pt idx="32">
                  <c:v>3.1486979564202489E-2</c:v>
                </c:pt>
                <c:pt idx="33">
                  <c:v>3.5822895334502752E-2</c:v>
                </c:pt>
                <c:pt idx="34">
                  <c:v>3.4891079217763028E-2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0A-40D1-9349-49EC71F78930}"/>
            </c:ext>
          </c:extLst>
        </c:ser>
        <c:ser>
          <c:idx val="5"/>
          <c:order val="3"/>
          <c:tx>
            <c:strRef>
              <c:f>'CO grafikai'!$C$26</c:f>
              <c:strCache>
                <c:ptCount val="1"/>
                <c:pt idx="0">
                  <c:v>KITI PRAMONĖS PROCESAI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'CO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'CO grafikai'!$D$26:$AL$26</c:f>
              <c:numCache>
                <c:formatCode>0.0%</c:formatCode>
                <c:ptCount val="35"/>
                <c:pt idx="0">
                  <c:v>1.2906554464554352E-6</c:v>
                </c:pt>
                <c:pt idx="1">
                  <c:v>1.7478067394189279E-6</c:v>
                </c:pt>
                <c:pt idx="2">
                  <c:v>5.8731895507347366E-7</c:v>
                </c:pt>
                <c:pt idx="3">
                  <c:v>3.0709411957775841E-7</c:v>
                </c:pt>
                <c:pt idx="4">
                  <c:v>5.5337513626338911E-7</c:v>
                </c:pt>
                <c:pt idx="5">
                  <c:v>4.4866811996216544E-7</c:v>
                </c:pt>
                <c:pt idx="6">
                  <c:v>5.8673189885545745E-7</c:v>
                </c:pt>
                <c:pt idx="7">
                  <c:v>6.7308552497568409E-7</c:v>
                </c:pt>
                <c:pt idx="8">
                  <c:v>1.0623473098678589E-6</c:v>
                </c:pt>
                <c:pt idx="9">
                  <c:v>1.0653433173250395E-6</c:v>
                </c:pt>
                <c:pt idx="10">
                  <c:v>8.9512778531583128E-7</c:v>
                </c:pt>
                <c:pt idx="11">
                  <c:v>6.7964463327671798E-7</c:v>
                </c:pt>
                <c:pt idx="12">
                  <c:v>1.0950492392689345E-6</c:v>
                </c:pt>
                <c:pt idx="13">
                  <c:v>2.0139302470400643E-6</c:v>
                </c:pt>
                <c:pt idx="14">
                  <c:v>2.5745852299907295E-6</c:v>
                </c:pt>
                <c:pt idx="15">
                  <c:v>2.0826086229095106E-5</c:v>
                </c:pt>
                <c:pt idx="16">
                  <c:v>2.3914572926047558E-5</c:v>
                </c:pt>
                <c:pt idx="17">
                  <c:v>3.665132114284076E-5</c:v>
                </c:pt>
                <c:pt idx="18">
                  <c:v>4.0658013248429842E-5</c:v>
                </c:pt>
                <c:pt idx="19">
                  <c:v>1.7660263394375213E-5</c:v>
                </c:pt>
                <c:pt idx="20">
                  <c:v>2.2636713750141081E-5</c:v>
                </c:pt>
                <c:pt idx="21">
                  <c:v>2.2967266454863801E-5</c:v>
                </c:pt>
                <c:pt idx="22">
                  <c:v>3.2869564339001223E-5</c:v>
                </c:pt>
                <c:pt idx="23">
                  <c:v>4.3012731645939987E-5</c:v>
                </c:pt>
                <c:pt idx="24">
                  <c:v>4.2182888250073182E-5</c:v>
                </c:pt>
                <c:pt idx="25">
                  <c:v>3.9680776739381262E-5</c:v>
                </c:pt>
                <c:pt idx="26">
                  <c:v>3.2941234886769386E-5</c:v>
                </c:pt>
                <c:pt idx="27">
                  <c:v>3.7107722331524986E-5</c:v>
                </c:pt>
                <c:pt idx="28">
                  <c:v>4.1296649236469774E-5</c:v>
                </c:pt>
                <c:pt idx="29">
                  <c:v>4.9981926281747784E-5</c:v>
                </c:pt>
                <c:pt idx="30">
                  <c:v>3.7823139605635483E-5</c:v>
                </c:pt>
                <c:pt idx="31">
                  <c:v>4.1214833727614848E-5</c:v>
                </c:pt>
                <c:pt idx="32">
                  <c:v>5.8038261169920369E-5</c:v>
                </c:pt>
                <c:pt idx="33">
                  <c:v>3.5217100777032259E-5</c:v>
                </c:pt>
                <c:pt idx="34">
                  <c:v>6.0907235141730771E-5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0A-40D1-9349-49EC71F78930}"/>
            </c:ext>
          </c:extLst>
        </c:ser>
        <c:ser>
          <c:idx val="2"/>
          <c:order val="4"/>
          <c:tx>
            <c:strRef>
              <c:f>'CO grafikai'!$C$23</c:f>
              <c:strCache>
                <c:ptCount val="1"/>
                <c:pt idx="0">
                  <c:v>PROCESAI CHEMIJOS PRAMONĖJE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'CO grafikai'!$D$23:$AL$23</c:f>
              <c:numCache>
                <c:formatCode>0.0%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1.8538235152371081E-2</c:v>
                </c:pt>
                <c:pt idx="4">
                  <c:v>1.5161739273983132E-2</c:v>
                </c:pt>
                <c:pt idx="5">
                  <c:v>1.6353334364864521E-2</c:v>
                </c:pt>
                <c:pt idx="6">
                  <c:v>1.5168522788350748E-2</c:v>
                </c:pt>
                <c:pt idx="7">
                  <c:v>1.5487587463079747E-2</c:v>
                </c:pt>
                <c:pt idx="8">
                  <c:v>2.5680248595262831E-2</c:v>
                </c:pt>
                <c:pt idx="9">
                  <c:v>2.7237680622874624E-2</c:v>
                </c:pt>
                <c:pt idx="10">
                  <c:v>3.2104695420462119E-2</c:v>
                </c:pt>
                <c:pt idx="11">
                  <c:v>2.4059712714797538E-2</c:v>
                </c:pt>
                <c:pt idx="12">
                  <c:v>2.3712556274644189E-2</c:v>
                </c:pt>
                <c:pt idx="13">
                  <c:v>2.0372990130266E-2</c:v>
                </c:pt>
                <c:pt idx="14">
                  <c:v>2.002737304402441E-2</c:v>
                </c:pt>
                <c:pt idx="15">
                  <c:v>1.3056445202473992E-2</c:v>
                </c:pt>
                <c:pt idx="16">
                  <c:v>1.2350692748819199E-2</c:v>
                </c:pt>
                <c:pt idx="17">
                  <c:v>1.555203913333587E-2</c:v>
                </c:pt>
                <c:pt idx="18">
                  <c:v>3.7035093685454765E-3</c:v>
                </c:pt>
                <c:pt idx="19">
                  <c:v>3.1168617961405687E-3</c:v>
                </c:pt>
                <c:pt idx="20">
                  <c:v>2.3773143721112725E-3</c:v>
                </c:pt>
                <c:pt idx="21">
                  <c:v>3.4158006223487655E-3</c:v>
                </c:pt>
                <c:pt idx="22">
                  <c:v>5.6115362079924447E-3</c:v>
                </c:pt>
                <c:pt idx="23">
                  <c:v>4.8087505111500499E-3</c:v>
                </c:pt>
                <c:pt idx="24">
                  <c:v>6.4870931948569459E-3</c:v>
                </c:pt>
                <c:pt idx="25">
                  <c:v>6.5915270826913926E-3</c:v>
                </c:pt>
                <c:pt idx="26">
                  <c:v>5.0630138871288399E-3</c:v>
                </c:pt>
                <c:pt idx="27">
                  <c:v>6.9760850511508569E-3</c:v>
                </c:pt>
                <c:pt idx="28">
                  <c:v>7.2552802678652146E-3</c:v>
                </c:pt>
                <c:pt idx="29">
                  <c:v>5.6408424934718607E-3</c:v>
                </c:pt>
                <c:pt idx="30">
                  <c:v>6.3168237640649936E-3</c:v>
                </c:pt>
                <c:pt idx="31">
                  <c:v>6.0346232970750098E-3</c:v>
                </c:pt>
                <c:pt idx="32">
                  <c:v>4.1842674114873019E-3</c:v>
                </c:pt>
                <c:pt idx="33">
                  <c:v>5.0945725622497965E-3</c:v>
                </c:pt>
                <c:pt idx="34">
                  <c:v>5.3356840331008548E-3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0A-40D1-9349-49EC71F78930}"/>
            </c:ext>
          </c:extLst>
        </c:ser>
        <c:ser>
          <c:idx val="7"/>
          <c:order val="5"/>
          <c:tx>
            <c:strRef>
              <c:f>'CO grafikai'!$C$28</c:f>
              <c:strCache>
                <c:ptCount val="1"/>
                <c:pt idx="0">
                  <c:v>ATLIEKŲ TVARKYMAS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'CO grafikai'!$D$28:$AL$28</c:f>
              <c:numCache>
                <c:formatCode>0.0%</c:formatCode>
                <c:ptCount val="35"/>
                <c:pt idx="0">
                  <c:v>7.9006534760660552E-3</c:v>
                </c:pt>
                <c:pt idx="1">
                  <c:v>6.7987036517302936E-3</c:v>
                </c:pt>
                <c:pt idx="2">
                  <c:v>1.1722183009764034E-2</c:v>
                </c:pt>
                <c:pt idx="3">
                  <c:v>1.2276545534111087E-2</c:v>
                </c:pt>
                <c:pt idx="4">
                  <c:v>1.3629692840014392E-2</c:v>
                </c:pt>
                <c:pt idx="5">
                  <c:v>1.1754473616803417E-2</c:v>
                </c:pt>
                <c:pt idx="6">
                  <c:v>1.1267372452084872E-2</c:v>
                </c:pt>
                <c:pt idx="7">
                  <c:v>1.1818776240846596E-2</c:v>
                </c:pt>
                <c:pt idx="8">
                  <c:v>1.179698825173878E-2</c:v>
                </c:pt>
                <c:pt idx="9">
                  <c:v>1.2322181136785411E-2</c:v>
                </c:pt>
                <c:pt idx="10">
                  <c:v>1.2407751029192643E-2</c:v>
                </c:pt>
                <c:pt idx="11">
                  <c:v>1.1890141249493957E-2</c:v>
                </c:pt>
                <c:pt idx="12">
                  <c:v>1.1795288822183605E-2</c:v>
                </c:pt>
                <c:pt idx="13">
                  <c:v>1.1393257246759636E-2</c:v>
                </c:pt>
                <c:pt idx="14">
                  <c:v>1.2017757395140258E-2</c:v>
                </c:pt>
                <c:pt idx="15">
                  <c:v>1.4354502745110959E-2</c:v>
                </c:pt>
                <c:pt idx="16">
                  <c:v>1.4138103733573271E-2</c:v>
                </c:pt>
                <c:pt idx="17">
                  <c:v>1.4225039791990021E-2</c:v>
                </c:pt>
                <c:pt idx="18">
                  <c:v>1.4805444671177394E-2</c:v>
                </c:pt>
                <c:pt idx="19">
                  <c:v>1.7701601385240857E-2</c:v>
                </c:pt>
                <c:pt idx="20">
                  <c:v>1.892134101486459E-2</c:v>
                </c:pt>
                <c:pt idx="21">
                  <c:v>2.0752898968142898E-2</c:v>
                </c:pt>
                <c:pt idx="22">
                  <c:v>2.2376642826999402E-2</c:v>
                </c:pt>
                <c:pt idx="23">
                  <c:v>2.4137174371008745E-2</c:v>
                </c:pt>
                <c:pt idx="24">
                  <c:v>2.6336852406475826E-2</c:v>
                </c:pt>
                <c:pt idx="25">
                  <c:v>2.560754382034848E-2</c:v>
                </c:pt>
                <c:pt idx="26">
                  <c:v>2.6298397104273039E-2</c:v>
                </c:pt>
                <c:pt idx="27">
                  <c:v>2.6169401806574261E-2</c:v>
                </c:pt>
                <c:pt idx="28">
                  <c:v>2.5836320635897931E-2</c:v>
                </c:pt>
                <c:pt idx="29">
                  <c:v>2.9185909646750954E-2</c:v>
                </c:pt>
                <c:pt idx="30">
                  <c:v>3.1347834974276859E-2</c:v>
                </c:pt>
                <c:pt idx="31">
                  <c:v>3.1280542546814845E-2</c:v>
                </c:pt>
                <c:pt idx="32">
                  <c:v>3.4194755216391468E-2</c:v>
                </c:pt>
                <c:pt idx="33">
                  <c:v>3.7232491699823518E-2</c:v>
                </c:pt>
                <c:pt idx="34">
                  <c:v>3.8627873149391888E-2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0A-40D1-9349-49EC71F78930}"/>
            </c:ext>
          </c:extLst>
        </c:ser>
        <c:ser>
          <c:idx val="1"/>
          <c:order val="6"/>
          <c:tx>
            <c:strRef>
              <c:f>'CO grafikai'!$C$22</c:f>
              <c:strCache>
                <c:ptCount val="1"/>
                <c:pt idx="0">
                  <c:v>DEGALŲ / KURO GAMYBA IR PASKIRSTYMAS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'CO grafikai'!$D$22:$AL$22</c:f>
              <c:numCache>
                <c:formatCode>0\.0%</c:formatCode>
                <c:ptCount val="35"/>
                <c:pt idx="0">
                  <c:v>1.042036261264043E-3</c:v>
                </c:pt>
                <c:pt idx="1">
                  <c:v>1.1303398494066875E-3</c:v>
                </c:pt>
                <c:pt idx="2">
                  <c:v>6.9457260805022439E-4</c:v>
                </c:pt>
                <c:pt idx="3">
                  <c:v>9.4376401257012196E-4</c:v>
                </c:pt>
                <c:pt idx="4">
                  <c:v>7.7298578690931496E-4</c:v>
                </c:pt>
                <c:pt idx="5">
                  <c:v>5.9854594600059071E-4</c:v>
                </c:pt>
                <c:pt idx="6">
                  <c:v>6.5750934622057914E-4</c:v>
                </c:pt>
                <c:pt idx="7">
                  <c:v>8.9603791290349187E-4</c:v>
                </c:pt>
                <c:pt idx="8">
                  <c:v>1.1613061687353542E-3</c:v>
                </c:pt>
                <c:pt idx="9">
                  <c:v>8.9835802101334485E-4</c:v>
                </c:pt>
                <c:pt idx="10">
                  <c:v>1.0709998589617797E-3</c:v>
                </c:pt>
                <c:pt idx="11">
                  <c:v>1.5281160254349854E-3</c:v>
                </c:pt>
                <c:pt idx="12">
                  <c:v>1.5175949691334813E-3</c:v>
                </c:pt>
                <c:pt idx="13">
                  <c:v>1.7063556184527845E-3</c:v>
                </c:pt>
                <c:pt idx="14">
                  <c:v>2.1060329246982931E-3</c:v>
                </c:pt>
                <c:pt idx="15">
                  <c:v>2.1841313991297403E-3</c:v>
                </c:pt>
                <c:pt idx="16">
                  <c:v>1.8784635864610762E-3</c:v>
                </c:pt>
                <c:pt idx="17">
                  <c:v>1.139833142999455E-3</c:v>
                </c:pt>
                <c:pt idx="18">
                  <c:v>2.2878789372696899E-3</c:v>
                </c:pt>
                <c:pt idx="19">
                  <c:v>2.2398096827856385E-3</c:v>
                </c:pt>
                <c:pt idx="20">
                  <c:v>2.4769181869603728E-3</c:v>
                </c:pt>
                <c:pt idx="21">
                  <c:v>2.6315575904786439E-3</c:v>
                </c:pt>
                <c:pt idx="22">
                  <c:v>2.5716877519807689E-3</c:v>
                </c:pt>
                <c:pt idx="23">
                  <c:v>2.8970003857799252E-3</c:v>
                </c:pt>
                <c:pt idx="24">
                  <c:v>2.5555686654626332E-3</c:v>
                </c:pt>
                <c:pt idx="25">
                  <c:v>2.9950715943977608E-3</c:v>
                </c:pt>
                <c:pt idx="26">
                  <c:v>3.423519124364872E-3</c:v>
                </c:pt>
                <c:pt idx="27">
                  <c:v>3.6669623909789829E-3</c:v>
                </c:pt>
                <c:pt idx="28">
                  <c:v>3.6112093074820383E-3</c:v>
                </c:pt>
                <c:pt idx="29">
                  <c:v>3.7504837738900078E-3</c:v>
                </c:pt>
                <c:pt idx="30">
                  <c:v>3.2805916821368993E-3</c:v>
                </c:pt>
                <c:pt idx="31">
                  <c:v>3.2628998603613166E-3</c:v>
                </c:pt>
                <c:pt idx="32">
                  <c:v>3.7280751059979075E-3</c:v>
                </c:pt>
                <c:pt idx="33">
                  <c:v>4.4665531691034967E-3</c:v>
                </c:pt>
                <c:pt idx="34">
                  <c:v>4.4165888368563229E-3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0A-40D1-9349-49EC71F78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42390800"/>
        <c:axId val="1742377488"/>
      </c:barChart>
      <c:catAx>
        <c:axId val="17423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77488"/>
        <c:crosses val="autoZero"/>
        <c:auto val="1"/>
        <c:lblAlgn val="ctr"/>
        <c:lblOffset val="100"/>
        <c:noMultiLvlLbl val="0"/>
      </c:catAx>
      <c:valAx>
        <c:axId val="174237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5</a:t>
            </a:r>
            <a:r>
              <a:rPr lang="en-US" sz="1200" baseline="0"/>
              <a:t> did</a:t>
            </a:r>
            <a:r>
              <a:rPr lang="lt-LT" sz="1200" baseline="0"/>
              <a:t>ž</a:t>
            </a:r>
            <a:r>
              <a:rPr lang="en-US" sz="1200" baseline="0"/>
              <a:t>iausi</a:t>
            </a:r>
            <a:r>
              <a:rPr lang="lt-LT" sz="1200" baseline="0"/>
              <a:t> </a:t>
            </a:r>
            <a:r>
              <a:rPr lang="en-US" sz="1200" baseline="0"/>
              <a:t>CO</a:t>
            </a:r>
            <a:r>
              <a:rPr lang="lt-LT" sz="1200" baseline="0"/>
              <a:t> šaltiniai Lietuvoje </a:t>
            </a:r>
            <a:r>
              <a:rPr lang="en-US" sz="1200" baseline="0"/>
              <a:t>2022</a:t>
            </a:r>
            <a:r>
              <a:rPr lang="lt-LT" sz="1200" baseline="0"/>
              <a:t>-</a:t>
            </a:r>
            <a:r>
              <a:rPr lang="en-US" sz="1200" baseline="0"/>
              <a:t>2024 m. </a:t>
            </a:r>
            <a:endParaRPr lang="lt-LT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 grafikai'!$C$51</c:f>
              <c:strCache>
                <c:ptCount val="1"/>
                <c:pt idx="0">
                  <c:v>Stacionarus kuro deginimas namų ūkiuose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'CO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'CO grafikai'!$H$51:$J$51</c:f>
              <c:numCache>
                <c:formatCode>0.0%</c:formatCode>
                <c:ptCount val="3"/>
                <c:pt idx="0">
                  <c:v>0.65888088813326529</c:v>
                </c:pt>
                <c:pt idx="1">
                  <c:v>0.62200558522535643</c:v>
                </c:pt>
                <c:pt idx="2">
                  <c:v>0.63856322799584297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2-41D1-AD0B-91E17B394228}"/>
            </c:ext>
          </c:extLst>
        </c:ser>
        <c:ser>
          <c:idx val="2"/>
          <c:order val="1"/>
          <c:tx>
            <c:strRef>
              <c:f>'CO grafikai'!$C$52</c:f>
              <c:strCache>
                <c:ptCount val="1"/>
                <c:pt idx="0">
                  <c:v>Viešoji elektros ir šilumos gamyba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'CO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'CO grafikai'!$H$52:$J$52</c:f>
              <c:numCache>
                <c:formatCode>0.0%</c:formatCode>
                <c:ptCount val="3"/>
                <c:pt idx="0">
                  <c:v>8.8208212590656698E-2</c:v>
                </c:pt>
                <c:pt idx="1">
                  <c:v>9.5334270960418271E-2</c:v>
                </c:pt>
                <c:pt idx="2">
                  <c:v>8.8220024792632079E-2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52-41D1-AD0B-91E17B394228}"/>
            </c:ext>
          </c:extLst>
        </c:ser>
        <c:ser>
          <c:idx val="1"/>
          <c:order val="2"/>
          <c:tx>
            <c:strRef>
              <c:f>'CO grafikai'!$C$53</c:f>
              <c:strCache>
                <c:ptCount val="1"/>
                <c:pt idx="0">
                  <c:v>Lengvųjų automobilių transportas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'CO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'CO grafikai'!$H$53:$J$53</c:f>
              <c:numCache>
                <c:formatCode>0.0%</c:formatCode>
                <c:ptCount val="3"/>
                <c:pt idx="0">
                  <c:v>6.1165694107219948E-2</c:v>
                </c:pt>
                <c:pt idx="1">
                  <c:v>7.0992111359289276E-2</c:v>
                </c:pt>
                <c:pt idx="2">
                  <c:v>6.4431523795494175E-2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52-41D1-AD0B-91E17B394228}"/>
            </c:ext>
          </c:extLst>
        </c:ser>
        <c:ser>
          <c:idx val="3"/>
          <c:order val="3"/>
          <c:tx>
            <c:strRef>
              <c:f>'CO grafikai'!$C$54</c:f>
              <c:strCache>
                <c:ptCount val="1"/>
                <c:pt idx="0">
                  <c:v>Sunkvežimių ir autobusų transportas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752-41D1-AD0B-91E17B394228}"/>
              </c:ext>
            </c:extLst>
          </c:dPt>
          <c:cat>
            <c:numRef>
              <c:f>'CO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'CO grafikai'!$H$54:$J$54</c:f>
              <c:numCache>
                <c:formatCode>0.0%</c:formatCode>
                <c:ptCount val="3"/>
                <c:pt idx="0">
                  <c:v>3.6862690632005556E-2</c:v>
                </c:pt>
                <c:pt idx="1">
                  <c:v>4.1140588389062427E-2</c:v>
                </c:pt>
                <c:pt idx="2">
                  <c:v>2.8717424271765483E-2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52-41D1-AD0B-91E17B394228}"/>
            </c:ext>
          </c:extLst>
        </c:ser>
        <c:ser>
          <c:idx val="4"/>
          <c:order val="4"/>
          <c:tx>
            <c:strRef>
              <c:f>'CO grafikai'!$C$55</c:f>
              <c:strCache>
                <c:ptCount val="1"/>
                <c:pt idx="0">
                  <c:v>Atviras atliekų deginimas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'CO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'CO grafikai'!$H$55:$J$55</c:f>
              <c:numCache>
                <c:formatCode>0.0%</c:formatCode>
                <c:ptCount val="3"/>
                <c:pt idx="0">
                  <c:v>3.4166763482272648E-2</c:v>
                </c:pt>
                <c:pt idx="1">
                  <c:v>3.7205085230316209E-2</c:v>
                </c:pt>
                <c:pt idx="2">
                  <c:v>3.8597445337008617E-2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52-41D1-AD0B-91E17B394228}"/>
            </c:ext>
          </c:extLst>
        </c:ser>
        <c:ser>
          <c:idx val="5"/>
          <c:order val="5"/>
          <c:tx>
            <c:strRef>
              <c:f>'CO grafikai'!$C$56</c:f>
              <c:strCache>
                <c:ptCount val="1"/>
                <c:pt idx="0">
                  <c:v>kiti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'CO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'CO grafikai'!$H$56:$J$56</c:f>
              <c:numCache>
                <c:formatCode>0.0%</c:formatCode>
                <c:ptCount val="3"/>
                <c:pt idx="0">
                  <c:v>0.22347020833714015</c:v>
                </c:pt>
                <c:pt idx="1">
                  <c:v>0.21890321306627897</c:v>
                </c:pt>
                <c:pt idx="2">
                  <c:v>0.15824580669895344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52-41D1-AD0B-91E17B394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60605967"/>
        <c:axId val="1760608047"/>
      </c:barChart>
      <c:catAx>
        <c:axId val="176060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8047"/>
        <c:crosses val="autoZero"/>
        <c:auto val="1"/>
        <c:lblAlgn val="ctr"/>
        <c:lblOffset val="100"/>
        <c:noMultiLvlLbl val="0"/>
      </c:catAx>
      <c:valAx>
        <c:axId val="176060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5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333375</xdr:colOff>
      <xdr:row>29</xdr:row>
      <xdr:rowOff>186690</xdr:rowOff>
    </xdr:from>
    <xdr:to>
      <xdr:col>26</xdr:col>
      <xdr:colOff>131444</xdr:colOff>
      <xdr:row>45</xdr:row>
      <xdr:rowOff>192404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2973B1FE-5156-4183-84D4-6BCF81B8F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205740</xdr:colOff>
      <xdr:row>56</xdr:row>
      <xdr:rowOff>22860</xdr:rowOff>
    </xdr:from>
    <xdr:to>
      <xdr:col>10</xdr:col>
      <xdr:colOff>167640</xdr:colOff>
      <xdr:row>70</xdr:row>
      <xdr:rowOff>83821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7B209B2A-F598-4C53-B311-CBAC0962E5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167641</xdr:colOff>
      <xdr:row>32</xdr:row>
      <xdr:rowOff>82866</xdr:rowOff>
    </xdr:from>
    <xdr:to>
      <xdr:col>26</xdr:col>
      <xdr:colOff>121920</xdr:colOff>
      <xdr:row>47</xdr:row>
      <xdr:rowOff>150495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22B76EA6-8883-414D-B8C8-B065083F8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175260</xdr:colOff>
      <xdr:row>59</xdr:row>
      <xdr:rowOff>22860</xdr:rowOff>
    </xdr:from>
    <xdr:to>
      <xdr:col>10</xdr:col>
      <xdr:colOff>137160</xdr:colOff>
      <xdr:row>73</xdr:row>
      <xdr:rowOff>83821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F142AE67-6616-47AC-BC11-59C6C3AE3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95251</xdr:colOff>
      <xdr:row>30</xdr:row>
      <xdr:rowOff>178116</xdr:rowOff>
    </xdr:from>
    <xdr:to>
      <xdr:col>24</xdr:col>
      <xdr:colOff>51435</xdr:colOff>
      <xdr:row>45</xdr:row>
      <xdr:rowOff>245745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1B6E2B0-864B-4B9D-A17B-88292FD4E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57</xdr:row>
      <xdr:rowOff>0</xdr:rowOff>
    </xdr:from>
    <xdr:to>
      <xdr:col>9</xdr:col>
      <xdr:colOff>600075</xdr:colOff>
      <xdr:row>71</xdr:row>
      <xdr:rowOff>57151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4AB11A11-ADBE-44AD-95B1-FE46EB0080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uraDoveikaite\Downloads\&#8222;Inventories%20time%20series%20and%20analysis%20LT_2022%2002%2015%202022%2009%2013%20_submissions_2005-2020%20for%20publishing&#8220;%20.xlsx" TargetMode="External"/><Relationship Id="rId1" Type="http://schemas.openxmlformats.org/officeDocument/2006/relationships/externalLinkPath" Target="file:///C:\Users\LauraDoveikaite\Downloads\&#8222;Inventories%20time%20series%20and%20analysis%20LT_2022%2002%2015%202022%2009%2013%20_submissions_2005-2020%20for%20publishing&#8220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2 analize LT"/>
      <sheetName val="SO2 grafikai"/>
      <sheetName val="NOx analize LT"/>
      <sheetName val="NOx grafikai"/>
      <sheetName val="KD2.5 analize LT"/>
      <sheetName val="KD2.5 grafikai"/>
      <sheetName val="NH3 analize LT"/>
      <sheetName val="NH3 grafikai"/>
      <sheetName val="NMVOC analize LT"/>
      <sheetName val="NMVOC grafikai"/>
    </sheetNames>
    <sheetDataSet>
      <sheetData sheetId="0">
        <row r="16">
          <cell r="A16" t="str">
            <v>ENERGIJOS GAMYBA</v>
          </cell>
        </row>
        <row r="77">
          <cell r="A77" t="str">
            <v>DEGALŲ / KURO GAMYBA IR PASKIRSTYMAS</v>
          </cell>
        </row>
        <row r="124">
          <cell r="A124" t="str">
            <v>KELIŲ TRANSPORTAS</v>
          </cell>
        </row>
        <row r="188">
          <cell r="A188" t="str">
            <v>NE KELIŲ TRANSPORTAS IR MECHANIZMAI</v>
          </cell>
        </row>
        <row r="314">
          <cell r="A314" t="str">
            <v>KITI PRAMONĖS PROCESAI</v>
          </cell>
        </row>
        <row r="339">
          <cell r="A339" t="str">
            <v>ATLIEKŲ TVARKYMAS</v>
          </cell>
        </row>
      </sheetData>
      <sheetData sheetId="1"/>
      <sheetData sheetId="2">
        <row r="37">
          <cell r="A37" t="str">
            <v>Viešoji elektros ir šilumos gamyba</v>
          </cell>
        </row>
      </sheetData>
      <sheetData sheetId="3"/>
      <sheetData sheetId="4">
        <row r="54">
          <cell r="A54" t="str">
            <v>Stacionarus kuro deginimas namų ūkiuose:</v>
          </cell>
        </row>
        <row r="242">
          <cell r="A242" t="str">
            <v>PROCESAI MINERALŲ PRAMONĖJE</v>
          </cell>
        </row>
        <row r="339">
          <cell r="A339" t="str">
            <v xml:space="preserve">ŽEMĖS ŪKIO VEIKLOS </v>
          </cell>
        </row>
        <row r="372">
          <cell r="A372" t="str">
            <v>GAISRAI</v>
          </cell>
        </row>
      </sheetData>
      <sheetData sheetId="5"/>
      <sheetData sheetId="6">
        <row r="342">
          <cell r="A342" t="str">
            <v>Mėšlo tvarkymas tvartuose</v>
          </cell>
        </row>
      </sheetData>
      <sheetData sheetId="7"/>
      <sheetData sheetId="8">
        <row r="63">
          <cell r="A63" t="str">
            <v>Stacionarus kuro deginimas namų ūkiuose:</v>
          </cell>
        </row>
      </sheetData>
      <sheetData sheetId="9">
        <row r="2">
          <cell r="D2">
            <v>2005</v>
          </cell>
        </row>
      </sheetData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4032F-E7AB-49B7-9CE1-648891244A82}">
  <dimension ref="A1:AR419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14" sqref="E14"/>
    </sheetView>
  </sheetViews>
  <sheetFormatPr defaultColWidth="9.1796875" defaultRowHeight="18" x14ac:dyDescent="0.4"/>
  <cols>
    <col min="1" max="1" width="13.453125" style="2" customWidth="1"/>
    <col min="2" max="2" width="9.1796875" style="2"/>
    <col min="3" max="3" width="69" style="2" customWidth="1"/>
    <col min="4" max="18" width="11.54296875" style="2" customWidth="1"/>
    <col min="19" max="19" width="11.54296875" style="2" bestFit="1" customWidth="1"/>
    <col min="20" max="21" width="10.453125" style="2" bestFit="1" customWidth="1"/>
    <col min="22" max="33" width="11.54296875" style="2" bestFit="1" customWidth="1"/>
    <col min="34" max="34" width="10.54296875" style="2" customWidth="1"/>
    <col min="35" max="35" width="9.54296875" style="2" customWidth="1"/>
    <col min="36" max="36" width="9.453125" style="2" customWidth="1"/>
    <col min="37" max="37" width="9.81640625" style="2" bestFit="1" customWidth="1"/>
    <col min="38" max="16384" width="9.1796875" style="2"/>
  </cols>
  <sheetData>
    <row r="1" spans="1:44" ht="24" x14ac:dyDescent="0.6">
      <c r="A1" s="1" t="s">
        <v>287</v>
      </c>
    </row>
    <row r="2" spans="1:44" ht="20" x14ac:dyDescent="0.5">
      <c r="A2" s="2" t="s">
        <v>0</v>
      </c>
      <c r="B2" s="3" t="s">
        <v>288</v>
      </c>
    </row>
    <row r="3" spans="1:44" x14ac:dyDescent="0.4">
      <c r="A3" s="4"/>
      <c r="B3" s="5" t="s">
        <v>1</v>
      </c>
    </row>
    <row r="4" spans="1:44" x14ac:dyDescent="0.4">
      <c r="A4" s="6"/>
      <c r="B4" s="5" t="s">
        <v>2</v>
      </c>
    </row>
    <row r="5" spans="1:44" x14ac:dyDescent="0.4">
      <c r="A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2" t="s">
        <v>17</v>
      </c>
      <c r="R5" s="2" t="s">
        <v>18</v>
      </c>
      <c r="S5" s="2">
        <v>2005</v>
      </c>
      <c r="T5" s="2">
        <v>2006</v>
      </c>
      <c r="U5" s="2">
        <v>2007</v>
      </c>
      <c r="V5" s="2">
        <v>2008</v>
      </c>
      <c r="W5" s="2">
        <v>2009</v>
      </c>
      <c r="X5" s="2">
        <v>2010</v>
      </c>
      <c r="Y5" s="2">
        <v>2011</v>
      </c>
      <c r="Z5" s="2">
        <v>2012</v>
      </c>
      <c r="AA5" s="2">
        <v>2013</v>
      </c>
      <c r="AB5" s="2">
        <v>2014</v>
      </c>
      <c r="AC5" s="2">
        <v>2015</v>
      </c>
      <c r="AD5" s="2">
        <v>2016</v>
      </c>
      <c r="AE5" s="2">
        <v>2017</v>
      </c>
      <c r="AF5" s="2">
        <v>2018</v>
      </c>
      <c r="AG5" s="2">
        <v>2019</v>
      </c>
      <c r="AH5" s="7">
        <v>2020</v>
      </c>
      <c r="AI5" s="7">
        <v>2021</v>
      </c>
      <c r="AJ5" s="7">
        <v>2022</v>
      </c>
      <c r="AK5" s="7">
        <v>2023</v>
      </c>
      <c r="AL5" s="7">
        <v>2024</v>
      </c>
      <c r="AM5" s="8">
        <v>2025</v>
      </c>
      <c r="AN5" s="8">
        <v>2026</v>
      </c>
      <c r="AO5" s="8">
        <v>2027</v>
      </c>
      <c r="AP5" s="8">
        <v>2028</v>
      </c>
      <c r="AQ5" s="8">
        <v>2029</v>
      </c>
      <c r="AR5" s="8">
        <v>2030</v>
      </c>
    </row>
    <row r="8" spans="1:44" x14ac:dyDescent="0.4">
      <c r="A8" s="9" t="s">
        <v>19</v>
      </c>
      <c r="D8" s="10">
        <v>22.432483536963989</v>
      </c>
      <c r="E8" s="10">
        <v>23.502729178588105</v>
      </c>
      <c r="F8" s="10">
        <v>14.944355770453694</v>
      </c>
      <c r="G8" s="10">
        <v>16.788301172842264</v>
      </c>
      <c r="H8" s="10">
        <v>15.937750200628573</v>
      </c>
      <c r="I8" s="10">
        <v>15.570153420838526</v>
      </c>
      <c r="J8" s="10">
        <v>16.365278745417111</v>
      </c>
      <c r="K8" s="10">
        <v>16.466672165314424</v>
      </c>
      <c r="L8" s="10">
        <v>17.578877835485741</v>
      </c>
      <c r="M8" s="10">
        <v>17.300056609133094</v>
      </c>
      <c r="N8" s="10">
        <v>16.650540091377341</v>
      </c>
      <c r="O8" s="10">
        <v>17.158249820540778</v>
      </c>
      <c r="P8" s="10">
        <v>17.566174768554557</v>
      </c>
      <c r="Q8" s="10">
        <v>17.551804495096718</v>
      </c>
      <c r="R8" s="10">
        <v>17.804886801867998</v>
      </c>
      <c r="S8" s="10">
        <v>38.974812597281108</v>
      </c>
      <c r="T8" s="10">
        <v>27.60889562348968</v>
      </c>
      <c r="U8" s="10">
        <v>27.771135196039413</v>
      </c>
      <c r="V8" s="10">
        <v>25.070592857245565</v>
      </c>
      <c r="W8" s="10">
        <v>25.227198662441502</v>
      </c>
      <c r="X8" s="10">
        <v>26.526595607795976</v>
      </c>
      <c r="Y8" s="10">
        <v>27.943740931320797</v>
      </c>
      <c r="Z8" s="10">
        <v>24.93947435915366</v>
      </c>
      <c r="AA8" s="10">
        <v>25.14850171389957</v>
      </c>
      <c r="AB8" s="10">
        <v>24.586905464831617</v>
      </c>
      <c r="AC8" s="10">
        <v>22.926887547817298</v>
      </c>
      <c r="AD8" s="10">
        <v>23.872147370536577</v>
      </c>
      <c r="AE8" s="10">
        <v>20.114155709115803</v>
      </c>
      <c r="AF8" s="10">
        <v>23.245710540541971</v>
      </c>
      <c r="AG8" s="10">
        <v>19.436532051188319</v>
      </c>
      <c r="AH8" s="10">
        <v>18.531479917058917</v>
      </c>
      <c r="AI8" s="10">
        <v>19.216271310343732</v>
      </c>
      <c r="AJ8" s="10">
        <v>18.34470955246297</v>
      </c>
      <c r="AK8" s="10">
        <v>17.357126519534084</v>
      </c>
      <c r="AL8" s="10">
        <v>17.728868479239431</v>
      </c>
    </row>
    <row r="9" spans="1:44" hidden="1" x14ac:dyDescent="0.4">
      <c r="A9" s="9" t="s">
        <v>20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44" hidden="1" x14ac:dyDescent="0.4">
      <c r="A10" s="11" t="s">
        <v>21</v>
      </c>
      <c r="AH10" s="12"/>
      <c r="AI10" s="13" t="s">
        <v>22</v>
      </c>
      <c r="AJ10" s="12" t="s">
        <v>22</v>
      </c>
      <c r="AK10" s="12" t="s">
        <v>22</v>
      </c>
      <c r="AL10" s="12" t="s">
        <v>22</v>
      </c>
      <c r="AM10" s="12" t="s">
        <v>22</v>
      </c>
      <c r="AN10" s="12" t="s">
        <v>22</v>
      </c>
      <c r="AO10" s="12" t="s">
        <v>22</v>
      </c>
      <c r="AP10" s="12" t="s">
        <v>22</v>
      </c>
      <c r="AQ10" s="12" t="s">
        <v>22</v>
      </c>
      <c r="AR10" s="12" t="s">
        <v>23</v>
      </c>
    </row>
    <row r="11" spans="1:44" x14ac:dyDescent="0.4">
      <c r="A11" s="14" t="s">
        <v>24</v>
      </c>
      <c r="B11" s="14"/>
      <c r="C11" s="14"/>
      <c r="D11" s="14"/>
      <c r="E11" s="15">
        <f>(E8-$D$8)/$D$8</f>
        <v>4.7709636780099582E-2</v>
      </c>
      <c r="F11" s="15">
        <f t="shared" ref="F11:AL11" si="0">(F8-$D$8)/$D$8</f>
        <v>-0.33380734478959695</v>
      </c>
      <c r="G11" s="15">
        <f t="shared" si="0"/>
        <v>-0.25160755628422982</v>
      </c>
      <c r="H11" s="15">
        <f t="shared" si="0"/>
        <v>-0.2895235975826515</v>
      </c>
      <c r="I11" s="15">
        <f t="shared" si="0"/>
        <v>-0.30591040465126362</v>
      </c>
      <c r="J11" s="15">
        <f t="shared" si="0"/>
        <v>-0.27046513960656238</v>
      </c>
      <c r="K11" s="15">
        <f t="shared" si="0"/>
        <v>-0.26594520226969826</v>
      </c>
      <c r="L11" s="15">
        <f t="shared" si="0"/>
        <v>-0.21636506245420986</v>
      </c>
      <c r="M11" s="15">
        <f t="shared" si="0"/>
        <v>-0.22879441410817225</v>
      </c>
      <c r="N11" s="15">
        <f t="shared" si="0"/>
        <v>-0.25774869893737928</v>
      </c>
      <c r="O11" s="15">
        <f t="shared" si="0"/>
        <v>-0.23511590715011066</v>
      </c>
      <c r="P11" s="15">
        <f t="shared" si="0"/>
        <v>-0.21693134246106921</v>
      </c>
      <c r="Q11" s="15">
        <f t="shared" si="0"/>
        <v>-0.21757194355341639</v>
      </c>
      <c r="R11" s="15">
        <f t="shared" si="0"/>
        <v>-0.20628998690540398</v>
      </c>
      <c r="S11" s="15">
        <f t="shared" si="0"/>
        <v>0.73742744681206873</v>
      </c>
      <c r="T11" s="15">
        <f t="shared" si="0"/>
        <v>0.23075519382399448</v>
      </c>
      <c r="U11" s="15">
        <f t="shared" si="0"/>
        <v>0.23798754383474549</v>
      </c>
      <c r="V11" s="15">
        <f t="shared" si="0"/>
        <v>0.11760219575931168</v>
      </c>
      <c r="W11" s="15">
        <f t="shared" si="0"/>
        <v>0.12458340249631358</v>
      </c>
      <c r="X11" s="15">
        <f t="shared" si="0"/>
        <v>0.18250819460474607</v>
      </c>
      <c r="Y11" s="15">
        <f t="shared" si="0"/>
        <v>0.24568199884223343</v>
      </c>
      <c r="Z11" s="15">
        <f t="shared" si="0"/>
        <v>0.11175716759397952</v>
      </c>
      <c r="AA11" s="15">
        <f t="shared" si="0"/>
        <v>0.12107523326430429</v>
      </c>
      <c r="AB11" s="15">
        <f t="shared" si="0"/>
        <v>9.6040276785118131E-2</v>
      </c>
      <c r="AC11" s="15">
        <f t="shared" si="0"/>
        <v>2.2039646659659216E-2</v>
      </c>
      <c r="AD11" s="15">
        <f t="shared" si="0"/>
        <v>6.4177639145497498E-2</v>
      </c>
      <c r="AE11" s="15">
        <f t="shared" si="0"/>
        <v>-0.103346908692837</v>
      </c>
      <c r="AF11" s="15">
        <f t="shared" si="0"/>
        <v>3.6252205523207258E-2</v>
      </c>
      <c r="AG11" s="15">
        <f t="shared" si="0"/>
        <v>-0.13355415956681638</v>
      </c>
      <c r="AH11" s="15">
        <f t="shared" si="0"/>
        <v>-0.1738997651988485</v>
      </c>
      <c r="AI11" s="15">
        <f t="shared" si="0"/>
        <v>-0.143372989500722</v>
      </c>
      <c r="AJ11" s="15">
        <f t="shared" si="0"/>
        <v>-0.18222565405053046</v>
      </c>
      <c r="AK11" s="15">
        <f t="shared" si="0"/>
        <v>-0.22625033956078872</v>
      </c>
      <c r="AL11" s="15">
        <f t="shared" si="0"/>
        <v>-0.20967874778439025</v>
      </c>
    </row>
    <row r="12" spans="1:44" x14ac:dyDescent="0.4">
      <c r="A12" s="16" t="s">
        <v>25</v>
      </c>
      <c r="E12" s="17">
        <f t="shared" ref="E12:AL12" si="1">(E8-D8)/D8</f>
        <v>4.7709636780099582E-2</v>
      </c>
      <c r="F12" s="17">
        <f t="shared" si="1"/>
        <v>-0.36414381253779754</v>
      </c>
      <c r="G12" s="17">
        <f t="shared" si="1"/>
        <v>0.12338741332926592</v>
      </c>
      <c r="H12" s="17">
        <f t="shared" si="1"/>
        <v>-5.0663313902754616E-2</v>
      </c>
      <c r="I12" s="17">
        <f t="shared" si="1"/>
        <v>-2.3064533899869306E-2</v>
      </c>
      <c r="J12" s="17">
        <f t="shared" si="1"/>
        <v>5.1067276158911719E-2</v>
      </c>
      <c r="K12" s="17">
        <f t="shared" si="1"/>
        <v>6.1956427064040779E-3</v>
      </c>
      <c r="L12" s="17">
        <f t="shared" si="1"/>
        <v>6.7542831909539011E-2</v>
      </c>
      <c r="M12" s="17">
        <f t="shared" si="1"/>
        <v>-1.5861150464895023E-2</v>
      </c>
      <c r="N12" s="17">
        <f t="shared" si="1"/>
        <v>-3.7544184532486362E-2</v>
      </c>
      <c r="O12" s="17">
        <f t="shared" si="1"/>
        <v>3.0492087726713458E-2</v>
      </c>
      <c r="P12" s="17">
        <f t="shared" si="1"/>
        <v>2.3774274898680919E-2</v>
      </c>
      <c r="Q12" s="17">
        <f t="shared" si="1"/>
        <v>-8.1806503961029983E-4</v>
      </c>
      <c r="R12" s="17">
        <f t="shared" si="1"/>
        <v>1.4419161678902059E-2</v>
      </c>
      <c r="S12" s="17">
        <f t="shared" si="1"/>
        <v>1.1889952478210684</v>
      </c>
      <c r="T12" s="17">
        <f t="shared" si="1"/>
        <v>-0.29162210710884384</v>
      </c>
      <c r="U12" s="17">
        <f t="shared" si="1"/>
        <v>5.8763514036287573E-3</v>
      </c>
      <c r="V12" s="17">
        <f t="shared" si="1"/>
        <v>-9.7242778148261905E-2</v>
      </c>
      <c r="W12" s="17">
        <f t="shared" si="1"/>
        <v>6.2465936121920331E-3</v>
      </c>
      <c r="X12" s="17">
        <f t="shared" si="1"/>
        <v>5.1507777884550784E-2</v>
      </c>
      <c r="Y12" s="17">
        <f t="shared" si="1"/>
        <v>5.3423565710344373E-2</v>
      </c>
      <c r="Z12" s="17">
        <f t="shared" si="1"/>
        <v>-0.1075112519669762</v>
      </c>
      <c r="AA12" s="17">
        <f t="shared" si="1"/>
        <v>8.3813857395590805E-3</v>
      </c>
      <c r="AB12" s="17">
        <f t="shared" si="1"/>
        <v>-2.2331201097262963E-2</v>
      </c>
      <c r="AC12" s="17">
        <f t="shared" si="1"/>
        <v>-6.7516341956443404E-2</v>
      </c>
      <c r="AD12" s="17">
        <f t="shared" si="1"/>
        <v>4.1229312995399184E-2</v>
      </c>
      <c r="AE12" s="17">
        <f t="shared" si="1"/>
        <v>-0.15742160112746933</v>
      </c>
      <c r="AF12" s="17">
        <f t="shared" si="1"/>
        <v>0.15568910158167548</v>
      </c>
      <c r="AG12" s="17">
        <f t="shared" si="1"/>
        <v>-0.16386586603623954</v>
      </c>
      <c r="AH12" s="17">
        <f t="shared" si="1"/>
        <v>-4.6564486490997696E-2</v>
      </c>
      <c r="AI12" s="17">
        <f t="shared" si="1"/>
        <v>3.695287134917051E-2</v>
      </c>
      <c r="AJ12" s="17">
        <f t="shared" si="1"/>
        <v>-4.5355404480140651E-2</v>
      </c>
      <c r="AK12" s="17">
        <f t="shared" si="1"/>
        <v>-5.3834759831141173E-2</v>
      </c>
      <c r="AL12" s="17">
        <f t="shared" si="1"/>
        <v>2.1417252405631772E-2</v>
      </c>
    </row>
    <row r="15" spans="1:44" x14ac:dyDescent="0.4">
      <c r="A15" s="18" t="s">
        <v>26</v>
      </c>
    </row>
    <row r="16" spans="1:44" x14ac:dyDescent="0.4">
      <c r="A16" s="2" t="s">
        <v>27</v>
      </c>
    </row>
    <row r="17" spans="1:38" x14ac:dyDescent="0.4">
      <c r="A17" s="4" t="s">
        <v>28</v>
      </c>
      <c r="B17" s="4"/>
      <c r="C17" s="4"/>
    </row>
    <row r="18" spans="1:38" x14ac:dyDescent="0.4">
      <c r="A18" s="4" t="s">
        <v>29</v>
      </c>
      <c r="B18" s="4"/>
      <c r="C18" s="4"/>
    </row>
    <row r="19" spans="1:38" x14ac:dyDescent="0.4">
      <c r="A19" s="4" t="s">
        <v>30</v>
      </c>
      <c r="B19" s="4"/>
      <c r="C19" s="4"/>
    </row>
    <row r="20" spans="1:38" x14ac:dyDescent="0.4">
      <c r="A20" s="4" t="s">
        <v>31</v>
      </c>
      <c r="B20" s="4"/>
      <c r="C20" s="4"/>
    </row>
    <row r="21" spans="1:38" x14ac:dyDescent="0.4">
      <c r="A21" s="4" t="s">
        <v>32</v>
      </c>
      <c r="B21" s="4"/>
      <c r="C21" s="4"/>
    </row>
    <row r="22" spans="1:38" x14ac:dyDescent="0.4">
      <c r="A22" s="4" t="s">
        <v>33</v>
      </c>
      <c r="B22" s="4"/>
      <c r="C22" s="4"/>
    </row>
    <row r="23" spans="1:38" x14ac:dyDescent="0.4">
      <c r="A23" s="19" t="s">
        <v>34</v>
      </c>
      <c r="B23" s="19"/>
      <c r="C23" s="19"/>
      <c r="D23" s="10">
        <f t="shared" ref="D23:AL23" si="2">D29+D37+D44+D55+D62+D69</f>
        <v>16.041894223</v>
      </c>
      <c r="E23" s="10">
        <f t="shared" si="2"/>
        <v>17.247910999999998</v>
      </c>
      <c r="F23" s="10">
        <f t="shared" si="2"/>
        <v>10.400468</v>
      </c>
      <c r="G23" s="10">
        <f t="shared" si="2"/>
        <v>13.244820999999998</v>
      </c>
      <c r="H23" s="10">
        <f t="shared" si="2"/>
        <v>12.806236000000002</v>
      </c>
      <c r="I23" s="10">
        <f t="shared" si="2"/>
        <v>12.425922</v>
      </c>
      <c r="J23" s="10">
        <f t="shared" si="2"/>
        <v>13.287385999999998</v>
      </c>
      <c r="K23" s="10">
        <f t="shared" si="2"/>
        <v>13.181792000000002</v>
      </c>
      <c r="L23" s="10">
        <f t="shared" si="2"/>
        <v>14.012530999999999</v>
      </c>
      <c r="M23" s="10">
        <f t="shared" si="2"/>
        <v>13.881483000000001</v>
      </c>
      <c r="N23" s="10">
        <f t="shared" si="2"/>
        <v>13.581460999999999</v>
      </c>
      <c r="O23" s="10">
        <f t="shared" si="2"/>
        <v>14.036932</v>
      </c>
      <c r="P23" s="10">
        <f t="shared" si="2"/>
        <v>13.992556</v>
      </c>
      <c r="Q23" s="10">
        <f t="shared" si="2"/>
        <v>14.044277999999998</v>
      </c>
      <c r="R23" s="10">
        <f t="shared" si="2"/>
        <v>14.224999999999998</v>
      </c>
      <c r="S23" s="10">
        <f t="shared" si="2"/>
        <v>14.575456000000001</v>
      </c>
      <c r="T23" s="10">
        <f t="shared" si="2"/>
        <v>14.904796999999999</v>
      </c>
      <c r="U23" s="10">
        <f t="shared" si="2"/>
        <v>14.052229000000001</v>
      </c>
      <c r="V23" s="10">
        <f t="shared" si="2"/>
        <v>14.255519999999999</v>
      </c>
      <c r="W23" s="10">
        <f t="shared" si="2"/>
        <v>14.103468999999999</v>
      </c>
      <c r="X23" s="10">
        <f t="shared" si="2"/>
        <v>13.837358999999999</v>
      </c>
      <c r="Y23" s="10">
        <f t="shared" si="2"/>
        <v>13.180849</v>
      </c>
      <c r="Z23" s="10">
        <f t="shared" si="2"/>
        <v>13.316515000000001</v>
      </c>
      <c r="AA23" s="10">
        <f t="shared" si="2"/>
        <v>12.763738999999999</v>
      </c>
      <c r="AB23" s="10">
        <f t="shared" si="2"/>
        <v>11.901613999999999</v>
      </c>
      <c r="AC23" s="10">
        <f t="shared" si="2"/>
        <v>11.717813</v>
      </c>
      <c r="AD23" s="10">
        <f t="shared" si="2"/>
        <v>11.325404000000002</v>
      </c>
      <c r="AE23" s="10">
        <f t="shared" si="2"/>
        <v>11.239099999999999</v>
      </c>
      <c r="AF23" s="10">
        <f t="shared" si="2"/>
        <v>10.115375999999999</v>
      </c>
      <c r="AG23" s="10">
        <f t="shared" si="2"/>
        <v>9.4102880000000013</v>
      </c>
      <c r="AH23" s="10">
        <f t="shared" si="2"/>
        <v>8.9434229999999992</v>
      </c>
      <c r="AI23" s="10">
        <f t="shared" si="2"/>
        <v>9.0815569999999983</v>
      </c>
      <c r="AJ23" s="10">
        <f t="shared" si="2"/>
        <v>8.3717740000000003</v>
      </c>
      <c r="AK23" s="10">
        <f t="shared" si="2"/>
        <v>7.4693909999999999</v>
      </c>
      <c r="AL23" s="10">
        <f t="shared" si="2"/>
        <v>7.2004839999999994</v>
      </c>
    </row>
    <row r="24" spans="1:38" x14ac:dyDescent="0.4">
      <c r="A24" s="14" t="s">
        <v>24</v>
      </c>
      <c r="B24" s="14"/>
      <c r="C24" s="14"/>
      <c r="D24" s="15"/>
      <c r="E24" s="15">
        <f>(E23-$D23)/$D23</f>
        <v>7.5179200176427846E-2</v>
      </c>
      <c r="F24" s="15">
        <f t="shared" ref="F24:AL24" si="3">(F23-$D23)/$D23</f>
        <v>-0.35166833446087858</v>
      </c>
      <c r="G24" s="15">
        <f t="shared" si="3"/>
        <v>-0.17436053274741767</v>
      </c>
      <c r="H24" s="15">
        <f t="shared" si="3"/>
        <v>-0.20170050855720556</v>
      </c>
      <c r="I24" s="15">
        <f t="shared" si="3"/>
        <v>-0.22540805797208255</v>
      </c>
      <c r="J24" s="15">
        <f t="shared" si="3"/>
        <v>-0.17170716778887229</v>
      </c>
      <c r="K24" s="15">
        <f t="shared" si="3"/>
        <v>-0.17828955753238535</v>
      </c>
      <c r="L24" s="15">
        <f t="shared" si="3"/>
        <v>-0.12650396485537285</v>
      </c>
      <c r="M24" s="15">
        <f t="shared" si="3"/>
        <v>-0.13467307494787728</v>
      </c>
      <c r="N24" s="15">
        <f t="shared" si="3"/>
        <v>-0.15337547977796567</v>
      </c>
      <c r="O24" s="15">
        <f t="shared" si="3"/>
        <v>-0.1249828851336891</v>
      </c>
      <c r="P24" s="15">
        <f t="shared" si="3"/>
        <v>-0.12774914199731907</v>
      </c>
      <c r="Q24" s="15">
        <f t="shared" si="3"/>
        <v>-0.12452495916198771</v>
      </c>
      <c r="R24" s="15">
        <f t="shared" si="3"/>
        <v>-0.11325933195563884</v>
      </c>
      <c r="S24" s="15">
        <f t="shared" si="3"/>
        <v>-9.1413034060372947E-2</v>
      </c>
      <c r="T24" s="15">
        <f t="shared" si="3"/>
        <v>-7.0882977234053374E-2</v>
      </c>
      <c r="U24" s="15">
        <f t="shared" si="3"/>
        <v>-0.12402931943955378</v>
      </c>
      <c r="V24" s="15">
        <f t="shared" si="3"/>
        <v>-0.11135681348894536</v>
      </c>
      <c r="W24" s="15">
        <f t="shared" si="3"/>
        <v>-0.1208351829312521</v>
      </c>
      <c r="X24" s="15">
        <f t="shared" si="3"/>
        <v>-0.13742362294343377</v>
      </c>
      <c r="Y24" s="15">
        <f t="shared" si="3"/>
        <v>-0.17834834111410533</v>
      </c>
      <c r="Z24" s="15">
        <f t="shared" si="3"/>
        <v>-0.16989135978047393</v>
      </c>
      <c r="AA24" s="15">
        <f t="shared" si="3"/>
        <v>-0.20434963461484237</v>
      </c>
      <c r="AB24" s="15">
        <f t="shared" si="3"/>
        <v>-0.25809172940835701</v>
      </c>
      <c r="AC24" s="15">
        <f t="shared" si="3"/>
        <v>-0.26954929155438306</v>
      </c>
      <c r="AD24" s="15">
        <f t="shared" si="3"/>
        <v>-0.29401080430001519</v>
      </c>
      <c r="AE24" s="15">
        <f t="shared" si="3"/>
        <v>-0.29939071759456026</v>
      </c>
      <c r="AF24" s="15">
        <f t="shared" si="3"/>
        <v>-0.36944005119438322</v>
      </c>
      <c r="AG24" s="15">
        <f t="shared" si="3"/>
        <v>-0.41339296537013442</v>
      </c>
      <c r="AH24" s="15">
        <f t="shared" si="3"/>
        <v>-0.44249582526373954</v>
      </c>
      <c r="AI24" s="15">
        <f t="shared" si="3"/>
        <v>-0.43388499676183168</v>
      </c>
      <c r="AJ24" s="15">
        <f t="shared" si="3"/>
        <v>-0.47813058211062109</v>
      </c>
      <c r="AK24" s="15">
        <f t="shared" si="3"/>
        <v>-0.53438223091567383</v>
      </c>
      <c r="AL24" s="15">
        <f t="shared" si="3"/>
        <v>-0.55114502689611711</v>
      </c>
    </row>
    <row r="25" spans="1:38" x14ac:dyDescent="0.4">
      <c r="A25" s="16" t="s">
        <v>25</v>
      </c>
      <c r="E25" s="17">
        <f t="shared" ref="E25:AL25" si="4">(E23-D23)/D23</f>
        <v>7.5179200176427846E-2</v>
      </c>
      <c r="F25" s="17">
        <f t="shared" si="4"/>
        <v>-0.39700129482347163</v>
      </c>
      <c r="G25" s="17">
        <f t="shared" si="4"/>
        <v>0.27348317402639938</v>
      </c>
      <c r="H25" s="17">
        <f t="shared" si="4"/>
        <v>-3.3113697799313127E-2</v>
      </c>
      <c r="I25" s="17">
        <f t="shared" si="4"/>
        <v>-2.9697562968541417E-2</v>
      </c>
      <c r="J25" s="17">
        <f t="shared" si="4"/>
        <v>6.9327974213905255E-2</v>
      </c>
      <c r="K25" s="17">
        <f t="shared" si="4"/>
        <v>-7.9469355372077267E-3</v>
      </c>
      <c r="L25" s="17">
        <f t="shared" si="4"/>
        <v>6.3021704484488725E-2</v>
      </c>
      <c r="M25" s="17">
        <f t="shared" si="4"/>
        <v>-9.3522005410727055E-3</v>
      </c>
      <c r="N25" s="17">
        <f t="shared" si="4"/>
        <v>-2.1613108628235324E-2</v>
      </c>
      <c r="O25" s="17">
        <f t="shared" si="4"/>
        <v>3.3536230012367677E-2</v>
      </c>
      <c r="P25" s="17">
        <f t="shared" si="4"/>
        <v>-3.1613745795733531E-3</v>
      </c>
      <c r="Q25" s="17">
        <f t="shared" si="4"/>
        <v>3.6963939969222241E-3</v>
      </c>
      <c r="R25" s="17">
        <f t="shared" si="4"/>
        <v>1.286801642633387E-2</v>
      </c>
      <c r="S25" s="17">
        <f t="shared" si="4"/>
        <v>2.463662565905118E-2</v>
      </c>
      <c r="T25" s="17">
        <f t="shared" si="4"/>
        <v>2.2595588090005392E-2</v>
      </c>
      <c r="U25" s="17">
        <f t="shared" si="4"/>
        <v>-5.7200913236188193E-2</v>
      </c>
      <c r="V25" s="17">
        <f t="shared" si="4"/>
        <v>1.4466815193518289E-2</v>
      </c>
      <c r="W25" s="17">
        <f t="shared" si="4"/>
        <v>-1.0666113898335534E-2</v>
      </c>
      <c r="X25" s="17">
        <f t="shared" si="4"/>
        <v>-1.8868407481875519E-2</v>
      </c>
      <c r="Y25" s="17">
        <f t="shared" si="4"/>
        <v>-4.7444747223801813E-2</v>
      </c>
      <c r="Z25" s="17">
        <f t="shared" si="4"/>
        <v>1.0292660207244656E-2</v>
      </c>
      <c r="AA25" s="17">
        <f t="shared" si="4"/>
        <v>-4.151056038310335E-2</v>
      </c>
      <c r="AB25" s="17">
        <f t="shared" si="4"/>
        <v>-6.7544862833688532E-2</v>
      </c>
      <c r="AC25" s="17">
        <f t="shared" si="4"/>
        <v>-1.5443367597033394E-2</v>
      </c>
      <c r="AD25" s="17">
        <f t="shared" si="4"/>
        <v>-3.3488245630818404E-2</v>
      </c>
      <c r="AE25" s="17">
        <f t="shared" si="4"/>
        <v>-7.6203904072652678E-3</v>
      </c>
      <c r="AF25" s="17">
        <f t="shared" si="4"/>
        <v>-9.9983450632168E-2</v>
      </c>
      <c r="AG25" s="17">
        <f t="shared" si="4"/>
        <v>-6.9704576478422375E-2</v>
      </c>
      <c r="AH25" s="20">
        <f t="shared" si="4"/>
        <v>-4.9612190402674394E-2</v>
      </c>
      <c r="AI25" s="21">
        <f t="shared" si="4"/>
        <v>1.5445316631003488E-2</v>
      </c>
      <c r="AJ25" s="21">
        <f t="shared" si="4"/>
        <v>-7.8156531969132401E-2</v>
      </c>
      <c r="AK25" s="21">
        <f t="shared" si="4"/>
        <v>-0.10778874346106337</v>
      </c>
      <c r="AL25" s="21">
        <f t="shared" si="4"/>
        <v>-3.6001194742650434E-2</v>
      </c>
    </row>
    <row r="26" spans="1:38" hidden="1" x14ac:dyDescent="0.4">
      <c r="A26" s="2" t="s">
        <v>35</v>
      </c>
      <c r="S26" s="22" t="e">
        <f>S23/#REF!</f>
        <v>#REF!</v>
      </c>
      <c r="T26" s="22" t="e">
        <f>T23/#REF!</f>
        <v>#REF!</v>
      </c>
      <c r="U26" s="22" t="e">
        <f>U23/#REF!</f>
        <v>#REF!</v>
      </c>
      <c r="V26" s="22" t="e">
        <f>V23/#REF!</f>
        <v>#REF!</v>
      </c>
      <c r="W26" s="22" t="e">
        <f>W23/#REF!</f>
        <v>#REF!</v>
      </c>
      <c r="X26" s="22" t="e">
        <f>X23/#REF!</f>
        <v>#REF!</v>
      </c>
      <c r="Y26" s="22" t="e">
        <f>Y23/#REF!</f>
        <v>#REF!</v>
      </c>
      <c r="Z26" s="22" t="e">
        <f>Z23/#REF!</f>
        <v>#REF!</v>
      </c>
      <c r="AA26" s="22" t="e">
        <f>AA23/#REF!</f>
        <v>#REF!</v>
      </c>
      <c r="AB26" s="22" t="e">
        <f>AB23/#REF!</f>
        <v>#REF!</v>
      </c>
      <c r="AC26" s="22" t="e">
        <f>AC23/#REF!</f>
        <v>#REF!</v>
      </c>
      <c r="AD26" s="22" t="e">
        <f>AD23/#REF!</f>
        <v>#REF!</v>
      </c>
      <c r="AE26" s="22" t="e">
        <f>AE23/#REF!</f>
        <v>#REF!</v>
      </c>
      <c r="AF26" s="22" t="e">
        <f>AF23/#REF!</f>
        <v>#REF!</v>
      </c>
      <c r="AG26" s="22" t="e">
        <f>AG23/#REF!</f>
        <v>#REF!</v>
      </c>
      <c r="AH26" s="22" t="e">
        <f>AH23/#REF!</f>
        <v>#REF!</v>
      </c>
      <c r="AI26" s="23" t="e">
        <f>AI23/#REF!</f>
        <v>#REF!</v>
      </c>
    </row>
    <row r="27" spans="1:38" x14ac:dyDescent="0.4"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8" x14ac:dyDescent="0.4">
      <c r="A28" s="9" t="s">
        <v>36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/>
    </row>
    <row r="29" spans="1:38" x14ac:dyDescent="0.4">
      <c r="A29" s="2" t="s">
        <v>34</v>
      </c>
      <c r="D29" s="10">
        <f t="shared" ref="D29:AL29" si="5">D33+D34</f>
        <v>2.4252849999999997</v>
      </c>
      <c r="E29" s="10">
        <f t="shared" si="5"/>
        <v>2.9494910000000001</v>
      </c>
      <c r="F29" s="10">
        <f t="shared" si="5"/>
        <v>1.9314749999999998</v>
      </c>
      <c r="G29" s="10">
        <f t="shared" si="5"/>
        <v>1.8479829999999999</v>
      </c>
      <c r="H29" s="10">
        <f t="shared" si="5"/>
        <v>1.827342</v>
      </c>
      <c r="I29" s="10">
        <f t="shared" si="5"/>
        <v>1.4419010000000001</v>
      </c>
      <c r="J29" s="10">
        <f t="shared" si="5"/>
        <v>1.5316669999999999</v>
      </c>
      <c r="K29" s="10">
        <f t="shared" si="5"/>
        <v>1.3594280000000001</v>
      </c>
      <c r="L29" s="10">
        <f t="shared" si="5"/>
        <v>1.753757</v>
      </c>
      <c r="M29" s="10">
        <f t="shared" si="5"/>
        <v>1.2449490000000001</v>
      </c>
      <c r="N29" s="10">
        <f t="shared" si="5"/>
        <v>0.71611400000000003</v>
      </c>
      <c r="O29" s="10">
        <f t="shared" si="5"/>
        <v>0.88607400000000003</v>
      </c>
      <c r="P29" s="10">
        <f t="shared" si="5"/>
        <v>0.85452900000000009</v>
      </c>
      <c r="Q29" s="10">
        <f t="shared" si="5"/>
        <v>0.72871299999999994</v>
      </c>
      <c r="R29" s="10">
        <f t="shared" si="5"/>
        <v>0.755139</v>
      </c>
      <c r="S29" s="10">
        <f t="shared" si="5"/>
        <v>0.63567600000000002</v>
      </c>
      <c r="T29" s="10">
        <f t="shared" si="5"/>
        <v>0.63553999999999999</v>
      </c>
      <c r="U29" s="10">
        <f t="shared" si="5"/>
        <v>0.619371</v>
      </c>
      <c r="V29" s="10">
        <f t="shared" si="5"/>
        <v>0.65464099999999992</v>
      </c>
      <c r="W29" s="10">
        <f t="shared" si="5"/>
        <v>0.756996</v>
      </c>
      <c r="X29" s="10">
        <f t="shared" si="5"/>
        <v>0.72658699999999998</v>
      </c>
      <c r="Y29" s="10">
        <f t="shared" si="5"/>
        <v>0.59910600000000003</v>
      </c>
      <c r="Z29" s="10">
        <f t="shared" si="5"/>
        <v>0.91002700000000003</v>
      </c>
      <c r="AA29" s="10">
        <f t="shared" si="5"/>
        <v>0.94893400000000006</v>
      </c>
      <c r="AB29" s="10">
        <f t="shared" si="5"/>
        <v>1.076522</v>
      </c>
      <c r="AC29" s="10">
        <f t="shared" si="5"/>
        <v>1.427859</v>
      </c>
      <c r="AD29" s="10">
        <f t="shared" si="5"/>
        <v>1.4671470000000002</v>
      </c>
      <c r="AE29" s="10">
        <f t="shared" si="5"/>
        <v>1.75081</v>
      </c>
      <c r="AF29" s="10">
        <f t="shared" si="5"/>
        <v>0.96098300000000003</v>
      </c>
      <c r="AG29" s="10">
        <f t="shared" si="5"/>
        <v>0.93425800000000003</v>
      </c>
      <c r="AH29" s="10">
        <f t="shared" si="5"/>
        <v>0.87321300000000002</v>
      </c>
      <c r="AI29" s="25">
        <f t="shared" si="5"/>
        <v>1.0685249999999999</v>
      </c>
      <c r="AJ29" s="25">
        <f t="shared" si="5"/>
        <v>0.87624900000000006</v>
      </c>
      <c r="AK29" s="25">
        <f t="shared" si="5"/>
        <v>0.8744019999999999</v>
      </c>
      <c r="AL29" s="25">
        <f t="shared" si="5"/>
        <v>0.72445900000000008</v>
      </c>
    </row>
    <row r="30" spans="1:38" x14ac:dyDescent="0.4">
      <c r="A30" s="14" t="s">
        <v>24</v>
      </c>
      <c r="B30" s="14"/>
      <c r="C30" s="14"/>
      <c r="D30" s="14"/>
      <c r="E30" s="15">
        <f>(E29-$D29)/$D29</f>
        <v>0.21614202042234232</v>
      </c>
      <c r="F30" s="15">
        <f t="shared" ref="F30:AL30" si="6">(F29-$D29)/$D29</f>
        <v>-0.20360906037847096</v>
      </c>
      <c r="G30" s="15">
        <f t="shared" si="6"/>
        <v>-0.23803470519959502</v>
      </c>
      <c r="H30" s="15">
        <f t="shared" si="6"/>
        <v>-0.24654545754416482</v>
      </c>
      <c r="I30" s="15">
        <f t="shared" si="6"/>
        <v>-0.40547152190361119</v>
      </c>
      <c r="J30" s="15">
        <f t="shared" si="6"/>
        <v>-0.36845896461652955</v>
      </c>
      <c r="K30" s="15">
        <f t="shared" si="6"/>
        <v>-0.43947700991842187</v>
      </c>
      <c r="L30" s="15">
        <f t="shared" si="6"/>
        <v>-0.27688622161931475</v>
      </c>
      <c r="M30" s="15">
        <f t="shared" si="6"/>
        <v>-0.48667929748462541</v>
      </c>
      <c r="N30" s="15">
        <f t="shared" si="6"/>
        <v>-0.70472995957176154</v>
      </c>
      <c r="O30" s="15">
        <f t="shared" si="6"/>
        <v>-0.63465159764728674</v>
      </c>
      <c r="P30" s="15">
        <f t="shared" si="6"/>
        <v>-0.64765831644528371</v>
      </c>
      <c r="Q30" s="15">
        <f t="shared" si="6"/>
        <v>-0.69953510618339698</v>
      </c>
      <c r="R30" s="15">
        <f t="shared" si="6"/>
        <v>-0.68863906716117895</v>
      </c>
      <c r="S30" s="15">
        <f t="shared" si="6"/>
        <v>-0.73789637094197169</v>
      </c>
      <c r="T30" s="15">
        <f t="shared" si="6"/>
        <v>-0.73795244682583694</v>
      </c>
      <c r="U30" s="15">
        <f t="shared" si="6"/>
        <v>-0.74461929216566292</v>
      </c>
      <c r="V30" s="15">
        <f t="shared" si="6"/>
        <v>-0.73007667140150545</v>
      </c>
      <c r="W30" s="15">
        <f t="shared" si="6"/>
        <v>-0.68787338395281372</v>
      </c>
      <c r="X30" s="15">
        <f t="shared" si="6"/>
        <v>-0.70041170419146614</v>
      </c>
      <c r="Y30" s="15">
        <f t="shared" si="6"/>
        <v>-0.75297501118425259</v>
      </c>
      <c r="Z30" s="15">
        <f t="shared" si="6"/>
        <v>-0.62477523260152934</v>
      </c>
      <c r="AA30" s="15">
        <f t="shared" si="6"/>
        <v>-0.60873299426665317</v>
      </c>
      <c r="AB30" s="15">
        <f t="shared" si="6"/>
        <v>-0.55612556874759045</v>
      </c>
      <c r="AC30" s="15">
        <f t="shared" si="6"/>
        <v>-0.41126135691269267</v>
      </c>
      <c r="AD30" s="15">
        <f t="shared" si="6"/>
        <v>-0.39506202363845883</v>
      </c>
      <c r="AE30" s="15">
        <f t="shared" si="6"/>
        <v>-0.27810133654395247</v>
      </c>
      <c r="AF30" s="15">
        <f t="shared" si="6"/>
        <v>-0.60376491834980206</v>
      </c>
      <c r="AG30" s="15">
        <f t="shared" si="6"/>
        <v>-0.61478424185198843</v>
      </c>
      <c r="AH30" s="15">
        <f t="shared" si="6"/>
        <v>-0.63995447957662699</v>
      </c>
      <c r="AI30" s="15">
        <f t="shared" si="6"/>
        <v>-0.55942291318339898</v>
      </c>
      <c r="AJ30" s="15">
        <f t="shared" si="6"/>
        <v>-0.63870266793387165</v>
      </c>
      <c r="AK30" s="15">
        <f t="shared" si="6"/>
        <v>-0.63946422791548208</v>
      </c>
      <c r="AL30" s="15">
        <f t="shared" si="6"/>
        <v>-0.7012891268448862</v>
      </c>
    </row>
    <row r="31" spans="1:38" x14ac:dyDescent="0.4">
      <c r="A31" s="16" t="s">
        <v>25</v>
      </c>
      <c r="E31" s="17">
        <f t="shared" ref="E31:AL31" si="7">(E29-D29)/D29</f>
        <v>0.21614202042234232</v>
      </c>
      <c r="F31" s="17">
        <f t="shared" si="7"/>
        <v>-0.34514972244363529</v>
      </c>
      <c r="G31" s="17">
        <f t="shared" si="7"/>
        <v>-4.3227067396678656E-2</v>
      </c>
      <c r="H31" s="17">
        <f t="shared" si="7"/>
        <v>-1.1169475043872109E-2</v>
      </c>
      <c r="I31" s="17">
        <f t="shared" si="7"/>
        <v>-0.21092986425091742</v>
      </c>
      <c r="J31" s="17">
        <f t="shared" si="7"/>
        <v>6.2255314338501594E-2</v>
      </c>
      <c r="K31" s="17">
        <f t="shared" si="7"/>
        <v>-0.11245198858498605</v>
      </c>
      <c r="L31" s="17">
        <f t="shared" si="7"/>
        <v>0.29006979406044298</v>
      </c>
      <c r="M31" s="17">
        <f t="shared" si="7"/>
        <v>-0.29012457256050861</v>
      </c>
      <c r="N31" s="17">
        <f t="shared" si="7"/>
        <v>-0.42478446908266926</v>
      </c>
      <c r="O31" s="17">
        <f t="shared" si="7"/>
        <v>0.23733651346014739</v>
      </c>
      <c r="P31" s="17">
        <f t="shared" si="7"/>
        <v>-3.5600864036186522E-2</v>
      </c>
      <c r="Q31" s="17">
        <f t="shared" si="7"/>
        <v>-0.14723432440560841</v>
      </c>
      <c r="R31" s="17">
        <f t="shared" si="7"/>
        <v>3.6263933812076994E-2</v>
      </c>
      <c r="S31" s="17">
        <f t="shared" si="7"/>
        <v>-0.15820001350744695</v>
      </c>
      <c r="T31" s="17">
        <f t="shared" si="7"/>
        <v>-2.1394546907548025E-4</v>
      </c>
      <c r="U31" s="17">
        <f t="shared" si="7"/>
        <v>-2.5441356956289123E-2</v>
      </c>
      <c r="V31" s="17">
        <f t="shared" si="7"/>
        <v>5.6944868261510323E-2</v>
      </c>
      <c r="W31" s="17">
        <f t="shared" si="7"/>
        <v>0.15635287126837472</v>
      </c>
      <c r="X31" s="17">
        <f t="shared" si="7"/>
        <v>-4.0170621773430795E-2</v>
      </c>
      <c r="Y31" s="17">
        <f t="shared" si="7"/>
        <v>-0.1754518041198094</v>
      </c>
      <c r="Z31" s="17">
        <f t="shared" si="7"/>
        <v>0.51897493932626282</v>
      </c>
      <c r="AA31" s="17">
        <f t="shared" si="7"/>
        <v>4.2753676539267545E-2</v>
      </c>
      <c r="AB31" s="17">
        <f t="shared" si="7"/>
        <v>0.13445402946885654</v>
      </c>
      <c r="AC31" s="17">
        <f t="shared" si="7"/>
        <v>0.32636304692333273</v>
      </c>
      <c r="AD31" s="17">
        <f t="shared" si="7"/>
        <v>2.7515321891027202E-2</v>
      </c>
      <c r="AE31" s="17">
        <f t="shared" si="7"/>
        <v>0.19334327098784221</v>
      </c>
      <c r="AF31" s="17">
        <f t="shared" si="7"/>
        <v>-0.45112090975034408</v>
      </c>
      <c r="AG31" s="17">
        <f t="shared" si="7"/>
        <v>-2.7810065318533209E-2</v>
      </c>
      <c r="AH31" s="20">
        <f t="shared" si="7"/>
        <v>-6.5340623253961977E-2</v>
      </c>
      <c r="AI31" s="21">
        <f t="shared" si="7"/>
        <v>0.22367051337989691</v>
      </c>
      <c r="AJ31" s="21">
        <f t="shared" si="7"/>
        <v>-0.1799452516319224</v>
      </c>
      <c r="AK31" s="21">
        <f t="shared" si="7"/>
        <v>-2.107848339912689E-3</v>
      </c>
      <c r="AL31" s="21">
        <f t="shared" si="7"/>
        <v>-0.17148062332885772</v>
      </c>
    </row>
    <row r="32" spans="1:38" hidden="1" x14ac:dyDescent="0.4">
      <c r="A32" s="2" t="s">
        <v>35</v>
      </c>
      <c r="S32" s="22" t="e">
        <f>S29/#REF!</f>
        <v>#REF!</v>
      </c>
      <c r="T32" s="22" t="e">
        <f>T29/#REF!</f>
        <v>#REF!</v>
      </c>
      <c r="U32" s="22" t="e">
        <f>U29/#REF!</f>
        <v>#REF!</v>
      </c>
      <c r="V32" s="22" t="e">
        <f>V29/#REF!</f>
        <v>#REF!</v>
      </c>
      <c r="W32" s="22" t="e">
        <f>W29/#REF!</f>
        <v>#REF!</v>
      </c>
      <c r="X32" s="22" t="e">
        <f>X29/#REF!</f>
        <v>#REF!</v>
      </c>
      <c r="Y32" s="22" t="e">
        <f>Y29/#REF!</f>
        <v>#REF!</v>
      </c>
      <c r="Z32" s="22" t="e">
        <f>Z29/#REF!</f>
        <v>#REF!</v>
      </c>
      <c r="AA32" s="22" t="e">
        <f>AA29/#REF!</f>
        <v>#REF!</v>
      </c>
      <c r="AB32" s="22" t="e">
        <f>AB29/#REF!</f>
        <v>#REF!</v>
      </c>
      <c r="AC32" s="22" t="e">
        <f>AC29/#REF!</f>
        <v>#REF!</v>
      </c>
      <c r="AD32" s="22" t="e">
        <f>AD29/#REF!</f>
        <v>#REF!</v>
      </c>
      <c r="AE32" s="22" t="e">
        <f>AE29/#REF!</f>
        <v>#REF!</v>
      </c>
      <c r="AF32" s="22" t="e">
        <f>AF29/#REF!</f>
        <v>#REF!</v>
      </c>
      <c r="AG32" s="22" t="e">
        <f>AG29/#REF!</f>
        <v>#REF!</v>
      </c>
      <c r="AH32" s="22" t="e">
        <f>AH29/#REF!</f>
        <v>#REF!</v>
      </c>
      <c r="AI32" s="23" t="e">
        <f>AI29/#REF!</f>
        <v>#REF!</v>
      </c>
    </row>
    <row r="33" spans="1:38" x14ac:dyDescent="0.4">
      <c r="A33" s="2" t="s">
        <v>37</v>
      </c>
      <c r="B33" s="2" t="s">
        <v>38</v>
      </c>
      <c r="D33" s="2">
        <v>2.4162889999999999</v>
      </c>
      <c r="E33" s="2">
        <v>2.9437359999999999</v>
      </c>
      <c r="F33" s="2">
        <v>1.9264749999999999</v>
      </c>
      <c r="G33" s="2">
        <v>1.84155</v>
      </c>
      <c r="H33" s="2">
        <v>1.826438</v>
      </c>
      <c r="I33" s="2">
        <v>1.4151720000000001</v>
      </c>
      <c r="J33" s="2">
        <v>1.5219199999999999</v>
      </c>
      <c r="K33" s="2">
        <v>1.3533550000000001</v>
      </c>
      <c r="L33" s="2">
        <v>1.7404409999999999</v>
      </c>
      <c r="M33" s="2">
        <v>1.229441</v>
      </c>
      <c r="N33" s="2">
        <v>0.69989000000000001</v>
      </c>
      <c r="O33" s="2">
        <v>0.86700500000000003</v>
      </c>
      <c r="P33" s="2">
        <v>0.84274800000000005</v>
      </c>
      <c r="Q33" s="2">
        <v>0.71182999999999996</v>
      </c>
      <c r="R33" s="2">
        <v>0.74733099999999997</v>
      </c>
      <c r="S33" s="2">
        <v>0.62331999999999999</v>
      </c>
      <c r="T33" s="2">
        <v>0.62490199999999996</v>
      </c>
      <c r="U33" s="2">
        <v>0.61230300000000004</v>
      </c>
      <c r="V33" s="2">
        <v>0.64763499999999996</v>
      </c>
      <c r="W33" s="2">
        <v>0.74839199999999995</v>
      </c>
      <c r="X33" s="2">
        <v>0.71872599999999998</v>
      </c>
      <c r="Y33" s="2">
        <v>0.58873200000000003</v>
      </c>
      <c r="Z33" s="2">
        <v>0.89816099999999999</v>
      </c>
      <c r="AA33" s="2">
        <v>0.93706800000000001</v>
      </c>
      <c r="AB33" s="2">
        <v>1.0656220000000001</v>
      </c>
      <c r="AC33" s="2">
        <v>1.416814</v>
      </c>
      <c r="AD33" s="2">
        <v>1.4575720000000001</v>
      </c>
      <c r="AE33" s="2">
        <v>1.7412259999999999</v>
      </c>
      <c r="AF33" s="2">
        <v>0.95138100000000003</v>
      </c>
      <c r="AG33" s="2">
        <v>0.92525100000000005</v>
      </c>
      <c r="AH33" s="2">
        <v>0.86348599999999998</v>
      </c>
      <c r="AI33" s="26">
        <v>1.060073</v>
      </c>
      <c r="AJ33" s="2">
        <v>0.87060300000000002</v>
      </c>
      <c r="AK33" s="2">
        <v>0.86876699999999996</v>
      </c>
      <c r="AL33" s="2">
        <v>0.71868200000000004</v>
      </c>
    </row>
    <row r="34" spans="1:38" x14ac:dyDescent="0.4">
      <c r="A34" s="2" t="s">
        <v>39</v>
      </c>
      <c r="B34" s="2" t="s">
        <v>40</v>
      </c>
      <c r="D34" s="2">
        <v>8.9960000000000005E-3</v>
      </c>
      <c r="E34" s="2">
        <v>5.7549999999999997E-3</v>
      </c>
      <c r="F34" s="2">
        <v>5.0000000000000001E-3</v>
      </c>
      <c r="G34" s="2">
        <v>6.4330000000000003E-3</v>
      </c>
      <c r="H34" s="2">
        <v>9.0399999999999996E-4</v>
      </c>
      <c r="I34" s="2">
        <v>2.6728999999999999E-2</v>
      </c>
      <c r="J34" s="2">
        <v>9.7470000000000005E-3</v>
      </c>
      <c r="K34" s="2">
        <v>6.0730000000000003E-3</v>
      </c>
      <c r="L34" s="2">
        <v>1.3316E-2</v>
      </c>
      <c r="M34" s="2">
        <v>1.5507999999999999E-2</v>
      </c>
      <c r="N34" s="2">
        <v>1.6223999999999999E-2</v>
      </c>
      <c r="O34" s="2">
        <v>1.9068999999999999E-2</v>
      </c>
      <c r="P34" s="2">
        <v>1.1781E-2</v>
      </c>
      <c r="Q34" s="2">
        <v>1.6882999999999999E-2</v>
      </c>
      <c r="R34" s="2">
        <v>7.8079999999999998E-3</v>
      </c>
      <c r="S34" s="27">
        <v>1.2356000000000001E-2</v>
      </c>
      <c r="T34" s="27">
        <v>1.0638E-2</v>
      </c>
      <c r="U34" s="27">
        <v>7.0679999999999996E-3</v>
      </c>
      <c r="V34" s="27">
        <v>7.0060000000000001E-3</v>
      </c>
      <c r="W34" s="27">
        <v>8.6040000000000005E-3</v>
      </c>
      <c r="X34" s="27">
        <v>7.8609999999999999E-3</v>
      </c>
      <c r="Y34" s="27">
        <v>1.0374E-2</v>
      </c>
      <c r="Z34" s="27">
        <v>1.1866E-2</v>
      </c>
      <c r="AA34" s="27">
        <v>1.1866E-2</v>
      </c>
      <c r="AB34" s="27">
        <v>1.09E-2</v>
      </c>
      <c r="AC34" s="27">
        <v>1.1044999999999999E-2</v>
      </c>
      <c r="AD34" s="27">
        <v>9.5750000000000002E-3</v>
      </c>
      <c r="AE34" s="27">
        <v>9.5840000000000005E-3</v>
      </c>
      <c r="AF34" s="27">
        <v>9.6019999999999994E-3</v>
      </c>
      <c r="AG34" s="27">
        <v>9.0069999999999994E-3</v>
      </c>
      <c r="AH34" s="27">
        <v>9.7269999999999995E-3</v>
      </c>
      <c r="AI34" s="28">
        <v>8.4519999999999994E-3</v>
      </c>
      <c r="AJ34" s="2">
        <v>5.646E-3</v>
      </c>
      <c r="AK34" s="2">
        <v>5.6350000000000003E-3</v>
      </c>
      <c r="AL34" s="2">
        <v>5.777E-3</v>
      </c>
    </row>
    <row r="35" spans="1:38" x14ac:dyDescent="0.4"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8" x14ac:dyDescent="0.4">
      <c r="A36" s="9" t="s">
        <v>41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/>
    </row>
    <row r="37" spans="1:38" x14ac:dyDescent="0.4">
      <c r="A37" s="2" t="s">
        <v>34</v>
      </c>
      <c r="D37" s="10">
        <f t="shared" ref="D37:AL37" si="8">D41</f>
        <v>0.33657199999999998</v>
      </c>
      <c r="E37" s="10">
        <f t="shared" si="8"/>
        <v>0.427091</v>
      </c>
      <c r="F37" s="10">
        <f t="shared" si="8"/>
        <v>0.26228800000000002</v>
      </c>
      <c r="G37" s="10">
        <f t="shared" si="8"/>
        <v>0.29643599999999998</v>
      </c>
      <c r="H37" s="10">
        <f t="shared" si="8"/>
        <v>0.19664400000000001</v>
      </c>
      <c r="I37" s="10">
        <f t="shared" si="8"/>
        <v>0.15429999999999999</v>
      </c>
      <c r="J37" s="10">
        <f t="shared" si="8"/>
        <v>0.182703</v>
      </c>
      <c r="K37" s="10">
        <f t="shared" si="8"/>
        <v>0.22253200000000001</v>
      </c>
      <c r="L37" s="10">
        <f t="shared" si="8"/>
        <v>0.23755000000000001</v>
      </c>
      <c r="M37" s="10">
        <f t="shared" si="8"/>
        <v>0.20253099999999999</v>
      </c>
      <c r="N37" s="10">
        <f t="shared" si="8"/>
        <v>0.20575499999999999</v>
      </c>
      <c r="O37" s="10">
        <f t="shared" si="8"/>
        <v>0.25742300000000001</v>
      </c>
      <c r="P37" s="10">
        <f t="shared" si="8"/>
        <v>0.25759300000000002</v>
      </c>
      <c r="Q37" s="10">
        <f t="shared" si="8"/>
        <v>0.22044</v>
      </c>
      <c r="R37" s="10">
        <f t="shared" si="8"/>
        <v>0.24880099999999999</v>
      </c>
      <c r="S37" s="10">
        <f t="shared" si="8"/>
        <v>0.499998</v>
      </c>
      <c r="T37" s="10">
        <f t="shared" si="8"/>
        <v>0.50229199999999996</v>
      </c>
      <c r="U37" s="10">
        <f t="shared" si="8"/>
        <v>0.43020399999999998</v>
      </c>
      <c r="V37" s="10">
        <f t="shared" si="8"/>
        <v>0.45304499999999998</v>
      </c>
      <c r="W37" s="10">
        <f t="shared" si="8"/>
        <v>0.31812299999999999</v>
      </c>
      <c r="X37" s="10">
        <f t="shared" si="8"/>
        <v>0.280223</v>
      </c>
      <c r="Y37" s="10">
        <f t="shared" si="8"/>
        <v>0.17665400000000001</v>
      </c>
      <c r="Z37" s="10">
        <f t="shared" si="8"/>
        <v>0.21234900000000001</v>
      </c>
      <c r="AA37" s="10">
        <f t="shared" si="8"/>
        <v>0.16468099999999999</v>
      </c>
      <c r="AB37" s="10">
        <f t="shared" si="8"/>
        <v>0.130633</v>
      </c>
      <c r="AC37" s="10">
        <f t="shared" si="8"/>
        <v>0.19400300000000001</v>
      </c>
      <c r="AD37" s="10">
        <f t="shared" si="8"/>
        <v>0.18968199999999999</v>
      </c>
      <c r="AE37" s="10">
        <f t="shared" si="8"/>
        <v>0.150758</v>
      </c>
      <c r="AF37" s="10">
        <f t="shared" si="8"/>
        <v>0.13539999999999999</v>
      </c>
      <c r="AG37" s="10">
        <f t="shared" si="8"/>
        <v>8.9713000000000001E-2</v>
      </c>
      <c r="AH37" s="10">
        <f t="shared" si="8"/>
        <v>4.6607999999999997E-2</v>
      </c>
      <c r="AI37" s="25">
        <f t="shared" si="8"/>
        <v>3.5111999999999997E-2</v>
      </c>
      <c r="AJ37" s="25">
        <f t="shared" si="8"/>
        <v>5.1832999999999997E-2</v>
      </c>
      <c r="AK37" s="25">
        <f t="shared" si="8"/>
        <v>3.5422000000000002E-2</v>
      </c>
      <c r="AL37" s="25">
        <f t="shared" si="8"/>
        <v>3.2162999999999997E-2</v>
      </c>
    </row>
    <row r="38" spans="1:38" x14ac:dyDescent="0.4">
      <c r="A38" s="14" t="s">
        <v>24</v>
      </c>
      <c r="B38" s="14"/>
      <c r="C38" s="14"/>
      <c r="D38" s="14"/>
      <c r="E38" s="15">
        <f>(E37-$D37)/$D37</f>
        <v>0.26894394067242677</v>
      </c>
      <c r="F38" s="15">
        <f t="shared" ref="F38:AL38" si="9">(F37-$D37)/$D37</f>
        <v>-0.22070760491068767</v>
      </c>
      <c r="G38" s="15">
        <f t="shared" si="9"/>
        <v>-0.11924937309104741</v>
      </c>
      <c r="H38" s="15">
        <f t="shared" si="9"/>
        <v>-0.41574462522134931</v>
      </c>
      <c r="I38" s="15">
        <f t="shared" si="9"/>
        <v>-0.54155425882129227</v>
      </c>
      <c r="J38" s="15">
        <f t="shared" si="9"/>
        <v>-0.4571651830811832</v>
      </c>
      <c r="K38" s="15">
        <f t="shared" si="9"/>
        <v>-0.3388279476605302</v>
      </c>
      <c r="L38" s="15">
        <f t="shared" si="9"/>
        <v>-0.29420748012312364</v>
      </c>
      <c r="M38" s="15">
        <f t="shared" si="9"/>
        <v>-0.39825356833010472</v>
      </c>
      <c r="N38" s="15">
        <f t="shared" si="9"/>
        <v>-0.38867463722472456</v>
      </c>
      <c r="O38" s="15">
        <f t="shared" si="9"/>
        <v>-0.23516216441058665</v>
      </c>
      <c r="P38" s="15">
        <f t="shared" si="9"/>
        <v>-0.23465707188952131</v>
      </c>
      <c r="Q38" s="15">
        <f t="shared" si="9"/>
        <v>-0.34504355680211068</v>
      </c>
      <c r="R38" s="15">
        <f t="shared" si="9"/>
        <v>-0.26077926862602946</v>
      </c>
      <c r="S38" s="15">
        <f t="shared" si="9"/>
        <v>0.48556029616248536</v>
      </c>
      <c r="T38" s="15">
        <f t="shared" si="9"/>
        <v>0.49237607406439032</v>
      </c>
      <c r="U38" s="15">
        <f t="shared" si="9"/>
        <v>0.27819307607287591</v>
      </c>
      <c r="V38" s="15">
        <f t="shared" si="9"/>
        <v>0.34605671297671819</v>
      </c>
      <c r="W38" s="15">
        <f t="shared" si="9"/>
        <v>-5.4814423065495624E-2</v>
      </c>
      <c r="X38" s="15">
        <f t="shared" si="9"/>
        <v>-0.16742034393829547</v>
      </c>
      <c r="Y38" s="15">
        <f t="shared" si="9"/>
        <v>-0.47513756343367836</v>
      </c>
      <c r="Z38" s="15">
        <f t="shared" si="9"/>
        <v>-0.36908298967234343</v>
      </c>
      <c r="AA38" s="15">
        <f t="shared" si="9"/>
        <v>-0.51071093257906186</v>
      </c>
      <c r="AB38" s="15">
        <f t="shared" si="9"/>
        <v>-0.61187205115101673</v>
      </c>
      <c r="AC38" s="15">
        <f t="shared" si="9"/>
        <v>-0.42359138609272307</v>
      </c>
      <c r="AD38" s="15">
        <f t="shared" si="9"/>
        <v>-0.43642964952521301</v>
      </c>
      <c r="AE38" s="15">
        <f t="shared" si="9"/>
        <v>-0.55207801005431223</v>
      </c>
      <c r="AF38" s="15">
        <f t="shared" si="9"/>
        <v>-0.59770866263384947</v>
      </c>
      <c r="AG38" s="15">
        <f t="shared" si="9"/>
        <v>-0.73345079210391839</v>
      </c>
      <c r="AH38" s="15">
        <f t="shared" si="9"/>
        <v>-0.86152145751874787</v>
      </c>
      <c r="AI38" s="15">
        <f t="shared" si="9"/>
        <v>-0.89567759647267153</v>
      </c>
      <c r="AJ38" s="15">
        <f t="shared" si="9"/>
        <v>-0.84599729032718107</v>
      </c>
      <c r="AK38" s="15">
        <f t="shared" si="9"/>
        <v>-0.8947565454048465</v>
      </c>
      <c r="AL38" s="15">
        <f t="shared" si="9"/>
        <v>-0.90443946614691662</v>
      </c>
    </row>
    <row r="39" spans="1:38" x14ac:dyDescent="0.4">
      <c r="A39" s="16" t="s">
        <v>25</v>
      </c>
      <c r="E39" s="17">
        <f t="shared" ref="E39:AL39" si="10">(E37-D37)/D37</f>
        <v>0.26894394067242677</v>
      </c>
      <c r="F39" s="17">
        <f t="shared" si="10"/>
        <v>-0.38587326822620938</v>
      </c>
      <c r="G39" s="17">
        <f t="shared" si="10"/>
        <v>0.13019276520466036</v>
      </c>
      <c r="H39" s="17">
        <f t="shared" si="10"/>
        <v>-0.33663927458203446</v>
      </c>
      <c r="I39" s="17">
        <f t="shared" si="10"/>
        <v>-0.21533329265067847</v>
      </c>
      <c r="J39" s="17">
        <f t="shared" si="10"/>
        <v>0.18407647440051855</v>
      </c>
      <c r="K39" s="17">
        <f t="shared" si="10"/>
        <v>0.21799860976557583</v>
      </c>
      <c r="L39" s="17">
        <f t="shared" si="10"/>
        <v>6.7486923229018767E-2</v>
      </c>
      <c r="M39" s="17">
        <f t="shared" si="10"/>
        <v>-0.14741738581351302</v>
      </c>
      <c r="N39" s="17">
        <f t="shared" si="10"/>
        <v>1.591855074038051E-2</v>
      </c>
      <c r="O39" s="17">
        <f t="shared" si="10"/>
        <v>0.25111418920560874</v>
      </c>
      <c r="P39" s="17">
        <f t="shared" si="10"/>
        <v>6.6039165109568092E-4</v>
      </c>
      <c r="Q39" s="17">
        <f t="shared" si="10"/>
        <v>-0.14423140380367486</v>
      </c>
      <c r="R39" s="17">
        <f t="shared" si="10"/>
        <v>0.12865632371620395</v>
      </c>
      <c r="S39" s="17">
        <f t="shared" si="10"/>
        <v>1.009630186373849</v>
      </c>
      <c r="T39" s="17">
        <f t="shared" si="10"/>
        <v>4.5880183520733342E-3</v>
      </c>
      <c r="U39" s="17">
        <f t="shared" si="10"/>
        <v>-0.14351811297014483</v>
      </c>
      <c r="V39" s="17">
        <f t="shared" si="10"/>
        <v>5.3093416146758284E-2</v>
      </c>
      <c r="W39" s="17">
        <f t="shared" si="10"/>
        <v>-0.29781147568122368</v>
      </c>
      <c r="X39" s="17">
        <f t="shared" si="10"/>
        <v>-0.1191363089119617</v>
      </c>
      <c r="Y39" s="17">
        <f t="shared" si="10"/>
        <v>-0.36959492975237579</v>
      </c>
      <c r="Z39" s="17">
        <f t="shared" si="10"/>
        <v>0.20206165725089725</v>
      </c>
      <c r="AA39" s="17">
        <f t="shared" si="10"/>
        <v>-0.22447951250064757</v>
      </c>
      <c r="AB39" s="17">
        <f t="shared" si="10"/>
        <v>-0.20675123420431013</v>
      </c>
      <c r="AC39" s="17">
        <f t="shared" si="10"/>
        <v>0.48509947716120744</v>
      </c>
      <c r="AD39" s="17">
        <f t="shared" si="10"/>
        <v>-2.227285145075086E-2</v>
      </c>
      <c r="AE39" s="17">
        <f t="shared" si="10"/>
        <v>-0.20520660895604215</v>
      </c>
      <c r="AF39" s="17">
        <f t="shared" si="10"/>
        <v>-0.10187187412939951</v>
      </c>
      <c r="AG39" s="17">
        <f t="shared" si="10"/>
        <v>-0.33742245199409154</v>
      </c>
      <c r="AH39" s="20">
        <f t="shared" si="10"/>
        <v>-0.48047663103452126</v>
      </c>
      <c r="AI39" s="21">
        <f t="shared" si="10"/>
        <v>-0.24665293511843461</v>
      </c>
      <c r="AJ39" s="21">
        <f t="shared" si="10"/>
        <v>0.47621895648211443</v>
      </c>
      <c r="AK39" s="21">
        <f t="shared" si="10"/>
        <v>-0.3166129685721451</v>
      </c>
      <c r="AL39" s="21">
        <f t="shared" si="10"/>
        <v>-9.2004968663542561E-2</v>
      </c>
    </row>
    <row r="40" spans="1:38" hidden="1" x14ac:dyDescent="0.4">
      <c r="A40" s="2" t="s">
        <v>35</v>
      </c>
      <c r="S40" s="22" t="e">
        <f>S37/#REF!</f>
        <v>#REF!</v>
      </c>
      <c r="T40" s="22" t="e">
        <f>T37/#REF!</f>
        <v>#REF!</v>
      </c>
      <c r="U40" s="22" t="e">
        <f>U37/#REF!</f>
        <v>#REF!</v>
      </c>
      <c r="V40" s="22" t="e">
        <f>V37/#REF!</f>
        <v>#REF!</v>
      </c>
      <c r="W40" s="22" t="e">
        <f>W37/#REF!</f>
        <v>#REF!</v>
      </c>
      <c r="X40" s="22" t="e">
        <f>X37/#REF!</f>
        <v>#REF!</v>
      </c>
      <c r="Y40" s="22" t="e">
        <f>Y37/#REF!</f>
        <v>#REF!</v>
      </c>
      <c r="Z40" s="22" t="e">
        <f>Z37/#REF!</f>
        <v>#REF!</v>
      </c>
      <c r="AA40" s="22" t="e">
        <f>AA37/#REF!</f>
        <v>#REF!</v>
      </c>
      <c r="AB40" s="22" t="e">
        <f>AB37/#REF!</f>
        <v>#REF!</v>
      </c>
      <c r="AC40" s="22" t="e">
        <f>AC37/#REF!</f>
        <v>#REF!</v>
      </c>
      <c r="AD40" s="22" t="e">
        <f>AD37/#REF!</f>
        <v>#REF!</v>
      </c>
      <c r="AE40" s="22" t="e">
        <f>AE37/#REF!</f>
        <v>#REF!</v>
      </c>
      <c r="AF40" s="22" t="e">
        <f>AF37/#REF!</f>
        <v>#REF!</v>
      </c>
      <c r="AG40" s="22" t="e">
        <f>AG37/#REF!</f>
        <v>#REF!</v>
      </c>
      <c r="AH40" s="22" t="e">
        <f>AH37/#REF!</f>
        <v>#REF!</v>
      </c>
      <c r="AI40" s="23" t="e">
        <f>AI37/#REF!</f>
        <v>#REF!</v>
      </c>
    </row>
    <row r="41" spans="1:38" x14ac:dyDescent="0.4">
      <c r="A41" s="2" t="s">
        <v>42</v>
      </c>
      <c r="B41" s="2" t="s">
        <v>43</v>
      </c>
      <c r="D41" s="2">
        <v>0.33657199999999998</v>
      </c>
      <c r="E41" s="2">
        <v>0.427091</v>
      </c>
      <c r="F41" s="2">
        <v>0.26228800000000002</v>
      </c>
      <c r="G41" s="2">
        <v>0.29643599999999998</v>
      </c>
      <c r="H41" s="2">
        <v>0.19664400000000001</v>
      </c>
      <c r="I41" s="2">
        <v>0.15429999999999999</v>
      </c>
      <c r="J41" s="2">
        <v>0.182703</v>
      </c>
      <c r="K41" s="2">
        <v>0.22253200000000001</v>
      </c>
      <c r="L41" s="2">
        <v>0.23755000000000001</v>
      </c>
      <c r="M41" s="2">
        <v>0.20253099999999999</v>
      </c>
      <c r="N41" s="2">
        <v>0.20575499999999999</v>
      </c>
      <c r="O41" s="2">
        <v>0.25742300000000001</v>
      </c>
      <c r="P41" s="2">
        <v>0.25759300000000002</v>
      </c>
      <c r="Q41" s="2">
        <v>0.22044</v>
      </c>
      <c r="R41" s="2">
        <v>0.24880099999999999</v>
      </c>
      <c r="S41" s="54">
        <v>0.499998</v>
      </c>
      <c r="T41" s="38">
        <v>0.50229199999999996</v>
      </c>
      <c r="U41" s="38">
        <v>0.43020399999999998</v>
      </c>
      <c r="V41" s="54">
        <v>0.45304499999999998</v>
      </c>
      <c r="W41" s="54">
        <v>0.31812299999999999</v>
      </c>
      <c r="X41" s="54">
        <v>0.280223</v>
      </c>
      <c r="Y41" s="54">
        <v>0.17665400000000001</v>
      </c>
      <c r="Z41" s="54">
        <v>0.21234900000000001</v>
      </c>
      <c r="AA41" s="54">
        <v>0.16468099999999999</v>
      </c>
      <c r="AB41" s="54">
        <v>0.130633</v>
      </c>
      <c r="AC41" s="54">
        <v>0.19400300000000001</v>
      </c>
      <c r="AD41" s="54">
        <v>0.18968199999999999</v>
      </c>
      <c r="AE41" s="54">
        <v>0.150758</v>
      </c>
      <c r="AF41" s="54">
        <v>0.13539999999999999</v>
      </c>
      <c r="AG41" s="54">
        <v>8.9713000000000001E-2</v>
      </c>
      <c r="AH41" s="54">
        <v>4.6607999999999997E-2</v>
      </c>
      <c r="AI41" s="55">
        <v>3.5111999999999997E-2</v>
      </c>
      <c r="AJ41" s="2">
        <v>5.1832999999999997E-2</v>
      </c>
      <c r="AK41" s="2">
        <v>3.5422000000000002E-2</v>
      </c>
      <c r="AL41" s="2">
        <v>3.2162999999999997E-2</v>
      </c>
    </row>
    <row r="42" spans="1:38" x14ac:dyDescent="0.4"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8" x14ac:dyDescent="0.4">
      <c r="A43" s="9" t="s">
        <v>44</v>
      </c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/>
    </row>
    <row r="44" spans="1:38" x14ac:dyDescent="0.4">
      <c r="A44" s="2" t="s">
        <v>34</v>
      </c>
      <c r="D44" s="10">
        <f t="shared" ref="D44:AL44" si="11">D48+D49+D50+D51+D52</f>
        <v>1.2423602229999999</v>
      </c>
      <c r="E44" s="10">
        <f t="shared" si="11"/>
        <v>1.2898010000000002</v>
      </c>
      <c r="F44" s="10">
        <f t="shared" si="11"/>
        <v>0.58257499999999995</v>
      </c>
      <c r="G44" s="10">
        <f t="shared" si="11"/>
        <v>0.67162999999999995</v>
      </c>
      <c r="H44" s="10">
        <f t="shared" si="11"/>
        <v>0.62528499999999998</v>
      </c>
      <c r="I44" s="10">
        <f t="shared" si="11"/>
        <v>0.47017300000000006</v>
      </c>
      <c r="J44" s="10">
        <f t="shared" si="11"/>
        <v>0.395505</v>
      </c>
      <c r="K44" s="10">
        <f t="shared" si="11"/>
        <v>0.37236499999999995</v>
      </c>
      <c r="L44" s="10">
        <f t="shared" si="11"/>
        <v>0.33505099999999999</v>
      </c>
      <c r="M44" s="10">
        <f t="shared" si="11"/>
        <v>0.27940599999999999</v>
      </c>
      <c r="N44" s="10">
        <f t="shared" si="11"/>
        <v>0.24254700000000001</v>
      </c>
      <c r="O44" s="10">
        <f t="shared" si="11"/>
        <v>0.25750099999999998</v>
      </c>
      <c r="P44" s="10">
        <f t="shared" si="11"/>
        <v>0.35591300000000003</v>
      </c>
      <c r="Q44" s="10">
        <f t="shared" si="11"/>
        <v>0.39588400000000001</v>
      </c>
      <c r="R44" s="10">
        <f t="shared" si="11"/>
        <v>0.40296399999999999</v>
      </c>
      <c r="S44" s="10">
        <f t="shared" si="11"/>
        <v>0.391648</v>
      </c>
      <c r="T44" s="10">
        <f t="shared" si="11"/>
        <v>0.37388399999999999</v>
      </c>
      <c r="U44" s="10">
        <f t="shared" si="11"/>
        <v>0.35130399999999995</v>
      </c>
      <c r="V44" s="10">
        <f t="shared" si="11"/>
        <v>0.31131700000000001</v>
      </c>
      <c r="W44" s="10">
        <f t="shared" si="11"/>
        <v>0.23427899999999999</v>
      </c>
      <c r="X44" s="10">
        <f t="shared" si="11"/>
        <v>0.26934400000000003</v>
      </c>
      <c r="Y44" s="10">
        <f t="shared" si="11"/>
        <v>0.29849199999999998</v>
      </c>
      <c r="Z44" s="10">
        <f t="shared" si="11"/>
        <v>0.33077499999999999</v>
      </c>
      <c r="AA44" s="10">
        <f t="shared" si="11"/>
        <v>0.31853799999999999</v>
      </c>
      <c r="AB44" s="10">
        <f t="shared" si="11"/>
        <v>0.301925</v>
      </c>
      <c r="AC44" s="10">
        <f t="shared" si="11"/>
        <v>0.29694699999999996</v>
      </c>
      <c r="AD44" s="10">
        <f t="shared" si="11"/>
        <v>0.32319199999999998</v>
      </c>
      <c r="AE44" s="10">
        <f t="shared" si="11"/>
        <v>0.32989599999999997</v>
      </c>
      <c r="AF44" s="10">
        <f t="shared" si="11"/>
        <v>0.216117</v>
      </c>
      <c r="AG44" s="10">
        <f t="shared" si="11"/>
        <v>0.21132800000000002</v>
      </c>
      <c r="AH44" s="10">
        <f t="shared" si="11"/>
        <v>0.22947200000000001</v>
      </c>
      <c r="AI44" s="25">
        <f t="shared" si="11"/>
        <v>0.202125</v>
      </c>
      <c r="AJ44" s="25">
        <f t="shared" si="11"/>
        <v>0.18471399999999999</v>
      </c>
      <c r="AK44" s="25">
        <f t="shared" si="11"/>
        <v>0.17940200000000001</v>
      </c>
      <c r="AL44" s="25">
        <f t="shared" si="11"/>
        <v>0.15714400000000001</v>
      </c>
    </row>
    <row r="45" spans="1:38" x14ac:dyDescent="0.4">
      <c r="A45" s="14" t="s">
        <v>24</v>
      </c>
      <c r="B45" s="14"/>
      <c r="C45" s="14"/>
      <c r="D45" s="14"/>
      <c r="E45" s="15">
        <f>(E44-$D44)/$D44</f>
        <v>3.818600766647394E-2</v>
      </c>
      <c r="F45" s="15">
        <f t="shared" ref="F45:AL45" si="12">(F44-$D44)/$D44</f>
        <v>-0.53107400799325177</v>
      </c>
      <c r="G45" s="15">
        <f t="shared" si="12"/>
        <v>-0.45939189973566952</v>
      </c>
      <c r="H45" s="15">
        <f t="shared" si="12"/>
        <v>-0.49669589510030537</v>
      </c>
      <c r="I45" s="15">
        <f t="shared" si="12"/>
        <v>-0.62154857239018346</v>
      </c>
      <c r="J45" s="15">
        <f t="shared" si="12"/>
        <v>-0.68165030344826161</v>
      </c>
      <c r="K45" s="15">
        <f t="shared" si="12"/>
        <v>-0.70027614124603221</v>
      </c>
      <c r="L45" s="15">
        <f t="shared" si="12"/>
        <v>-0.73031090838458046</v>
      </c>
      <c r="M45" s="15">
        <f t="shared" si="12"/>
        <v>-0.77510065532740413</v>
      </c>
      <c r="N45" s="15">
        <f t="shared" si="12"/>
        <v>-0.80476918408228848</v>
      </c>
      <c r="O45" s="15">
        <f t="shared" si="12"/>
        <v>-0.79273241751237233</v>
      </c>
      <c r="P45" s="15">
        <f t="shared" si="12"/>
        <v>-0.71351867726370366</v>
      </c>
      <c r="Q45" s="15">
        <f t="shared" si="12"/>
        <v>-0.68134523894846233</v>
      </c>
      <c r="R45" s="15">
        <f t="shared" si="12"/>
        <v>-0.67564640871474524</v>
      </c>
      <c r="S45" s="15">
        <f t="shared" si="12"/>
        <v>-0.68475487805439827</v>
      </c>
      <c r="T45" s="15">
        <f t="shared" si="12"/>
        <v>-0.69905346848826144</v>
      </c>
      <c r="U45" s="15">
        <f t="shared" si="12"/>
        <v>-0.71722855135229169</v>
      </c>
      <c r="V45" s="15">
        <f t="shared" si="12"/>
        <v>-0.74941486837992555</v>
      </c>
      <c r="W45" s="15">
        <f t="shared" si="12"/>
        <v>-0.81142425871115487</v>
      </c>
      <c r="X45" s="15">
        <f t="shared" si="12"/>
        <v>-0.78319975558328858</v>
      </c>
      <c r="Y45" s="15">
        <f t="shared" si="12"/>
        <v>-0.75973796128210391</v>
      </c>
      <c r="Z45" s="15">
        <f t="shared" si="12"/>
        <v>-0.73375274427149773</v>
      </c>
      <c r="AA45" s="15">
        <f t="shared" si="12"/>
        <v>-0.74360254449324881</v>
      </c>
      <c r="AB45" s="15">
        <f t="shared" si="12"/>
        <v>-0.75697467255437068</v>
      </c>
      <c r="AC45" s="15">
        <f t="shared" si="12"/>
        <v>-0.76098156194751254</v>
      </c>
      <c r="AD45" s="15">
        <f t="shared" si="12"/>
        <v>-0.73985644902605685</v>
      </c>
      <c r="AE45" s="15">
        <f t="shared" si="12"/>
        <v>-0.73446026853356527</v>
      </c>
      <c r="AF45" s="15">
        <f t="shared" si="12"/>
        <v>-0.82604320711578338</v>
      </c>
      <c r="AG45" s="15">
        <f t="shared" si="12"/>
        <v>-0.82989796671878802</v>
      </c>
      <c r="AH45" s="15">
        <f t="shared" si="12"/>
        <v>-0.81529350686560098</v>
      </c>
      <c r="AI45" s="15">
        <f t="shared" si="12"/>
        <v>-0.83730564110309569</v>
      </c>
      <c r="AJ45" s="15">
        <f t="shared" si="12"/>
        <v>-0.85132009494479766</v>
      </c>
      <c r="AK45" s="15">
        <f t="shared" si="12"/>
        <v>-0.85559582745913454</v>
      </c>
      <c r="AL45" s="15">
        <f t="shared" si="12"/>
        <v>-0.87351172623626416</v>
      </c>
    </row>
    <row r="46" spans="1:38" x14ac:dyDescent="0.4">
      <c r="A46" s="16" t="s">
        <v>25</v>
      </c>
      <c r="E46" s="17">
        <f t="shared" ref="E46:AL46" si="13">(E44-D44)/D44</f>
        <v>3.818600766647394E-2</v>
      </c>
      <c r="F46" s="17">
        <f t="shared" si="13"/>
        <v>-0.54832179537773662</v>
      </c>
      <c r="G46" s="17">
        <f t="shared" si="13"/>
        <v>0.15286443805518604</v>
      </c>
      <c r="H46" s="17">
        <f t="shared" si="13"/>
        <v>-6.9003766955019835E-2</v>
      </c>
      <c r="I46" s="17">
        <f t="shared" si="13"/>
        <v>-0.24806608186666868</v>
      </c>
      <c r="J46" s="17">
        <f t="shared" si="13"/>
        <v>-0.15880962964695985</v>
      </c>
      <c r="K46" s="17">
        <f t="shared" si="13"/>
        <v>-5.8507477781570526E-2</v>
      </c>
      <c r="L46" s="17">
        <f t="shared" si="13"/>
        <v>-0.1002081291206208</v>
      </c>
      <c r="M46" s="17">
        <f t="shared" si="13"/>
        <v>-0.16607919391376239</v>
      </c>
      <c r="N46" s="17">
        <f t="shared" si="13"/>
        <v>-0.13191914275283986</v>
      </c>
      <c r="O46" s="17">
        <f t="shared" si="13"/>
        <v>6.1654029940588696E-2</v>
      </c>
      <c r="P46" s="17">
        <f t="shared" si="13"/>
        <v>0.38218104007363102</v>
      </c>
      <c r="Q46" s="17">
        <f t="shared" si="13"/>
        <v>0.11230553534150192</v>
      </c>
      <c r="R46" s="17">
        <f t="shared" si="13"/>
        <v>1.7884026634064461E-2</v>
      </c>
      <c r="S46" s="17">
        <f t="shared" si="13"/>
        <v>-2.8081913024488522E-2</v>
      </c>
      <c r="T46" s="17">
        <f t="shared" si="13"/>
        <v>-4.5357055314976719E-2</v>
      </c>
      <c r="U46" s="17">
        <f t="shared" si="13"/>
        <v>-6.0393063089086575E-2</v>
      </c>
      <c r="V46" s="17">
        <f t="shared" si="13"/>
        <v>-0.11382449388563735</v>
      </c>
      <c r="W46" s="17">
        <f t="shared" si="13"/>
        <v>-0.24745837843741272</v>
      </c>
      <c r="X46" s="17">
        <f t="shared" si="13"/>
        <v>0.1496719723065236</v>
      </c>
      <c r="Y46" s="17">
        <f t="shared" si="13"/>
        <v>0.10821848639657816</v>
      </c>
      <c r="Z46" s="17">
        <f t="shared" si="13"/>
        <v>0.10815365235919223</v>
      </c>
      <c r="AA46" s="17">
        <f t="shared" si="13"/>
        <v>-3.6994936134834851E-2</v>
      </c>
      <c r="AB46" s="17">
        <f t="shared" si="13"/>
        <v>-5.2153903144993657E-2</v>
      </c>
      <c r="AC46" s="17">
        <f t="shared" si="13"/>
        <v>-1.6487538295934547E-2</v>
      </c>
      <c r="AD46" s="17">
        <f t="shared" si="13"/>
        <v>8.8382775377424325E-2</v>
      </c>
      <c r="AE46" s="17">
        <f t="shared" si="13"/>
        <v>2.0743087700190562E-2</v>
      </c>
      <c r="AF46" s="17">
        <f t="shared" si="13"/>
        <v>-0.344893542207241</v>
      </c>
      <c r="AG46" s="17">
        <f t="shared" si="13"/>
        <v>-2.2159293345733966E-2</v>
      </c>
      <c r="AH46" s="20">
        <f t="shared" si="13"/>
        <v>8.5857056329497236E-2</v>
      </c>
      <c r="AI46" s="21">
        <f t="shared" si="13"/>
        <v>-0.11917358109050345</v>
      </c>
      <c r="AJ46" s="21">
        <f t="shared" si="13"/>
        <v>-8.6139764996907897E-2</v>
      </c>
      <c r="AK46" s="21">
        <f t="shared" si="13"/>
        <v>-2.8757971783405608E-2</v>
      </c>
      <c r="AL46" s="21">
        <f t="shared" si="13"/>
        <v>-0.1240677361456394</v>
      </c>
    </row>
    <row r="47" spans="1:38" hidden="1" x14ac:dyDescent="0.4">
      <c r="A47" s="2" t="s">
        <v>35</v>
      </c>
      <c r="S47" s="22" t="e">
        <f>S44/#REF!</f>
        <v>#REF!</v>
      </c>
      <c r="T47" s="22" t="e">
        <f>T44/#REF!</f>
        <v>#REF!</v>
      </c>
      <c r="U47" s="22" t="e">
        <f>U44/#REF!</f>
        <v>#REF!</v>
      </c>
      <c r="V47" s="22" t="e">
        <f>V44/#REF!</f>
        <v>#REF!</v>
      </c>
      <c r="W47" s="22" t="e">
        <f>W44/#REF!</f>
        <v>#REF!</v>
      </c>
      <c r="X47" s="22" t="e">
        <f>X44/#REF!</f>
        <v>#REF!</v>
      </c>
      <c r="Y47" s="22" t="e">
        <f>Y44/#REF!</f>
        <v>#REF!</v>
      </c>
      <c r="Z47" s="22" t="e">
        <f>Z44/#REF!</f>
        <v>#REF!</v>
      </c>
      <c r="AA47" s="22" t="e">
        <f>AA44/#REF!</f>
        <v>#REF!</v>
      </c>
      <c r="AB47" s="22" t="e">
        <f>AB44/#REF!</f>
        <v>#REF!</v>
      </c>
      <c r="AC47" s="22" t="e">
        <f>AC44/#REF!</f>
        <v>#REF!</v>
      </c>
      <c r="AD47" s="22" t="e">
        <f>AD44/#REF!</f>
        <v>#REF!</v>
      </c>
      <c r="AE47" s="22" t="e">
        <f>AE44/#REF!</f>
        <v>#REF!</v>
      </c>
      <c r="AF47" s="22" t="e">
        <f>AF44/#REF!</f>
        <v>#REF!</v>
      </c>
      <c r="AG47" s="22" t="e">
        <f>AG44/#REF!</f>
        <v>#REF!</v>
      </c>
      <c r="AH47" s="22" t="e">
        <f>AH44/#REF!</f>
        <v>#REF!</v>
      </c>
      <c r="AI47" s="23" t="e">
        <f>AI44/#REF!</f>
        <v>#REF!</v>
      </c>
    </row>
    <row r="48" spans="1:38" x14ac:dyDescent="0.4">
      <c r="A48" s="2" t="s">
        <v>45</v>
      </c>
      <c r="B48" s="2" t="s">
        <v>46</v>
      </c>
      <c r="D48" s="2">
        <v>3.8003000000000002E-2</v>
      </c>
      <c r="E48" s="2">
        <v>4.9348999999999997E-2</v>
      </c>
      <c r="F48" s="2">
        <v>2.2068999999999998E-2</v>
      </c>
      <c r="G48" s="2">
        <v>1.5128000000000001E-2</v>
      </c>
      <c r="H48" s="2">
        <v>1.3528E-2</v>
      </c>
      <c r="I48" s="2">
        <v>1.1927E-2</v>
      </c>
      <c r="J48" s="2">
        <v>8.8020000000000008E-3</v>
      </c>
      <c r="K48" s="2">
        <v>7.3509999999999999E-3</v>
      </c>
      <c r="L48" s="2">
        <v>5.8240000000000002E-3</v>
      </c>
      <c r="M48" s="2">
        <v>4.9360000000000003E-3</v>
      </c>
      <c r="N48" s="2">
        <v>1.0349999999999999E-3</v>
      </c>
      <c r="O48" s="2">
        <v>3.055E-3</v>
      </c>
      <c r="P48" s="2">
        <v>2.7989999999999998E-3</v>
      </c>
      <c r="Q48" s="2">
        <v>8.6700000000000004E-4</v>
      </c>
      <c r="R48" s="2">
        <v>9.9200000000000004E-4</v>
      </c>
      <c r="S48" s="2">
        <v>1.9009999999999999E-3</v>
      </c>
      <c r="T48" s="2">
        <v>2.957E-3</v>
      </c>
      <c r="U48" s="2">
        <v>1.9949999999999998E-3</v>
      </c>
      <c r="V48" s="2">
        <v>2.2769999999999999E-3</v>
      </c>
      <c r="W48" s="2">
        <v>2.4009999999999999E-3</v>
      </c>
      <c r="X48" s="2">
        <v>4.104E-3</v>
      </c>
      <c r="Y48" s="2">
        <v>2.2200000000000002E-3</v>
      </c>
      <c r="Z48" s="2">
        <v>2.085E-3</v>
      </c>
      <c r="AA48" s="2">
        <v>2.3280000000000002E-3</v>
      </c>
      <c r="AB48" s="2">
        <v>2.5600000000000002E-3</v>
      </c>
      <c r="AC48" s="2">
        <v>6.1700000000000001E-3</v>
      </c>
      <c r="AD48" s="2">
        <v>8.4469999999999996E-3</v>
      </c>
      <c r="AE48" s="2">
        <v>3.5913E-2</v>
      </c>
      <c r="AF48" s="2">
        <v>1.9775000000000001E-2</v>
      </c>
      <c r="AG48" s="2">
        <v>1.9682000000000002E-2</v>
      </c>
      <c r="AH48" s="2">
        <v>1.9071999999999999E-2</v>
      </c>
      <c r="AI48" s="26">
        <v>1.9448E-2</v>
      </c>
      <c r="AJ48" s="2">
        <v>1.9088000000000001E-2</v>
      </c>
      <c r="AK48" s="2">
        <v>1.9278E-2</v>
      </c>
      <c r="AL48" s="2">
        <v>1.2213E-2</v>
      </c>
    </row>
    <row r="49" spans="1:38" x14ac:dyDescent="0.4">
      <c r="A49" s="2" t="s">
        <v>47</v>
      </c>
      <c r="B49" s="2" t="s">
        <v>48</v>
      </c>
      <c r="D49" s="2">
        <v>3.7065000000000001E-2</v>
      </c>
      <c r="E49" s="2">
        <v>4.6841000000000001E-2</v>
      </c>
      <c r="F49" s="2">
        <v>3.1692999999999999E-2</v>
      </c>
      <c r="G49" s="2">
        <v>2.6412999999999999E-2</v>
      </c>
      <c r="H49" s="2">
        <v>3.5527000000000003E-2</v>
      </c>
      <c r="I49" s="2">
        <v>2.7306E-2</v>
      </c>
      <c r="J49" s="2">
        <v>3.1233E-2</v>
      </c>
      <c r="K49" s="2">
        <v>3.7803000000000003E-2</v>
      </c>
      <c r="L49" s="2">
        <v>1.721E-2</v>
      </c>
      <c r="M49" s="2">
        <v>1.8717999999999999E-2</v>
      </c>
      <c r="N49" s="2">
        <v>5.6350000000000003E-3</v>
      </c>
      <c r="O49" s="2">
        <v>3.434E-3</v>
      </c>
      <c r="P49" s="2">
        <v>2.5530000000000001E-3</v>
      </c>
      <c r="Q49" s="2">
        <v>1.5410000000000001E-3</v>
      </c>
      <c r="R49" s="2">
        <v>1.7799999999999999E-4</v>
      </c>
      <c r="S49" s="2">
        <v>2.3000000000000001E-4</v>
      </c>
      <c r="T49" s="2">
        <v>1.7699999999999999E-4</v>
      </c>
      <c r="U49" s="2">
        <v>2.8800000000000001E-4</v>
      </c>
      <c r="V49" s="2">
        <v>2.7300000000000002E-4</v>
      </c>
      <c r="W49" s="2">
        <v>6.5669999999999999E-3</v>
      </c>
      <c r="X49" s="2">
        <v>9.8110000000000003E-3</v>
      </c>
      <c r="Y49" s="2">
        <v>1.0628E-2</v>
      </c>
      <c r="Z49" s="2">
        <v>6.633E-3</v>
      </c>
      <c r="AA49" s="2">
        <v>1.6088999999999999E-2</v>
      </c>
      <c r="AB49" s="2">
        <v>1.6097E-2</v>
      </c>
      <c r="AC49" s="2">
        <v>1.1849999999999999E-2</v>
      </c>
      <c r="AD49" s="2">
        <v>1.4378E-2</v>
      </c>
      <c r="AE49" s="2">
        <v>1.899E-2</v>
      </c>
      <c r="AF49" s="2">
        <v>2.9959E-2</v>
      </c>
      <c r="AG49" s="2">
        <v>3.0494E-2</v>
      </c>
      <c r="AH49" s="2">
        <v>2.9384E-2</v>
      </c>
      <c r="AI49" s="26">
        <v>2.9219999999999999E-2</v>
      </c>
      <c r="AJ49" s="2">
        <v>3.0803000000000001E-2</v>
      </c>
      <c r="AK49" s="2">
        <v>3.1703000000000002E-2</v>
      </c>
      <c r="AL49" s="2">
        <v>2.1557E-2</v>
      </c>
    </row>
    <row r="50" spans="1:38" x14ac:dyDescent="0.4">
      <c r="A50" s="2" t="s">
        <v>49</v>
      </c>
      <c r="B50" s="2" t="s">
        <v>50</v>
      </c>
      <c r="D50" s="2">
        <v>0.12280622300000001</v>
      </c>
      <c r="E50" s="2">
        <v>0.145927</v>
      </c>
      <c r="F50" s="2">
        <v>0.112412</v>
      </c>
      <c r="G50" s="2">
        <v>9.8733000000000001E-2</v>
      </c>
      <c r="H50" s="2">
        <v>9.0301999999999993E-2</v>
      </c>
      <c r="I50" s="2">
        <v>8.0849000000000004E-2</v>
      </c>
      <c r="J50" s="2">
        <v>7.9195000000000002E-2</v>
      </c>
      <c r="K50" s="2">
        <v>7.8783000000000006E-2</v>
      </c>
      <c r="L50" s="2">
        <v>0.114524</v>
      </c>
      <c r="M50" s="2">
        <v>9.4103999999999993E-2</v>
      </c>
      <c r="N50" s="2">
        <v>8.2886000000000001E-2</v>
      </c>
      <c r="O50" s="2">
        <v>5.9699000000000002E-2</v>
      </c>
      <c r="P50" s="2">
        <v>5.2512000000000003E-2</v>
      </c>
      <c r="Q50" s="2">
        <v>4.5485999999999999E-2</v>
      </c>
      <c r="R50" s="2">
        <v>4.2209000000000003E-2</v>
      </c>
      <c r="S50" s="2">
        <v>4.7024999999999997E-2</v>
      </c>
      <c r="T50" s="2">
        <v>3.1598000000000001E-2</v>
      </c>
      <c r="U50" s="2">
        <v>3.0443000000000001E-2</v>
      </c>
      <c r="V50" s="2">
        <v>2.3220000000000001E-2</v>
      </c>
      <c r="W50" s="2">
        <v>2.1423000000000001E-2</v>
      </c>
      <c r="X50" s="2">
        <v>2.2175E-2</v>
      </c>
      <c r="Y50" s="2">
        <v>2.4735E-2</v>
      </c>
      <c r="Z50" s="2">
        <v>2.2644999999999998E-2</v>
      </c>
      <c r="AA50" s="2">
        <v>2.6741000000000001E-2</v>
      </c>
      <c r="AB50" s="2">
        <v>4.2570999999999998E-2</v>
      </c>
      <c r="AC50" s="2">
        <v>4.5301000000000001E-2</v>
      </c>
      <c r="AD50" s="2">
        <v>4.5529E-2</v>
      </c>
      <c r="AE50" s="2">
        <v>4.648E-2</v>
      </c>
      <c r="AF50" s="2">
        <v>2.529E-2</v>
      </c>
      <c r="AG50" s="2">
        <v>2.1808999999999999E-2</v>
      </c>
      <c r="AH50" s="2">
        <v>2.8445999999999999E-2</v>
      </c>
      <c r="AI50" s="26">
        <v>2.8798000000000001E-2</v>
      </c>
      <c r="AJ50" s="2">
        <v>2.4586E-2</v>
      </c>
      <c r="AK50" s="2">
        <v>2.6485999999999999E-2</v>
      </c>
      <c r="AL50" s="2">
        <v>2.9345E-2</v>
      </c>
    </row>
    <row r="51" spans="1:38" x14ac:dyDescent="0.4">
      <c r="A51" s="2" t="s">
        <v>51</v>
      </c>
      <c r="B51" s="2" t="s">
        <v>52</v>
      </c>
      <c r="D51" s="2">
        <v>0.71880200000000005</v>
      </c>
      <c r="E51" s="2">
        <v>0.65223200000000003</v>
      </c>
      <c r="F51" s="2">
        <v>0.16120799999999999</v>
      </c>
      <c r="G51" s="2">
        <v>0.35950399999999999</v>
      </c>
      <c r="H51" s="2">
        <v>0.31409599999999999</v>
      </c>
      <c r="I51" s="2">
        <v>0.213646</v>
      </c>
      <c r="J51" s="2">
        <v>0.158113</v>
      </c>
      <c r="K51" s="2">
        <v>0.12890199999999999</v>
      </c>
      <c r="L51" s="2">
        <v>7.1917999999999996E-2</v>
      </c>
      <c r="M51" s="2">
        <v>5.3471999999999999E-2</v>
      </c>
      <c r="N51" s="2">
        <v>4.9021000000000002E-2</v>
      </c>
      <c r="O51" s="2">
        <v>5.1026000000000002E-2</v>
      </c>
      <c r="P51" s="2">
        <v>7.0796999999999999E-2</v>
      </c>
      <c r="Q51" s="2">
        <v>8.4909999999999999E-2</v>
      </c>
      <c r="R51" s="2">
        <v>8.4435999999999997E-2</v>
      </c>
      <c r="S51" s="2">
        <v>7.9422999999999994E-2</v>
      </c>
      <c r="T51" s="2">
        <v>9.4772999999999996E-2</v>
      </c>
      <c r="U51" s="2">
        <v>8.4237999999999993E-2</v>
      </c>
      <c r="V51" s="2">
        <v>7.7428999999999998E-2</v>
      </c>
      <c r="W51" s="2">
        <v>4.6124999999999999E-2</v>
      </c>
      <c r="X51" s="2">
        <v>5.8896999999999998E-2</v>
      </c>
      <c r="Y51" s="2">
        <v>9.1047000000000003E-2</v>
      </c>
      <c r="Z51" s="2">
        <v>9.8298999999999997E-2</v>
      </c>
      <c r="AA51" s="2">
        <v>9.1985999999999998E-2</v>
      </c>
      <c r="AB51" s="2">
        <v>8.7106000000000003E-2</v>
      </c>
      <c r="AC51" s="2">
        <v>6.7297999999999997E-2</v>
      </c>
      <c r="AD51" s="2">
        <v>7.6785999999999993E-2</v>
      </c>
      <c r="AE51" s="2">
        <v>6.2611E-2</v>
      </c>
      <c r="AF51" s="2">
        <v>5.0849999999999999E-2</v>
      </c>
      <c r="AG51" s="2">
        <v>4.6656000000000003E-2</v>
      </c>
      <c r="AH51" s="2">
        <v>4.4835E-2</v>
      </c>
      <c r="AI51" s="26">
        <v>4.9270000000000001E-2</v>
      </c>
      <c r="AJ51" s="2">
        <v>3.8379999999999997E-2</v>
      </c>
      <c r="AK51" s="2">
        <v>3.3370999999999998E-2</v>
      </c>
      <c r="AL51" s="2">
        <v>3.7168E-2</v>
      </c>
    </row>
    <row r="52" spans="1:38" x14ac:dyDescent="0.4">
      <c r="A52" s="2" t="s">
        <v>53</v>
      </c>
      <c r="B52" s="2" t="s">
        <v>54</v>
      </c>
      <c r="D52" s="2">
        <v>0.32568399999999997</v>
      </c>
      <c r="E52" s="2">
        <v>0.39545200000000003</v>
      </c>
      <c r="F52" s="2">
        <v>0.255193</v>
      </c>
      <c r="G52" s="2">
        <v>0.171852</v>
      </c>
      <c r="H52" s="2">
        <v>0.17183200000000001</v>
      </c>
      <c r="I52" s="2">
        <v>0.13644500000000001</v>
      </c>
      <c r="J52" s="2">
        <v>0.118162</v>
      </c>
      <c r="K52" s="2">
        <v>0.11952599999999999</v>
      </c>
      <c r="L52" s="2">
        <v>0.12557499999999999</v>
      </c>
      <c r="M52" s="2">
        <v>0.10817599999999999</v>
      </c>
      <c r="N52" s="2">
        <v>0.10397000000000001</v>
      </c>
      <c r="O52" s="2">
        <v>0.140287</v>
      </c>
      <c r="P52" s="2">
        <v>0.22725200000000001</v>
      </c>
      <c r="Q52" s="2">
        <v>0.26307999999999998</v>
      </c>
      <c r="R52" s="2">
        <v>0.27514899999999998</v>
      </c>
      <c r="S52" s="2">
        <v>0.263069</v>
      </c>
      <c r="T52" s="2">
        <v>0.24437900000000001</v>
      </c>
      <c r="U52" s="2">
        <v>0.23433999999999999</v>
      </c>
      <c r="V52" s="2">
        <v>0.208118</v>
      </c>
      <c r="W52" s="2">
        <v>0.15776299999999999</v>
      </c>
      <c r="X52" s="2">
        <v>0.17435700000000001</v>
      </c>
      <c r="Y52" s="2">
        <v>0.16986200000000001</v>
      </c>
      <c r="Z52" s="2">
        <v>0.20111299999999999</v>
      </c>
      <c r="AA52" s="2">
        <v>0.181394</v>
      </c>
      <c r="AB52" s="2">
        <v>0.15359100000000001</v>
      </c>
      <c r="AC52" s="2">
        <v>0.166328</v>
      </c>
      <c r="AD52" s="2">
        <v>0.17805199999999999</v>
      </c>
      <c r="AE52" s="2">
        <v>0.16590199999999999</v>
      </c>
      <c r="AF52" s="2">
        <v>9.0243000000000004E-2</v>
      </c>
      <c r="AG52" s="2">
        <v>9.2687000000000005E-2</v>
      </c>
      <c r="AH52" s="2">
        <v>0.107735</v>
      </c>
      <c r="AI52" s="26">
        <v>7.5388999999999998E-2</v>
      </c>
      <c r="AJ52" s="2">
        <v>7.1857000000000004E-2</v>
      </c>
      <c r="AK52" s="2">
        <v>6.8564E-2</v>
      </c>
      <c r="AL52" s="2">
        <v>5.6861000000000002E-2</v>
      </c>
    </row>
    <row r="53" spans="1:38" x14ac:dyDescent="0.4"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8" x14ac:dyDescent="0.4">
      <c r="A54" s="9" t="s">
        <v>55</v>
      </c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/>
    </row>
    <row r="55" spans="1:38" x14ac:dyDescent="0.4">
      <c r="A55" s="2" t="s">
        <v>34</v>
      </c>
      <c r="D55" s="10">
        <f t="shared" ref="D55:AL55" si="14">D59</f>
        <v>9.7436640000000008</v>
      </c>
      <c r="E55" s="10">
        <f t="shared" si="14"/>
        <v>10.01422</v>
      </c>
      <c r="F55" s="10">
        <f t="shared" si="14"/>
        <v>6.4311590000000001</v>
      </c>
      <c r="G55" s="10">
        <f t="shared" si="14"/>
        <v>9.3196549999999991</v>
      </c>
      <c r="H55" s="10">
        <f t="shared" si="14"/>
        <v>8.9972890000000003</v>
      </c>
      <c r="I55" s="10">
        <f t="shared" si="14"/>
        <v>9.4002189999999999</v>
      </c>
      <c r="J55" s="10">
        <f t="shared" si="14"/>
        <v>10.32536</v>
      </c>
      <c r="K55" s="10">
        <f t="shared" si="14"/>
        <v>10.589510000000001</v>
      </c>
      <c r="L55" s="10">
        <f t="shared" si="14"/>
        <v>11.01784</v>
      </c>
      <c r="M55" s="10">
        <f t="shared" si="14"/>
        <v>11.540050000000001</v>
      </c>
      <c r="N55" s="10">
        <f t="shared" si="14"/>
        <v>11.97354</v>
      </c>
      <c r="O55" s="10">
        <f t="shared" si="14"/>
        <v>12.232749999999999</v>
      </c>
      <c r="P55" s="10">
        <f t="shared" si="14"/>
        <v>12.09478</v>
      </c>
      <c r="Q55" s="10">
        <f t="shared" si="14"/>
        <v>12.283329999999999</v>
      </c>
      <c r="R55" s="10">
        <f t="shared" si="14"/>
        <v>12.44215</v>
      </c>
      <c r="S55" s="10">
        <f t="shared" si="14"/>
        <v>12.66527</v>
      </c>
      <c r="T55" s="10">
        <f t="shared" si="14"/>
        <v>12.94929</v>
      </c>
      <c r="U55" s="10">
        <f t="shared" si="14"/>
        <v>12.27656</v>
      </c>
      <c r="V55" s="10">
        <f t="shared" si="14"/>
        <v>12.511699999999999</v>
      </c>
      <c r="W55" s="10">
        <f t="shared" si="14"/>
        <v>12.4482</v>
      </c>
      <c r="X55" s="10">
        <f t="shared" si="14"/>
        <v>12.2293</v>
      </c>
      <c r="Y55" s="10">
        <f t="shared" si="14"/>
        <v>11.729050000000001</v>
      </c>
      <c r="Z55" s="10">
        <f t="shared" si="14"/>
        <v>11.55686</v>
      </c>
      <c r="AA55" s="10">
        <f t="shared" si="14"/>
        <v>10.98997</v>
      </c>
      <c r="AB55" s="10">
        <f t="shared" si="14"/>
        <v>10.07372</v>
      </c>
      <c r="AC55" s="10">
        <f t="shared" si="14"/>
        <v>9.5290140000000001</v>
      </c>
      <c r="AD55" s="10">
        <f t="shared" si="14"/>
        <v>9.0535150000000009</v>
      </c>
      <c r="AE55" s="10">
        <f t="shared" si="14"/>
        <v>8.709581</v>
      </c>
      <c r="AF55" s="10">
        <f t="shared" si="14"/>
        <v>8.5953409999999995</v>
      </c>
      <c r="AG55" s="10">
        <f t="shared" si="14"/>
        <v>7.98881</v>
      </c>
      <c r="AH55" s="10">
        <f t="shared" si="14"/>
        <v>7.6328930000000001</v>
      </c>
      <c r="AI55" s="25">
        <f t="shared" si="14"/>
        <v>7.5911229999999996</v>
      </c>
      <c r="AJ55" s="25">
        <f t="shared" si="14"/>
        <v>7.0870600000000001</v>
      </c>
      <c r="AK55" s="25">
        <f t="shared" si="14"/>
        <v>6.2258120000000003</v>
      </c>
      <c r="AL55" s="25">
        <f t="shared" si="14"/>
        <v>6.155926</v>
      </c>
    </row>
    <row r="56" spans="1:38" x14ac:dyDescent="0.4">
      <c r="A56" s="14" t="s">
        <v>24</v>
      </c>
      <c r="B56" s="14"/>
      <c r="C56" s="14"/>
      <c r="D56" s="14"/>
      <c r="E56" s="15">
        <f>(E55-$D55)/$D55</f>
        <v>2.7767377857036028E-2</v>
      </c>
      <c r="F56" s="15">
        <f t="shared" ref="F56:AL56" si="15">(F55-$D55)/$D55</f>
        <v>-0.33996502752968499</v>
      </c>
      <c r="G56" s="15">
        <f t="shared" si="15"/>
        <v>-4.3516381517261025E-2</v>
      </c>
      <c r="H56" s="15">
        <f t="shared" si="15"/>
        <v>-7.6601060956124969E-2</v>
      </c>
      <c r="I56" s="15">
        <f t="shared" si="15"/>
        <v>-3.5248034004456731E-2</v>
      </c>
      <c r="J56" s="15">
        <f t="shared" si="15"/>
        <v>5.9699923971105642E-2</v>
      </c>
      <c r="K56" s="15">
        <f t="shared" si="15"/>
        <v>8.6809848943888032E-2</v>
      </c>
      <c r="L56" s="15">
        <f t="shared" si="15"/>
        <v>0.1307696981340899</v>
      </c>
      <c r="M56" s="15">
        <f t="shared" si="15"/>
        <v>0.18436452652718729</v>
      </c>
      <c r="N56" s="15">
        <f t="shared" si="15"/>
        <v>0.22885395062883931</v>
      </c>
      <c r="O56" s="15">
        <f t="shared" si="15"/>
        <v>0.2554568794654658</v>
      </c>
      <c r="P56" s="15">
        <f t="shared" si="15"/>
        <v>0.24129690843198195</v>
      </c>
      <c r="Q56" s="15">
        <f t="shared" si="15"/>
        <v>0.26064794516723877</v>
      </c>
      <c r="R56" s="15">
        <f t="shared" si="15"/>
        <v>0.27694776831384976</v>
      </c>
      <c r="S56" s="15">
        <f t="shared" si="15"/>
        <v>0.29984675169422903</v>
      </c>
      <c r="T56" s="15">
        <f t="shared" si="15"/>
        <v>0.32899595059928161</v>
      </c>
      <c r="U56" s="15">
        <f t="shared" si="15"/>
        <v>0.2599531346729525</v>
      </c>
      <c r="V56" s="15">
        <f t="shared" si="15"/>
        <v>0.28408574023077954</v>
      </c>
      <c r="W56" s="15">
        <f t="shared" si="15"/>
        <v>0.2775686846344454</v>
      </c>
      <c r="X56" s="15">
        <f t="shared" si="15"/>
        <v>0.25510280321653123</v>
      </c>
      <c r="Y56" s="15">
        <f t="shared" si="15"/>
        <v>0.20376174712100087</v>
      </c>
      <c r="Z56" s="15">
        <f t="shared" si="15"/>
        <v>0.18608975022127194</v>
      </c>
      <c r="AA56" s="15">
        <f t="shared" si="15"/>
        <v>0.12790937782747833</v>
      </c>
      <c r="AB56" s="15">
        <f t="shared" si="15"/>
        <v>3.3873910266199549E-2</v>
      </c>
      <c r="AC56" s="15">
        <f t="shared" si="15"/>
        <v>-2.2029700531545491E-2</v>
      </c>
      <c r="AD56" s="15">
        <f t="shared" si="15"/>
        <v>-7.083054177566056E-2</v>
      </c>
      <c r="AE56" s="15">
        <f t="shared" si="15"/>
        <v>-0.10612876223974889</v>
      </c>
      <c r="AF56" s="15">
        <f t="shared" si="15"/>
        <v>-0.11785330446534294</v>
      </c>
      <c r="AG56" s="15">
        <f t="shared" si="15"/>
        <v>-0.18010206427479444</v>
      </c>
      <c r="AH56" s="15">
        <f t="shared" si="15"/>
        <v>-0.21663010957684917</v>
      </c>
      <c r="AI56" s="15">
        <f t="shared" si="15"/>
        <v>-0.22091699795887881</v>
      </c>
      <c r="AJ56" s="15">
        <f t="shared" si="15"/>
        <v>-0.27264938528257959</v>
      </c>
      <c r="AK56" s="15">
        <f t="shared" si="15"/>
        <v>-0.36103995375866821</v>
      </c>
      <c r="AL56" s="15">
        <f t="shared" si="15"/>
        <v>-0.36821240962332041</v>
      </c>
    </row>
    <row r="57" spans="1:38" x14ac:dyDescent="0.4">
      <c r="A57" s="16" t="s">
        <v>25</v>
      </c>
      <c r="D57" s="10"/>
      <c r="E57" s="17">
        <f t="shared" ref="E57:AL57" si="16">(E55-D55)/D55</f>
        <v>2.7767377857036028E-2</v>
      </c>
      <c r="F57" s="17">
        <f t="shared" si="16"/>
        <v>-0.35779731222202027</v>
      </c>
      <c r="G57" s="17">
        <f t="shared" si="16"/>
        <v>0.44914081583117427</v>
      </c>
      <c r="H57" s="17">
        <f t="shared" si="16"/>
        <v>-3.4589907029820184E-2</v>
      </c>
      <c r="I57" s="17">
        <f t="shared" si="16"/>
        <v>4.4783489782311045E-2</v>
      </c>
      <c r="J57" s="17">
        <f t="shared" si="16"/>
        <v>9.8416962413322498E-2</v>
      </c>
      <c r="K57" s="17">
        <f t="shared" si="16"/>
        <v>2.5582643123339115E-2</v>
      </c>
      <c r="L57" s="17">
        <f t="shared" si="16"/>
        <v>4.0448519336588655E-2</v>
      </c>
      <c r="M57" s="17">
        <f t="shared" si="16"/>
        <v>4.7396767424468064E-2</v>
      </c>
      <c r="N57" s="17">
        <f t="shared" si="16"/>
        <v>3.7563962027894075E-2</v>
      </c>
      <c r="O57" s="17">
        <f t="shared" si="16"/>
        <v>2.1648568426714195E-2</v>
      </c>
      <c r="P57" s="17">
        <f t="shared" si="16"/>
        <v>-1.1278739449428728E-2</v>
      </c>
      <c r="Q57" s="17">
        <f t="shared" si="16"/>
        <v>1.5589369959602351E-2</v>
      </c>
      <c r="R57" s="17">
        <f t="shared" si="16"/>
        <v>1.2929718569801544E-2</v>
      </c>
      <c r="S57" s="17">
        <f t="shared" si="16"/>
        <v>1.7932592035942323E-2</v>
      </c>
      <c r="T57" s="17">
        <f t="shared" si="16"/>
        <v>2.2425104241757178E-2</v>
      </c>
      <c r="U57" s="17">
        <f t="shared" si="16"/>
        <v>-5.195111083310356E-2</v>
      </c>
      <c r="V57" s="17">
        <f t="shared" si="16"/>
        <v>1.9153573965345297E-2</v>
      </c>
      <c r="W57" s="17">
        <f t="shared" si="16"/>
        <v>-5.0752495664058003E-3</v>
      </c>
      <c r="X57" s="17">
        <f t="shared" si="16"/>
        <v>-1.7584871708359415E-2</v>
      </c>
      <c r="Y57" s="17">
        <f t="shared" si="16"/>
        <v>-4.0905857244486553E-2</v>
      </c>
      <c r="Z57" s="17">
        <f t="shared" si="16"/>
        <v>-1.4680643359862947E-2</v>
      </c>
      <c r="AA57" s="17">
        <f t="shared" si="16"/>
        <v>-4.9052251217026145E-2</v>
      </c>
      <c r="AB57" s="17">
        <f t="shared" si="16"/>
        <v>-8.3371474171449036E-2</v>
      </c>
      <c r="AC57" s="17">
        <f t="shared" si="16"/>
        <v>-5.4071981353462244E-2</v>
      </c>
      <c r="AD57" s="17">
        <f t="shared" si="16"/>
        <v>-4.9900126078102021E-2</v>
      </c>
      <c r="AE57" s="17">
        <f t="shared" si="16"/>
        <v>-3.7989002061630299E-2</v>
      </c>
      <c r="AF57" s="17">
        <f t="shared" si="16"/>
        <v>-1.311658964994993E-2</v>
      </c>
      <c r="AG57" s="17">
        <f t="shared" si="16"/>
        <v>-7.0565088691652789E-2</v>
      </c>
      <c r="AH57" s="20">
        <f t="shared" si="16"/>
        <v>-4.4551942028912918E-2</v>
      </c>
      <c r="AI57" s="21">
        <f t="shared" si="16"/>
        <v>-5.4723680785254726E-3</v>
      </c>
      <c r="AJ57" s="21">
        <f t="shared" si="16"/>
        <v>-6.6401637807739319E-2</v>
      </c>
      <c r="AK57" s="21">
        <f t="shared" si="16"/>
        <v>-0.12152401701128533</v>
      </c>
      <c r="AL57" s="21">
        <f t="shared" si="16"/>
        <v>-1.1225202431425866E-2</v>
      </c>
    </row>
    <row r="58" spans="1:38" hidden="1" x14ac:dyDescent="0.4">
      <c r="A58" s="2" t="s">
        <v>35</v>
      </c>
      <c r="S58" s="22" t="e">
        <f>S55/#REF!</f>
        <v>#REF!</v>
      </c>
      <c r="T58" s="22" t="e">
        <f>T55/#REF!</f>
        <v>#REF!</v>
      </c>
      <c r="U58" s="22" t="e">
        <f>U55/#REF!</f>
        <v>#REF!</v>
      </c>
      <c r="V58" s="22" t="e">
        <f>V55/#REF!</f>
        <v>#REF!</v>
      </c>
      <c r="W58" s="22" t="e">
        <f>W55/#REF!</f>
        <v>#REF!</v>
      </c>
      <c r="X58" s="22" t="e">
        <f>X55/#REF!</f>
        <v>#REF!</v>
      </c>
      <c r="Y58" s="22" t="e">
        <f>Y55/#REF!</f>
        <v>#REF!</v>
      </c>
      <c r="Z58" s="22" t="e">
        <f>Z55/#REF!</f>
        <v>#REF!</v>
      </c>
      <c r="AA58" s="22" t="e">
        <f>AA55/#REF!</f>
        <v>#REF!</v>
      </c>
      <c r="AB58" s="22" t="e">
        <f>AB55/#REF!</f>
        <v>#REF!</v>
      </c>
      <c r="AC58" s="22" t="e">
        <f>AC55/#REF!</f>
        <v>#REF!</v>
      </c>
      <c r="AD58" s="22" t="e">
        <f>AD55/#REF!</f>
        <v>#REF!</v>
      </c>
      <c r="AE58" s="22" t="e">
        <f>AE55/#REF!</f>
        <v>#REF!</v>
      </c>
      <c r="AF58" s="22" t="e">
        <f>AF55/#REF!</f>
        <v>#REF!</v>
      </c>
      <c r="AG58" s="22" t="e">
        <f>AG55/#REF!</f>
        <v>#REF!</v>
      </c>
      <c r="AH58" s="22" t="e">
        <f>AH55/#REF!</f>
        <v>#REF!</v>
      </c>
      <c r="AI58" s="23" t="e">
        <f>AI55/#REF!</f>
        <v>#REF!</v>
      </c>
    </row>
    <row r="59" spans="1:38" x14ac:dyDescent="0.4">
      <c r="A59" s="2" t="s">
        <v>56</v>
      </c>
      <c r="B59" s="2" t="s">
        <v>57</v>
      </c>
      <c r="D59" s="2">
        <v>9.7436640000000008</v>
      </c>
      <c r="E59" s="2">
        <v>10.01422</v>
      </c>
      <c r="F59" s="2">
        <v>6.4311590000000001</v>
      </c>
      <c r="G59" s="2">
        <v>9.3196549999999991</v>
      </c>
      <c r="H59" s="2">
        <v>8.9972890000000003</v>
      </c>
      <c r="I59" s="2">
        <v>9.4002189999999999</v>
      </c>
      <c r="J59" s="2">
        <v>10.32536</v>
      </c>
      <c r="K59" s="2">
        <v>10.589510000000001</v>
      </c>
      <c r="L59" s="2">
        <v>11.01784</v>
      </c>
      <c r="M59" s="2">
        <v>11.540050000000001</v>
      </c>
      <c r="N59" s="2">
        <v>11.97354</v>
      </c>
      <c r="O59" s="2">
        <v>12.232749999999999</v>
      </c>
      <c r="P59" s="2">
        <v>12.09478</v>
      </c>
      <c r="Q59" s="2">
        <v>12.283329999999999</v>
      </c>
      <c r="R59" s="2">
        <v>12.44215</v>
      </c>
      <c r="S59" s="2">
        <v>12.66527</v>
      </c>
      <c r="T59" s="2">
        <v>12.94929</v>
      </c>
      <c r="U59" s="2">
        <v>12.27656</v>
      </c>
      <c r="V59" s="2">
        <v>12.511699999999999</v>
      </c>
      <c r="W59" s="2">
        <v>12.4482</v>
      </c>
      <c r="X59" s="2">
        <v>12.2293</v>
      </c>
      <c r="Y59" s="2">
        <v>11.729050000000001</v>
      </c>
      <c r="Z59" s="2">
        <v>11.55686</v>
      </c>
      <c r="AA59" s="2">
        <v>10.98997</v>
      </c>
      <c r="AB59" s="2">
        <v>10.07372</v>
      </c>
      <c r="AC59" s="2">
        <v>9.5290140000000001</v>
      </c>
      <c r="AD59" s="2">
        <v>9.0535150000000009</v>
      </c>
      <c r="AE59" s="2">
        <v>8.709581</v>
      </c>
      <c r="AF59" s="2">
        <v>8.5953409999999995</v>
      </c>
      <c r="AG59" s="2">
        <v>7.98881</v>
      </c>
      <c r="AH59" s="2">
        <v>7.6328930000000001</v>
      </c>
      <c r="AI59" s="26">
        <v>7.5911229999999996</v>
      </c>
      <c r="AJ59" s="2">
        <v>7.0870600000000001</v>
      </c>
      <c r="AK59" s="2">
        <v>6.2258120000000003</v>
      </c>
      <c r="AL59" s="2">
        <v>6.155926</v>
      </c>
    </row>
    <row r="60" spans="1:38" x14ac:dyDescent="0.4">
      <c r="AI60"/>
    </row>
    <row r="61" spans="1:38" x14ac:dyDescent="0.4">
      <c r="A61" s="9" t="s">
        <v>58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/>
    </row>
    <row r="62" spans="1:38" x14ac:dyDescent="0.4">
      <c r="A62" s="2" t="s">
        <v>34</v>
      </c>
      <c r="D62" s="10">
        <f t="shared" ref="D62:AL62" si="17">D66</f>
        <v>2.0548199999999999</v>
      </c>
      <c r="E62" s="10">
        <f t="shared" si="17"/>
        <v>2.3342540000000001</v>
      </c>
      <c r="F62" s="10">
        <f t="shared" si="17"/>
        <v>1.12984</v>
      </c>
      <c r="G62" s="10">
        <f t="shared" si="17"/>
        <v>1.052978</v>
      </c>
      <c r="H62" s="10">
        <f t="shared" si="17"/>
        <v>1.0992010000000001</v>
      </c>
      <c r="I62" s="10">
        <f t="shared" si="17"/>
        <v>0.91810099999999994</v>
      </c>
      <c r="J62" s="10">
        <f t="shared" si="17"/>
        <v>0.79697700000000005</v>
      </c>
      <c r="K62" s="10">
        <f t="shared" si="17"/>
        <v>0.58493600000000001</v>
      </c>
      <c r="L62" s="10">
        <f t="shared" si="17"/>
        <v>0.60335700000000003</v>
      </c>
      <c r="M62" s="10">
        <f t="shared" si="17"/>
        <v>0.549674</v>
      </c>
      <c r="N62" s="10">
        <f t="shared" si="17"/>
        <v>0.40944999999999998</v>
      </c>
      <c r="O62" s="10">
        <f t="shared" si="17"/>
        <v>0.35947400000000002</v>
      </c>
      <c r="P62" s="10">
        <f t="shared" si="17"/>
        <v>0.38305400000000001</v>
      </c>
      <c r="Q62" s="10">
        <f t="shared" si="17"/>
        <v>0.35739900000000002</v>
      </c>
      <c r="R62" s="10">
        <f t="shared" si="17"/>
        <v>0.33839599999999997</v>
      </c>
      <c r="S62" s="10">
        <f t="shared" si="17"/>
        <v>0.352358</v>
      </c>
      <c r="T62" s="10">
        <f t="shared" si="17"/>
        <v>0.41389599999999999</v>
      </c>
      <c r="U62" s="10">
        <f t="shared" si="17"/>
        <v>0.34107399999999999</v>
      </c>
      <c r="V62" s="10">
        <f t="shared" si="17"/>
        <v>0.29222100000000001</v>
      </c>
      <c r="W62" s="10">
        <f t="shared" si="17"/>
        <v>0.314245</v>
      </c>
      <c r="X62" s="10">
        <f t="shared" si="17"/>
        <v>0.30353799999999997</v>
      </c>
      <c r="Y62" s="10">
        <f t="shared" si="17"/>
        <v>0.34431400000000001</v>
      </c>
      <c r="Z62" s="10">
        <f t="shared" si="17"/>
        <v>0.276752</v>
      </c>
      <c r="AA62" s="10">
        <f t="shared" si="17"/>
        <v>0.310838</v>
      </c>
      <c r="AB62" s="10">
        <f t="shared" si="17"/>
        <v>0.28321499999999999</v>
      </c>
      <c r="AC62" s="10">
        <f t="shared" si="17"/>
        <v>0.23713699999999999</v>
      </c>
      <c r="AD62" s="10">
        <f t="shared" si="17"/>
        <v>0.256546</v>
      </c>
      <c r="AE62" s="10">
        <f t="shared" si="17"/>
        <v>0.25664100000000001</v>
      </c>
      <c r="AF62" s="10">
        <f t="shared" si="17"/>
        <v>0.178092</v>
      </c>
      <c r="AG62" s="10">
        <f t="shared" si="17"/>
        <v>0.15784000000000001</v>
      </c>
      <c r="AH62" s="10">
        <f t="shared" si="17"/>
        <v>0.13083400000000001</v>
      </c>
      <c r="AI62" s="25">
        <f t="shared" si="17"/>
        <v>0.153808</v>
      </c>
      <c r="AJ62" s="25">
        <f t="shared" si="17"/>
        <v>0.137762</v>
      </c>
      <c r="AK62" s="25">
        <f t="shared" si="17"/>
        <v>0.125386</v>
      </c>
      <c r="AL62" s="25">
        <f t="shared" si="17"/>
        <v>9.9905999999999995E-2</v>
      </c>
    </row>
    <row r="63" spans="1:38" x14ac:dyDescent="0.4">
      <c r="A63" s="14" t="s">
        <v>24</v>
      </c>
      <c r="B63" s="14"/>
      <c r="C63" s="14"/>
      <c r="D63" s="14"/>
      <c r="E63" s="15">
        <f>(E62-$D62)/$D62</f>
        <v>0.13598952706319783</v>
      </c>
      <c r="F63" s="15">
        <f t="shared" ref="F63:AL63" si="18">(F62-$D62)/$D62</f>
        <v>-0.45015135145657525</v>
      </c>
      <c r="G63" s="15">
        <f t="shared" si="18"/>
        <v>-0.48755706095911078</v>
      </c>
      <c r="H63" s="15">
        <f t="shared" si="18"/>
        <v>-0.46506214656271588</v>
      </c>
      <c r="I63" s="15">
        <f t="shared" si="18"/>
        <v>-0.55319638703146745</v>
      </c>
      <c r="J63" s="15">
        <f t="shared" si="18"/>
        <v>-0.61214266943089901</v>
      </c>
      <c r="K63" s="15">
        <f t="shared" si="18"/>
        <v>-0.71533467651667793</v>
      </c>
      <c r="L63" s="15">
        <f t="shared" si="18"/>
        <v>-0.7063699010132275</v>
      </c>
      <c r="M63" s="15">
        <f t="shared" si="18"/>
        <v>-0.73249530372490046</v>
      </c>
      <c r="N63" s="15">
        <f t="shared" si="18"/>
        <v>-0.80073680419696125</v>
      </c>
      <c r="O63" s="15">
        <f t="shared" si="18"/>
        <v>-0.82505815594553289</v>
      </c>
      <c r="P63" s="15">
        <f t="shared" si="18"/>
        <v>-0.81358269824120844</v>
      </c>
      <c r="Q63" s="15">
        <f t="shared" si="18"/>
        <v>-0.82606797675708821</v>
      </c>
      <c r="R63" s="15">
        <f t="shared" si="18"/>
        <v>-0.83531598874840618</v>
      </c>
      <c r="S63" s="15">
        <f t="shared" si="18"/>
        <v>-0.82852123300337743</v>
      </c>
      <c r="T63" s="15">
        <f t="shared" si="18"/>
        <v>-0.79857311102675654</v>
      </c>
      <c r="U63" s="15">
        <f t="shared" si="18"/>
        <v>-0.83401271157570989</v>
      </c>
      <c r="V63" s="15">
        <f t="shared" si="18"/>
        <v>-0.8577875434344614</v>
      </c>
      <c r="W63" s="15">
        <f t="shared" si="18"/>
        <v>-0.84706932967364534</v>
      </c>
      <c r="X63" s="15">
        <f t="shared" si="18"/>
        <v>-0.85228000506127055</v>
      </c>
      <c r="Y63" s="15">
        <f t="shared" si="18"/>
        <v>-0.83243593112778735</v>
      </c>
      <c r="Z63" s="15">
        <f t="shared" si="18"/>
        <v>-0.86531569675202691</v>
      </c>
      <c r="AA63" s="15">
        <f t="shared" si="18"/>
        <v>-0.84872738244712431</v>
      </c>
      <c r="AB63" s="15">
        <f t="shared" si="18"/>
        <v>-0.86217040908692733</v>
      </c>
      <c r="AC63" s="15">
        <f t="shared" si="18"/>
        <v>-0.88459475769167129</v>
      </c>
      <c r="AD63" s="15">
        <f t="shared" si="18"/>
        <v>-0.87514916148373101</v>
      </c>
      <c r="AE63" s="15">
        <f t="shared" si="18"/>
        <v>-0.87510292872368378</v>
      </c>
      <c r="AF63" s="15">
        <f t="shared" si="18"/>
        <v>-0.91332963471252959</v>
      </c>
      <c r="AG63" s="15">
        <f t="shared" si="18"/>
        <v>-0.92318548583330895</v>
      </c>
      <c r="AH63" s="15">
        <f t="shared" si="18"/>
        <v>-0.93632824286312177</v>
      </c>
      <c r="AI63" s="15">
        <f t="shared" si="18"/>
        <v>-0.92514770150183478</v>
      </c>
      <c r="AJ63" s="15">
        <f t="shared" si="18"/>
        <v>-0.93295665800410743</v>
      </c>
      <c r="AK63" s="15">
        <f t="shared" si="18"/>
        <v>-0.93897956998666554</v>
      </c>
      <c r="AL63" s="15">
        <f t="shared" si="18"/>
        <v>-0.95137968289193209</v>
      </c>
    </row>
    <row r="64" spans="1:38" x14ac:dyDescent="0.4">
      <c r="A64" s="16" t="s">
        <v>25</v>
      </c>
      <c r="E64" s="17">
        <f t="shared" ref="E64:AL64" si="19">(E62-D62)/D62</f>
        <v>0.13598952706319783</v>
      </c>
      <c r="F64" s="17">
        <f t="shared" si="19"/>
        <v>-0.51597384003626001</v>
      </c>
      <c r="G64" s="17">
        <f t="shared" si="19"/>
        <v>-6.8029101465694242E-2</v>
      </c>
      <c r="H64" s="17">
        <f t="shared" si="19"/>
        <v>4.3897403364552848E-2</v>
      </c>
      <c r="I64" s="17">
        <f t="shared" si="19"/>
        <v>-0.16475603643009798</v>
      </c>
      <c r="J64" s="17">
        <f t="shared" si="19"/>
        <v>-0.13192884007315089</v>
      </c>
      <c r="K64" s="17">
        <f t="shared" si="19"/>
        <v>-0.26605661142040488</v>
      </c>
      <c r="L64" s="17">
        <f t="shared" si="19"/>
        <v>3.1492334204083899E-2</v>
      </c>
      <c r="M64" s="17">
        <f t="shared" si="19"/>
        <v>-8.8973857931539752E-2</v>
      </c>
      <c r="N64" s="17">
        <f t="shared" si="19"/>
        <v>-0.25510393433198592</v>
      </c>
      <c r="O64" s="17">
        <f t="shared" si="19"/>
        <v>-0.12205641714495047</v>
      </c>
      <c r="P64" s="17">
        <f t="shared" si="19"/>
        <v>6.5595842814779343E-2</v>
      </c>
      <c r="Q64" s="17">
        <f t="shared" si="19"/>
        <v>-6.6974891268593933E-2</v>
      </c>
      <c r="R64" s="17">
        <f t="shared" si="19"/>
        <v>-5.3170266285020515E-2</v>
      </c>
      <c r="S64" s="17">
        <f t="shared" si="19"/>
        <v>4.1259352947434456E-2</v>
      </c>
      <c r="T64" s="17">
        <f t="shared" si="19"/>
        <v>0.17464624047133875</v>
      </c>
      <c r="U64" s="17">
        <f t="shared" si="19"/>
        <v>-0.1759427489031061</v>
      </c>
      <c r="V64" s="17">
        <f t="shared" si="19"/>
        <v>-0.14323284683089293</v>
      </c>
      <c r="W64" s="17">
        <f t="shared" si="19"/>
        <v>7.5367615605996793E-2</v>
      </c>
      <c r="X64" s="17">
        <f t="shared" si="19"/>
        <v>-3.4072141163741736E-2</v>
      </c>
      <c r="Y64" s="17">
        <f t="shared" si="19"/>
        <v>0.13433573391140496</v>
      </c>
      <c r="Z64" s="17">
        <f t="shared" si="19"/>
        <v>-0.19622205312592578</v>
      </c>
      <c r="AA64" s="17">
        <f t="shared" si="19"/>
        <v>0.12316442157599586</v>
      </c>
      <c r="AB64" s="17">
        <f t="shared" si="19"/>
        <v>-8.8866226137087515E-2</v>
      </c>
      <c r="AC64" s="17">
        <f t="shared" si="19"/>
        <v>-0.16269618487721346</v>
      </c>
      <c r="AD64" s="17">
        <f t="shared" si="19"/>
        <v>8.184720225017611E-2</v>
      </c>
      <c r="AE64" s="17">
        <f t="shared" si="19"/>
        <v>3.7030396108304843E-4</v>
      </c>
      <c r="AF64" s="17">
        <f t="shared" si="19"/>
        <v>-0.3060656715022152</v>
      </c>
      <c r="AG64" s="17">
        <f t="shared" si="19"/>
        <v>-0.11371650607551149</v>
      </c>
      <c r="AH64" s="20">
        <f t="shared" si="19"/>
        <v>-0.17109731373542827</v>
      </c>
      <c r="AI64" s="21">
        <f t="shared" si="19"/>
        <v>0.17559655746977079</v>
      </c>
      <c r="AJ64" s="21">
        <f t="shared" si="19"/>
        <v>-0.104324872568397</v>
      </c>
      <c r="AK64" s="21">
        <f t="shared" si="19"/>
        <v>-8.9836094133360425E-2</v>
      </c>
      <c r="AL64" s="21">
        <f t="shared" si="19"/>
        <v>-0.2032124798621856</v>
      </c>
    </row>
    <row r="65" spans="1:38" hidden="1" x14ac:dyDescent="0.4">
      <c r="A65" s="2" t="s">
        <v>35</v>
      </c>
      <c r="S65" s="22" t="e">
        <f>S62/#REF!</f>
        <v>#REF!</v>
      </c>
      <c r="T65" s="22" t="e">
        <f>T62/#REF!</f>
        <v>#REF!</v>
      </c>
      <c r="U65" s="22" t="e">
        <f>U62/#REF!</f>
        <v>#REF!</v>
      </c>
      <c r="V65" s="22" t="e">
        <f>V62/#REF!</f>
        <v>#REF!</v>
      </c>
      <c r="W65" s="22" t="e">
        <f>W62/#REF!</f>
        <v>#REF!</v>
      </c>
      <c r="X65" s="22" t="e">
        <f>X62/#REF!</f>
        <v>#REF!</v>
      </c>
      <c r="Y65" s="22" t="e">
        <f>Y62/#REF!</f>
        <v>#REF!</v>
      </c>
      <c r="Z65" s="22" t="e">
        <f>Z62/#REF!</f>
        <v>#REF!</v>
      </c>
      <c r="AA65" s="22" t="e">
        <f>AA62/#REF!</f>
        <v>#REF!</v>
      </c>
      <c r="AB65" s="22" t="e">
        <f>AB62/#REF!</f>
        <v>#REF!</v>
      </c>
      <c r="AC65" s="22" t="e">
        <f>AC62/#REF!</f>
        <v>#REF!</v>
      </c>
      <c r="AD65" s="22" t="e">
        <f>AD62/#REF!</f>
        <v>#REF!</v>
      </c>
      <c r="AE65" s="22" t="e">
        <f>AE62/#REF!</f>
        <v>#REF!</v>
      </c>
      <c r="AF65" s="22" t="e">
        <f>AF62/#REF!</f>
        <v>#REF!</v>
      </c>
      <c r="AG65" s="22" t="e">
        <f>AG62/#REF!</f>
        <v>#REF!</v>
      </c>
      <c r="AH65" s="22" t="e">
        <f>AH62/#REF!</f>
        <v>#REF!</v>
      </c>
      <c r="AI65" s="23" t="e">
        <f>AI62/#REF!</f>
        <v>#REF!</v>
      </c>
    </row>
    <row r="66" spans="1:38" x14ac:dyDescent="0.4">
      <c r="A66" s="2" t="s">
        <v>59</v>
      </c>
      <c r="B66" s="2" t="s">
        <v>60</v>
      </c>
      <c r="D66" s="2">
        <v>2.0548199999999999</v>
      </c>
      <c r="E66" s="2">
        <v>2.3342540000000001</v>
      </c>
      <c r="F66" s="2">
        <v>1.12984</v>
      </c>
      <c r="G66" s="2">
        <v>1.052978</v>
      </c>
      <c r="H66" s="2">
        <v>1.0992010000000001</v>
      </c>
      <c r="I66" s="2">
        <v>0.91810099999999994</v>
      </c>
      <c r="J66" s="2">
        <v>0.79697700000000005</v>
      </c>
      <c r="K66" s="2">
        <v>0.58493600000000001</v>
      </c>
      <c r="L66" s="2">
        <v>0.60335700000000003</v>
      </c>
      <c r="M66" s="2">
        <v>0.549674</v>
      </c>
      <c r="N66" s="2">
        <v>0.40944999999999998</v>
      </c>
      <c r="O66" s="2">
        <v>0.35947400000000002</v>
      </c>
      <c r="P66" s="2">
        <v>0.38305400000000001</v>
      </c>
      <c r="Q66" s="2">
        <v>0.35739900000000002</v>
      </c>
      <c r="R66" s="2">
        <v>0.33839599999999997</v>
      </c>
      <c r="S66" s="2">
        <v>0.352358</v>
      </c>
      <c r="T66" s="2">
        <v>0.41389599999999999</v>
      </c>
      <c r="U66" s="2">
        <v>0.34107399999999999</v>
      </c>
      <c r="V66" s="2">
        <v>0.29222100000000001</v>
      </c>
      <c r="W66" s="2">
        <v>0.314245</v>
      </c>
      <c r="X66" s="2">
        <v>0.30353799999999997</v>
      </c>
      <c r="Y66" s="2">
        <v>0.34431400000000001</v>
      </c>
      <c r="Z66" s="2">
        <v>0.276752</v>
      </c>
      <c r="AA66" s="2">
        <v>0.310838</v>
      </c>
      <c r="AB66" s="2">
        <v>0.28321499999999999</v>
      </c>
      <c r="AC66" s="2">
        <v>0.23713699999999999</v>
      </c>
      <c r="AD66" s="2">
        <v>0.256546</v>
      </c>
      <c r="AE66" s="2">
        <v>0.25664100000000001</v>
      </c>
      <c r="AF66" s="2">
        <v>0.178092</v>
      </c>
      <c r="AG66" s="2">
        <v>0.15784000000000001</v>
      </c>
      <c r="AH66" s="2">
        <v>0.13083400000000001</v>
      </c>
      <c r="AI66" s="26">
        <v>0.153808</v>
      </c>
      <c r="AJ66" s="2">
        <v>0.137762</v>
      </c>
      <c r="AK66" s="2">
        <v>0.125386</v>
      </c>
      <c r="AL66" s="2">
        <v>9.9905999999999995E-2</v>
      </c>
    </row>
    <row r="67" spans="1:38" x14ac:dyDescent="0.4"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8" x14ac:dyDescent="0.4">
      <c r="A68" s="9" t="s">
        <v>61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/>
    </row>
    <row r="69" spans="1:38" x14ac:dyDescent="0.4">
      <c r="A69" s="2" t="s">
        <v>34</v>
      </c>
      <c r="D69" s="10">
        <f t="shared" ref="D69:AL69" si="20">D73</f>
        <v>0.23919299999999999</v>
      </c>
      <c r="E69" s="10">
        <f t="shared" si="20"/>
        <v>0.23305400000000001</v>
      </c>
      <c r="F69" s="10">
        <f t="shared" si="20"/>
        <v>6.3131000000000007E-2</v>
      </c>
      <c r="G69" s="10">
        <f t="shared" si="20"/>
        <v>5.6139000000000001E-2</v>
      </c>
      <c r="H69" s="10">
        <f t="shared" si="20"/>
        <v>6.0475000000000001E-2</v>
      </c>
      <c r="I69" s="10">
        <f t="shared" si="20"/>
        <v>4.1228000000000001E-2</v>
      </c>
      <c r="J69" s="10">
        <f t="shared" si="20"/>
        <v>5.5174000000000001E-2</v>
      </c>
      <c r="K69" s="10">
        <f t="shared" si="20"/>
        <v>5.3020999999999999E-2</v>
      </c>
      <c r="L69" s="10">
        <f t="shared" si="20"/>
        <v>6.4976000000000006E-2</v>
      </c>
      <c r="M69" s="10">
        <f t="shared" si="20"/>
        <v>6.4873E-2</v>
      </c>
      <c r="N69" s="10">
        <f t="shared" si="20"/>
        <v>3.4055000000000002E-2</v>
      </c>
      <c r="O69" s="10">
        <f t="shared" si="20"/>
        <v>4.3709999999999999E-2</v>
      </c>
      <c r="P69" s="10">
        <f t="shared" si="20"/>
        <v>4.6686999999999999E-2</v>
      </c>
      <c r="Q69" s="10">
        <f t="shared" si="20"/>
        <v>5.8512000000000002E-2</v>
      </c>
      <c r="R69" s="10">
        <f t="shared" si="20"/>
        <v>3.755E-2</v>
      </c>
      <c r="S69" s="10">
        <f t="shared" si="20"/>
        <v>3.0505999999999998E-2</v>
      </c>
      <c r="T69" s="10">
        <f t="shared" si="20"/>
        <v>2.9895000000000001E-2</v>
      </c>
      <c r="U69" s="10">
        <f t="shared" si="20"/>
        <v>3.3716000000000003E-2</v>
      </c>
      <c r="V69" s="10">
        <f t="shared" si="20"/>
        <v>3.2596E-2</v>
      </c>
      <c r="W69" s="10">
        <f t="shared" si="20"/>
        <v>3.1626000000000001E-2</v>
      </c>
      <c r="X69" s="10">
        <f t="shared" si="20"/>
        <v>2.8367E-2</v>
      </c>
      <c r="Y69" s="10">
        <f t="shared" si="20"/>
        <v>3.3232999999999999E-2</v>
      </c>
      <c r="Z69" s="10">
        <f t="shared" si="20"/>
        <v>2.9752000000000001E-2</v>
      </c>
      <c r="AA69" s="10">
        <f t="shared" si="20"/>
        <v>3.0778E-2</v>
      </c>
      <c r="AB69" s="10">
        <f t="shared" si="20"/>
        <v>3.5598999999999999E-2</v>
      </c>
      <c r="AC69" s="10">
        <f t="shared" si="20"/>
        <v>3.2853E-2</v>
      </c>
      <c r="AD69" s="10">
        <f t="shared" si="20"/>
        <v>3.5321999999999999E-2</v>
      </c>
      <c r="AE69" s="10">
        <f t="shared" si="20"/>
        <v>4.1413999999999999E-2</v>
      </c>
      <c r="AF69" s="10">
        <f t="shared" si="20"/>
        <v>2.9443E-2</v>
      </c>
      <c r="AG69" s="10">
        <f t="shared" si="20"/>
        <v>2.8339E-2</v>
      </c>
      <c r="AH69" s="10">
        <f t="shared" si="20"/>
        <v>3.0402999999999999E-2</v>
      </c>
      <c r="AI69" s="25">
        <f t="shared" si="20"/>
        <v>3.0863999999999999E-2</v>
      </c>
      <c r="AJ69" s="25">
        <f t="shared" si="20"/>
        <v>3.4155999999999999E-2</v>
      </c>
      <c r="AK69" s="25">
        <f t="shared" si="20"/>
        <v>2.8967E-2</v>
      </c>
      <c r="AL69" s="25">
        <f t="shared" si="20"/>
        <v>3.0886E-2</v>
      </c>
    </row>
    <row r="70" spans="1:38" x14ac:dyDescent="0.4">
      <c r="A70" s="14" t="s">
        <v>24</v>
      </c>
      <c r="B70" s="14"/>
      <c r="C70" s="14"/>
      <c r="D70" s="14"/>
      <c r="E70" s="15">
        <f>(E69-$D69)/$D69</f>
        <v>-2.5665466798777466E-2</v>
      </c>
      <c r="F70" s="15">
        <f t="shared" ref="F70:AL70" si="21">(F69-$D69)/$D69</f>
        <v>-0.73606669091486798</v>
      </c>
      <c r="G70" s="15">
        <f t="shared" si="21"/>
        <v>-0.76529831558615846</v>
      </c>
      <c r="H70" s="15">
        <f t="shared" si="21"/>
        <v>-0.74717069479458009</v>
      </c>
      <c r="I70" s="15">
        <f t="shared" si="21"/>
        <v>-0.82763709640332284</v>
      </c>
      <c r="J70" s="15">
        <f t="shared" si="21"/>
        <v>-0.76933271458612917</v>
      </c>
      <c r="K70" s="15">
        <f t="shared" si="21"/>
        <v>-0.77833381411663394</v>
      </c>
      <c r="L70" s="15">
        <f t="shared" si="21"/>
        <v>-0.72835325448487198</v>
      </c>
      <c r="M70" s="15">
        <f t="shared" si="21"/>
        <v>-0.72878386909315906</v>
      </c>
      <c r="N70" s="15">
        <f t="shared" si="21"/>
        <v>-0.85762543218237985</v>
      </c>
      <c r="O70" s="15">
        <f t="shared" si="21"/>
        <v>-0.81726053856091108</v>
      </c>
      <c r="P70" s="15">
        <f t="shared" si="21"/>
        <v>-0.80481452216411009</v>
      </c>
      <c r="Q70" s="15">
        <f t="shared" si="21"/>
        <v>-0.75537745669814749</v>
      </c>
      <c r="R70" s="15">
        <f t="shared" si="21"/>
        <v>-0.84301380057108699</v>
      </c>
      <c r="S70" s="15">
        <f t="shared" si="21"/>
        <v>-0.87246282290869714</v>
      </c>
      <c r="T70" s="15">
        <f t="shared" si="21"/>
        <v>-0.87501724548795323</v>
      </c>
      <c r="U70" s="15">
        <f t="shared" si="21"/>
        <v>-0.85904269773781006</v>
      </c>
      <c r="V70" s="15">
        <f t="shared" si="21"/>
        <v>-0.86372510901238742</v>
      </c>
      <c r="W70" s="15">
        <f t="shared" si="21"/>
        <v>-0.86778041163411979</v>
      </c>
      <c r="X70" s="15">
        <f t="shared" si="21"/>
        <v>-0.88140539229826953</v>
      </c>
      <c r="Y70" s="15">
        <f t="shared" si="21"/>
        <v>-0.86106198759997155</v>
      </c>
      <c r="Z70" s="15">
        <f t="shared" si="21"/>
        <v>-0.87561508907033236</v>
      </c>
      <c r="AA70" s="15">
        <f t="shared" si="21"/>
        <v>-0.87132566588487126</v>
      </c>
      <c r="AB70" s="15">
        <f t="shared" si="21"/>
        <v>-0.85117039378242676</v>
      </c>
      <c r="AC70" s="15">
        <f t="shared" si="21"/>
        <v>-0.86265066285384606</v>
      </c>
      <c r="AD70" s="15">
        <f t="shared" si="21"/>
        <v>-0.85232845442801419</v>
      </c>
      <c r="AE70" s="15">
        <f t="shared" si="21"/>
        <v>-0.82685948167379475</v>
      </c>
      <c r="AF70" s="15">
        <f t="shared" si="21"/>
        <v>-0.87690693289519339</v>
      </c>
      <c r="AG70" s="15">
        <f t="shared" si="21"/>
        <v>-0.88152245258013406</v>
      </c>
      <c r="AH70" s="15">
        <f t="shared" si="21"/>
        <v>-0.87289343751698412</v>
      </c>
      <c r="AI70" s="15">
        <f t="shared" si="21"/>
        <v>-0.87096612359057324</v>
      </c>
      <c r="AJ70" s="15">
        <f t="shared" si="21"/>
        <v>-0.85720317902279752</v>
      </c>
      <c r="AK70" s="15">
        <f t="shared" si="21"/>
        <v>-0.8788969576868888</v>
      </c>
      <c r="AL70" s="15">
        <f t="shared" si="21"/>
        <v>-0.87087414765482263</v>
      </c>
    </row>
    <row r="71" spans="1:38" x14ac:dyDescent="0.4">
      <c r="A71" s="16" t="s">
        <v>25</v>
      </c>
      <c r="E71" s="17">
        <f t="shared" ref="E71:AI72" si="22">(E69-D69)/D69</f>
        <v>-2.5665466798777466E-2</v>
      </c>
      <c r="F71" s="17">
        <f t="shared" si="22"/>
        <v>-0.72911428252679633</v>
      </c>
      <c r="G71" s="17">
        <f t="shared" si="22"/>
        <v>-0.1107538293389936</v>
      </c>
      <c r="H71" s="17">
        <f t="shared" si="22"/>
        <v>7.7236858511907938E-2</v>
      </c>
      <c r="I71" s="17">
        <f t="shared" si="22"/>
        <v>-0.31826374534931789</v>
      </c>
      <c r="J71" s="17">
        <f t="shared" si="22"/>
        <v>0.33826525662171342</v>
      </c>
      <c r="K71" s="17">
        <f t="shared" si="22"/>
        <v>-3.9022003117410414E-2</v>
      </c>
      <c r="L71" s="17">
        <f t="shared" si="22"/>
        <v>0.22547669791214817</v>
      </c>
      <c r="M71" s="17">
        <f t="shared" si="22"/>
        <v>-1.5852006894854385E-3</v>
      </c>
      <c r="N71" s="17">
        <f t="shared" si="22"/>
        <v>-0.47505125398856224</v>
      </c>
      <c r="O71" s="17">
        <f t="shared" si="22"/>
        <v>0.28351196593745404</v>
      </c>
      <c r="P71" s="17">
        <f t="shared" si="22"/>
        <v>6.8107984442919253E-2</v>
      </c>
      <c r="Q71" s="17">
        <f t="shared" si="22"/>
        <v>0.25328249834000904</v>
      </c>
      <c r="R71" s="17">
        <f t="shared" si="22"/>
        <v>-0.35825129887886248</v>
      </c>
      <c r="S71" s="17">
        <f t="shared" si="22"/>
        <v>-0.187589880159787</v>
      </c>
      <c r="T71" s="17">
        <f t="shared" si="22"/>
        <v>-2.0028846784239069E-2</v>
      </c>
      <c r="U71" s="17">
        <f t="shared" si="22"/>
        <v>0.12781401572169263</v>
      </c>
      <c r="V71" s="17">
        <f t="shared" si="22"/>
        <v>-3.3218649899157751E-2</v>
      </c>
      <c r="W71" s="17">
        <f t="shared" si="22"/>
        <v>-2.9758252546324662E-2</v>
      </c>
      <c r="X71" s="17">
        <f t="shared" si="22"/>
        <v>-0.10304812496047561</v>
      </c>
      <c r="Y71" s="17">
        <f t="shared" si="22"/>
        <v>0.17153734973737084</v>
      </c>
      <c r="Z71" s="17">
        <f t="shared" si="22"/>
        <v>-0.1047452833027412</v>
      </c>
      <c r="AA71" s="17">
        <f t="shared" si="22"/>
        <v>3.44850766335036E-2</v>
      </c>
      <c r="AB71" s="17">
        <f t="shared" si="22"/>
        <v>0.15663785821040999</v>
      </c>
      <c r="AC71" s="17">
        <f t="shared" si="22"/>
        <v>-7.7136998230287329E-2</v>
      </c>
      <c r="AD71" s="17">
        <f t="shared" si="22"/>
        <v>7.51529540681216E-2</v>
      </c>
      <c r="AE71" s="17">
        <f t="shared" si="22"/>
        <v>0.17247041503878605</v>
      </c>
      <c r="AF71" s="17">
        <f t="shared" si="22"/>
        <v>-0.28905684068189497</v>
      </c>
      <c r="AG71" s="17">
        <f t="shared" si="22"/>
        <v>-3.7496179057840598E-2</v>
      </c>
      <c r="AH71" s="20">
        <f t="shared" si="22"/>
        <v>7.2832492325064391E-2</v>
      </c>
      <c r="AI71" s="21">
        <f t="shared" si="22"/>
        <v>1.5162977337762708E-2</v>
      </c>
      <c r="AJ71" s="21">
        <f>(AJ69-AI69)/AI69</f>
        <v>0.10666148263348885</v>
      </c>
      <c r="AK71" s="21">
        <f>(AK69-AJ69)/AJ69</f>
        <v>-0.15192059960182688</v>
      </c>
      <c r="AL71" s="21">
        <f>(AL69-AK69)/AK69</f>
        <v>6.6247799219801867E-2</v>
      </c>
    </row>
    <row r="72" spans="1:38" hidden="1" x14ac:dyDescent="0.4">
      <c r="A72" s="2" t="s">
        <v>35</v>
      </c>
      <c r="S72" s="22" t="e">
        <f>S69/#REF!</f>
        <v>#REF!</v>
      </c>
      <c r="T72" s="22" t="e">
        <f>T69/#REF!</f>
        <v>#REF!</v>
      </c>
      <c r="U72" s="22" t="e">
        <f>U69/#REF!</f>
        <v>#REF!</v>
      </c>
      <c r="V72" s="22" t="e">
        <f>V69/#REF!</f>
        <v>#REF!</v>
      </c>
      <c r="W72" s="22" t="e">
        <f>W69/#REF!</f>
        <v>#REF!</v>
      </c>
      <c r="X72" s="22" t="e">
        <f>X69/#REF!</f>
        <v>#REF!</v>
      </c>
      <c r="Y72" s="22" t="e">
        <f>Y69/#REF!</f>
        <v>#REF!</v>
      </c>
      <c r="Z72" s="22" t="e">
        <f>Z69/#REF!</f>
        <v>#REF!</v>
      </c>
      <c r="AA72" s="22" t="e">
        <f>AA69/#REF!</f>
        <v>#REF!</v>
      </c>
      <c r="AB72" s="22" t="e">
        <f>AB69/#REF!</f>
        <v>#REF!</v>
      </c>
      <c r="AC72" s="22" t="e">
        <f>AC69/#REF!</f>
        <v>#REF!</v>
      </c>
      <c r="AD72" s="22" t="e">
        <f>AD69/#REF!</f>
        <v>#REF!</v>
      </c>
      <c r="AE72" s="22" t="e">
        <f>AE69/#REF!</f>
        <v>#REF!</v>
      </c>
      <c r="AF72" s="22" t="e">
        <f>AF69/#REF!</f>
        <v>#REF!</v>
      </c>
      <c r="AG72" s="22" t="e">
        <f>AG69/#REF!</f>
        <v>#REF!</v>
      </c>
      <c r="AH72" s="22" t="e">
        <f>AH69/#REF!</f>
        <v>#REF!</v>
      </c>
      <c r="AI72" s="21">
        <f t="shared" si="22"/>
        <v>-2.2079601513482318E-3</v>
      </c>
      <c r="AJ72" s="21">
        <f>(AJ70-AI70)/AI70</f>
        <v>-1.5801928680116435E-2</v>
      </c>
    </row>
    <row r="73" spans="1:38" x14ac:dyDescent="0.4">
      <c r="A73" s="2" t="s">
        <v>62</v>
      </c>
      <c r="B73" s="2" t="s">
        <v>63</v>
      </c>
      <c r="D73" s="2">
        <v>0.23919299999999999</v>
      </c>
      <c r="E73" s="2">
        <v>0.23305400000000001</v>
      </c>
      <c r="F73" s="2">
        <v>6.3131000000000007E-2</v>
      </c>
      <c r="G73" s="2">
        <v>5.6139000000000001E-2</v>
      </c>
      <c r="H73" s="2">
        <v>6.0475000000000001E-2</v>
      </c>
      <c r="I73" s="2">
        <v>4.1228000000000001E-2</v>
      </c>
      <c r="J73" s="2">
        <v>5.5174000000000001E-2</v>
      </c>
      <c r="K73" s="2">
        <v>5.3020999999999999E-2</v>
      </c>
      <c r="L73" s="2">
        <v>6.4976000000000006E-2</v>
      </c>
      <c r="M73" s="2">
        <v>6.4873E-2</v>
      </c>
      <c r="N73" s="2">
        <v>3.4055000000000002E-2</v>
      </c>
      <c r="O73" s="2">
        <v>4.3709999999999999E-2</v>
      </c>
      <c r="P73" s="2">
        <v>4.6686999999999999E-2</v>
      </c>
      <c r="Q73" s="2">
        <v>5.8512000000000002E-2</v>
      </c>
      <c r="R73" s="2">
        <v>3.755E-2</v>
      </c>
      <c r="S73" s="2">
        <v>3.0505999999999998E-2</v>
      </c>
      <c r="T73" s="2">
        <v>2.9895000000000001E-2</v>
      </c>
      <c r="U73" s="2">
        <v>3.3716000000000003E-2</v>
      </c>
      <c r="V73" s="2">
        <v>3.2596E-2</v>
      </c>
      <c r="W73" s="2">
        <v>3.1626000000000001E-2</v>
      </c>
      <c r="X73" s="2">
        <v>2.8367E-2</v>
      </c>
      <c r="Y73" s="2">
        <v>3.3232999999999999E-2</v>
      </c>
      <c r="Z73" s="2">
        <v>2.9752000000000001E-2</v>
      </c>
      <c r="AA73" s="2">
        <v>3.0778E-2</v>
      </c>
      <c r="AB73" s="2">
        <v>3.5598999999999999E-2</v>
      </c>
      <c r="AC73" s="2">
        <v>3.2853E-2</v>
      </c>
      <c r="AD73" s="2">
        <v>3.5321999999999999E-2</v>
      </c>
      <c r="AE73" s="2">
        <v>4.1413999999999999E-2</v>
      </c>
      <c r="AF73" s="2">
        <v>2.9443E-2</v>
      </c>
      <c r="AG73" s="2">
        <v>2.8339E-2</v>
      </c>
      <c r="AH73" s="2">
        <v>3.0402999999999999E-2</v>
      </c>
      <c r="AI73" s="26">
        <v>3.0863999999999999E-2</v>
      </c>
      <c r="AJ73" s="2">
        <v>3.4155999999999999E-2</v>
      </c>
      <c r="AK73" s="2">
        <v>2.8967E-2</v>
      </c>
      <c r="AL73" s="2">
        <v>3.0886E-2</v>
      </c>
    </row>
    <row r="76" spans="1:38" x14ac:dyDescent="0.4">
      <c r="A76" s="18" t="s">
        <v>64</v>
      </c>
    </row>
    <row r="77" spans="1:38" x14ac:dyDescent="0.4">
      <c r="A77" s="2" t="s">
        <v>65</v>
      </c>
    </row>
    <row r="78" spans="1:38" x14ac:dyDescent="0.4">
      <c r="A78" s="6" t="s">
        <v>66</v>
      </c>
      <c r="B78" s="6"/>
      <c r="C78" s="6"/>
    </row>
    <row r="79" spans="1:38" x14ac:dyDescent="0.4">
      <c r="A79" s="4" t="s">
        <v>67</v>
      </c>
      <c r="B79" s="4"/>
      <c r="C79" s="4"/>
    </row>
    <row r="80" spans="1:38" x14ac:dyDescent="0.4">
      <c r="A80" s="6" t="s">
        <v>68</v>
      </c>
      <c r="B80" s="6"/>
      <c r="C80" s="6"/>
    </row>
    <row r="81" spans="1:38" x14ac:dyDescent="0.4">
      <c r="A81" s="6" t="s">
        <v>69</v>
      </c>
      <c r="B81" s="6"/>
      <c r="C81" s="6"/>
    </row>
    <row r="82" spans="1:38" x14ac:dyDescent="0.4">
      <c r="A82" s="4" t="s">
        <v>70</v>
      </c>
      <c r="B82" s="4"/>
      <c r="C82" s="4"/>
    </row>
    <row r="83" spans="1:38" x14ac:dyDescent="0.4">
      <c r="A83" s="2" t="s">
        <v>34</v>
      </c>
      <c r="D83" s="10">
        <f t="shared" ref="D83:AL83" si="23">D96+D103</f>
        <v>0.20541799999999999</v>
      </c>
      <c r="E83" s="10">
        <f t="shared" si="23"/>
        <v>0.224546</v>
      </c>
      <c r="F83" s="10">
        <f t="shared" si="23"/>
        <v>9.1815999999999995E-2</v>
      </c>
      <c r="G83" s="10">
        <f t="shared" si="23"/>
        <v>8.4731000000000001E-2</v>
      </c>
      <c r="H83" s="10">
        <f t="shared" si="23"/>
        <v>7.0134000000000002E-2</v>
      </c>
      <c r="I83" s="10">
        <f t="shared" si="23"/>
        <v>5.7207999999999995E-2</v>
      </c>
      <c r="J83" s="10">
        <f t="shared" si="23"/>
        <v>5.2571E-2</v>
      </c>
      <c r="K83" s="10">
        <f t="shared" si="23"/>
        <v>4.0724000000000003E-2</v>
      </c>
      <c r="L83" s="10">
        <f t="shared" si="23"/>
        <v>3.4639999999999997E-2</v>
      </c>
      <c r="M83" s="10">
        <f t="shared" si="23"/>
        <v>2.7502000000000002E-2</v>
      </c>
      <c r="N83" s="10">
        <f t="shared" si="23"/>
        <v>2.0364E-2</v>
      </c>
      <c r="O83" s="10">
        <f t="shared" si="23"/>
        <v>1.8959E-2</v>
      </c>
      <c r="P83" s="10">
        <f t="shared" si="23"/>
        <v>2.3628E-2</v>
      </c>
      <c r="Q83" s="10">
        <f t="shared" si="23"/>
        <v>2.5770999999999999E-2</v>
      </c>
      <c r="R83" s="10">
        <f t="shared" si="23"/>
        <v>2.4895E-2</v>
      </c>
      <c r="S83" s="10">
        <f t="shared" si="23"/>
        <v>2.7716000000000001E-2</v>
      </c>
      <c r="T83" s="10">
        <f t="shared" si="23"/>
        <v>3.6920999999999995E-2</v>
      </c>
      <c r="U83" s="10">
        <f t="shared" si="23"/>
        <v>3.2751000000000002E-2</v>
      </c>
      <c r="V83" s="10">
        <f t="shared" si="23"/>
        <v>2.7539000000000001E-2</v>
      </c>
      <c r="W83" s="10">
        <f t="shared" si="23"/>
        <v>2.6308000000000002E-2</v>
      </c>
      <c r="X83" s="10">
        <f t="shared" si="23"/>
        <v>3.1850999999999997E-2</v>
      </c>
      <c r="Y83" s="10">
        <f t="shared" si="23"/>
        <v>3.2672E-2</v>
      </c>
      <c r="Z83" s="10">
        <f t="shared" si="23"/>
        <v>2.6359999999999998E-2</v>
      </c>
      <c r="AA83" s="10">
        <f t="shared" si="23"/>
        <v>2.9156999999999999E-2</v>
      </c>
      <c r="AB83" s="10">
        <f t="shared" si="23"/>
        <v>2.5121999999999998E-2</v>
      </c>
      <c r="AC83" s="10">
        <f t="shared" si="23"/>
        <v>2.1077000000000002E-2</v>
      </c>
      <c r="AD83" s="10">
        <f t="shared" si="23"/>
        <v>2.2786999999999998E-2</v>
      </c>
      <c r="AE83" s="10">
        <f t="shared" si="23"/>
        <v>2.4539999999999999E-2</v>
      </c>
      <c r="AF83" s="10">
        <f t="shared" si="23"/>
        <v>2.4699000000000002E-2</v>
      </c>
      <c r="AG83" s="10">
        <f t="shared" si="23"/>
        <v>2.4344000000000001E-2</v>
      </c>
      <c r="AH83" s="10">
        <f t="shared" si="23"/>
        <v>1.1238000000000001E-2</v>
      </c>
      <c r="AI83" s="10">
        <f t="shared" si="23"/>
        <v>1.5386E-2</v>
      </c>
      <c r="AJ83" s="10">
        <f t="shared" si="23"/>
        <v>1.5612000000000001E-2</v>
      </c>
      <c r="AK83" s="10">
        <f t="shared" si="23"/>
        <v>1.0005E-2</v>
      </c>
      <c r="AL83" s="10">
        <f t="shared" si="23"/>
        <v>8.4379999999999993E-3</v>
      </c>
    </row>
    <row r="84" spans="1:38" x14ac:dyDescent="0.4">
      <c r="A84" s="14" t="s">
        <v>24</v>
      </c>
      <c r="B84" s="14"/>
      <c r="C84" s="14"/>
      <c r="D84" s="14"/>
      <c r="E84" s="15">
        <f>(E83-$D83)/$D83</f>
        <v>9.311744832487906E-2</v>
      </c>
      <c r="F84" s="15">
        <f t="shared" ref="F84:AH84" si="24">(F83-$D83)/$D83</f>
        <v>-0.55302845904448494</v>
      </c>
      <c r="G84" s="15">
        <f t="shared" si="24"/>
        <v>-0.5875191073810474</v>
      </c>
      <c r="H84" s="15">
        <f t="shared" si="24"/>
        <v>-0.65857909238722989</v>
      </c>
      <c r="I84" s="15">
        <f t="shared" si="24"/>
        <v>-0.72150444459589724</v>
      </c>
      <c r="J84" s="15">
        <f t="shared" si="24"/>
        <v>-0.74407792890593805</v>
      </c>
      <c r="K84" s="15">
        <f t="shared" si="24"/>
        <v>-0.80175057687252327</v>
      </c>
      <c r="L84" s="15">
        <f t="shared" si="24"/>
        <v>-0.83136823452667241</v>
      </c>
      <c r="M84" s="15">
        <f t="shared" si="24"/>
        <v>-0.86611689335890718</v>
      </c>
      <c r="N84" s="15">
        <f t="shared" si="24"/>
        <v>-0.90086555219114195</v>
      </c>
      <c r="O84" s="15">
        <f t="shared" si="24"/>
        <v>-0.90770526438773624</v>
      </c>
      <c r="P84" s="15">
        <f t="shared" si="24"/>
        <v>-0.88497600015577982</v>
      </c>
      <c r="Q84" s="15">
        <f t="shared" si="24"/>
        <v>-0.87454361351001375</v>
      </c>
      <c r="R84" s="15">
        <f t="shared" si="24"/>
        <v>-0.87880808887244544</v>
      </c>
      <c r="S84" s="15">
        <f t="shared" si="24"/>
        <v>-0.86507511513109858</v>
      </c>
      <c r="T84" s="15">
        <f t="shared" si="24"/>
        <v>-0.82026404696764654</v>
      </c>
      <c r="U84" s="15">
        <f t="shared" si="24"/>
        <v>-0.84056411804223585</v>
      </c>
      <c r="V84" s="15">
        <f t="shared" si="24"/>
        <v>-0.86593677282419257</v>
      </c>
      <c r="W84" s="15">
        <f t="shared" si="24"/>
        <v>-0.8719294316953724</v>
      </c>
      <c r="X84" s="15">
        <f t="shared" si="24"/>
        <v>-0.84494542834610409</v>
      </c>
      <c r="Y84" s="15">
        <f t="shared" si="24"/>
        <v>-0.84094869972446418</v>
      </c>
      <c r="Z84" s="15">
        <f t="shared" si="24"/>
        <v>-0.87167628932226005</v>
      </c>
      <c r="AA84" s="15">
        <f t="shared" si="24"/>
        <v>-0.85806015052234963</v>
      </c>
      <c r="AB84" s="15">
        <f t="shared" si="24"/>
        <v>-0.87770302505135867</v>
      </c>
      <c r="AC84" s="15">
        <f t="shared" si="24"/>
        <v>-0.89739458080596635</v>
      </c>
      <c r="AD84" s="15">
        <f t="shared" si="24"/>
        <v>-0.8890700912286168</v>
      </c>
      <c r="AE84" s="15">
        <f t="shared" si="24"/>
        <v>-0.88053627238119347</v>
      </c>
      <c r="AF84" s="15">
        <f t="shared" si="24"/>
        <v>-0.87976224089417676</v>
      </c>
      <c r="AG84" s="15">
        <f t="shared" si="24"/>
        <v>-0.88149042440292469</v>
      </c>
      <c r="AH84" s="15">
        <f t="shared" si="24"/>
        <v>-0.94529203867236566</v>
      </c>
      <c r="AI84" s="15">
        <f>(AI83-$D83)/$D83</f>
        <v>-0.925099066294093</v>
      </c>
      <c r="AJ84" s="15">
        <f>(AJ83-$D83)/$D83</f>
        <v>-0.92399887059556607</v>
      </c>
      <c r="AK84" s="15">
        <f>(AK83-$D83)/$D83</f>
        <v>-0.95129443378866518</v>
      </c>
      <c r="AL84" s="15">
        <f>(AL83-$D83)/$D83</f>
        <v>-0.95892278183995561</v>
      </c>
    </row>
    <row r="85" spans="1:38" x14ac:dyDescent="0.4">
      <c r="A85" s="16" t="s">
        <v>25</v>
      </c>
      <c r="E85" s="17">
        <f t="shared" ref="E85:AL85" si="25">(E83-D83)/D83</f>
        <v>9.311744832487906E-2</v>
      </c>
      <c r="F85" s="17">
        <f t="shared" si="25"/>
        <v>-0.59110382727815247</v>
      </c>
      <c r="G85" s="17">
        <f t="shared" si="25"/>
        <v>-7.7165199965147632E-2</v>
      </c>
      <c r="H85" s="17">
        <f t="shared" si="25"/>
        <v>-0.17227461023710328</v>
      </c>
      <c r="I85" s="17">
        <f t="shared" si="25"/>
        <v>-0.18430433170787358</v>
      </c>
      <c r="J85" s="17">
        <f t="shared" si="25"/>
        <v>-8.1055097189204228E-2</v>
      </c>
      <c r="K85" s="17">
        <f t="shared" si="25"/>
        <v>-0.2253523805900591</v>
      </c>
      <c r="L85" s="17">
        <f t="shared" si="25"/>
        <v>-0.14939593360180742</v>
      </c>
      <c r="M85" s="17">
        <f t="shared" si="25"/>
        <v>-0.2060623556581985</v>
      </c>
      <c r="N85" s="17">
        <f t="shared" si="25"/>
        <v>-0.25954476038106322</v>
      </c>
      <c r="O85" s="17">
        <f t="shared" si="25"/>
        <v>-6.8994303673148696E-2</v>
      </c>
      <c r="P85" s="17">
        <f t="shared" si="25"/>
        <v>0.24626826309404501</v>
      </c>
      <c r="Q85" s="17">
        <f t="shared" si="25"/>
        <v>9.0697477568985913E-2</v>
      </c>
      <c r="R85" s="17">
        <f t="shared" si="25"/>
        <v>-3.3991696092507018E-2</v>
      </c>
      <c r="S85" s="17">
        <f t="shared" si="25"/>
        <v>0.11331592689295042</v>
      </c>
      <c r="T85" s="17">
        <f t="shared" si="25"/>
        <v>0.33211863183720575</v>
      </c>
      <c r="U85" s="17">
        <f t="shared" si="25"/>
        <v>-0.11294385309173624</v>
      </c>
      <c r="V85" s="17">
        <f t="shared" si="25"/>
        <v>-0.15914017892583435</v>
      </c>
      <c r="W85" s="17">
        <f t="shared" si="25"/>
        <v>-4.4700243291332271E-2</v>
      </c>
      <c r="X85" s="17">
        <f t="shared" si="25"/>
        <v>0.21069636612437265</v>
      </c>
      <c r="Y85" s="17">
        <f t="shared" si="25"/>
        <v>2.5776270760729723E-2</v>
      </c>
      <c r="Z85" s="17">
        <f t="shared" si="25"/>
        <v>-0.19319294809010779</v>
      </c>
      <c r="AA85" s="17">
        <f t="shared" si="25"/>
        <v>0.1061077389984826</v>
      </c>
      <c r="AB85" s="17">
        <f t="shared" si="25"/>
        <v>-0.13838872311966255</v>
      </c>
      <c r="AC85" s="17">
        <f t="shared" si="25"/>
        <v>-0.16101425045776596</v>
      </c>
      <c r="AD85" s="17">
        <f t="shared" si="25"/>
        <v>8.1131090762442293E-2</v>
      </c>
      <c r="AE85" s="17">
        <f t="shared" si="25"/>
        <v>7.692982841093611E-2</v>
      </c>
      <c r="AF85" s="17">
        <f t="shared" si="25"/>
        <v>6.4792176039120981E-3</v>
      </c>
      <c r="AG85" s="17">
        <f t="shared" si="25"/>
        <v>-1.4373051540548246E-2</v>
      </c>
      <c r="AH85" s="20">
        <f t="shared" si="25"/>
        <v>-0.53836674334538281</v>
      </c>
      <c r="AI85" s="21">
        <f t="shared" si="25"/>
        <v>0.36910482292222802</v>
      </c>
      <c r="AJ85" s="21">
        <f t="shared" si="25"/>
        <v>1.4688678018978324E-2</v>
      </c>
      <c r="AK85" s="21">
        <f t="shared" si="25"/>
        <v>-0.35914681014604155</v>
      </c>
      <c r="AL85" s="21">
        <f t="shared" si="25"/>
        <v>-0.15662168915542235</v>
      </c>
    </row>
    <row r="86" spans="1:38" hidden="1" x14ac:dyDescent="0.4">
      <c r="A86" s="2" t="s">
        <v>35</v>
      </c>
      <c r="S86" s="22" t="e">
        <f>S83/#REF!</f>
        <v>#REF!</v>
      </c>
      <c r="T86" s="22" t="e">
        <f>T83/#REF!</f>
        <v>#REF!</v>
      </c>
      <c r="U86" s="22" t="e">
        <f>U83/#REF!</f>
        <v>#REF!</v>
      </c>
      <c r="V86" s="22" t="e">
        <f>V83/#REF!</f>
        <v>#REF!</v>
      </c>
      <c r="W86" s="22" t="e">
        <f>W83/#REF!</f>
        <v>#REF!</v>
      </c>
      <c r="X86" s="22" t="e">
        <f>X83/#REF!</f>
        <v>#REF!</v>
      </c>
      <c r="Y86" s="22" t="e">
        <f>Y83/#REF!</f>
        <v>#REF!</v>
      </c>
      <c r="Z86" s="22" t="e">
        <f>Z83/#REF!</f>
        <v>#REF!</v>
      </c>
      <c r="AA86" s="22" t="e">
        <f>AA83/#REF!</f>
        <v>#REF!</v>
      </c>
      <c r="AB86" s="22" t="e">
        <f>AB83/#REF!</f>
        <v>#REF!</v>
      </c>
      <c r="AC86" s="22" t="e">
        <f>AC83/#REF!</f>
        <v>#REF!</v>
      </c>
      <c r="AD86" s="22" t="e">
        <f>AD83/#REF!</f>
        <v>#REF!</v>
      </c>
      <c r="AE86" s="22" t="e">
        <f>AE83/#REF!</f>
        <v>#REF!</v>
      </c>
      <c r="AF86" s="22" t="e">
        <f>AF83/#REF!</f>
        <v>#REF!</v>
      </c>
      <c r="AG86" s="22" t="e">
        <f>AG83/#REF!</f>
        <v>#REF!</v>
      </c>
      <c r="AH86" s="22" t="e">
        <f>AH83/#REF!</f>
        <v>#REF!</v>
      </c>
      <c r="AI86" s="23" t="e">
        <f>AI83/#REF!</f>
        <v>#REF!</v>
      </c>
    </row>
    <row r="87" spans="1:38" x14ac:dyDescent="0.4"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8" ht="18" hidden="1" customHeight="1" x14ac:dyDescent="0.4">
      <c r="A88" s="9" t="s">
        <v>71</v>
      </c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/>
    </row>
    <row r="89" spans="1:38" ht="18" hidden="1" customHeight="1" x14ac:dyDescent="0.4">
      <c r="A89" s="2" t="s">
        <v>34</v>
      </c>
      <c r="S89" s="56" t="s">
        <v>72</v>
      </c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/>
    </row>
    <row r="90" spans="1:38" ht="18" hidden="1" customHeight="1" x14ac:dyDescent="0.4">
      <c r="A90" s="14" t="s">
        <v>73</v>
      </c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/>
    </row>
    <row r="91" spans="1:38" ht="18" hidden="1" customHeight="1" x14ac:dyDescent="0.4">
      <c r="A91" s="16" t="s">
        <v>25</v>
      </c>
      <c r="S91" s="10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/>
    </row>
    <row r="92" spans="1:38" ht="18" hidden="1" customHeight="1" x14ac:dyDescent="0.4">
      <c r="A92" s="2" t="s">
        <v>35</v>
      </c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/>
    </row>
    <row r="93" spans="1:38" ht="18" hidden="1" customHeight="1" x14ac:dyDescent="0.4">
      <c r="A93" s="2" t="s">
        <v>74</v>
      </c>
      <c r="B93" s="2" t="s">
        <v>75</v>
      </c>
      <c r="S93" s="56" t="s">
        <v>72</v>
      </c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/>
    </row>
    <row r="94" spans="1:38" ht="18" hidden="1" customHeight="1" x14ac:dyDescent="0.4"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/>
    </row>
    <row r="95" spans="1:38" x14ac:dyDescent="0.4">
      <c r="A95" s="9" t="s">
        <v>76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/>
    </row>
    <row r="96" spans="1:38" x14ac:dyDescent="0.4">
      <c r="A96" s="2" t="s">
        <v>34</v>
      </c>
      <c r="D96" s="10">
        <f t="shared" ref="D96:AL96" si="26">D100</f>
        <v>0.20447499999999999</v>
      </c>
      <c r="E96" s="10">
        <f t="shared" si="26"/>
        <v>0.22339200000000001</v>
      </c>
      <c r="F96" s="10">
        <f t="shared" si="26"/>
        <v>9.1416999999999998E-2</v>
      </c>
      <c r="G96" s="10">
        <f t="shared" si="26"/>
        <v>8.4231E-2</v>
      </c>
      <c r="H96" s="10">
        <f t="shared" si="26"/>
        <v>6.9777000000000006E-2</v>
      </c>
      <c r="I96" s="10">
        <f t="shared" si="26"/>
        <v>5.6897999999999997E-2</v>
      </c>
      <c r="J96" s="10">
        <f t="shared" si="26"/>
        <v>5.2206000000000002E-2</v>
      </c>
      <c r="K96" s="10">
        <f t="shared" si="26"/>
        <v>4.0229000000000001E-2</v>
      </c>
      <c r="L96" s="10">
        <f t="shared" si="26"/>
        <v>3.4011E-2</v>
      </c>
      <c r="M96" s="10">
        <f t="shared" si="26"/>
        <v>2.7071000000000001E-2</v>
      </c>
      <c r="N96" s="10">
        <f t="shared" si="26"/>
        <v>1.9894999999999999E-2</v>
      </c>
      <c r="O96" s="10">
        <f t="shared" si="26"/>
        <v>1.83E-2</v>
      </c>
      <c r="P96" s="10">
        <f t="shared" si="26"/>
        <v>2.2976E-2</v>
      </c>
      <c r="Q96" s="10">
        <f t="shared" si="26"/>
        <v>2.5055999999999998E-2</v>
      </c>
      <c r="R96" s="10">
        <f t="shared" si="26"/>
        <v>2.4022000000000002E-2</v>
      </c>
      <c r="S96" s="10">
        <f t="shared" si="26"/>
        <v>2.6789E-2</v>
      </c>
      <c r="T96" s="10">
        <f t="shared" si="26"/>
        <v>3.6111999999999998E-2</v>
      </c>
      <c r="U96" s="10">
        <f t="shared" si="26"/>
        <v>3.2272000000000002E-2</v>
      </c>
      <c r="V96" s="10">
        <f t="shared" si="26"/>
        <v>2.6605E-2</v>
      </c>
      <c r="W96" s="10">
        <f t="shared" si="26"/>
        <v>2.5458000000000001E-2</v>
      </c>
      <c r="X96" s="10">
        <f t="shared" si="26"/>
        <v>3.0942999999999998E-2</v>
      </c>
      <c r="Y96" s="10">
        <f t="shared" si="26"/>
        <v>3.1760999999999998E-2</v>
      </c>
      <c r="Z96" s="10">
        <f t="shared" si="26"/>
        <v>2.5496999999999999E-2</v>
      </c>
      <c r="AA96" s="10">
        <f t="shared" si="26"/>
        <v>2.8246E-2</v>
      </c>
      <c r="AB96" s="10">
        <f t="shared" si="26"/>
        <v>2.4364E-2</v>
      </c>
      <c r="AC96" s="10">
        <f t="shared" si="26"/>
        <v>2.0236000000000001E-2</v>
      </c>
      <c r="AD96" s="10">
        <f t="shared" si="26"/>
        <v>2.1854999999999999E-2</v>
      </c>
      <c r="AE96" s="10">
        <f t="shared" si="26"/>
        <v>2.3557999999999999E-2</v>
      </c>
      <c r="AF96" s="10">
        <f t="shared" si="26"/>
        <v>2.3730000000000001E-2</v>
      </c>
      <c r="AG96" s="10">
        <f t="shared" si="26"/>
        <v>2.3392E-2</v>
      </c>
      <c r="AH96" s="10">
        <f t="shared" si="26"/>
        <v>1.0448000000000001E-2</v>
      </c>
      <c r="AI96" s="25">
        <f t="shared" si="26"/>
        <v>1.4591E-2</v>
      </c>
      <c r="AJ96" s="25">
        <f t="shared" si="26"/>
        <v>1.4788000000000001E-2</v>
      </c>
      <c r="AK96" s="25">
        <f t="shared" si="26"/>
        <v>9.0950000000000007E-3</v>
      </c>
      <c r="AL96" s="25">
        <f t="shared" si="26"/>
        <v>7.5529999999999998E-3</v>
      </c>
    </row>
    <row r="97" spans="1:38" x14ac:dyDescent="0.4">
      <c r="A97" s="14" t="s">
        <v>24</v>
      </c>
      <c r="B97" s="14"/>
      <c r="C97" s="14"/>
      <c r="D97" s="14"/>
      <c r="E97" s="15">
        <f>(E96-$D96)/$D96</f>
        <v>9.2514977381098026E-2</v>
      </c>
      <c r="F97" s="15">
        <f t="shared" ref="F97:AL97" si="27">(F96-$D96)/$D96</f>
        <v>-0.5529184496882259</v>
      </c>
      <c r="G97" s="15">
        <f t="shared" si="27"/>
        <v>-0.58806211028243061</v>
      </c>
      <c r="H97" s="15">
        <f t="shared" si="27"/>
        <v>-0.65875045849125802</v>
      </c>
      <c r="I97" s="15">
        <f t="shared" si="27"/>
        <v>-0.72173615356400533</v>
      </c>
      <c r="J97" s="15">
        <f t="shared" si="27"/>
        <v>-0.74468272404939473</v>
      </c>
      <c r="K97" s="15">
        <f t="shared" si="27"/>
        <v>-0.8032571218975425</v>
      </c>
      <c r="L97" s="15">
        <f t="shared" si="27"/>
        <v>-0.83366670742144522</v>
      </c>
      <c r="M97" s="15">
        <f t="shared" si="27"/>
        <v>-0.86760728695439537</v>
      </c>
      <c r="N97" s="15">
        <f t="shared" si="27"/>
        <v>-0.90270204181440272</v>
      </c>
      <c r="O97" s="15">
        <f t="shared" si="27"/>
        <v>-0.91050250641887753</v>
      </c>
      <c r="P97" s="15">
        <f t="shared" si="27"/>
        <v>-0.88763418510820391</v>
      </c>
      <c r="Q97" s="15">
        <f t="shared" si="27"/>
        <v>-0.87746179239515831</v>
      </c>
      <c r="R97" s="15">
        <f t="shared" si="27"/>
        <v>-0.88251864531116264</v>
      </c>
      <c r="S97" s="15">
        <f t="shared" si="27"/>
        <v>-0.86898642865876019</v>
      </c>
      <c r="T97" s="15">
        <f t="shared" si="27"/>
        <v>-0.82339161266658512</v>
      </c>
      <c r="U97" s="15">
        <f t="shared" si="27"/>
        <v>-0.84217141459836165</v>
      </c>
      <c r="V97" s="15">
        <f t="shared" si="27"/>
        <v>-0.86988629416799124</v>
      </c>
      <c r="W97" s="15">
        <f t="shared" si="27"/>
        <v>-0.87549578188042543</v>
      </c>
      <c r="X97" s="15">
        <f t="shared" si="27"/>
        <v>-0.84867098667318741</v>
      </c>
      <c r="Y97" s="15">
        <f t="shared" si="27"/>
        <v>-0.84467049761584534</v>
      </c>
      <c r="Z97" s="15">
        <f t="shared" si="27"/>
        <v>-0.8753050495170559</v>
      </c>
      <c r="AA97" s="15">
        <f t="shared" si="27"/>
        <v>-0.86186086318620858</v>
      </c>
      <c r="AB97" s="15">
        <f t="shared" si="27"/>
        <v>-0.8808460692016139</v>
      </c>
      <c r="AC97" s="15">
        <f t="shared" si="27"/>
        <v>-0.90103435627827355</v>
      </c>
      <c r="AD97" s="15">
        <f t="shared" si="27"/>
        <v>-0.89311651791172519</v>
      </c>
      <c r="AE97" s="15">
        <f t="shared" si="27"/>
        <v>-0.88478787137791903</v>
      </c>
      <c r="AF97" s="15">
        <f t="shared" si="27"/>
        <v>-0.88394669274972493</v>
      </c>
      <c r="AG97" s="15">
        <f t="shared" si="27"/>
        <v>-0.88559970656559484</v>
      </c>
      <c r="AH97" s="15">
        <f t="shared" si="27"/>
        <v>-0.9489032889106247</v>
      </c>
      <c r="AI97" s="15">
        <f t="shared" si="27"/>
        <v>-0.92864164323266907</v>
      </c>
      <c r="AJ97" s="15">
        <f t="shared" si="27"/>
        <v>-0.92767820026898151</v>
      </c>
      <c r="AK97" s="15">
        <f t="shared" si="27"/>
        <v>-0.95552023474752423</v>
      </c>
      <c r="AL97" s="15">
        <f t="shared" si="27"/>
        <v>-0.9630614989607531</v>
      </c>
    </row>
    <row r="98" spans="1:38" x14ac:dyDescent="0.4">
      <c r="A98" s="16" t="s">
        <v>25</v>
      </c>
      <c r="E98" s="17">
        <f t="shared" ref="E98:AL98" si="28">(E96-D96)/D96</f>
        <v>9.2514977381098026E-2</v>
      </c>
      <c r="F98" s="17">
        <f t="shared" si="28"/>
        <v>-0.59077764646898723</v>
      </c>
      <c r="G98" s="17">
        <f t="shared" si="28"/>
        <v>-7.8606823676121484E-2</v>
      </c>
      <c r="H98" s="17">
        <f t="shared" si="28"/>
        <v>-0.17159952986430169</v>
      </c>
      <c r="I98" s="17">
        <f t="shared" si="28"/>
        <v>-0.18457371340126413</v>
      </c>
      <c r="J98" s="17">
        <f t="shared" si="28"/>
        <v>-8.2463355478224101E-2</v>
      </c>
      <c r="K98" s="17">
        <f t="shared" si="28"/>
        <v>-0.22941807455081792</v>
      </c>
      <c r="L98" s="17">
        <f t="shared" si="28"/>
        <v>-0.15456511471823811</v>
      </c>
      <c r="M98" s="17">
        <f t="shared" si="28"/>
        <v>-0.20405163035488513</v>
      </c>
      <c r="N98" s="17">
        <f t="shared" si="28"/>
        <v>-0.26508071367884456</v>
      </c>
      <c r="O98" s="17">
        <f t="shared" si="28"/>
        <v>-8.0170897210354322E-2</v>
      </c>
      <c r="P98" s="17">
        <f t="shared" si="28"/>
        <v>0.25551912568306007</v>
      </c>
      <c r="Q98" s="17">
        <f t="shared" si="28"/>
        <v>9.0529247910863447E-2</v>
      </c>
      <c r="R98" s="17">
        <f t="shared" si="28"/>
        <v>-4.126756066411226E-2</v>
      </c>
      <c r="S98" s="17">
        <f t="shared" si="28"/>
        <v>0.11518607942719168</v>
      </c>
      <c r="T98" s="17">
        <f t="shared" si="28"/>
        <v>0.34801597670685719</v>
      </c>
      <c r="U98" s="17">
        <f t="shared" si="28"/>
        <v>-0.10633584404076198</v>
      </c>
      <c r="V98" s="17">
        <f t="shared" si="28"/>
        <v>-0.17560114030738724</v>
      </c>
      <c r="W98" s="17">
        <f t="shared" si="28"/>
        <v>-4.3112196955459453E-2</v>
      </c>
      <c r="X98" s="17">
        <f t="shared" si="28"/>
        <v>0.21545290282033139</v>
      </c>
      <c r="Y98" s="17">
        <f t="shared" si="28"/>
        <v>2.6435704359628973E-2</v>
      </c>
      <c r="Z98" s="17">
        <f t="shared" si="28"/>
        <v>-0.19722300935109094</v>
      </c>
      <c r="AA98" s="17">
        <f t="shared" si="28"/>
        <v>0.10781660587520106</v>
      </c>
      <c r="AB98" s="17">
        <f t="shared" si="28"/>
        <v>-0.13743538908163988</v>
      </c>
      <c r="AC98" s="17">
        <f t="shared" si="28"/>
        <v>-0.16943030701034312</v>
      </c>
      <c r="AD98" s="17">
        <f t="shared" si="28"/>
        <v>8.0005930025696725E-2</v>
      </c>
      <c r="AE98" s="17">
        <f t="shared" si="28"/>
        <v>7.7922672157401035E-2</v>
      </c>
      <c r="AF98" s="17">
        <f t="shared" si="28"/>
        <v>7.3011291281094327E-3</v>
      </c>
      <c r="AG98" s="17">
        <f t="shared" si="28"/>
        <v>-1.4243573535608995E-2</v>
      </c>
      <c r="AH98" s="20">
        <f t="shared" si="28"/>
        <v>-0.55335157318741446</v>
      </c>
      <c r="AI98" s="21">
        <f t="shared" si="28"/>
        <v>0.39653522205206726</v>
      </c>
      <c r="AJ98" s="21">
        <f t="shared" si="28"/>
        <v>1.3501473511068535E-2</v>
      </c>
      <c r="AK98" s="21">
        <f t="shared" si="28"/>
        <v>-0.38497430348931566</v>
      </c>
      <c r="AL98" s="21">
        <f t="shared" si="28"/>
        <v>-0.16954370533260041</v>
      </c>
    </row>
    <row r="99" spans="1:38" hidden="1" x14ac:dyDescent="0.4">
      <c r="A99" s="2" t="s">
        <v>35</v>
      </c>
      <c r="S99" s="22" t="e">
        <f>S96/#REF!</f>
        <v>#REF!</v>
      </c>
      <c r="T99" s="22" t="e">
        <f>T96/#REF!</f>
        <v>#REF!</v>
      </c>
      <c r="U99" s="22" t="e">
        <f>U96/#REF!</f>
        <v>#REF!</v>
      </c>
      <c r="V99" s="22" t="e">
        <f>V96/#REF!</f>
        <v>#REF!</v>
      </c>
      <c r="W99" s="22" t="e">
        <f>W96/#REF!</f>
        <v>#REF!</v>
      </c>
      <c r="X99" s="22" t="e">
        <f>X96/#REF!</f>
        <v>#REF!</v>
      </c>
      <c r="Y99" s="22" t="e">
        <f>Y96/#REF!</f>
        <v>#REF!</v>
      </c>
      <c r="Z99" s="22" t="e">
        <f>Z96/#REF!</f>
        <v>#REF!</v>
      </c>
      <c r="AA99" s="22" t="e">
        <f>AA96/#REF!</f>
        <v>#REF!</v>
      </c>
      <c r="AB99" s="22" t="e">
        <f>AB96/#REF!</f>
        <v>#REF!</v>
      </c>
      <c r="AC99" s="22" t="e">
        <f>AC96/#REF!</f>
        <v>#REF!</v>
      </c>
      <c r="AD99" s="22" t="e">
        <f>AD96/#REF!</f>
        <v>#REF!</v>
      </c>
      <c r="AE99" s="22" t="e">
        <f>AE96/#REF!</f>
        <v>#REF!</v>
      </c>
      <c r="AF99" s="22" t="e">
        <f>AF96/#REF!</f>
        <v>#REF!</v>
      </c>
      <c r="AG99" s="22" t="e">
        <f>AG96/#REF!</f>
        <v>#REF!</v>
      </c>
      <c r="AH99" s="22" t="e">
        <f>AH96/#REF!</f>
        <v>#REF!</v>
      </c>
      <c r="AI99" s="23" t="e">
        <f>AI96/#REF!</f>
        <v>#REF!</v>
      </c>
    </row>
    <row r="100" spans="1:38" x14ac:dyDescent="0.4">
      <c r="A100" s="2" t="s">
        <v>77</v>
      </c>
      <c r="B100" s="2" t="s">
        <v>78</v>
      </c>
      <c r="D100" s="2">
        <v>0.20447499999999999</v>
      </c>
      <c r="E100" s="2">
        <v>0.22339200000000001</v>
      </c>
      <c r="F100" s="2">
        <v>9.1416999999999998E-2</v>
      </c>
      <c r="G100" s="2">
        <v>8.4231E-2</v>
      </c>
      <c r="H100" s="2">
        <v>6.9777000000000006E-2</v>
      </c>
      <c r="I100" s="2">
        <v>5.6897999999999997E-2</v>
      </c>
      <c r="J100" s="2">
        <v>5.2206000000000002E-2</v>
      </c>
      <c r="K100" s="2">
        <v>4.0229000000000001E-2</v>
      </c>
      <c r="L100" s="2">
        <v>3.4011E-2</v>
      </c>
      <c r="M100" s="2">
        <v>2.7071000000000001E-2</v>
      </c>
      <c r="N100" s="2">
        <v>1.9894999999999999E-2</v>
      </c>
      <c r="O100" s="2">
        <v>1.83E-2</v>
      </c>
      <c r="P100" s="2">
        <v>2.2976E-2</v>
      </c>
      <c r="Q100" s="2">
        <v>2.5055999999999998E-2</v>
      </c>
      <c r="R100" s="2">
        <v>2.4022000000000002E-2</v>
      </c>
      <c r="S100" s="2">
        <v>2.6789E-2</v>
      </c>
      <c r="T100" s="2">
        <v>3.6111999999999998E-2</v>
      </c>
      <c r="U100" s="2">
        <v>3.2272000000000002E-2</v>
      </c>
      <c r="V100" s="2">
        <v>2.6605E-2</v>
      </c>
      <c r="W100" s="2">
        <v>2.5458000000000001E-2</v>
      </c>
      <c r="X100" s="2">
        <v>3.0942999999999998E-2</v>
      </c>
      <c r="Y100" s="2">
        <v>3.1760999999999998E-2</v>
      </c>
      <c r="Z100" s="2">
        <v>2.5496999999999999E-2</v>
      </c>
      <c r="AA100" s="2">
        <v>2.8246E-2</v>
      </c>
      <c r="AB100" s="2">
        <v>2.4364E-2</v>
      </c>
      <c r="AC100" s="2">
        <v>2.0236000000000001E-2</v>
      </c>
      <c r="AD100" s="2">
        <v>2.1854999999999999E-2</v>
      </c>
      <c r="AE100" s="2">
        <v>2.3557999999999999E-2</v>
      </c>
      <c r="AF100" s="2">
        <v>2.3730000000000001E-2</v>
      </c>
      <c r="AG100" s="2">
        <v>2.3392E-2</v>
      </c>
      <c r="AH100" s="2">
        <v>1.0448000000000001E-2</v>
      </c>
      <c r="AI100" s="26">
        <v>1.4591E-2</v>
      </c>
      <c r="AJ100" s="2">
        <v>1.4788000000000001E-2</v>
      </c>
      <c r="AK100" s="2">
        <v>9.0950000000000007E-3</v>
      </c>
      <c r="AL100" s="2">
        <v>7.5529999999999998E-3</v>
      </c>
    </row>
    <row r="101" spans="1:38" x14ac:dyDescent="0.4">
      <c r="AI101" s="26"/>
    </row>
    <row r="102" spans="1:38" x14ac:dyDescent="0.4">
      <c r="A102" s="9" t="s">
        <v>290</v>
      </c>
      <c r="AI102" s="26"/>
    </row>
    <row r="103" spans="1:38" x14ac:dyDescent="0.4">
      <c r="A103" s="2" t="s">
        <v>34</v>
      </c>
      <c r="D103" s="10">
        <f t="shared" ref="D103:AL103" si="29">D107</f>
        <v>9.4300000000000004E-4</v>
      </c>
      <c r="E103" s="10">
        <f t="shared" si="29"/>
        <v>1.1540000000000001E-3</v>
      </c>
      <c r="F103" s="10">
        <f t="shared" si="29"/>
        <v>3.9899999999999999E-4</v>
      </c>
      <c r="G103" s="10">
        <f t="shared" si="29"/>
        <v>5.0000000000000001E-4</v>
      </c>
      <c r="H103" s="10">
        <f t="shared" si="29"/>
        <v>3.57E-4</v>
      </c>
      <c r="I103" s="10">
        <f t="shared" si="29"/>
        <v>3.1E-4</v>
      </c>
      <c r="J103" s="10">
        <f t="shared" si="29"/>
        <v>3.6499999999999998E-4</v>
      </c>
      <c r="K103" s="10">
        <f t="shared" si="29"/>
        <v>4.95E-4</v>
      </c>
      <c r="L103" s="10">
        <f t="shared" si="29"/>
        <v>6.29E-4</v>
      </c>
      <c r="M103" s="10">
        <f t="shared" si="29"/>
        <v>4.3100000000000001E-4</v>
      </c>
      <c r="N103" s="10">
        <f t="shared" si="29"/>
        <v>4.6900000000000002E-4</v>
      </c>
      <c r="O103" s="10">
        <f t="shared" si="29"/>
        <v>6.5899999999999997E-4</v>
      </c>
      <c r="P103" s="10">
        <f t="shared" si="29"/>
        <v>6.5200000000000002E-4</v>
      </c>
      <c r="Q103" s="10">
        <f t="shared" si="29"/>
        <v>7.1500000000000003E-4</v>
      </c>
      <c r="R103" s="10">
        <f t="shared" si="29"/>
        <v>8.7299999999999997E-4</v>
      </c>
      <c r="S103" s="10">
        <f t="shared" si="29"/>
        <v>9.2699999999999998E-4</v>
      </c>
      <c r="T103" s="10">
        <f t="shared" si="29"/>
        <v>8.0900000000000004E-4</v>
      </c>
      <c r="U103" s="10">
        <f t="shared" si="29"/>
        <v>4.7899999999999999E-4</v>
      </c>
      <c r="V103" s="10">
        <f t="shared" si="29"/>
        <v>9.3400000000000004E-4</v>
      </c>
      <c r="W103" s="10">
        <f t="shared" si="29"/>
        <v>8.4999999999999995E-4</v>
      </c>
      <c r="X103" s="10">
        <f t="shared" si="29"/>
        <v>9.0799999999999995E-4</v>
      </c>
      <c r="Y103" s="10">
        <f t="shared" si="29"/>
        <v>9.1100000000000003E-4</v>
      </c>
      <c r="Z103" s="10">
        <f t="shared" si="29"/>
        <v>8.6300000000000005E-4</v>
      </c>
      <c r="AA103" s="10">
        <f t="shared" si="29"/>
        <v>9.1100000000000003E-4</v>
      </c>
      <c r="AB103" s="10">
        <f t="shared" si="29"/>
        <v>7.5799999999999999E-4</v>
      </c>
      <c r="AC103" s="10">
        <f t="shared" si="29"/>
        <v>8.4099999999999995E-4</v>
      </c>
      <c r="AD103" s="10">
        <f t="shared" si="29"/>
        <v>9.3199999999999999E-4</v>
      </c>
      <c r="AE103" s="10">
        <f t="shared" si="29"/>
        <v>9.8200000000000002E-4</v>
      </c>
      <c r="AF103" s="10">
        <f t="shared" si="29"/>
        <v>9.6900000000000003E-4</v>
      </c>
      <c r="AG103" s="10">
        <f t="shared" si="29"/>
        <v>9.5200000000000005E-4</v>
      </c>
      <c r="AH103" s="10">
        <f t="shared" si="29"/>
        <v>7.9000000000000001E-4</v>
      </c>
      <c r="AI103" s="25">
        <f t="shared" si="29"/>
        <v>7.9500000000000003E-4</v>
      </c>
      <c r="AJ103" s="25">
        <f t="shared" si="29"/>
        <v>8.2399999999999997E-4</v>
      </c>
      <c r="AK103" s="25">
        <f t="shared" si="29"/>
        <v>9.1E-4</v>
      </c>
      <c r="AL103" s="25">
        <f t="shared" si="29"/>
        <v>8.8500000000000004E-4</v>
      </c>
    </row>
    <row r="104" spans="1:38" x14ac:dyDescent="0.4">
      <c r="A104" s="14" t="s">
        <v>24</v>
      </c>
      <c r="B104" s="14"/>
      <c r="C104" s="34"/>
      <c r="D104" s="14"/>
      <c r="E104" s="15">
        <f>(E103-$D103)/$D103</f>
        <v>0.2237539766702015</v>
      </c>
      <c r="F104" s="15">
        <f t="shared" ref="F104:AL104" si="30">(F103-$D103)/$D103</f>
        <v>-0.57688229056203599</v>
      </c>
      <c r="G104" s="15">
        <f t="shared" si="30"/>
        <v>-0.46977730646871685</v>
      </c>
      <c r="H104" s="15">
        <f t="shared" si="30"/>
        <v>-0.62142099681866381</v>
      </c>
      <c r="I104" s="15">
        <f t="shared" si="30"/>
        <v>-0.67126193001060452</v>
      </c>
      <c r="J104" s="15">
        <f t="shared" si="30"/>
        <v>-0.61293743372216336</v>
      </c>
      <c r="K104" s="15">
        <f t="shared" si="30"/>
        <v>-0.4750795334040297</v>
      </c>
      <c r="L104" s="15">
        <f t="shared" si="30"/>
        <v>-0.33297985153764587</v>
      </c>
      <c r="M104" s="15">
        <f t="shared" si="30"/>
        <v>-0.54294803817603399</v>
      </c>
      <c r="N104" s="15">
        <f t="shared" si="30"/>
        <v>-0.50265111346765645</v>
      </c>
      <c r="O104" s="15">
        <f t="shared" si="30"/>
        <v>-0.30116648992576889</v>
      </c>
      <c r="P104" s="15">
        <f t="shared" si="30"/>
        <v>-0.30858960763520682</v>
      </c>
      <c r="Q104" s="15">
        <f t="shared" si="30"/>
        <v>-0.24178154825026513</v>
      </c>
      <c r="R104" s="15">
        <f t="shared" si="30"/>
        <v>-7.4231177094379722E-2</v>
      </c>
      <c r="S104" s="15">
        <f t="shared" si="30"/>
        <v>-1.6967126193001128E-2</v>
      </c>
      <c r="T104" s="15">
        <f t="shared" si="30"/>
        <v>-0.14209968186638389</v>
      </c>
      <c r="U104" s="15">
        <f t="shared" si="30"/>
        <v>-0.49204665959703081</v>
      </c>
      <c r="V104" s="15">
        <f t="shared" si="30"/>
        <v>-9.5440084835630989E-3</v>
      </c>
      <c r="W104" s="15">
        <f t="shared" si="30"/>
        <v>-9.8621420996818754E-2</v>
      </c>
      <c r="X104" s="15">
        <f t="shared" si="30"/>
        <v>-3.7115588547189916E-2</v>
      </c>
      <c r="Y104" s="15">
        <f t="shared" si="30"/>
        <v>-3.3934252386002138E-2</v>
      </c>
      <c r="Z104" s="15">
        <f t="shared" si="30"/>
        <v>-8.4835630965005293E-2</v>
      </c>
      <c r="AA104" s="15">
        <f t="shared" si="30"/>
        <v>-3.3934252386002138E-2</v>
      </c>
      <c r="AB104" s="15">
        <f t="shared" si="30"/>
        <v>-0.1961823966065748</v>
      </c>
      <c r="AC104" s="15">
        <f t="shared" si="30"/>
        <v>-0.10816542948038185</v>
      </c>
      <c r="AD104" s="15">
        <f t="shared" si="30"/>
        <v>-1.1664899257688282E-2</v>
      </c>
      <c r="AE104" s="15">
        <f t="shared" si="30"/>
        <v>4.1357370095440056E-2</v>
      </c>
      <c r="AF104" s="15">
        <f t="shared" si="30"/>
        <v>2.7571580063626703E-2</v>
      </c>
      <c r="AG104" s="15">
        <f t="shared" si="30"/>
        <v>9.5440084835630989E-3</v>
      </c>
      <c r="AH104" s="15">
        <f t="shared" si="30"/>
        <v>-0.16224814422057265</v>
      </c>
      <c r="AI104" s="15">
        <f t="shared" si="30"/>
        <v>-0.15694591728525983</v>
      </c>
      <c r="AJ104" s="15">
        <f t="shared" si="30"/>
        <v>-0.12619300106044545</v>
      </c>
      <c r="AK104" s="15">
        <f t="shared" si="30"/>
        <v>-3.4994697773064729E-2</v>
      </c>
      <c r="AL104" s="15">
        <f t="shared" si="30"/>
        <v>-6.1505832449628844E-2</v>
      </c>
    </row>
    <row r="105" spans="1:38" x14ac:dyDescent="0.4">
      <c r="A105" s="16" t="s">
        <v>25</v>
      </c>
      <c r="E105" s="17">
        <f t="shared" ref="E105" si="31">(E103-D103)/D103</f>
        <v>0.2237539766702015</v>
      </c>
      <c r="F105" s="17">
        <f t="shared" ref="F105" si="32">(F103-E103)/E103</f>
        <v>-0.65424610051993071</v>
      </c>
      <c r="G105" s="17">
        <f t="shared" ref="G105" si="33">(G103-F103)/F103</f>
        <v>0.25313283208020054</v>
      </c>
      <c r="H105" s="17">
        <f t="shared" ref="H105" si="34">(H103-G103)/G103</f>
        <v>-0.28600000000000003</v>
      </c>
      <c r="I105" s="17">
        <f t="shared" ref="I105" si="35">(I103-H103)/H103</f>
        <v>-0.13165266106442577</v>
      </c>
      <c r="J105" s="17">
        <f t="shared" ref="J105" si="36">(J103-I103)/I103</f>
        <v>0.17741935483870963</v>
      </c>
      <c r="K105" s="17">
        <f t="shared" ref="K105" si="37">(K103-J103)/J103</f>
        <v>0.35616438356164387</v>
      </c>
      <c r="L105" s="17">
        <f t="shared" ref="L105" si="38">(L103-K103)/K103</f>
        <v>0.27070707070707073</v>
      </c>
      <c r="M105" s="17">
        <f t="shared" ref="M105" si="39">(M103-L103)/L103</f>
        <v>-0.31478537360890302</v>
      </c>
      <c r="N105" s="17">
        <f t="shared" ref="N105" si="40">(N103-M103)/M103</f>
        <v>8.8167053364269138E-2</v>
      </c>
      <c r="O105" s="17">
        <f t="shared" ref="O105" si="41">(O103-N103)/N103</f>
        <v>0.40511727078891246</v>
      </c>
      <c r="P105" s="17">
        <f t="shared" ref="P105" si="42">(P103-O103)/O103</f>
        <v>-1.062215477996958E-2</v>
      </c>
      <c r="Q105" s="17">
        <f t="shared" ref="Q105" si="43">(Q103-P103)/P103</f>
        <v>9.6625766871165655E-2</v>
      </c>
      <c r="R105" s="17">
        <f t="shared" ref="R105" si="44">(R103-Q103)/Q103</f>
        <v>0.22097902097902089</v>
      </c>
      <c r="S105" s="17">
        <f t="shared" ref="S105" si="45">(S103-R103)/R103</f>
        <v>6.18556701030928E-2</v>
      </c>
      <c r="T105" s="17">
        <f t="shared" ref="T105" si="46">(T103-S103)/S103</f>
        <v>-0.12729234088457383</v>
      </c>
      <c r="U105" s="17">
        <f t="shared" ref="U105" si="47">(U103-T103)/T103</f>
        <v>-0.40791100123609397</v>
      </c>
      <c r="V105" s="17">
        <f t="shared" ref="V105" si="48">(V103-U103)/U103</f>
        <v>0.94989561586638849</v>
      </c>
      <c r="W105" s="17">
        <f t="shared" ref="W105" si="49">(W103-V103)/V103</f>
        <v>-8.9935760171306306E-2</v>
      </c>
      <c r="X105" s="17">
        <f t="shared" ref="X105" si="50">(X103-W103)/W103</f>
        <v>6.8235294117647061E-2</v>
      </c>
      <c r="Y105" s="17">
        <f t="shared" ref="Y105" si="51">(Y103-X103)/X103</f>
        <v>3.3039647577093314E-3</v>
      </c>
      <c r="Z105" s="17">
        <f t="shared" ref="Z105" si="52">(Z103-Y103)/Y103</f>
        <v>-5.2689352360043878E-2</v>
      </c>
      <c r="AA105" s="17">
        <f t="shared" ref="AA105" si="53">(AA103-Z103)/Z103</f>
        <v>5.5619930475086871E-2</v>
      </c>
      <c r="AB105" s="17">
        <f t="shared" ref="AB105" si="54">(AB103-AA103)/AA103</f>
        <v>-0.16794731064763999</v>
      </c>
      <c r="AC105" s="17">
        <f t="shared" ref="AC105" si="55">(AC103-AB103)/AB103</f>
        <v>0.10949868073878623</v>
      </c>
      <c r="AD105" s="17">
        <f t="shared" ref="AD105" si="56">(AD103-AC103)/AC103</f>
        <v>0.10820451843044002</v>
      </c>
      <c r="AE105" s="17">
        <f t="shared" ref="AE105" si="57">(AE103-AD103)/AD103</f>
        <v>5.3648068669527919E-2</v>
      </c>
      <c r="AF105" s="17">
        <f t="shared" ref="AF105" si="58">(AF103-AE103)/AE103</f>
        <v>-1.3238289205702638E-2</v>
      </c>
      <c r="AG105" s="17">
        <f t="shared" ref="AG105" si="59">(AG103-AF103)/AF103</f>
        <v>-1.7543859649122785E-2</v>
      </c>
      <c r="AH105" s="20">
        <f t="shared" ref="AH105" si="60">(AH103-AG103)/AG103</f>
        <v>-0.17016806722689079</v>
      </c>
      <c r="AI105" s="21">
        <f t="shared" ref="AI105" si="61">(AI103-AH103)/AH103</f>
        <v>6.3291139240506493E-3</v>
      </c>
      <c r="AJ105" s="21">
        <f t="shared" ref="AJ105:AL105" si="62">(AJ103-AI103)/AI103</f>
        <v>3.6477987421383577E-2</v>
      </c>
      <c r="AK105" s="21">
        <f t="shared" si="62"/>
        <v>0.10436893203883499</v>
      </c>
      <c r="AL105" s="21">
        <f t="shared" si="62"/>
        <v>-2.7472527472527427E-2</v>
      </c>
    </row>
    <row r="106" spans="1:38" hidden="1" x14ac:dyDescent="0.4">
      <c r="A106" s="2" t="s">
        <v>35</v>
      </c>
      <c r="AI106" s="26"/>
    </row>
    <row r="107" spans="1:38" x14ac:dyDescent="0.4">
      <c r="A107" s="2" t="s">
        <v>285</v>
      </c>
      <c r="B107" s="2" t="s">
        <v>286</v>
      </c>
      <c r="D107" s="2">
        <v>9.4300000000000004E-4</v>
      </c>
      <c r="E107" s="2">
        <v>1.1540000000000001E-3</v>
      </c>
      <c r="F107" s="2">
        <v>3.9899999999999999E-4</v>
      </c>
      <c r="G107" s="2">
        <v>5.0000000000000001E-4</v>
      </c>
      <c r="H107" s="2">
        <v>3.57E-4</v>
      </c>
      <c r="I107" s="2">
        <v>3.1E-4</v>
      </c>
      <c r="J107" s="2">
        <v>3.6499999999999998E-4</v>
      </c>
      <c r="K107" s="2">
        <v>4.95E-4</v>
      </c>
      <c r="L107" s="2">
        <v>6.29E-4</v>
      </c>
      <c r="M107" s="2">
        <v>4.3100000000000001E-4</v>
      </c>
      <c r="N107" s="2">
        <v>4.6900000000000002E-4</v>
      </c>
      <c r="O107" s="2">
        <v>6.5899999999999997E-4</v>
      </c>
      <c r="P107" s="2">
        <v>6.5200000000000002E-4</v>
      </c>
      <c r="Q107" s="2">
        <v>7.1500000000000003E-4</v>
      </c>
      <c r="R107" s="2">
        <v>8.7299999999999997E-4</v>
      </c>
      <c r="S107" s="2">
        <v>9.2699999999999998E-4</v>
      </c>
      <c r="T107" s="2">
        <v>8.0900000000000004E-4</v>
      </c>
      <c r="U107" s="2">
        <v>4.7899999999999999E-4</v>
      </c>
      <c r="V107" s="2">
        <v>9.3400000000000004E-4</v>
      </c>
      <c r="W107" s="2">
        <v>8.4999999999999995E-4</v>
      </c>
      <c r="X107" s="2">
        <v>9.0799999999999995E-4</v>
      </c>
      <c r="Y107" s="2">
        <v>9.1100000000000003E-4</v>
      </c>
      <c r="Z107" s="2">
        <v>8.6300000000000005E-4</v>
      </c>
      <c r="AA107" s="2">
        <v>9.1100000000000003E-4</v>
      </c>
      <c r="AB107" s="2">
        <v>7.5799999999999999E-4</v>
      </c>
      <c r="AC107" s="2">
        <v>8.4099999999999995E-4</v>
      </c>
      <c r="AD107" s="2">
        <v>9.3199999999999999E-4</v>
      </c>
      <c r="AE107" s="2">
        <v>9.8200000000000002E-4</v>
      </c>
      <c r="AF107" s="2">
        <v>9.6900000000000003E-4</v>
      </c>
      <c r="AG107" s="2">
        <v>9.5200000000000005E-4</v>
      </c>
      <c r="AH107" s="2">
        <v>7.9000000000000001E-4</v>
      </c>
      <c r="AI107" s="26">
        <v>7.9500000000000003E-4</v>
      </c>
      <c r="AJ107" s="2">
        <v>8.2399999999999997E-4</v>
      </c>
      <c r="AK107" s="2">
        <v>9.1E-4</v>
      </c>
      <c r="AL107" s="2">
        <v>8.8500000000000004E-4</v>
      </c>
    </row>
    <row r="109" spans="1:38" hidden="1" x14ac:dyDescent="0.4">
      <c r="A109" s="9" t="s">
        <v>79</v>
      </c>
    </row>
    <row r="110" spans="1:38" hidden="1" x14ac:dyDescent="0.4">
      <c r="A110" s="2" t="s">
        <v>34</v>
      </c>
      <c r="S110" s="56" t="s">
        <v>72</v>
      </c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</row>
    <row r="111" spans="1:38" hidden="1" x14ac:dyDescent="0.4">
      <c r="A111" s="14" t="s">
        <v>73</v>
      </c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 spans="1:38" hidden="1" x14ac:dyDescent="0.4">
      <c r="A112" s="16" t="s">
        <v>25</v>
      </c>
      <c r="S112" s="10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</row>
    <row r="113" spans="1:34" hidden="1" x14ac:dyDescent="0.4">
      <c r="A113" s="2" t="s">
        <v>35</v>
      </c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</row>
    <row r="114" spans="1:34" hidden="1" x14ac:dyDescent="0.4">
      <c r="A114" s="2" t="s">
        <v>80</v>
      </c>
      <c r="B114" s="2" t="s">
        <v>81</v>
      </c>
      <c r="S114" s="56" t="s">
        <v>72</v>
      </c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</row>
    <row r="115" spans="1:34" hidden="1" x14ac:dyDescent="0.4"/>
    <row r="116" spans="1:34" hidden="1" x14ac:dyDescent="0.4">
      <c r="A116" s="9" t="s">
        <v>82</v>
      </c>
    </row>
    <row r="117" spans="1:34" hidden="1" x14ac:dyDescent="0.4">
      <c r="A117" s="2" t="s">
        <v>34</v>
      </c>
      <c r="S117" s="56" t="s">
        <v>72</v>
      </c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</row>
    <row r="118" spans="1:34" hidden="1" x14ac:dyDescent="0.4">
      <c r="A118" s="14" t="s">
        <v>73</v>
      </c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1:34" hidden="1" x14ac:dyDescent="0.4">
      <c r="A119" s="16" t="s">
        <v>25</v>
      </c>
      <c r="S119" s="10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</row>
    <row r="120" spans="1:34" hidden="1" x14ac:dyDescent="0.4">
      <c r="A120" s="2" t="s">
        <v>35</v>
      </c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</row>
    <row r="121" spans="1:34" hidden="1" x14ac:dyDescent="0.4">
      <c r="A121" s="2" t="s">
        <v>83</v>
      </c>
      <c r="B121" s="2" t="s">
        <v>84</v>
      </c>
      <c r="S121" s="56" t="s">
        <v>72</v>
      </c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</row>
    <row r="122" spans="1:34" hidden="1" x14ac:dyDescent="0.4"/>
    <row r="123" spans="1:34" hidden="1" x14ac:dyDescent="0.4">
      <c r="A123" s="9" t="s">
        <v>76</v>
      </c>
    </row>
    <row r="124" spans="1:34" hidden="1" x14ac:dyDescent="0.4">
      <c r="A124" s="2" t="s">
        <v>34</v>
      </c>
      <c r="S124" s="56" t="s">
        <v>72</v>
      </c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</row>
    <row r="125" spans="1:34" hidden="1" x14ac:dyDescent="0.4">
      <c r="A125" s="14" t="s">
        <v>73</v>
      </c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</row>
    <row r="126" spans="1:34" hidden="1" x14ac:dyDescent="0.4">
      <c r="A126" s="16" t="s">
        <v>25</v>
      </c>
      <c r="S126" s="10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</row>
    <row r="127" spans="1:34" hidden="1" x14ac:dyDescent="0.4">
      <c r="A127" s="2" t="s">
        <v>35</v>
      </c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</row>
    <row r="128" spans="1:34" hidden="1" x14ac:dyDescent="0.4">
      <c r="A128" s="2" t="s">
        <v>77</v>
      </c>
      <c r="B128" s="2" t="s">
        <v>78</v>
      </c>
      <c r="S128" s="56" t="s">
        <v>72</v>
      </c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</row>
    <row r="130" spans="1:38" x14ac:dyDescent="0.4">
      <c r="A130" s="9" t="s">
        <v>85</v>
      </c>
    </row>
    <row r="131" spans="1:38" x14ac:dyDescent="0.4">
      <c r="A131" s="2" t="s">
        <v>65</v>
      </c>
    </row>
    <row r="132" spans="1:38" x14ac:dyDescent="0.4">
      <c r="A132" s="4" t="s">
        <v>86</v>
      </c>
      <c r="B132" s="4"/>
      <c r="C132" s="4"/>
    </row>
    <row r="133" spans="1:38" x14ac:dyDescent="0.4">
      <c r="A133" s="4" t="s">
        <v>87</v>
      </c>
      <c r="B133" s="4"/>
      <c r="C133" s="4"/>
    </row>
    <row r="134" spans="1:38" x14ac:dyDescent="0.4">
      <c r="A134" s="4" t="s">
        <v>88</v>
      </c>
      <c r="B134" s="4"/>
      <c r="C134" s="4"/>
    </row>
    <row r="135" spans="1:38" x14ac:dyDescent="0.4">
      <c r="A135" s="4" t="s">
        <v>89</v>
      </c>
      <c r="B135" s="4"/>
      <c r="C135" s="4"/>
    </row>
    <row r="136" spans="1:38" x14ac:dyDescent="0.4">
      <c r="A136" s="29" t="s">
        <v>90</v>
      </c>
      <c r="B136" s="6"/>
      <c r="C136" s="6"/>
    </row>
    <row r="137" spans="1:38" x14ac:dyDescent="0.4">
      <c r="A137" s="4" t="s">
        <v>91</v>
      </c>
      <c r="B137" s="4"/>
      <c r="C137" s="4"/>
    </row>
    <row r="138" spans="1:38" x14ac:dyDescent="0.4">
      <c r="A138" s="4" t="s">
        <v>92</v>
      </c>
      <c r="B138" s="4"/>
      <c r="C138" s="4"/>
    </row>
    <row r="139" spans="1:38" x14ac:dyDescent="0.4">
      <c r="A139" s="2" t="s">
        <v>34</v>
      </c>
      <c r="D139" s="10">
        <f t="shared" ref="D139:AL139" si="63">D145+D152+D159+D166+D180+D187</f>
        <v>1.9825596650022499</v>
      </c>
      <c r="E139" s="10">
        <f t="shared" si="63"/>
        <v>2.1614892672026143</v>
      </c>
      <c r="F139" s="10">
        <f t="shared" si="63"/>
        <v>1.4673643092449962</v>
      </c>
      <c r="G139" s="10">
        <f t="shared" si="63"/>
        <v>1.0276055839881009</v>
      </c>
      <c r="H139" s="10">
        <f t="shared" si="63"/>
        <v>0.70003757431074487</v>
      </c>
      <c r="I139" s="10">
        <f t="shared" si="63"/>
        <v>0.86724904497170219</v>
      </c>
      <c r="J139" s="10">
        <f t="shared" si="63"/>
        <v>0.95788853031437315</v>
      </c>
      <c r="K139" s="10">
        <f t="shared" si="63"/>
        <v>1.2537599934662422</v>
      </c>
      <c r="L139" s="10">
        <f t="shared" si="63"/>
        <v>1.4378103438523167</v>
      </c>
      <c r="M139" s="10">
        <f t="shared" si="63"/>
        <v>1.3285278277797645</v>
      </c>
      <c r="N139" s="10">
        <f t="shared" si="63"/>
        <v>1.1706680803116822</v>
      </c>
      <c r="O139" s="10">
        <f t="shared" si="63"/>
        <v>1.3232882075760592</v>
      </c>
      <c r="P139" s="10">
        <f t="shared" si="63"/>
        <v>1.3285908477377006</v>
      </c>
      <c r="Q139" s="10">
        <f t="shared" si="63"/>
        <v>1.2900710179439994</v>
      </c>
      <c r="R139" s="10">
        <f t="shared" si="63"/>
        <v>1.4087731476877983</v>
      </c>
      <c r="S139" s="10">
        <f t="shared" si="63"/>
        <v>1.2923499999999999</v>
      </c>
      <c r="T139" s="10">
        <f t="shared" si="63"/>
        <v>1.42496</v>
      </c>
      <c r="U139" s="10">
        <f t="shared" si="63"/>
        <v>1.69953</v>
      </c>
      <c r="V139" s="10">
        <f t="shared" si="63"/>
        <v>1.6515000000000002</v>
      </c>
      <c r="W139" s="10">
        <f t="shared" si="63"/>
        <v>1.26464</v>
      </c>
      <c r="X139" s="10">
        <f t="shared" si="63"/>
        <v>1.4824699999999997</v>
      </c>
      <c r="Y139" s="10">
        <f t="shared" si="63"/>
        <v>1.4639800000000001</v>
      </c>
      <c r="Z139" s="10">
        <f t="shared" si="63"/>
        <v>1.4316700000000002</v>
      </c>
      <c r="AA139" s="10">
        <f t="shared" si="63"/>
        <v>1.5448200000000001</v>
      </c>
      <c r="AB139" s="10">
        <f t="shared" si="63"/>
        <v>1.4442300000000001</v>
      </c>
      <c r="AC139" s="10">
        <f t="shared" si="63"/>
        <v>1.5095800000000001</v>
      </c>
      <c r="AD139" s="10">
        <f t="shared" si="63"/>
        <v>1.5964100000000001</v>
      </c>
      <c r="AE139" s="10">
        <f t="shared" si="63"/>
        <v>1.55376</v>
      </c>
      <c r="AF139" s="10">
        <f t="shared" si="63"/>
        <v>1.54819</v>
      </c>
      <c r="AG139" s="10">
        <f t="shared" si="63"/>
        <v>1.5565900000000001</v>
      </c>
      <c r="AH139" s="10">
        <f t="shared" si="63"/>
        <v>1.3348800000000001</v>
      </c>
      <c r="AI139" s="10">
        <f t="shared" si="63"/>
        <v>1.31989</v>
      </c>
      <c r="AJ139" s="10">
        <f t="shared" si="63"/>
        <v>1.25918</v>
      </c>
      <c r="AK139" s="10">
        <f t="shared" si="63"/>
        <v>1.28244</v>
      </c>
      <c r="AL139" s="10">
        <f t="shared" si="63"/>
        <v>1.2519900000000002</v>
      </c>
    </row>
    <row r="140" spans="1:38" x14ac:dyDescent="0.4">
      <c r="A140" s="14" t="s">
        <v>24</v>
      </c>
      <c r="B140" s="14"/>
      <c r="C140" s="14"/>
      <c r="D140" s="14"/>
      <c r="E140" s="15">
        <f>(E139-$D139)/$D139</f>
        <v>9.0251812018056612E-2</v>
      </c>
      <c r="F140" s="15">
        <f t="shared" ref="F140:AL140" si="64">(F139-$D139)/$D139</f>
        <v>-0.2598637331586533</v>
      </c>
      <c r="G140" s="15">
        <f t="shared" si="64"/>
        <v>-0.48167734765907555</v>
      </c>
      <c r="H140" s="15">
        <f t="shared" si="64"/>
        <v>-0.64690214036511717</v>
      </c>
      <c r="I140" s="15">
        <f t="shared" si="64"/>
        <v>-0.56256093560204767</v>
      </c>
      <c r="J140" s="15">
        <f t="shared" si="64"/>
        <v>-0.51684252069493908</v>
      </c>
      <c r="K140" s="15">
        <f t="shared" si="64"/>
        <v>-0.36760541657402307</v>
      </c>
      <c r="L140" s="15">
        <f t="shared" si="64"/>
        <v>-0.27477070716523178</v>
      </c>
      <c r="M140" s="15">
        <f t="shared" si="64"/>
        <v>-0.32989263766835647</v>
      </c>
      <c r="N140" s="15">
        <f t="shared" si="64"/>
        <v>-0.40951684785216602</v>
      </c>
      <c r="O140" s="15">
        <f t="shared" si="64"/>
        <v>-0.33253549391939358</v>
      </c>
      <c r="P140" s="15">
        <f t="shared" si="64"/>
        <v>-0.32986085049995562</v>
      </c>
      <c r="Q140" s="15">
        <f t="shared" si="64"/>
        <v>-0.34929019251355781</v>
      </c>
      <c r="R140" s="15">
        <f t="shared" si="64"/>
        <v>-0.28941702357986815</v>
      </c>
      <c r="S140" s="15">
        <f t="shared" si="64"/>
        <v>-0.34814067752229122</v>
      </c>
      <c r="T140" s="15">
        <f t="shared" si="64"/>
        <v>-0.2812524005433234</v>
      </c>
      <c r="U140" s="15">
        <f t="shared" si="64"/>
        <v>-0.14275972118192404</v>
      </c>
      <c r="V140" s="15">
        <f t="shared" si="64"/>
        <v>-0.16698597820100108</v>
      </c>
      <c r="W140" s="15">
        <f t="shared" si="64"/>
        <v>-0.36211755826346603</v>
      </c>
      <c r="X140" s="15">
        <f t="shared" si="64"/>
        <v>-0.252244446323729</v>
      </c>
      <c r="Y140" s="15">
        <f t="shared" si="64"/>
        <v>-0.26157077345849328</v>
      </c>
      <c r="Z140" s="15">
        <f t="shared" si="64"/>
        <v>-0.27786788701848453</v>
      </c>
      <c r="AA140" s="15">
        <f t="shared" si="64"/>
        <v>-0.22079520365998823</v>
      </c>
      <c r="AB140" s="15">
        <f t="shared" si="64"/>
        <v>-0.27153264262623789</v>
      </c>
      <c r="AC140" s="15">
        <f t="shared" si="64"/>
        <v>-0.23857020464587783</v>
      </c>
      <c r="AD140" s="15">
        <f t="shared" si="64"/>
        <v>-0.19477328819852269</v>
      </c>
      <c r="AE140" s="15">
        <f t="shared" si="64"/>
        <v>-0.21628588161646234</v>
      </c>
      <c r="AF140" s="15">
        <f t="shared" si="64"/>
        <v>-0.21909538092098579</v>
      </c>
      <c r="AG140" s="15">
        <f t="shared" si="64"/>
        <v>-0.21485843403445129</v>
      </c>
      <c r="AH140" s="15">
        <f t="shared" si="64"/>
        <v>-0.32668861191701626</v>
      </c>
      <c r="AI140" s="15">
        <f t="shared" si="64"/>
        <v>-0.33424954451572475</v>
      </c>
      <c r="AJ140" s="15">
        <f t="shared" si="64"/>
        <v>-0.36487157373971341</v>
      </c>
      <c r="AK140" s="15">
        <f t="shared" si="64"/>
        <v>-0.35313926605152401</v>
      </c>
      <c r="AL140" s="15">
        <f t="shared" si="64"/>
        <v>-0.36849819851521121</v>
      </c>
    </row>
    <row r="141" spans="1:38" x14ac:dyDescent="0.4">
      <c r="A141" s="16" t="s">
        <v>25</v>
      </c>
      <c r="E141" s="17">
        <f t="shared" ref="E141:AL141" si="65">(E139-D139)/D139</f>
        <v>9.0251812018056612E-2</v>
      </c>
      <c r="F141" s="17">
        <f t="shared" si="65"/>
        <v>-0.32113273403200848</v>
      </c>
      <c r="G141" s="17">
        <f t="shared" si="65"/>
        <v>-0.2996929409324155</v>
      </c>
      <c r="H141" s="17">
        <f t="shared" si="65"/>
        <v>-0.31876822662453447</v>
      </c>
      <c r="I141" s="17">
        <f t="shared" si="65"/>
        <v>0.23886070804926904</v>
      </c>
      <c r="J141" s="17">
        <f t="shared" si="65"/>
        <v>0.10451379089800955</v>
      </c>
      <c r="K141" s="17">
        <f t="shared" si="65"/>
        <v>0.30887880352295882</v>
      </c>
      <c r="L141" s="17">
        <f t="shared" si="65"/>
        <v>0.14679871055482838</v>
      </c>
      <c r="M141" s="17">
        <f t="shared" si="65"/>
        <v>-7.6006210791161877E-2</v>
      </c>
      <c r="N141" s="17">
        <f t="shared" si="65"/>
        <v>-0.1188230642725019</v>
      </c>
      <c r="O141" s="17">
        <f t="shared" si="65"/>
        <v>0.13037011073518207</v>
      </c>
      <c r="P141" s="17">
        <f t="shared" si="65"/>
        <v>4.0071695124938309E-3</v>
      </c>
      <c r="Q141" s="17">
        <f t="shared" si="65"/>
        <v>-2.8992996496470011E-2</v>
      </c>
      <c r="R141" s="17">
        <f t="shared" si="65"/>
        <v>9.2012089328985788E-2</v>
      </c>
      <c r="S141" s="17">
        <f t="shared" si="65"/>
        <v>-8.264151533473095E-2</v>
      </c>
      <c r="T141" s="17">
        <f t="shared" si="65"/>
        <v>0.10261152164661286</v>
      </c>
      <c r="U141" s="17">
        <f t="shared" si="65"/>
        <v>0.19268611048731191</v>
      </c>
      <c r="V141" s="17">
        <f t="shared" si="65"/>
        <v>-2.826075444387554E-2</v>
      </c>
      <c r="W141" s="17">
        <f t="shared" si="65"/>
        <v>-0.23424765364819872</v>
      </c>
      <c r="X141" s="17">
        <f t="shared" si="65"/>
        <v>0.17224664726720629</v>
      </c>
      <c r="Y141" s="17">
        <f t="shared" si="65"/>
        <v>-1.2472427772568535E-2</v>
      </c>
      <c r="Z141" s="17">
        <f t="shared" si="65"/>
        <v>-2.2069973633519473E-2</v>
      </c>
      <c r="AA141" s="17">
        <f t="shared" si="65"/>
        <v>7.9033576173280051E-2</v>
      </c>
      <c r="AB141" s="17">
        <f t="shared" si="65"/>
        <v>-6.5114382258127129E-2</v>
      </c>
      <c r="AC141" s="17">
        <f t="shared" si="65"/>
        <v>4.5249025432237258E-2</v>
      </c>
      <c r="AD141" s="17">
        <f t="shared" si="65"/>
        <v>5.7519310006756814E-2</v>
      </c>
      <c r="AE141" s="17">
        <f t="shared" si="65"/>
        <v>-2.6716194461322638E-2</v>
      </c>
      <c r="AF141" s="17">
        <f t="shared" si="65"/>
        <v>-3.5848522294305908E-3</v>
      </c>
      <c r="AG141" s="17">
        <f t="shared" si="65"/>
        <v>5.4256906452051657E-3</v>
      </c>
      <c r="AH141" s="20">
        <f t="shared" si="65"/>
        <v>-0.14243313910535213</v>
      </c>
      <c r="AI141" s="21">
        <f t="shared" si="65"/>
        <v>-1.1229473810380003E-2</v>
      </c>
      <c r="AJ141" s="21">
        <f t="shared" si="65"/>
        <v>-4.599625726386293E-2</v>
      </c>
      <c r="AK141" s="21">
        <f t="shared" si="65"/>
        <v>1.8472339141346002E-2</v>
      </c>
      <c r="AL141" s="21">
        <f t="shared" si="65"/>
        <v>-2.3743800879573208E-2</v>
      </c>
    </row>
    <row r="142" spans="1:38" hidden="1" x14ac:dyDescent="0.4">
      <c r="A142" s="2" t="s">
        <v>35</v>
      </c>
      <c r="S142" s="22" t="e">
        <f>S139/#REF!</f>
        <v>#REF!</v>
      </c>
      <c r="T142" s="22" t="e">
        <f>T139/#REF!</f>
        <v>#REF!</v>
      </c>
      <c r="U142" s="22" t="e">
        <f>U139/#REF!</f>
        <v>#REF!</v>
      </c>
      <c r="V142" s="22" t="e">
        <f>V139/#REF!</f>
        <v>#REF!</v>
      </c>
      <c r="W142" s="22" t="e">
        <f>W139/#REF!</f>
        <v>#REF!</v>
      </c>
      <c r="X142" s="22" t="e">
        <f>X139/#REF!</f>
        <v>#REF!</v>
      </c>
      <c r="Y142" s="22" t="e">
        <f>Y139/#REF!</f>
        <v>#REF!</v>
      </c>
      <c r="Z142" s="22" t="e">
        <f>Z139/#REF!</f>
        <v>#REF!</v>
      </c>
      <c r="AA142" s="22" t="e">
        <f>AA139/#REF!</f>
        <v>#REF!</v>
      </c>
      <c r="AB142" s="22" t="e">
        <f>AB139/#REF!</f>
        <v>#REF!</v>
      </c>
      <c r="AC142" s="22" t="e">
        <f>AC139/#REF!</f>
        <v>#REF!</v>
      </c>
      <c r="AD142" s="22" t="e">
        <f>AD139/#REF!</f>
        <v>#REF!</v>
      </c>
      <c r="AE142" s="22" t="e">
        <f>AE139/#REF!</f>
        <v>#REF!</v>
      </c>
      <c r="AF142" s="22" t="e">
        <f>AF139/#REF!</f>
        <v>#REF!</v>
      </c>
      <c r="AG142" s="22" t="e">
        <f>AG139/#REF!</f>
        <v>#REF!</v>
      </c>
      <c r="AH142" s="22" t="e">
        <f>AH139/#REF!</f>
        <v>#REF!</v>
      </c>
      <c r="AI142" s="23" t="e">
        <f>AI139/#REF!</f>
        <v>#REF!</v>
      </c>
    </row>
    <row r="143" spans="1:38" x14ac:dyDescent="0.4"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:38" x14ac:dyDescent="0.4">
      <c r="A144" s="9" t="s">
        <v>93</v>
      </c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/>
    </row>
    <row r="145" spans="1:38" x14ac:dyDescent="0.4">
      <c r="A145" s="2" t="s">
        <v>34</v>
      </c>
      <c r="D145" s="10">
        <f t="shared" ref="D145:AL145" si="66">D149</f>
        <v>7.4898879298570531E-2</v>
      </c>
      <c r="E145" s="10">
        <f t="shared" si="66"/>
        <v>8.2752709753061607E-2</v>
      </c>
      <c r="F145" s="10">
        <f t="shared" si="66"/>
        <v>4.8368265111883114E-2</v>
      </c>
      <c r="G145" s="10">
        <f t="shared" si="66"/>
        <v>3.8334598965787538E-2</v>
      </c>
      <c r="H145" s="10">
        <f t="shared" si="66"/>
        <v>2.8383269886483892E-2</v>
      </c>
      <c r="I145" s="10">
        <f t="shared" si="66"/>
        <v>3.6683995193951331E-2</v>
      </c>
      <c r="J145" s="10">
        <f t="shared" si="66"/>
        <v>3.8631248709904344E-2</v>
      </c>
      <c r="K145" s="10">
        <f t="shared" si="66"/>
        <v>6.0006020595150394E-2</v>
      </c>
      <c r="L145" s="10">
        <f t="shared" si="66"/>
        <v>8.8832786385756146E-2</v>
      </c>
      <c r="M145" s="10">
        <f t="shared" si="66"/>
        <v>9.3938630439679538E-2</v>
      </c>
      <c r="N145" s="10">
        <f t="shared" si="66"/>
        <v>0.12385037551452351</v>
      </c>
      <c r="O145" s="10">
        <f t="shared" si="66"/>
        <v>0.12810680335741226</v>
      </c>
      <c r="P145" s="10">
        <f t="shared" si="66"/>
        <v>0.12935344836034551</v>
      </c>
      <c r="Q145" s="10">
        <f t="shared" si="66"/>
        <v>0.16236780222895877</v>
      </c>
      <c r="R145" s="10">
        <f t="shared" si="66"/>
        <v>0.19751966312756752</v>
      </c>
      <c r="S145" s="10">
        <f t="shared" si="66"/>
        <v>0.19853999999999999</v>
      </c>
      <c r="T145" s="10">
        <f t="shared" si="66"/>
        <v>0.32049</v>
      </c>
      <c r="U145" s="10">
        <f t="shared" si="66"/>
        <v>0.45239000000000001</v>
      </c>
      <c r="V145" s="10">
        <f t="shared" si="66"/>
        <v>0.42898999999999998</v>
      </c>
      <c r="W145" s="10">
        <f t="shared" si="66"/>
        <v>0.32292999999999999</v>
      </c>
      <c r="X145" s="10">
        <f t="shared" si="66"/>
        <v>0.42308000000000001</v>
      </c>
      <c r="Y145" s="10">
        <f t="shared" si="66"/>
        <v>0.40638999999999997</v>
      </c>
      <c r="Z145" s="10">
        <f t="shared" si="66"/>
        <v>0.41714000000000001</v>
      </c>
      <c r="AA145" s="10">
        <f t="shared" si="66"/>
        <v>0.45780999999999999</v>
      </c>
      <c r="AB145" s="10">
        <f t="shared" si="66"/>
        <v>0.46838999999999997</v>
      </c>
      <c r="AC145" s="10">
        <f t="shared" si="66"/>
        <v>0.47333999999999998</v>
      </c>
      <c r="AD145" s="10">
        <f t="shared" si="66"/>
        <v>0.50602000000000003</v>
      </c>
      <c r="AE145" s="10">
        <f t="shared" si="66"/>
        <v>0.45335999999999999</v>
      </c>
      <c r="AF145" s="10">
        <f t="shared" si="66"/>
        <v>0.40467999999999998</v>
      </c>
      <c r="AG145" s="10">
        <f t="shared" si="66"/>
        <v>0.38457999999999998</v>
      </c>
      <c r="AH145" s="10">
        <f t="shared" si="66"/>
        <v>0.31928000000000001</v>
      </c>
      <c r="AI145" s="25">
        <f t="shared" si="66"/>
        <v>0.30980000000000002</v>
      </c>
      <c r="AJ145" s="25">
        <f t="shared" si="66"/>
        <v>0.25596000000000002</v>
      </c>
      <c r="AK145" s="25">
        <f t="shared" si="66"/>
        <v>0.24618999999999999</v>
      </c>
      <c r="AL145" s="25">
        <f t="shared" si="66"/>
        <v>0.22192000000000001</v>
      </c>
    </row>
    <row r="146" spans="1:38" x14ac:dyDescent="0.4">
      <c r="A146" s="14" t="s">
        <v>24</v>
      </c>
      <c r="B146" s="14"/>
      <c r="C146" s="14"/>
      <c r="D146" s="14"/>
      <c r="E146" s="15">
        <f>(E145-$D145)/$D145</f>
        <v>0.10485911842797051</v>
      </c>
      <c r="F146" s="15">
        <f t="shared" ref="F146:AL146" si="67">(F145-$D145)/$D145</f>
        <v>-0.35421910761745884</v>
      </c>
      <c r="G146" s="15">
        <f t="shared" si="67"/>
        <v>-0.48818194177547375</v>
      </c>
      <c r="H146" s="15">
        <f t="shared" si="67"/>
        <v>-0.62104546620331613</v>
      </c>
      <c r="I146" s="15">
        <f t="shared" si="67"/>
        <v>-0.51021970505436576</v>
      </c>
      <c r="J146" s="15">
        <f t="shared" si="67"/>
        <v>-0.48422127177753871</v>
      </c>
      <c r="K146" s="15">
        <f t="shared" si="67"/>
        <v>-0.19883953996230716</v>
      </c>
      <c r="L146" s="15">
        <f t="shared" si="67"/>
        <v>0.18603625605185187</v>
      </c>
      <c r="M146" s="15">
        <f t="shared" si="67"/>
        <v>0.2542060885211721</v>
      </c>
      <c r="N146" s="15">
        <f t="shared" si="67"/>
        <v>0.65356780601238218</v>
      </c>
      <c r="O146" s="15">
        <f t="shared" si="67"/>
        <v>0.71039679841854741</v>
      </c>
      <c r="P146" s="15">
        <f t="shared" si="67"/>
        <v>0.72704117300209414</v>
      </c>
      <c r="Q146" s="15">
        <f t="shared" si="67"/>
        <v>1.1678268586864906</v>
      </c>
      <c r="R146" s="15">
        <f t="shared" si="67"/>
        <v>1.6371511159758736</v>
      </c>
      <c r="S146" s="15">
        <f t="shared" si="67"/>
        <v>1.650773974982416</v>
      </c>
      <c r="T146" s="15">
        <f t="shared" si="67"/>
        <v>3.2789692316012617</v>
      </c>
      <c r="U146" s="15">
        <f t="shared" si="67"/>
        <v>5.0400102676654335</v>
      </c>
      <c r="V146" s="15">
        <f t="shared" si="67"/>
        <v>4.7275890376131091</v>
      </c>
      <c r="W146" s="15">
        <f t="shared" si="67"/>
        <v>3.3115464880682564</v>
      </c>
      <c r="X146" s="15">
        <f t="shared" si="67"/>
        <v>4.6486826500229705</v>
      </c>
      <c r="Y146" s="15">
        <f t="shared" si="67"/>
        <v>4.4258488752548804</v>
      </c>
      <c r="Z146" s="15">
        <f t="shared" si="67"/>
        <v>4.5693757223943035</v>
      </c>
      <c r="AA146" s="15">
        <f t="shared" si="67"/>
        <v>5.1123745012929378</v>
      </c>
      <c r="AB146" s="15">
        <f t="shared" si="67"/>
        <v>5.2536316215473651</v>
      </c>
      <c r="AC146" s="15">
        <f t="shared" si="67"/>
        <v>5.3197207279045875</v>
      </c>
      <c r="AD146" s="15">
        <f t="shared" si="67"/>
        <v>5.7560423432084331</v>
      </c>
      <c r="AE146" s="15">
        <f t="shared" si="67"/>
        <v>5.0529610622445258</v>
      </c>
      <c r="AF146" s="15">
        <f t="shared" si="67"/>
        <v>4.4030180930587495</v>
      </c>
      <c r="AG146" s="15">
        <f t="shared" si="67"/>
        <v>4.1346562672445728</v>
      </c>
      <c r="AH146" s="15">
        <f t="shared" si="67"/>
        <v>3.2628141167139408</v>
      </c>
      <c r="AI146" s="15">
        <f t="shared" si="67"/>
        <v>3.1362434645388966</v>
      </c>
      <c r="AJ146" s="15">
        <f t="shared" si="67"/>
        <v>2.4174076087261978</v>
      </c>
      <c r="AK146" s="15">
        <f t="shared" si="67"/>
        <v>2.2869650695120427</v>
      </c>
      <c r="AL146" s="15">
        <f t="shared" si="67"/>
        <v>1.9629281783423884</v>
      </c>
    </row>
    <row r="147" spans="1:38" x14ac:dyDescent="0.4">
      <c r="A147" s="16" t="s">
        <v>25</v>
      </c>
      <c r="E147" s="17">
        <f t="shared" ref="E147:AL147" si="68">(E145-D145)/D145</f>
        <v>0.10485911842797051</v>
      </c>
      <c r="F147" s="17">
        <f t="shared" si="68"/>
        <v>-0.41550838327570738</v>
      </c>
      <c r="G147" s="17">
        <f t="shared" si="68"/>
        <v>-0.20744316801287349</v>
      </c>
      <c r="H147" s="17">
        <f t="shared" si="68"/>
        <v>-0.25959131822886433</v>
      </c>
      <c r="I147" s="17">
        <f t="shared" si="68"/>
        <v>0.29245133984440047</v>
      </c>
      <c r="J147" s="17">
        <f t="shared" si="68"/>
        <v>5.308182780140825E-2</v>
      </c>
      <c r="K147" s="17">
        <f t="shared" si="68"/>
        <v>0.55330263967796489</v>
      </c>
      <c r="L147" s="17">
        <f t="shared" si="68"/>
        <v>0.48039789182313303</v>
      </c>
      <c r="M147" s="17">
        <f t="shared" si="68"/>
        <v>5.7477022410974223E-2</v>
      </c>
      <c r="N147" s="17">
        <f t="shared" si="68"/>
        <v>0.31841793876323421</v>
      </c>
      <c r="O147" s="17">
        <f t="shared" si="68"/>
        <v>3.4367500503780186E-2</v>
      </c>
      <c r="P147" s="17">
        <f t="shared" si="68"/>
        <v>9.7312942815001909E-3</v>
      </c>
      <c r="Q147" s="17">
        <f t="shared" si="68"/>
        <v>0.25522592777460207</v>
      </c>
      <c r="R147" s="17">
        <f t="shared" si="68"/>
        <v>0.21649526824930634</v>
      </c>
      <c r="S147" s="17">
        <f t="shared" si="68"/>
        <v>5.1657483426016601E-3</v>
      </c>
      <c r="T147" s="17">
        <f t="shared" si="68"/>
        <v>0.61423390752493201</v>
      </c>
      <c r="U147" s="17">
        <f t="shared" si="68"/>
        <v>0.41155730287996511</v>
      </c>
      <c r="V147" s="17">
        <f t="shared" si="68"/>
        <v>-5.1725281283848075E-2</v>
      </c>
      <c r="W147" s="17">
        <f t="shared" si="68"/>
        <v>-0.24723187020676471</v>
      </c>
      <c r="X147" s="17">
        <f t="shared" si="68"/>
        <v>0.31012913015204541</v>
      </c>
      <c r="Y147" s="17">
        <f t="shared" si="68"/>
        <v>-3.9448804008698206E-2</v>
      </c>
      <c r="Z147" s="17">
        <f t="shared" si="68"/>
        <v>2.6452422549767558E-2</v>
      </c>
      <c r="AA147" s="17">
        <f t="shared" si="68"/>
        <v>9.7497243131802233E-2</v>
      </c>
      <c r="AB147" s="17">
        <f t="shared" si="68"/>
        <v>2.3110023809003687E-2</v>
      </c>
      <c r="AC147" s="17">
        <f t="shared" si="68"/>
        <v>1.0568116313328659E-2</v>
      </c>
      <c r="AD147" s="17">
        <f t="shared" si="68"/>
        <v>6.9041281108716865E-2</v>
      </c>
      <c r="AE147" s="17">
        <f t="shared" si="68"/>
        <v>-0.10406703292359994</v>
      </c>
      <c r="AF147" s="17">
        <f t="shared" si="68"/>
        <v>-0.10737603670372331</v>
      </c>
      <c r="AG147" s="17">
        <f t="shared" si="68"/>
        <v>-4.9668874172185448E-2</v>
      </c>
      <c r="AH147" s="20">
        <f t="shared" si="68"/>
        <v>-0.16979562119715005</v>
      </c>
      <c r="AI147" s="21">
        <f t="shared" si="68"/>
        <v>-2.9691806564770697E-2</v>
      </c>
      <c r="AJ147" s="21">
        <f t="shared" si="68"/>
        <v>-0.17378954163976756</v>
      </c>
      <c r="AK147" s="21">
        <f t="shared" si="68"/>
        <v>-3.8170026566651145E-2</v>
      </c>
      <c r="AL147" s="21">
        <f t="shared" si="68"/>
        <v>-9.8582395710629947E-2</v>
      </c>
    </row>
    <row r="148" spans="1:38" hidden="1" x14ac:dyDescent="0.4">
      <c r="A148" s="2" t="s">
        <v>35</v>
      </c>
      <c r="S148" s="22" t="e">
        <f>S145/#REF!</f>
        <v>#REF!</v>
      </c>
      <c r="T148" s="22" t="e">
        <f>T145/#REF!</f>
        <v>#REF!</v>
      </c>
      <c r="U148" s="22" t="e">
        <f>U145/#REF!</f>
        <v>#REF!</v>
      </c>
      <c r="V148" s="22" t="e">
        <f>V145/#REF!</f>
        <v>#REF!</v>
      </c>
      <c r="W148" s="22" t="e">
        <f>W145/#REF!</f>
        <v>#REF!</v>
      </c>
      <c r="X148" s="22" t="e">
        <f>X145/#REF!</f>
        <v>#REF!</v>
      </c>
      <c r="Y148" s="22" t="e">
        <f>Y145/#REF!</f>
        <v>#REF!</v>
      </c>
      <c r="Z148" s="22" t="e">
        <f>Z145/#REF!</f>
        <v>#REF!</v>
      </c>
      <c r="AA148" s="22" t="e">
        <f>AA145/#REF!</f>
        <v>#REF!</v>
      </c>
      <c r="AB148" s="22" t="e">
        <f>AB145/#REF!</f>
        <v>#REF!</v>
      </c>
      <c r="AC148" s="22" t="e">
        <f>AC145/#REF!</f>
        <v>#REF!</v>
      </c>
      <c r="AD148" s="22" t="e">
        <f>AD145/#REF!</f>
        <v>#REF!</v>
      </c>
      <c r="AE148" s="22" t="e">
        <f>AE145/#REF!</f>
        <v>#REF!</v>
      </c>
      <c r="AF148" s="22" t="e">
        <f>AF145/#REF!</f>
        <v>#REF!</v>
      </c>
      <c r="AG148" s="22" t="e">
        <f>AG145/#REF!</f>
        <v>#REF!</v>
      </c>
      <c r="AH148" s="22" t="e">
        <f>AH145/#REF!</f>
        <v>#REF!</v>
      </c>
      <c r="AI148" s="23" t="e">
        <f>AI145/#REF!</f>
        <v>#REF!</v>
      </c>
    </row>
    <row r="149" spans="1:38" x14ac:dyDescent="0.4">
      <c r="A149" s="2" t="s">
        <v>94</v>
      </c>
      <c r="B149" s="2" t="s">
        <v>95</v>
      </c>
      <c r="D149" s="2">
        <v>7.4898879298570531E-2</v>
      </c>
      <c r="E149" s="2">
        <v>8.2752709753061607E-2</v>
      </c>
      <c r="F149" s="2">
        <v>4.8368265111883114E-2</v>
      </c>
      <c r="G149" s="2">
        <v>3.8334598965787538E-2</v>
      </c>
      <c r="H149" s="2">
        <v>2.8383269886483892E-2</v>
      </c>
      <c r="I149" s="2">
        <v>3.6683995193951331E-2</v>
      </c>
      <c r="J149" s="2">
        <v>3.8631248709904344E-2</v>
      </c>
      <c r="K149" s="2">
        <v>6.0006020595150394E-2</v>
      </c>
      <c r="L149" s="2">
        <v>8.8832786385756146E-2</v>
      </c>
      <c r="M149" s="2">
        <v>9.3938630439679538E-2</v>
      </c>
      <c r="N149" s="2">
        <v>0.12385037551452351</v>
      </c>
      <c r="O149" s="2">
        <v>0.12810680335741226</v>
      </c>
      <c r="P149" s="2">
        <v>0.12935344836034551</v>
      </c>
      <c r="Q149" s="2">
        <v>0.16236780222895877</v>
      </c>
      <c r="R149" s="2">
        <v>0.19751966312756752</v>
      </c>
      <c r="S149" s="2">
        <v>0.19853999999999999</v>
      </c>
      <c r="T149" s="2">
        <v>0.32049</v>
      </c>
      <c r="U149" s="2">
        <v>0.45239000000000001</v>
      </c>
      <c r="V149" s="2">
        <v>0.42898999999999998</v>
      </c>
      <c r="W149" s="2">
        <v>0.32292999999999999</v>
      </c>
      <c r="X149" s="2">
        <v>0.42308000000000001</v>
      </c>
      <c r="Y149" s="2">
        <v>0.40638999999999997</v>
      </c>
      <c r="Z149" s="2">
        <v>0.41714000000000001</v>
      </c>
      <c r="AA149" s="2">
        <v>0.45780999999999999</v>
      </c>
      <c r="AB149" s="2">
        <v>0.46838999999999997</v>
      </c>
      <c r="AC149" s="2">
        <v>0.47333999999999998</v>
      </c>
      <c r="AD149" s="2">
        <v>0.50602000000000003</v>
      </c>
      <c r="AE149" s="2">
        <v>0.45335999999999999</v>
      </c>
      <c r="AF149" s="2">
        <v>0.40467999999999998</v>
      </c>
      <c r="AG149" s="2">
        <v>0.38457999999999998</v>
      </c>
      <c r="AH149" s="2">
        <v>0.31928000000000001</v>
      </c>
      <c r="AI149" s="26">
        <v>0.30980000000000002</v>
      </c>
      <c r="AJ149" s="2">
        <v>0.25596000000000002</v>
      </c>
      <c r="AK149" s="2">
        <v>0.24618999999999999</v>
      </c>
      <c r="AL149" s="2">
        <v>0.22192000000000001</v>
      </c>
    </row>
    <row r="150" spans="1:38" x14ac:dyDescent="0.4"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</row>
    <row r="151" spans="1:38" x14ac:dyDescent="0.4">
      <c r="A151" s="9" t="s">
        <v>96</v>
      </c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/>
    </row>
    <row r="152" spans="1:38" x14ac:dyDescent="0.4">
      <c r="A152" s="2" t="s">
        <v>34</v>
      </c>
      <c r="D152" s="10">
        <f t="shared" ref="D152:AL152" si="69">D156</f>
        <v>1.258645921742042</v>
      </c>
      <c r="E152" s="10">
        <f t="shared" si="69"/>
        <v>1.3714712256478816</v>
      </c>
      <c r="F152" s="10">
        <f t="shared" si="69"/>
        <v>0.96118774420552144</v>
      </c>
      <c r="G152" s="10">
        <f t="shared" si="69"/>
        <v>0.64929644001324638</v>
      </c>
      <c r="H152" s="10">
        <f t="shared" si="69"/>
        <v>0.41715602344707364</v>
      </c>
      <c r="I152" s="10">
        <f t="shared" si="69"/>
        <v>0.48650724330532097</v>
      </c>
      <c r="J152" s="10">
        <f t="shared" si="69"/>
        <v>0.54102290258152597</v>
      </c>
      <c r="K152" s="10">
        <f t="shared" si="69"/>
        <v>0.76604978095146137</v>
      </c>
      <c r="L152" s="10">
        <f t="shared" si="69"/>
        <v>0.88416269249341317</v>
      </c>
      <c r="M152" s="10">
        <f t="shared" si="69"/>
        <v>0.81145908968183711</v>
      </c>
      <c r="N152" s="10">
        <f t="shared" si="69"/>
        <v>0.65753727349362545</v>
      </c>
      <c r="O152" s="10">
        <f t="shared" si="69"/>
        <v>0.76362899014280405</v>
      </c>
      <c r="P152" s="10">
        <f t="shared" si="69"/>
        <v>0.75310210874975059</v>
      </c>
      <c r="Q152" s="10">
        <f t="shared" si="69"/>
        <v>0.66650708154431892</v>
      </c>
      <c r="R152" s="10">
        <f t="shared" si="69"/>
        <v>0.69508714902651036</v>
      </c>
      <c r="S152" s="10">
        <f t="shared" si="69"/>
        <v>0.56340999999999997</v>
      </c>
      <c r="T152" s="10">
        <f t="shared" si="69"/>
        <v>0.51593</v>
      </c>
      <c r="U152" s="10">
        <f t="shared" si="69"/>
        <v>0.54066000000000003</v>
      </c>
      <c r="V152" s="10">
        <f t="shared" si="69"/>
        <v>0.52309000000000005</v>
      </c>
      <c r="W152" s="10">
        <f t="shared" si="69"/>
        <v>0.37958999999999998</v>
      </c>
      <c r="X152" s="10">
        <f t="shared" si="69"/>
        <v>0.46912999999999999</v>
      </c>
      <c r="Y152" s="10">
        <f t="shared" si="69"/>
        <v>0.47214</v>
      </c>
      <c r="Z152" s="10">
        <f t="shared" si="69"/>
        <v>0.4501</v>
      </c>
      <c r="AA152" s="10">
        <f t="shared" si="69"/>
        <v>0.40844999999999998</v>
      </c>
      <c r="AB152" s="10">
        <f t="shared" si="69"/>
        <v>0.43707000000000001</v>
      </c>
      <c r="AC152" s="10">
        <f t="shared" si="69"/>
        <v>0.39861999999999997</v>
      </c>
      <c r="AD152" s="10">
        <f t="shared" si="69"/>
        <v>0.33282</v>
      </c>
      <c r="AE152" s="10">
        <f t="shared" si="69"/>
        <v>0.30338999999999999</v>
      </c>
      <c r="AF152" s="10">
        <f t="shared" si="69"/>
        <v>0.29698000000000002</v>
      </c>
      <c r="AG152" s="10">
        <f t="shared" si="69"/>
        <v>0.29167999999999999</v>
      </c>
      <c r="AH152" s="10">
        <f t="shared" si="69"/>
        <v>0.2427</v>
      </c>
      <c r="AI152" s="25">
        <f t="shared" si="69"/>
        <v>0.23444999999999999</v>
      </c>
      <c r="AJ152" s="25">
        <f t="shared" si="69"/>
        <v>0.18160999999999999</v>
      </c>
      <c r="AK152" s="25">
        <f t="shared" si="69"/>
        <v>0.18922</v>
      </c>
      <c r="AL152" s="25">
        <f t="shared" si="69"/>
        <v>0.12289</v>
      </c>
    </row>
    <row r="153" spans="1:38" x14ac:dyDescent="0.4">
      <c r="A153" s="14" t="s">
        <v>24</v>
      </c>
      <c r="B153" s="14"/>
      <c r="C153" s="14"/>
      <c r="D153" s="14"/>
      <c r="E153" s="15">
        <f>(E152-$D152)/$D152</f>
        <v>8.9640225226871206E-2</v>
      </c>
      <c r="F153" s="15">
        <f t="shared" ref="F153:AL153" si="70">(F152-$D152)/$D152</f>
        <v>-0.236331896364325</v>
      </c>
      <c r="G153" s="15">
        <f t="shared" si="70"/>
        <v>-0.48413097854035003</v>
      </c>
      <c r="H153" s="15">
        <f t="shared" si="70"/>
        <v>-0.66856761203364923</v>
      </c>
      <c r="I153" s="15">
        <f t="shared" si="70"/>
        <v>-0.61346774744086441</v>
      </c>
      <c r="J153" s="15">
        <f t="shared" si="70"/>
        <v>-0.57015480427353427</v>
      </c>
      <c r="K153" s="15">
        <f t="shared" si="70"/>
        <v>-0.39136990974300212</v>
      </c>
      <c r="L153" s="15">
        <f t="shared" si="70"/>
        <v>-0.29752865581951871</v>
      </c>
      <c r="M153" s="15">
        <f t="shared" si="70"/>
        <v>-0.35529200415734979</v>
      </c>
      <c r="N153" s="15">
        <f t="shared" si="70"/>
        <v>-0.47758359826602059</v>
      </c>
      <c r="O153" s="15">
        <f t="shared" si="70"/>
        <v>-0.39329323922497966</v>
      </c>
      <c r="P153" s="15">
        <f t="shared" si="70"/>
        <v>-0.40165689512789127</v>
      </c>
      <c r="Q153" s="15">
        <f t="shared" si="70"/>
        <v>-0.47045704432757957</v>
      </c>
      <c r="R153" s="15">
        <f t="shared" si="70"/>
        <v>-0.44775004866780349</v>
      </c>
      <c r="S153" s="15">
        <f t="shared" si="70"/>
        <v>-0.55236815194204381</v>
      </c>
      <c r="T153" s="15">
        <f t="shared" si="70"/>
        <v>-0.59009123130838759</v>
      </c>
      <c r="U153" s="15">
        <f t="shared" si="70"/>
        <v>-0.57044313205123331</v>
      </c>
      <c r="V153" s="15">
        <f t="shared" si="70"/>
        <v>-0.58440257822786901</v>
      </c>
      <c r="W153" s="15">
        <f t="shared" si="70"/>
        <v>-0.69841399122429559</v>
      </c>
      <c r="X153" s="15">
        <f t="shared" si="70"/>
        <v>-0.62727404753300608</v>
      </c>
      <c r="Y153" s="15">
        <f t="shared" si="70"/>
        <v>-0.6248825886262519</v>
      </c>
      <c r="Z153" s="15">
        <f t="shared" si="70"/>
        <v>-0.64239347045511075</v>
      </c>
      <c r="AA153" s="15">
        <f t="shared" si="70"/>
        <v>-0.67548458788578092</v>
      </c>
      <c r="AB153" s="15">
        <f t="shared" si="70"/>
        <v>-0.65274586565611026</v>
      </c>
      <c r="AC153" s="15">
        <f t="shared" si="70"/>
        <v>-0.68329456830219115</v>
      </c>
      <c r="AD153" s="15">
        <f t="shared" si="70"/>
        <v>-0.73557297231030871</v>
      </c>
      <c r="AE153" s="15">
        <f t="shared" si="70"/>
        <v>-0.75895524328232844</v>
      </c>
      <c r="AF153" s="15">
        <f t="shared" si="70"/>
        <v>-0.76404801789770882</v>
      </c>
      <c r="AG153" s="15">
        <f t="shared" si="70"/>
        <v>-0.76825889238468492</v>
      </c>
      <c r="AH153" s="15">
        <f t="shared" si="70"/>
        <v>-0.80717372868130499</v>
      </c>
      <c r="AI153" s="15">
        <f t="shared" si="70"/>
        <v>-0.81372839179782419</v>
      </c>
      <c r="AJ153" s="15">
        <f t="shared" si="70"/>
        <v>-0.85571001592835516</v>
      </c>
      <c r="AK153" s="15">
        <f t="shared" si="70"/>
        <v>-0.84966383576875371</v>
      </c>
      <c r="AL153" s="15">
        <f t="shared" si="70"/>
        <v>-0.90236332722556889</v>
      </c>
    </row>
    <row r="154" spans="1:38" x14ac:dyDescent="0.4">
      <c r="A154" s="16" t="s">
        <v>25</v>
      </c>
      <c r="E154" s="17">
        <f t="shared" ref="E154:AL154" si="71">(E152-D152)/D152</f>
        <v>8.9640225226871206E-2</v>
      </c>
      <c r="F154" s="17">
        <f t="shared" si="71"/>
        <v>-0.29915573419963126</v>
      </c>
      <c r="G154" s="17">
        <f t="shared" si="71"/>
        <v>-0.32448531108776435</v>
      </c>
      <c r="H154" s="17">
        <f t="shared" si="71"/>
        <v>-0.35752608864055502</v>
      </c>
      <c r="I154" s="17">
        <f t="shared" si="71"/>
        <v>0.16624767703263479</v>
      </c>
      <c r="J154" s="17">
        <f t="shared" si="71"/>
        <v>0.11205518525444071</v>
      </c>
      <c r="K154" s="17">
        <f t="shared" si="71"/>
        <v>0.41592856290594171</v>
      </c>
      <c r="L154" s="17">
        <f t="shared" si="71"/>
        <v>0.15418438132734835</v>
      </c>
      <c r="M154" s="17">
        <f t="shared" si="71"/>
        <v>-8.2228761096609704E-2</v>
      </c>
      <c r="N154" s="17">
        <f t="shared" si="71"/>
        <v>-0.18968524494384859</v>
      </c>
      <c r="O154" s="17">
        <f t="shared" si="71"/>
        <v>0.16134707631932765</v>
      </c>
      <c r="P154" s="17">
        <f t="shared" si="71"/>
        <v>-1.3785334932196412E-2</v>
      </c>
      <c r="Q154" s="17">
        <f t="shared" si="71"/>
        <v>-0.11498444394106251</v>
      </c>
      <c r="R154" s="17">
        <f t="shared" si="71"/>
        <v>4.2880365825927129E-2</v>
      </c>
      <c r="S154" s="17">
        <f t="shared" si="71"/>
        <v>-0.18943976911517937</v>
      </c>
      <c r="T154" s="17">
        <f t="shared" si="71"/>
        <v>-8.4272554622743592E-2</v>
      </c>
      <c r="U154" s="17">
        <f t="shared" si="71"/>
        <v>4.7932859108793885E-2</v>
      </c>
      <c r="V154" s="17">
        <f t="shared" si="71"/>
        <v>-3.2497318092701462E-2</v>
      </c>
      <c r="W154" s="17">
        <f t="shared" si="71"/>
        <v>-0.27433137700969251</v>
      </c>
      <c r="X154" s="17">
        <f t="shared" si="71"/>
        <v>0.23588608762085411</v>
      </c>
      <c r="Y154" s="17">
        <f t="shared" si="71"/>
        <v>6.4161319890009439E-3</v>
      </c>
      <c r="Z154" s="17">
        <f t="shared" si="71"/>
        <v>-4.6681069174397433E-2</v>
      </c>
      <c r="AA154" s="17">
        <f t="shared" si="71"/>
        <v>-9.2534992223950285E-2</v>
      </c>
      <c r="AB154" s="17">
        <f t="shared" si="71"/>
        <v>7.0069775982372476E-2</v>
      </c>
      <c r="AC154" s="17">
        <f t="shared" si="71"/>
        <v>-8.7972178369597628E-2</v>
      </c>
      <c r="AD154" s="17">
        <f t="shared" si="71"/>
        <v>-0.16506948973960156</v>
      </c>
      <c r="AE154" s="17">
        <f t="shared" si="71"/>
        <v>-8.8426176311519777E-2</v>
      </c>
      <c r="AF154" s="17">
        <f t="shared" si="71"/>
        <v>-2.1127921157585852E-2</v>
      </c>
      <c r="AG154" s="17">
        <f t="shared" si="71"/>
        <v>-1.7846319617482748E-2</v>
      </c>
      <c r="AH154" s="20">
        <f t="shared" si="71"/>
        <v>-0.16792375205704882</v>
      </c>
      <c r="AI154" s="21">
        <f t="shared" si="71"/>
        <v>-3.3992583436341192E-2</v>
      </c>
      <c r="AJ154" s="21">
        <f t="shared" si="71"/>
        <v>-0.22537854553209641</v>
      </c>
      <c r="AK154" s="21">
        <f t="shared" si="71"/>
        <v>4.1902978910852956E-2</v>
      </c>
      <c r="AL154" s="21">
        <f t="shared" si="71"/>
        <v>-0.35054433992178419</v>
      </c>
    </row>
    <row r="155" spans="1:38" hidden="1" x14ac:dyDescent="0.4">
      <c r="A155" s="2" t="s">
        <v>35</v>
      </c>
      <c r="S155" s="22" t="e">
        <f>S152/#REF!</f>
        <v>#REF!</v>
      </c>
      <c r="T155" s="22" t="e">
        <f>T152/#REF!</f>
        <v>#REF!</v>
      </c>
      <c r="U155" s="22" t="e">
        <f>U152/#REF!</f>
        <v>#REF!</v>
      </c>
      <c r="V155" s="22" t="e">
        <f>V152/#REF!</f>
        <v>#REF!</v>
      </c>
      <c r="W155" s="22" t="e">
        <f>W152/#REF!</f>
        <v>#REF!</v>
      </c>
      <c r="X155" s="22" t="e">
        <f>X152/#REF!</f>
        <v>#REF!</v>
      </c>
      <c r="Y155" s="22" t="e">
        <f>Y152/#REF!</f>
        <v>#REF!</v>
      </c>
      <c r="Z155" s="22" t="e">
        <f>Z152/#REF!</f>
        <v>#REF!</v>
      </c>
      <c r="AA155" s="22" t="e">
        <f>AA152/#REF!</f>
        <v>#REF!</v>
      </c>
      <c r="AB155" s="22" t="e">
        <f>AB152/#REF!</f>
        <v>#REF!</v>
      </c>
      <c r="AC155" s="22" t="e">
        <f>AC152/#REF!</f>
        <v>#REF!</v>
      </c>
      <c r="AD155" s="22" t="e">
        <f>AD152/#REF!</f>
        <v>#REF!</v>
      </c>
      <c r="AE155" s="22" t="e">
        <f>AE152/#REF!</f>
        <v>#REF!</v>
      </c>
      <c r="AF155" s="22" t="e">
        <f>AF152/#REF!</f>
        <v>#REF!</v>
      </c>
      <c r="AG155" s="22" t="e">
        <f>AG152/#REF!</f>
        <v>#REF!</v>
      </c>
      <c r="AH155" s="22" t="e">
        <f>AH152/#REF!</f>
        <v>#REF!</v>
      </c>
      <c r="AI155" s="23" t="e">
        <f>AI152/#REF!</f>
        <v>#REF!</v>
      </c>
    </row>
    <row r="156" spans="1:38" x14ac:dyDescent="0.4">
      <c r="A156" s="2" t="s">
        <v>97</v>
      </c>
      <c r="B156" s="2" t="s">
        <v>98</v>
      </c>
      <c r="D156" s="2">
        <v>1.258645921742042</v>
      </c>
      <c r="E156" s="2">
        <v>1.3714712256478816</v>
      </c>
      <c r="F156" s="2">
        <v>0.96118774420552144</v>
      </c>
      <c r="G156" s="2">
        <v>0.64929644001324638</v>
      </c>
      <c r="H156" s="2">
        <v>0.41715602344707364</v>
      </c>
      <c r="I156" s="2">
        <v>0.48650724330532097</v>
      </c>
      <c r="J156" s="2">
        <v>0.54102290258152597</v>
      </c>
      <c r="K156" s="2">
        <v>0.76604978095146137</v>
      </c>
      <c r="L156" s="2">
        <v>0.88416269249341317</v>
      </c>
      <c r="M156" s="2">
        <v>0.81145908968183711</v>
      </c>
      <c r="N156" s="2">
        <v>0.65753727349362545</v>
      </c>
      <c r="O156" s="2">
        <v>0.76362899014280405</v>
      </c>
      <c r="P156" s="2">
        <v>0.75310210874975059</v>
      </c>
      <c r="Q156" s="2">
        <v>0.66650708154431892</v>
      </c>
      <c r="R156" s="2">
        <v>0.69508714902651036</v>
      </c>
      <c r="S156" s="2">
        <v>0.56340999999999997</v>
      </c>
      <c r="T156" s="2">
        <v>0.51593</v>
      </c>
      <c r="U156" s="2">
        <v>0.54066000000000003</v>
      </c>
      <c r="V156" s="2">
        <v>0.52309000000000005</v>
      </c>
      <c r="W156" s="2">
        <v>0.37958999999999998</v>
      </c>
      <c r="X156" s="2">
        <v>0.46912999999999999</v>
      </c>
      <c r="Y156" s="2">
        <v>0.47214</v>
      </c>
      <c r="Z156" s="2">
        <v>0.4501</v>
      </c>
      <c r="AA156" s="2">
        <v>0.40844999999999998</v>
      </c>
      <c r="AB156" s="2">
        <v>0.43707000000000001</v>
      </c>
      <c r="AC156" s="2">
        <v>0.39861999999999997</v>
      </c>
      <c r="AD156" s="2">
        <v>0.33282</v>
      </c>
      <c r="AE156" s="2">
        <v>0.30338999999999999</v>
      </c>
      <c r="AF156" s="2">
        <v>0.29698000000000002</v>
      </c>
      <c r="AG156" s="2">
        <v>0.29167999999999999</v>
      </c>
      <c r="AH156" s="2">
        <v>0.2427</v>
      </c>
      <c r="AI156" s="26">
        <v>0.23444999999999999</v>
      </c>
      <c r="AJ156" s="2">
        <v>0.18160999999999999</v>
      </c>
      <c r="AK156" s="2">
        <v>0.18922</v>
      </c>
      <c r="AL156" s="2">
        <v>0.12289</v>
      </c>
    </row>
    <row r="157" spans="1:38" x14ac:dyDescent="0.4">
      <c r="AI157" s="26"/>
    </row>
    <row r="158" spans="1:38" x14ac:dyDescent="0.4">
      <c r="A158" s="9" t="s">
        <v>99</v>
      </c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:38" x14ac:dyDescent="0.4">
      <c r="A159" s="2" t="s">
        <v>34</v>
      </c>
      <c r="D159" s="10">
        <f t="shared" ref="D159:AL159" si="72">D163</f>
        <v>3.3172874167255693E-2</v>
      </c>
      <c r="E159" s="10">
        <f t="shared" si="72"/>
        <v>3.6156034811141491E-2</v>
      </c>
      <c r="F159" s="10">
        <f t="shared" si="72"/>
        <v>2.6254567350972268E-2</v>
      </c>
      <c r="G159" s="10">
        <f t="shared" si="72"/>
        <v>1.5350444493935538E-2</v>
      </c>
      <c r="H159" s="10">
        <f t="shared" si="72"/>
        <v>1.0566511584276191E-2</v>
      </c>
      <c r="I159" s="10">
        <f t="shared" si="72"/>
        <v>1.2187188574264292E-2</v>
      </c>
      <c r="J159" s="10">
        <f t="shared" si="72"/>
        <v>1.3829609020438914E-2</v>
      </c>
      <c r="K159" s="10">
        <f t="shared" si="72"/>
        <v>2.1019129721235302E-2</v>
      </c>
      <c r="L159" s="10">
        <f t="shared" si="72"/>
        <v>3.5136827385178412E-2</v>
      </c>
      <c r="M159" s="10">
        <f t="shared" si="72"/>
        <v>3.1759113828232113E-2</v>
      </c>
      <c r="N159" s="10">
        <f t="shared" si="72"/>
        <v>3.3144154264722676E-2</v>
      </c>
      <c r="O159" s="10">
        <f t="shared" si="72"/>
        <v>4.2735148054384893E-2</v>
      </c>
      <c r="P159" s="10">
        <f t="shared" si="72"/>
        <v>4.1530771751804467E-2</v>
      </c>
      <c r="Q159" s="10">
        <f t="shared" si="72"/>
        <v>5.0161499091308188E-2</v>
      </c>
      <c r="R159" s="10">
        <f t="shared" si="72"/>
        <v>5.9010891981013988E-2</v>
      </c>
      <c r="S159" s="10">
        <f t="shared" si="72"/>
        <v>4.2900000000000001E-2</v>
      </c>
      <c r="T159" s="10">
        <f t="shared" si="72"/>
        <v>6.0909999999999999E-2</v>
      </c>
      <c r="U159" s="10">
        <f t="shared" si="72"/>
        <v>7.1429999999999993E-2</v>
      </c>
      <c r="V159" s="10">
        <f t="shared" si="72"/>
        <v>6.6269999999999996E-2</v>
      </c>
      <c r="W159" s="10">
        <f t="shared" si="72"/>
        <v>5.2350000000000001E-2</v>
      </c>
      <c r="X159" s="10">
        <f t="shared" si="72"/>
        <v>6.4699999999999994E-2</v>
      </c>
      <c r="Y159" s="10">
        <f t="shared" si="72"/>
        <v>6.0760000000000002E-2</v>
      </c>
      <c r="Z159" s="10">
        <f t="shared" si="72"/>
        <v>6.4369999999999997E-2</v>
      </c>
      <c r="AA159" s="10">
        <f t="shared" si="72"/>
        <v>6.3490000000000005E-2</v>
      </c>
      <c r="AB159" s="10">
        <f t="shared" si="72"/>
        <v>6.1789999999999998E-2</v>
      </c>
      <c r="AC159" s="10">
        <f t="shared" si="72"/>
        <v>5.5410000000000001E-2</v>
      </c>
      <c r="AD159" s="10">
        <f t="shared" si="72"/>
        <v>4.9599999999999998E-2</v>
      </c>
      <c r="AE159" s="10">
        <f t="shared" si="72"/>
        <v>5.3350000000000002E-2</v>
      </c>
      <c r="AF159" s="10">
        <f t="shared" si="72"/>
        <v>5.3870000000000001E-2</v>
      </c>
      <c r="AG159" s="10">
        <f t="shared" si="72"/>
        <v>4.947E-2</v>
      </c>
      <c r="AH159" s="10">
        <f t="shared" si="72"/>
        <v>4.0869999999999997E-2</v>
      </c>
      <c r="AI159" s="25">
        <f t="shared" si="72"/>
        <v>3.5810000000000002E-2</v>
      </c>
      <c r="AJ159" s="25">
        <f t="shared" si="72"/>
        <v>2.3789999999999999E-2</v>
      </c>
      <c r="AK159" s="25">
        <f t="shared" si="72"/>
        <v>2.9819999999999999E-2</v>
      </c>
      <c r="AL159" s="25">
        <f t="shared" si="72"/>
        <v>3.3110000000000001E-2</v>
      </c>
    </row>
    <row r="160" spans="1:38" x14ac:dyDescent="0.4">
      <c r="A160" s="14" t="s">
        <v>24</v>
      </c>
      <c r="B160" s="14"/>
      <c r="C160" s="14"/>
      <c r="D160" s="14"/>
      <c r="E160" s="15">
        <f>(E159-$D159)/$D159</f>
        <v>8.992771108240051E-2</v>
      </c>
      <c r="F160" s="15">
        <f t="shared" ref="F160:AL160" si="73">(F159-$D159)/$D159</f>
        <v>-0.20855313233944478</v>
      </c>
      <c r="G160" s="15">
        <f t="shared" si="73"/>
        <v>-0.53725913478164444</v>
      </c>
      <c r="H160" s="15">
        <f t="shared" si="73"/>
        <v>-0.68147132711502612</v>
      </c>
      <c r="I160" s="15">
        <f t="shared" si="73"/>
        <v>-0.6326158380845387</v>
      </c>
      <c r="J160" s="15">
        <f t="shared" si="73"/>
        <v>-0.58310489013671729</v>
      </c>
      <c r="K160" s="15">
        <f t="shared" si="73"/>
        <v>-0.36637598493099882</v>
      </c>
      <c r="L160" s="15">
        <f t="shared" si="73"/>
        <v>5.9203589294692452E-2</v>
      </c>
      <c r="M160" s="15">
        <f t="shared" si="73"/>
        <v>-4.26179634569945E-2</v>
      </c>
      <c r="N160" s="15">
        <f t="shared" si="73"/>
        <v>-8.657646723106647E-4</v>
      </c>
      <c r="O160" s="15">
        <f t="shared" si="73"/>
        <v>0.28825581524581723</v>
      </c>
      <c r="P160" s="15">
        <f t="shared" si="73"/>
        <v>0.25194975697338562</v>
      </c>
      <c r="Q160" s="15">
        <f t="shared" si="73"/>
        <v>0.51212399740814862</v>
      </c>
      <c r="R160" s="15">
        <f t="shared" si="73"/>
        <v>0.7788899352972708</v>
      </c>
      <c r="S160" s="15">
        <f t="shared" si="73"/>
        <v>0.29322529557435112</v>
      </c>
      <c r="T160" s="15">
        <f t="shared" si="73"/>
        <v>0.83613875882129896</v>
      </c>
      <c r="U160" s="15">
        <f t="shared" si="73"/>
        <v>1.1532653347989719</v>
      </c>
      <c r="V160" s="15">
        <f t="shared" si="73"/>
        <v>0.99771655798863035</v>
      </c>
      <c r="W160" s="15">
        <f t="shared" si="73"/>
        <v>0.57809660194212775</v>
      </c>
      <c r="X160" s="15">
        <f t="shared" si="73"/>
        <v>0.95038873248625888</v>
      </c>
      <c r="Y160" s="15">
        <f t="shared" si="73"/>
        <v>0.83161699205355655</v>
      </c>
      <c r="Z160" s="15">
        <f t="shared" si="73"/>
        <v>0.94044084559722552</v>
      </c>
      <c r="AA160" s="15">
        <f t="shared" si="73"/>
        <v>0.91391314722646988</v>
      </c>
      <c r="AB160" s="15">
        <f t="shared" si="73"/>
        <v>0.86266645719205481</v>
      </c>
      <c r="AC160" s="15">
        <f t="shared" si="73"/>
        <v>0.67034064400407445</v>
      </c>
      <c r="AD160" s="15">
        <f t="shared" si="73"/>
        <v>0.49519754453351544</v>
      </c>
      <c r="AE160" s="15">
        <f t="shared" si="73"/>
        <v>0.60824171372707769</v>
      </c>
      <c r="AF160" s="15">
        <f t="shared" si="73"/>
        <v>0.62391717185525164</v>
      </c>
      <c r="AG160" s="15">
        <f t="shared" si="73"/>
        <v>0.49127868000147201</v>
      </c>
      <c r="AH160" s="15">
        <f t="shared" si="73"/>
        <v>0.23203071865090266</v>
      </c>
      <c r="AI160" s="15">
        <f t="shared" si="73"/>
        <v>7.9496453019056279E-2</v>
      </c>
      <c r="AJ160" s="15">
        <f t="shared" si="73"/>
        <v>-0.28284779063604171</v>
      </c>
      <c r="AK160" s="15">
        <f t="shared" si="73"/>
        <v>-0.10107276657279374</v>
      </c>
      <c r="AL160" s="15">
        <f t="shared" si="73"/>
        <v>-1.8953488003084994E-3</v>
      </c>
    </row>
    <row r="161" spans="1:38" x14ac:dyDescent="0.4">
      <c r="A161" s="16" t="s">
        <v>25</v>
      </c>
      <c r="E161" s="17">
        <f t="shared" ref="E161:AL161" si="74">(E159-D159)/D159</f>
        <v>8.992771108240051E-2</v>
      </c>
      <c r="F161" s="17">
        <f t="shared" si="74"/>
        <v>-0.27385379818027178</v>
      </c>
      <c r="G161" s="17">
        <f t="shared" si="74"/>
        <v>-0.41532289263311456</v>
      </c>
      <c r="H161" s="17">
        <f t="shared" si="74"/>
        <v>-0.31164784261128881</v>
      </c>
      <c r="I161" s="17">
        <f t="shared" si="74"/>
        <v>0.1533786223638649</v>
      </c>
      <c r="J161" s="17">
        <f t="shared" si="74"/>
        <v>0.13476614693916561</v>
      </c>
      <c r="K161" s="17">
        <f t="shared" si="74"/>
        <v>0.51986434975644824</v>
      </c>
      <c r="L161" s="17">
        <f t="shared" si="74"/>
        <v>0.6716594764473155</v>
      </c>
      <c r="M161" s="17">
        <f t="shared" si="74"/>
        <v>-9.6130294289777068E-2</v>
      </c>
      <c r="N161" s="17">
        <f t="shared" si="74"/>
        <v>4.3610802366259284E-2</v>
      </c>
      <c r="O161" s="17">
        <f t="shared" si="74"/>
        <v>0.28937210806644387</v>
      </c>
      <c r="P161" s="17">
        <f t="shared" si="74"/>
        <v>-2.8182336025786847E-2</v>
      </c>
      <c r="Q161" s="17">
        <f t="shared" si="74"/>
        <v>0.20781524097559603</v>
      </c>
      <c r="R161" s="17">
        <f t="shared" si="74"/>
        <v>0.17641803076095053</v>
      </c>
      <c r="S161" s="17">
        <f t="shared" si="74"/>
        <v>-0.27301556441813257</v>
      </c>
      <c r="T161" s="17">
        <f t="shared" si="74"/>
        <v>0.41981351981351978</v>
      </c>
      <c r="U161" s="17">
        <f t="shared" si="74"/>
        <v>0.17271384009193885</v>
      </c>
      <c r="V161" s="17">
        <f t="shared" si="74"/>
        <v>-7.2238555228895399E-2</v>
      </c>
      <c r="W161" s="17">
        <f t="shared" si="74"/>
        <v>-0.21004979628791301</v>
      </c>
      <c r="X161" s="17">
        <f t="shared" si="74"/>
        <v>0.23591212989493779</v>
      </c>
      <c r="Y161" s="17">
        <f t="shared" si="74"/>
        <v>-6.0896445131375466E-2</v>
      </c>
      <c r="Z161" s="17">
        <f t="shared" si="74"/>
        <v>5.941408821593145E-2</v>
      </c>
      <c r="AA161" s="17">
        <f t="shared" si="74"/>
        <v>-1.3670964735124934E-2</v>
      </c>
      <c r="AB161" s="17">
        <f t="shared" si="74"/>
        <v>-2.6775870215782122E-2</v>
      </c>
      <c r="AC161" s="17">
        <f t="shared" si="74"/>
        <v>-0.1032529535523547</v>
      </c>
      <c r="AD161" s="17">
        <f t="shared" si="74"/>
        <v>-0.10485471936473566</v>
      </c>
      <c r="AE161" s="17">
        <f t="shared" si="74"/>
        <v>7.5604838709677491E-2</v>
      </c>
      <c r="AF161" s="17">
        <f t="shared" si="74"/>
        <v>9.7469540768509774E-3</v>
      </c>
      <c r="AG161" s="17">
        <f t="shared" si="74"/>
        <v>-8.1678113978095435E-2</v>
      </c>
      <c r="AH161" s="20">
        <f t="shared" si="74"/>
        <v>-0.17384273296947653</v>
      </c>
      <c r="AI161" s="21">
        <f t="shared" si="74"/>
        <v>-0.12380719354049415</v>
      </c>
      <c r="AJ161" s="21">
        <f t="shared" si="74"/>
        <v>-0.33566043004747281</v>
      </c>
      <c r="AK161" s="21">
        <f t="shared" si="74"/>
        <v>0.2534678436317781</v>
      </c>
      <c r="AL161" s="21">
        <f t="shared" si="74"/>
        <v>0.11032863849765262</v>
      </c>
    </row>
    <row r="162" spans="1:38" hidden="1" x14ac:dyDescent="0.4">
      <c r="A162" s="2" t="s">
        <v>35</v>
      </c>
      <c r="S162" s="22" t="e">
        <f>S159/#REF!</f>
        <v>#REF!</v>
      </c>
      <c r="T162" s="22" t="e">
        <f>T159/#REF!</f>
        <v>#REF!</v>
      </c>
      <c r="U162" s="22" t="e">
        <f>U159/#REF!</f>
        <v>#REF!</v>
      </c>
      <c r="V162" s="22" t="e">
        <f>V159/#REF!</f>
        <v>#REF!</v>
      </c>
      <c r="W162" s="22" t="e">
        <f>W159/#REF!</f>
        <v>#REF!</v>
      </c>
      <c r="X162" s="22" t="e">
        <f>X159/#REF!</f>
        <v>#REF!</v>
      </c>
      <c r="Y162" s="22" t="e">
        <f>Y159/#REF!</f>
        <v>#REF!</v>
      </c>
      <c r="Z162" s="22" t="e">
        <f>Z159/#REF!</f>
        <v>#REF!</v>
      </c>
      <c r="AA162" s="22" t="e">
        <f>AA159/#REF!</f>
        <v>#REF!</v>
      </c>
      <c r="AB162" s="22" t="e">
        <f>AB159/#REF!</f>
        <v>#REF!</v>
      </c>
      <c r="AC162" s="22" t="e">
        <f>AC159/#REF!</f>
        <v>#REF!</v>
      </c>
      <c r="AD162" s="22" t="e">
        <f>AD159/#REF!</f>
        <v>#REF!</v>
      </c>
      <c r="AE162" s="22" t="e">
        <f>AE159/#REF!</f>
        <v>#REF!</v>
      </c>
      <c r="AF162" s="22" t="e">
        <f>AF159/#REF!</f>
        <v>#REF!</v>
      </c>
      <c r="AG162" s="22" t="e">
        <f>AG159/#REF!</f>
        <v>#REF!</v>
      </c>
      <c r="AH162" s="22" t="e">
        <f>AH159/#REF!</f>
        <v>#REF!</v>
      </c>
      <c r="AI162" s="23" t="e">
        <f>AI159/#REF!</f>
        <v>#REF!</v>
      </c>
    </row>
    <row r="163" spans="1:38" x14ac:dyDescent="0.4">
      <c r="A163" s="2" t="s">
        <v>100</v>
      </c>
      <c r="B163" s="2" t="s">
        <v>101</v>
      </c>
      <c r="D163" s="2">
        <v>3.3172874167255693E-2</v>
      </c>
      <c r="E163" s="2">
        <v>3.6156034811141491E-2</v>
      </c>
      <c r="F163" s="2">
        <v>2.6254567350972268E-2</v>
      </c>
      <c r="G163" s="2">
        <v>1.5350444493935538E-2</v>
      </c>
      <c r="H163" s="2">
        <v>1.0566511584276191E-2</v>
      </c>
      <c r="I163" s="2">
        <v>1.2187188574264292E-2</v>
      </c>
      <c r="J163" s="2">
        <v>1.3829609020438914E-2</v>
      </c>
      <c r="K163" s="2">
        <v>2.1019129721235302E-2</v>
      </c>
      <c r="L163" s="2">
        <v>3.5136827385178412E-2</v>
      </c>
      <c r="M163" s="2">
        <v>3.1759113828232113E-2</v>
      </c>
      <c r="N163" s="2">
        <v>3.3144154264722676E-2</v>
      </c>
      <c r="O163" s="2">
        <v>4.2735148054384893E-2</v>
      </c>
      <c r="P163" s="2">
        <v>4.1530771751804467E-2</v>
      </c>
      <c r="Q163" s="2">
        <v>5.0161499091308188E-2</v>
      </c>
      <c r="R163" s="2">
        <v>5.9010891981013988E-2</v>
      </c>
      <c r="S163" s="2">
        <v>4.2900000000000001E-2</v>
      </c>
      <c r="T163" s="2">
        <v>6.0909999999999999E-2</v>
      </c>
      <c r="U163" s="2">
        <v>7.1429999999999993E-2</v>
      </c>
      <c r="V163" s="2">
        <v>6.6269999999999996E-2</v>
      </c>
      <c r="W163" s="2">
        <v>5.2350000000000001E-2</v>
      </c>
      <c r="X163" s="2">
        <v>6.4699999999999994E-2</v>
      </c>
      <c r="Y163" s="2">
        <v>6.0760000000000002E-2</v>
      </c>
      <c r="Z163" s="2">
        <v>6.4369999999999997E-2</v>
      </c>
      <c r="AA163" s="2">
        <v>6.3490000000000005E-2</v>
      </c>
      <c r="AB163" s="2">
        <v>6.1789999999999998E-2</v>
      </c>
      <c r="AC163" s="2">
        <v>5.5410000000000001E-2</v>
      </c>
      <c r="AD163" s="2">
        <v>4.9599999999999998E-2</v>
      </c>
      <c r="AE163" s="2">
        <v>5.3350000000000002E-2</v>
      </c>
      <c r="AF163" s="2">
        <v>5.3870000000000001E-2</v>
      </c>
      <c r="AG163" s="2">
        <v>4.947E-2</v>
      </c>
      <c r="AH163" s="2">
        <v>4.0869999999999997E-2</v>
      </c>
      <c r="AI163" s="26">
        <v>3.5810000000000002E-2</v>
      </c>
      <c r="AJ163" s="2">
        <v>2.3789999999999999E-2</v>
      </c>
      <c r="AK163" s="2">
        <v>2.9819999999999999E-2</v>
      </c>
      <c r="AL163" s="2">
        <v>3.3110000000000001E-2</v>
      </c>
    </row>
    <row r="165" spans="1:38" x14ac:dyDescent="0.4">
      <c r="A165" s="9" t="s">
        <v>102</v>
      </c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</row>
    <row r="166" spans="1:38" x14ac:dyDescent="0.4">
      <c r="A166" s="2" t="s">
        <v>34</v>
      </c>
      <c r="D166" s="10">
        <f t="shared" ref="D166:AL166" si="75">D170</f>
        <v>1.4358807442880929E-2</v>
      </c>
      <c r="E166" s="10">
        <f t="shared" si="75"/>
        <v>1.2929034020563264E-2</v>
      </c>
      <c r="F166" s="10">
        <f t="shared" si="75"/>
        <v>9.2273802082831653E-3</v>
      </c>
      <c r="G166" s="10">
        <f t="shared" si="75"/>
        <v>9.5437724919627213E-3</v>
      </c>
      <c r="H166" s="10">
        <f t="shared" si="75"/>
        <v>7.8500521140345142E-3</v>
      </c>
      <c r="I166" s="10">
        <f t="shared" si="75"/>
        <v>1.2374952042637808E-2</v>
      </c>
      <c r="J166" s="10">
        <f t="shared" si="75"/>
        <v>1.266812700147809E-2</v>
      </c>
      <c r="K166" s="10">
        <f t="shared" si="75"/>
        <v>1.2135072624523863E-2</v>
      </c>
      <c r="L166" s="10">
        <f t="shared" si="75"/>
        <v>1.1025131727964464E-2</v>
      </c>
      <c r="M166" s="10">
        <f t="shared" si="75"/>
        <v>9.7246920736348292E-3</v>
      </c>
      <c r="N166" s="10">
        <f t="shared" si="75"/>
        <v>9.9999032472031357E-3</v>
      </c>
      <c r="O166" s="10">
        <f t="shared" si="75"/>
        <v>1.0833135117457123E-2</v>
      </c>
      <c r="P166" s="10">
        <f t="shared" si="75"/>
        <v>1.1461407583471547E-2</v>
      </c>
      <c r="Q166" s="10">
        <f t="shared" si="75"/>
        <v>7.3591469642244308E-3</v>
      </c>
      <c r="R166" s="10">
        <f t="shared" si="75"/>
        <v>7.4023863930219626E-3</v>
      </c>
      <c r="S166" s="10">
        <f t="shared" si="75"/>
        <v>9.3500000000000007E-3</v>
      </c>
      <c r="T166" s="10">
        <f t="shared" si="75"/>
        <v>5.2700000000000004E-3</v>
      </c>
      <c r="U166" s="10">
        <f t="shared" si="75"/>
        <v>9.1500000000000001E-3</v>
      </c>
      <c r="V166" s="10">
        <f t="shared" si="75"/>
        <v>9.1299999999999992E-3</v>
      </c>
      <c r="W166" s="10">
        <f t="shared" si="75"/>
        <v>7.6400000000000001E-3</v>
      </c>
      <c r="X166" s="10">
        <f t="shared" si="75"/>
        <v>5.8599999999999998E-3</v>
      </c>
      <c r="Y166" s="10">
        <f t="shared" si="75"/>
        <v>4.96E-3</v>
      </c>
      <c r="Z166" s="10">
        <f t="shared" si="75"/>
        <v>4.0200000000000001E-3</v>
      </c>
      <c r="AA166" s="10">
        <f t="shared" si="75"/>
        <v>3.3E-3</v>
      </c>
      <c r="AB166" s="10">
        <f t="shared" si="75"/>
        <v>4.0200000000000001E-3</v>
      </c>
      <c r="AC166" s="10">
        <f t="shared" si="75"/>
        <v>3.9199999999999999E-3</v>
      </c>
      <c r="AD166" s="10">
        <f t="shared" si="75"/>
        <v>5.2300000000000003E-3</v>
      </c>
      <c r="AE166" s="10">
        <f t="shared" si="75"/>
        <v>4.79E-3</v>
      </c>
      <c r="AF166" s="10">
        <f t="shared" si="75"/>
        <v>4.7099999999999998E-3</v>
      </c>
      <c r="AG166" s="10">
        <f t="shared" si="75"/>
        <v>4.9500000000000004E-3</v>
      </c>
      <c r="AH166" s="10">
        <f t="shared" si="75"/>
        <v>4.9699999999999996E-3</v>
      </c>
      <c r="AI166" s="25">
        <f t="shared" si="75"/>
        <v>4.5300000000000002E-3</v>
      </c>
      <c r="AJ166" s="25">
        <f t="shared" si="75"/>
        <v>3.96E-3</v>
      </c>
      <c r="AK166" s="25">
        <f t="shared" si="75"/>
        <v>4.4999999999999997E-3</v>
      </c>
      <c r="AL166" s="25">
        <f t="shared" si="75"/>
        <v>6.0699999999999999E-3</v>
      </c>
    </row>
    <row r="167" spans="1:38" x14ac:dyDescent="0.4">
      <c r="A167" s="14" t="s">
        <v>24</v>
      </c>
      <c r="B167" s="14"/>
      <c r="C167" s="14"/>
      <c r="D167" s="14"/>
      <c r="E167" s="15">
        <f>(E166-$D166)/$D166</f>
        <v>-9.9574663704160529E-2</v>
      </c>
      <c r="F167" s="15">
        <f t="shared" ref="F167:AL167" si="76">(F166-$D166)/$D166</f>
        <v>-0.35737140810687007</v>
      </c>
      <c r="G167" s="15">
        <f t="shared" si="76"/>
        <v>-0.33533668935058347</v>
      </c>
      <c r="H167" s="15">
        <f t="shared" si="76"/>
        <v>-0.45329358686214877</v>
      </c>
      <c r="I167" s="15">
        <f t="shared" si="76"/>
        <v>-0.13816296430848185</v>
      </c>
      <c r="J167" s="15">
        <f t="shared" si="76"/>
        <v>-0.11774518518535297</v>
      </c>
      <c r="K167" s="15">
        <f t="shared" si="76"/>
        <v>-0.1548690465557841</v>
      </c>
      <c r="L167" s="15">
        <f t="shared" si="76"/>
        <v>-0.23216940043090389</v>
      </c>
      <c r="M167" s="15">
        <f t="shared" si="76"/>
        <v>-0.3227367863021024</v>
      </c>
      <c r="N167" s="15">
        <f t="shared" si="76"/>
        <v>-0.30357007105342376</v>
      </c>
      <c r="O167" s="15">
        <f t="shared" si="76"/>
        <v>-0.24554074838379622</v>
      </c>
      <c r="P167" s="15">
        <f t="shared" si="76"/>
        <v>-0.20178555015346403</v>
      </c>
      <c r="Q167" s="15">
        <f t="shared" si="76"/>
        <v>-0.48748202150499048</v>
      </c>
      <c r="R167" s="15">
        <f t="shared" si="76"/>
        <v>-0.48447066913679854</v>
      </c>
      <c r="S167" s="15">
        <f t="shared" si="76"/>
        <v>-0.34883171619968245</v>
      </c>
      <c r="T167" s="15">
        <f t="shared" si="76"/>
        <v>-0.63297787640345737</v>
      </c>
      <c r="U167" s="15">
        <f t="shared" si="76"/>
        <v>-0.36276044954300479</v>
      </c>
      <c r="V167" s="15">
        <f t="shared" si="76"/>
        <v>-0.36415332287733709</v>
      </c>
      <c r="W167" s="15">
        <f t="shared" si="76"/>
        <v>-0.46792238628508814</v>
      </c>
      <c r="X167" s="15">
        <f t="shared" si="76"/>
        <v>-0.59188811304065669</v>
      </c>
      <c r="Y167" s="15">
        <f t="shared" si="76"/>
        <v>-0.65456741308560695</v>
      </c>
      <c r="Z167" s="15">
        <f t="shared" si="76"/>
        <v>-0.7200324597992217</v>
      </c>
      <c r="AA167" s="15">
        <f t="shared" si="76"/>
        <v>-0.77017589983518209</v>
      </c>
      <c r="AB167" s="15">
        <f t="shared" si="76"/>
        <v>-0.7200324597992217</v>
      </c>
      <c r="AC167" s="15">
        <f t="shared" si="76"/>
        <v>-0.72699682647088293</v>
      </c>
      <c r="AD167" s="15">
        <f t="shared" si="76"/>
        <v>-0.63576362307212186</v>
      </c>
      <c r="AE167" s="15">
        <f t="shared" si="76"/>
        <v>-0.66640683642743093</v>
      </c>
      <c r="AF167" s="15">
        <f t="shared" si="76"/>
        <v>-0.6719783297647598</v>
      </c>
      <c r="AG167" s="15">
        <f t="shared" si="76"/>
        <v>-0.65526384975277296</v>
      </c>
      <c r="AH167" s="15">
        <f t="shared" si="76"/>
        <v>-0.65387097641844083</v>
      </c>
      <c r="AI167" s="15">
        <f t="shared" si="76"/>
        <v>-0.68451418977374989</v>
      </c>
      <c r="AJ167" s="15">
        <f t="shared" si="76"/>
        <v>-0.72421107980221844</v>
      </c>
      <c r="AK167" s="15">
        <f t="shared" si="76"/>
        <v>-0.68660349977524837</v>
      </c>
      <c r="AL167" s="15">
        <f t="shared" si="76"/>
        <v>-0.57726294303016812</v>
      </c>
    </row>
    <row r="168" spans="1:38" x14ac:dyDescent="0.4">
      <c r="A168" s="16" t="s">
        <v>25</v>
      </c>
      <c r="E168" s="17">
        <f t="shared" ref="E168:AL168" si="77">(E166-D166)/D166</f>
        <v>-9.9574663704160529E-2</v>
      </c>
      <c r="F168" s="17">
        <f t="shared" si="77"/>
        <v>-0.28630552030358358</v>
      </c>
      <c r="G168" s="17">
        <f t="shared" si="77"/>
        <v>3.4288419522969182E-2</v>
      </c>
      <c r="H168" s="17">
        <f t="shared" si="77"/>
        <v>-0.17746864558585948</v>
      </c>
      <c r="I168" s="17">
        <f t="shared" si="77"/>
        <v>0.57641654639636952</v>
      </c>
      <c r="J168" s="17">
        <f t="shared" si="77"/>
        <v>2.3690997575598637E-2</v>
      </c>
      <c r="K168" s="17">
        <f t="shared" si="77"/>
        <v>-4.2078389085618631E-2</v>
      </c>
      <c r="L168" s="17">
        <f t="shared" si="77"/>
        <v>-9.1465533903465207E-2</v>
      </c>
      <c r="M168" s="17">
        <f t="shared" si="77"/>
        <v>-0.11795230083565909</v>
      </c>
      <c r="N168" s="17">
        <f t="shared" si="77"/>
        <v>2.8300245548591431E-2</v>
      </c>
      <c r="O168" s="17">
        <f t="shared" si="77"/>
        <v>8.3323993208337596E-2</v>
      </c>
      <c r="P168" s="17">
        <f t="shared" si="77"/>
        <v>5.7995442612175173E-2</v>
      </c>
      <c r="Q168" s="17">
        <f t="shared" si="77"/>
        <v>-0.35791944308506846</v>
      </c>
      <c r="R168" s="17">
        <f t="shared" si="77"/>
        <v>5.8756033828016837E-3</v>
      </c>
      <c r="S168" s="17">
        <f t="shared" si="77"/>
        <v>0.26310618003053754</v>
      </c>
      <c r="T168" s="17">
        <f t="shared" si="77"/>
        <v>-0.43636363636363634</v>
      </c>
      <c r="U168" s="17">
        <f t="shared" si="77"/>
        <v>0.73624288425047424</v>
      </c>
      <c r="V168" s="17">
        <f t="shared" si="77"/>
        <v>-2.1857923497268766E-3</v>
      </c>
      <c r="W168" s="17">
        <f t="shared" si="77"/>
        <v>-0.16319824753559686</v>
      </c>
      <c r="X168" s="17">
        <f t="shared" si="77"/>
        <v>-0.23298429319371733</v>
      </c>
      <c r="Y168" s="17">
        <f t="shared" si="77"/>
        <v>-0.15358361774744023</v>
      </c>
      <c r="Z168" s="17">
        <f t="shared" si="77"/>
        <v>-0.18951612903225803</v>
      </c>
      <c r="AA168" s="17">
        <f t="shared" si="77"/>
        <v>-0.17910447761194034</v>
      </c>
      <c r="AB168" s="17">
        <f t="shared" si="77"/>
        <v>0.21818181818181823</v>
      </c>
      <c r="AC168" s="17">
        <f t="shared" si="77"/>
        <v>-2.4875621890547327E-2</v>
      </c>
      <c r="AD168" s="17">
        <f t="shared" si="77"/>
        <v>0.33418367346938788</v>
      </c>
      <c r="AE168" s="17">
        <f t="shared" si="77"/>
        <v>-8.4130019120458935E-2</v>
      </c>
      <c r="AF168" s="17">
        <f t="shared" si="77"/>
        <v>-1.6701461377870607E-2</v>
      </c>
      <c r="AG168" s="17">
        <f t="shared" si="77"/>
        <v>5.0955414012738988E-2</v>
      </c>
      <c r="AH168" s="20">
        <f t="shared" si="77"/>
        <v>4.0404040404038756E-3</v>
      </c>
      <c r="AI168" s="21">
        <f t="shared" si="77"/>
        <v>-8.8531187122736305E-2</v>
      </c>
      <c r="AJ168" s="21">
        <f t="shared" si="77"/>
        <v>-0.12582781456953646</v>
      </c>
      <c r="AK168" s="21">
        <f t="shared" si="77"/>
        <v>0.13636363636363627</v>
      </c>
      <c r="AL168" s="21">
        <f t="shared" si="77"/>
        <v>0.34888888888888897</v>
      </c>
    </row>
    <row r="169" spans="1:38" hidden="1" x14ac:dyDescent="0.4">
      <c r="A169" s="2" t="s">
        <v>35</v>
      </c>
      <c r="S169" s="22" t="e">
        <f>S166/#REF!</f>
        <v>#REF!</v>
      </c>
      <c r="T169" s="22" t="e">
        <f>T166/#REF!</f>
        <v>#REF!</v>
      </c>
      <c r="U169" s="22" t="e">
        <f>U166/#REF!</f>
        <v>#REF!</v>
      </c>
      <c r="V169" s="22" t="e">
        <f>V166/#REF!</f>
        <v>#REF!</v>
      </c>
      <c r="W169" s="22" t="e">
        <f>W166/#REF!</f>
        <v>#REF!</v>
      </c>
      <c r="X169" s="22" t="e">
        <f>X166/#REF!</f>
        <v>#REF!</v>
      </c>
      <c r="Y169" s="22" t="e">
        <f>Y166/#REF!</f>
        <v>#REF!</v>
      </c>
      <c r="Z169" s="22" t="e">
        <f>Z166/#REF!</f>
        <v>#REF!</v>
      </c>
      <c r="AA169" s="22" t="e">
        <f>AA166/#REF!</f>
        <v>#REF!</v>
      </c>
      <c r="AB169" s="22" t="e">
        <f>AB166/#REF!</f>
        <v>#REF!</v>
      </c>
      <c r="AC169" s="22" t="e">
        <f>AC166/#REF!</f>
        <v>#REF!</v>
      </c>
      <c r="AD169" s="22" t="e">
        <f>AD166/#REF!</f>
        <v>#REF!</v>
      </c>
      <c r="AE169" s="22" t="e">
        <f>AE166/#REF!</f>
        <v>#REF!</v>
      </c>
      <c r="AF169" s="22" t="e">
        <f>AF166/#REF!</f>
        <v>#REF!</v>
      </c>
      <c r="AG169" s="22" t="e">
        <f>AG166/#REF!</f>
        <v>#REF!</v>
      </c>
      <c r="AH169" s="22" t="e">
        <f>AH166/#REF!</f>
        <v>#REF!</v>
      </c>
      <c r="AI169" s="23" t="e">
        <f>AI166/#REF!</f>
        <v>#REF!</v>
      </c>
    </row>
    <row r="170" spans="1:38" x14ac:dyDescent="0.4">
      <c r="A170" s="2" t="s">
        <v>103</v>
      </c>
      <c r="B170" s="2" t="s">
        <v>104</v>
      </c>
      <c r="D170" s="2">
        <v>1.4358807442880929E-2</v>
      </c>
      <c r="E170" s="2">
        <v>1.2929034020563264E-2</v>
      </c>
      <c r="F170" s="2">
        <v>9.2273802082831653E-3</v>
      </c>
      <c r="G170" s="2">
        <v>9.5437724919627213E-3</v>
      </c>
      <c r="H170" s="2">
        <v>7.8500521140345142E-3</v>
      </c>
      <c r="I170" s="2">
        <v>1.2374952042637808E-2</v>
      </c>
      <c r="J170" s="2">
        <v>1.266812700147809E-2</v>
      </c>
      <c r="K170" s="2">
        <v>1.2135072624523863E-2</v>
      </c>
      <c r="L170" s="2">
        <v>1.1025131727964464E-2</v>
      </c>
      <c r="M170" s="2">
        <v>9.7246920736348292E-3</v>
      </c>
      <c r="N170" s="2">
        <v>9.9999032472031357E-3</v>
      </c>
      <c r="O170" s="2">
        <v>1.0833135117457123E-2</v>
      </c>
      <c r="P170" s="2">
        <v>1.1461407583471547E-2</v>
      </c>
      <c r="Q170" s="2">
        <v>7.3591469642244308E-3</v>
      </c>
      <c r="R170" s="2">
        <v>7.4023863930219626E-3</v>
      </c>
      <c r="S170" s="2">
        <v>9.3500000000000007E-3</v>
      </c>
      <c r="T170" s="2">
        <v>5.2700000000000004E-3</v>
      </c>
      <c r="U170" s="2">
        <v>9.1500000000000001E-3</v>
      </c>
      <c r="V170" s="2">
        <v>9.1299999999999992E-3</v>
      </c>
      <c r="W170" s="2">
        <v>7.6400000000000001E-3</v>
      </c>
      <c r="X170" s="2">
        <v>5.8599999999999998E-3</v>
      </c>
      <c r="Y170" s="2">
        <v>4.96E-3</v>
      </c>
      <c r="Z170" s="2">
        <v>4.0200000000000001E-3</v>
      </c>
      <c r="AA170" s="2">
        <v>3.3E-3</v>
      </c>
      <c r="AB170" s="2">
        <v>4.0200000000000001E-3</v>
      </c>
      <c r="AC170" s="2">
        <v>3.9199999999999999E-3</v>
      </c>
      <c r="AD170" s="2">
        <v>5.2300000000000003E-3</v>
      </c>
      <c r="AE170" s="2">
        <v>4.79E-3</v>
      </c>
      <c r="AF170" s="2">
        <v>4.7099999999999998E-3</v>
      </c>
      <c r="AG170" s="2">
        <v>4.9500000000000004E-3</v>
      </c>
      <c r="AH170" s="2">
        <v>4.9699999999999996E-3</v>
      </c>
      <c r="AI170" s="28">
        <v>4.5300000000000002E-3</v>
      </c>
      <c r="AJ170" s="2">
        <v>3.96E-3</v>
      </c>
      <c r="AK170" s="54">
        <v>4.4999999999999997E-3</v>
      </c>
      <c r="AL170" s="2">
        <v>6.0699999999999999E-3</v>
      </c>
    </row>
    <row r="172" spans="1:38" hidden="1" x14ac:dyDescent="0.4">
      <c r="A172" s="9" t="s">
        <v>105</v>
      </c>
    </row>
    <row r="173" spans="1:38" hidden="1" x14ac:dyDescent="0.4">
      <c r="A173" s="2" t="s">
        <v>34</v>
      </c>
      <c r="S173" s="56" t="s">
        <v>72</v>
      </c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</row>
    <row r="174" spans="1:38" hidden="1" x14ac:dyDescent="0.4">
      <c r="A174" s="14" t="s">
        <v>73</v>
      </c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</row>
    <row r="175" spans="1:38" hidden="1" x14ac:dyDescent="0.4">
      <c r="A175" s="16" t="s">
        <v>25</v>
      </c>
      <c r="S175" s="10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</row>
    <row r="176" spans="1:38" hidden="1" x14ac:dyDescent="0.4">
      <c r="A176" s="2" t="s">
        <v>35</v>
      </c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</row>
    <row r="177" spans="1:38" hidden="1" x14ac:dyDescent="0.4">
      <c r="A177" s="2" t="s">
        <v>106</v>
      </c>
      <c r="B177" s="2" t="s">
        <v>107</v>
      </c>
      <c r="S177" s="56" t="s">
        <v>72</v>
      </c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</row>
    <row r="178" spans="1:38" hidden="1" x14ac:dyDescent="0.4"/>
    <row r="179" spans="1:38" x14ac:dyDescent="0.4">
      <c r="A179" s="9" t="s">
        <v>108</v>
      </c>
    </row>
    <row r="180" spans="1:38" x14ac:dyDescent="0.4">
      <c r="A180" s="2" t="s">
        <v>34</v>
      </c>
      <c r="D180" s="10">
        <f t="shared" ref="D180:AL180" si="78">D184</f>
        <v>0.36102112792819352</v>
      </c>
      <c r="E180" s="10">
        <f t="shared" si="78"/>
        <v>0.39670405918138901</v>
      </c>
      <c r="F180" s="10">
        <f t="shared" si="78"/>
        <v>0.25344134943623131</v>
      </c>
      <c r="G180" s="10">
        <f t="shared" si="78"/>
        <v>0.18961286729665355</v>
      </c>
      <c r="H180" s="10">
        <f t="shared" si="78"/>
        <v>0.14265942841020515</v>
      </c>
      <c r="I180" s="10">
        <f t="shared" si="78"/>
        <v>0.19321502377972949</v>
      </c>
      <c r="J180" s="10">
        <f t="shared" si="78"/>
        <v>0.2131238030511661</v>
      </c>
      <c r="K180" s="10">
        <f t="shared" si="78"/>
        <v>0.23870814585313094</v>
      </c>
      <c r="L180" s="10">
        <f t="shared" si="78"/>
        <v>0.25306371275368872</v>
      </c>
      <c r="M180" s="10">
        <f t="shared" si="78"/>
        <v>0.22876539997906314</v>
      </c>
      <c r="N180" s="10">
        <f t="shared" si="78"/>
        <v>0.20706657909617918</v>
      </c>
      <c r="O180" s="10">
        <f t="shared" si="78"/>
        <v>0.22663405067384088</v>
      </c>
      <c r="P180" s="10">
        <f t="shared" si="78"/>
        <v>0.23519171326028573</v>
      </c>
      <c r="Q180" s="10">
        <f t="shared" si="78"/>
        <v>0.24353393514256666</v>
      </c>
      <c r="R180" s="10">
        <f t="shared" si="78"/>
        <v>0.27139209647076362</v>
      </c>
      <c r="S180" s="10">
        <f t="shared" si="78"/>
        <v>0.30665999999999999</v>
      </c>
      <c r="T180" s="10">
        <f t="shared" si="78"/>
        <v>0.34605999999999998</v>
      </c>
      <c r="U180" s="10">
        <f t="shared" si="78"/>
        <v>0.40318999999999999</v>
      </c>
      <c r="V180" s="10">
        <f t="shared" si="78"/>
        <v>0.40106999999999998</v>
      </c>
      <c r="W180" s="10">
        <f t="shared" si="78"/>
        <v>0.32446000000000003</v>
      </c>
      <c r="X180" s="10">
        <f t="shared" si="78"/>
        <v>0.33417999999999998</v>
      </c>
      <c r="Y180" s="10">
        <f t="shared" si="78"/>
        <v>0.33248</v>
      </c>
      <c r="Z180" s="10">
        <f t="shared" si="78"/>
        <v>0.31866</v>
      </c>
      <c r="AA180" s="10">
        <f t="shared" si="78"/>
        <v>0.40487000000000001</v>
      </c>
      <c r="AB180" s="10">
        <f t="shared" si="78"/>
        <v>0.3024</v>
      </c>
      <c r="AC180" s="10">
        <f t="shared" si="78"/>
        <v>0.36891000000000002</v>
      </c>
      <c r="AD180" s="10">
        <f t="shared" si="78"/>
        <v>0.44971</v>
      </c>
      <c r="AE180" s="10">
        <f t="shared" si="78"/>
        <v>0.47255000000000003</v>
      </c>
      <c r="AF180" s="10">
        <f t="shared" si="78"/>
        <v>0.50131000000000003</v>
      </c>
      <c r="AG180" s="10">
        <f t="shared" si="78"/>
        <v>0.52468999999999999</v>
      </c>
      <c r="AH180" s="10">
        <f t="shared" si="78"/>
        <v>0.46325</v>
      </c>
      <c r="AI180" s="25">
        <f t="shared" si="78"/>
        <v>0.46644999999999998</v>
      </c>
      <c r="AJ180" s="25">
        <f t="shared" si="78"/>
        <v>0.50322999999999996</v>
      </c>
      <c r="AK180" s="25">
        <f t="shared" si="78"/>
        <v>0.51417999999999997</v>
      </c>
      <c r="AL180" s="25">
        <f t="shared" si="78"/>
        <v>0.54601</v>
      </c>
    </row>
    <row r="181" spans="1:38" x14ac:dyDescent="0.4">
      <c r="A181" s="14" t="s">
        <v>24</v>
      </c>
      <c r="B181" s="14"/>
      <c r="C181" s="14"/>
      <c r="D181" s="14"/>
      <c r="E181" s="15">
        <f>(E180-$D180)/$D180</f>
        <v>9.8838900254870313E-2</v>
      </c>
      <c r="F181" s="15">
        <f t="shared" ref="F181:AL181" si="79">(F180-$D180)/$D180</f>
        <v>-0.29798748652006773</v>
      </c>
      <c r="G181" s="15">
        <f t="shared" si="79"/>
        <v>-0.47478733894386582</v>
      </c>
      <c r="H181" s="15">
        <f t="shared" si="79"/>
        <v>-0.60484465485748562</v>
      </c>
      <c r="I181" s="15">
        <f t="shared" si="79"/>
        <v>-0.46480965009294517</v>
      </c>
      <c r="J181" s="15">
        <f t="shared" si="79"/>
        <v>-0.40966390450822576</v>
      </c>
      <c r="K181" s="15">
        <f t="shared" si="79"/>
        <v>-0.3387972963715033</v>
      </c>
      <c r="L181" s="15">
        <f t="shared" si="79"/>
        <v>-0.29903351029355085</v>
      </c>
      <c r="M181" s="15">
        <f t="shared" si="79"/>
        <v>-0.36633791686406736</v>
      </c>
      <c r="N181" s="15">
        <f t="shared" si="79"/>
        <v>-0.42644193628090277</v>
      </c>
      <c r="O181" s="15">
        <f t="shared" si="79"/>
        <v>-0.3722415860411416</v>
      </c>
      <c r="P181" s="15">
        <f t="shared" si="79"/>
        <v>-0.3485375368195488</v>
      </c>
      <c r="Q181" s="15">
        <f t="shared" si="79"/>
        <v>-0.32543024132647125</v>
      </c>
      <c r="R181" s="15">
        <f t="shared" si="79"/>
        <v>-0.24826533552700261</v>
      </c>
      <c r="S181" s="15">
        <f t="shared" si="79"/>
        <v>-0.15057602927606459</v>
      </c>
      <c r="T181" s="15">
        <f t="shared" si="79"/>
        <v>-4.1441142278989505E-2</v>
      </c>
      <c r="U181" s="15">
        <f t="shared" si="79"/>
        <v>0.11680444386676946</v>
      </c>
      <c r="V181" s="15">
        <f t="shared" si="79"/>
        <v>0.11093221136844965</v>
      </c>
      <c r="W181" s="15">
        <f t="shared" si="79"/>
        <v>-0.10127143565809654</v>
      </c>
      <c r="X181" s="15">
        <f t="shared" si="79"/>
        <v>-7.4347803637498461E-2</v>
      </c>
      <c r="Y181" s="15">
        <f t="shared" si="79"/>
        <v>-7.9056669320113321E-2</v>
      </c>
      <c r="Z181" s="15">
        <f t="shared" si="79"/>
        <v>-0.11733697739878281</v>
      </c>
      <c r="AA181" s="15">
        <f t="shared" si="79"/>
        <v>0.12145791112958894</v>
      </c>
      <c r="AB181" s="15">
        <f t="shared" si="79"/>
        <v>-0.16237589269249958</v>
      </c>
      <c r="AC181" s="15">
        <f t="shared" si="79"/>
        <v>2.1851552337334615E-2</v>
      </c>
      <c r="AD181" s="15">
        <f t="shared" si="79"/>
        <v>0.24566116831103177</v>
      </c>
      <c r="AE181" s="15">
        <f t="shared" si="79"/>
        <v>0.30892616371745812</v>
      </c>
      <c r="AF181" s="15">
        <f t="shared" si="79"/>
        <v>0.38858909138334347</v>
      </c>
      <c r="AG181" s="15">
        <f t="shared" si="79"/>
        <v>0.45334984412424728</v>
      </c>
      <c r="AH181" s="15">
        <f t="shared" si="79"/>
        <v>0.28316589851256468</v>
      </c>
      <c r="AI181" s="15">
        <f t="shared" si="79"/>
        <v>0.29202964567983974</v>
      </c>
      <c r="AJ181" s="15">
        <f t="shared" si="79"/>
        <v>0.39390733968370828</v>
      </c>
      <c r="AK181" s="15">
        <f t="shared" si="79"/>
        <v>0.42423797452172796</v>
      </c>
      <c r="AL181" s="15">
        <f t="shared" si="79"/>
        <v>0.51240455962621789</v>
      </c>
    </row>
    <row r="182" spans="1:38" x14ac:dyDescent="0.4">
      <c r="A182" s="16" t="s">
        <v>25</v>
      </c>
      <c r="E182" s="17">
        <f t="shared" ref="E182:AL182" si="80">(E180-D180)/D180</f>
        <v>9.8838900254870313E-2</v>
      </c>
      <c r="F182" s="17">
        <f t="shared" si="80"/>
        <v>-0.3611324523393703</v>
      </c>
      <c r="G182" s="17">
        <f t="shared" si="80"/>
        <v>-0.25184715233548627</v>
      </c>
      <c r="H182" s="17">
        <f t="shared" si="80"/>
        <v>-0.2476279144758077</v>
      </c>
      <c r="I182" s="17">
        <f t="shared" si="80"/>
        <v>0.35437962939369128</v>
      </c>
      <c r="J182" s="17">
        <f t="shared" si="80"/>
        <v>0.10303949911334624</v>
      </c>
      <c r="K182" s="17">
        <f t="shared" si="80"/>
        <v>0.12004451138581938</v>
      </c>
      <c r="L182" s="17">
        <f t="shared" si="80"/>
        <v>6.013857151481658E-2</v>
      </c>
      <c r="M182" s="17">
        <f t="shared" si="80"/>
        <v>-9.6016582188832189E-2</v>
      </c>
      <c r="N182" s="17">
        <f t="shared" si="80"/>
        <v>-9.4851847722032562E-2</v>
      </c>
      <c r="O182" s="17">
        <f t="shared" si="80"/>
        <v>9.4498453893773537E-2</v>
      </c>
      <c r="P182" s="17">
        <f t="shared" si="80"/>
        <v>3.7759827179546693E-2</v>
      </c>
      <c r="Q182" s="17">
        <f t="shared" si="80"/>
        <v>3.5469880152829286E-2</v>
      </c>
      <c r="R182" s="17">
        <f t="shared" si="80"/>
        <v>0.11439129134873371</v>
      </c>
      <c r="S182" s="17">
        <f t="shared" si="80"/>
        <v>0.12995184453735811</v>
      </c>
      <c r="T182" s="17">
        <f t="shared" si="80"/>
        <v>0.1284810539359551</v>
      </c>
      <c r="U182" s="17">
        <f t="shared" si="80"/>
        <v>0.16508697913656598</v>
      </c>
      <c r="V182" s="17">
        <f t="shared" si="80"/>
        <v>-5.2580669163421979E-3</v>
      </c>
      <c r="W182" s="17">
        <f t="shared" si="80"/>
        <v>-0.19101403744982162</v>
      </c>
      <c r="X182" s="17">
        <f t="shared" si="80"/>
        <v>2.9957467792639924E-2</v>
      </c>
      <c r="Y182" s="17">
        <f t="shared" si="80"/>
        <v>-5.0870788197976526E-3</v>
      </c>
      <c r="Z182" s="17">
        <f t="shared" si="80"/>
        <v>-4.1566410009624639E-2</v>
      </c>
      <c r="AA182" s="17">
        <f t="shared" si="80"/>
        <v>0.27053913261783724</v>
      </c>
      <c r="AB182" s="17">
        <f t="shared" si="80"/>
        <v>-0.25309358559537631</v>
      </c>
      <c r="AC182" s="17">
        <f t="shared" si="80"/>
        <v>0.21994047619047624</v>
      </c>
      <c r="AD182" s="17">
        <f t="shared" si="80"/>
        <v>0.21902361009460297</v>
      </c>
      <c r="AE182" s="17">
        <f t="shared" si="80"/>
        <v>5.0788285784172084E-2</v>
      </c>
      <c r="AF182" s="17">
        <f t="shared" si="80"/>
        <v>6.0861284520156607E-2</v>
      </c>
      <c r="AG182" s="17">
        <f t="shared" si="80"/>
        <v>4.6637808940575599E-2</v>
      </c>
      <c r="AH182" s="20">
        <f t="shared" si="80"/>
        <v>-0.11709771484114428</v>
      </c>
      <c r="AI182" s="21">
        <f t="shared" si="80"/>
        <v>6.9077172153264562E-3</v>
      </c>
      <c r="AJ182" s="21">
        <f t="shared" si="80"/>
        <v>7.885089505841994E-2</v>
      </c>
      <c r="AK182" s="21">
        <f t="shared" si="80"/>
        <v>2.1759434055998284E-2</v>
      </c>
      <c r="AL182" s="21">
        <f t="shared" si="80"/>
        <v>6.1904391458244244E-2</v>
      </c>
    </row>
    <row r="183" spans="1:38" hidden="1" x14ac:dyDescent="0.4">
      <c r="A183" s="2" t="s">
        <v>35</v>
      </c>
      <c r="S183" s="22" t="e">
        <f>S180/#REF!</f>
        <v>#REF!</v>
      </c>
      <c r="T183" s="22" t="e">
        <f>T180/#REF!</f>
        <v>#REF!</v>
      </c>
      <c r="U183" s="22" t="e">
        <f>U180/#REF!</f>
        <v>#REF!</v>
      </c>
      <c r="V183" s="22" t="e">
        <f>V180/#REF!</f>
        <v>#REF!</v>
      </c>
      <c r="W183" s="22" t="e">
        <f>W180/#REF!</f>
        <v>#REF!</v>
      </c>
      <c r="X183" s="22" t="e">
        <f>X180/#REF!</f>
        <v>#REF!</v>
      </c>
      <c r="Y183" s="22" t="e">
        <f>Y180/#REF!</f>
        <v>#REF!</v>
      </c>
      <c r="Z183" s="22" t="e">
        <f>Z180/#REF!</f>
        <v>#REF!</v>
      </c>
      <c r="AA183" s="22" t="e">
        <f>AA180/#REF!</f>
        <v>#REF!</v>
      </c>
      <c r="AB183" s="22" t="e">
        <f>AB180/#REF!</f>
        <v>#REF!</v>
      </c>
      <c r="AC183" s="22" t="e">
        <f>AC180/#REF!</f>
        <v>#REF!</v>
      </c>
      <c r="AD183" s="22" t="e">
        <f>AD180/#REF!</f>
        <v>#REF!</v>
      </c>
      <c r="AE183" s="22" t="e">
        <f>AE180/#REF!</f>
        <v>#REF!</v>
      </c>
      <c r="AF183" s="22" t="e">
        <f>AF180/#REF!</f>
        <v>#REF!</v>
      </c>
      <c r="AG183" s="22" t="e">
        <f>AG180/#REF!</f>
        <v>#REF!</v>
      </c>
      <c r="AH183" s="22" t="e">
        <f>AH180/#REF!</f>
        <v>#REF!</v>
      </c>
      <c r="AI183" s="23" t="e">
        <f>AI180/#REF!</f>
        <v>#REF!</v>
      </c>
    </row>
    <row r="184" spans="1:38" x14ac:dyDescent="0.4">
      <c r="A184" s="2" t="s">
        <v>109</v>
      </c>
      <c r="B184" s="2" t="s">
        <v>110</v>
      </c>
      <c r="D184" s="2">
        <v>0.36102112792819352</v>
      </c>
      <c r="E184" s="2">
        <v>0.39670405918138901</v>
      </c>
      <c r="F184" s="2">
        <v>0.25344134943623131</v>
      </c>
      <c r="G184" s="2">
        <v>0.18961286729665355</v>
      </c>
      <c r="H184" s="2">
        <v>0.14265942841020515</v>
      </c>
      <c r="I184" s="2">
        <v>0.19321502377972949</v>
      </c>
      <c r="J184" s="2">
        <v>0.2131238030511661</v>
      </c>
      <c r="K184" s="2">
        <v>0.23870814585313094</v>
      </c>
      <c r="L184" s="2">
        <v>0.25306371275368872</v>
      </c>
      <c r="M184" s="2">
        <v>0.22876539997906314</v>
      </c>
      <c r="N184" s="2">
        <v>0.20706657909617918</v>
      </c>
      <c r="O184" s="2">
        <v>0.22663405067384088</v>
      </c>
      <c r="P184" s="2">
        <v>0.23519171326028573</v>
      </c>
      <c r="Q184" s="2">
        <v>0.24353393514256666</v>
      </c>
      <c r="R184" s="2">
        <v>0.27139209647076362</v>
      </c>
      <c r="S184" s="2">
        <v>0.30665999999999999</v>
      </c>
      <c r="T184" s="2">
        <v>0.34605999999999998</v>
      </c>
      <c r="U184" s="2">
        <v>0.40318999999999999</v>
      </c>
      <c r="V184" s="2">
        <v>0.40106999999999998</v>
      </c>
      <c r="W184" s="2">
        <v>0.32446000000000003</v>
      </c>
      <c r="X184" s="2">
        <v>0.33417999999999998</v>
      </c>
      <c r="Y184" s="2">
        <v>0.33248</v>
      </c>
      <c r="Z184" s="2">
        <v>0.31866</v>
      </c>
      <c r="AA184" s="2">
        <v>0.40487000000000001</v>
      </c>
      <c r="AB184" s="2">
        <v>0.3024</v>
      </c>
      <c r="AC184" s="2">
        <v>0.36891000000000002</v>
      </c>
      <c r="AD184" s="2">
        <v>0.44971</v>
      </c>
      <c r="AE184" s="2">
        <v>0.47255000000000003</v>
      </c>
      <c r="AF184" s="2">
        <v>0.50131000000000003</v>
      </c>
      <c r="AG184" s="2">
        <v>0.52468999999999999</v>
      </c>
      <c r="AH184" s="2">
        <v>0.46325</v>
      </c>
      <c r="AI184" s="26">
        <v>0.46644999999999998</v>
      </c>
      <c r="AJ184" s="2">
        <v>0.50322999999999996</v>
      </c>
      <c r="AK184" s="2">
        <v>0.51417999999999997</v>
      </c>
      <c r="AL184" s="2">
        <v>0.54601</v>
      </c>
    </row>
    <row r="186" spans="1:38" x14ac:dyDescent="0.4">
      <c r="A186" s="9" t="s">
        <v>111</v>
      </c>
    </row>
    <row r="187" spans="1:38" x14ac:dyDescent="0.4">
      <c r="A187" s="2" t="s">
        <v>34</v>
      </c>
      <c r="D187" s="10">
        <f t="shared" ref="D187:AL187" si="81">D191</f>
        <v>0.24046205442330709</v>
      </c>
      <c r="E187" s="10">
        <f t="shared" si="81"/>
        <v>0.26147620378857711</v>
      </c>
      <c r="F187" s="10">
        <f t="shared" si="81"/>
        <v>0.16888500293210496</v>
      </c>
      <c r="G187" s="10">
        <f t="shared" si="81"/>
        <v>0.12546746072651524</v>
      </c>
      <c r="H187" s="10">
        <f t="shared" si="81"/>
        <v>9.3422288868671585E-2</v>
      </c>
      <c r="I187" s="10">
        <f t="shared" si="81"/>
        <v>0.12628064207579837</v>
      </c>
      <c r="J187" s="10">
        <f t="shared" si="81"/>
        <v>0.13861283994985979</v>
      </c>
      <c r="K187" s="10">
        <f t="shared" si="81"/>
        <v>0.15584184372074053</v>
      </c>
      <c r="L187" s="10">
        <f t="shared" si="81"/>
        <v>0.16558919310631573</v>
      </c>
      <c r="M187" s="10">
        <f t="shared" si="81"/>
        <v>0.15288090177731778</v>
      </c>
      <c r="N187" s="10">
        <f t="shared" si="81"/>
        <v>0.13906979469542835</v>
      </c>
      <c r="O187" s="10">
        <f t="shared" si="81"/>
        <v>0.15135008023015994</v>
      </c>
      <c r="P187" s="10">
        <f t="shared" si="81"/>
        <v>0.15795139803204275</v>
      </c>
      <c r="Q187" s="10">
        <f t="shared" si="81"/>
        <v>0.1601415529726225</v>
      </c>
      <c r="R187" s="10">
        <f t="shared" si="81"/>
        <v>0.17836096068892099</v>
      </c>
      <c r="S187" s="10">
        <f t="shared" si="81"/>
        <v>0.17149</v>
      </c>
      <c r="T187" s="10">
        <f t="shared" si="81"/>
        <v>0.17630000000000001</v>
      </c>
      <c r="U187" s="10">
        <f t="shared" si="81"/>
        <v>0.22270999999999999</v>
      </c>
      <c r="V187" s="10">
        <f t="shared" si="81"/>
        <v>0.22295000000000001</v>
      </c>
      <c r="W187" s="10">
        <f t="shared" si="81"/>
        <v>0.17766999999999999</v>
      </c>
      <c r="X187" s="10">
        <f t="shared" si="81"/>
        <v>0.18551999999999999</v>
      </c>
      <c r="Y187" s="10">
        <f t="shared" si="81"/>
        <v>0.18725</v>
      </c>
      <c r="Z187" s="10">
        <f t="shared" si="81"/>
        <v>0.17738000000000001</v>
      </c>
      <c r="AA187" s="10">
        <f t="shared" si="81"/>
        <v>0.2069</v>
      </c>
      <c r="AB187" s="10">
        <f t="shared" si="81"/>
        <v>0.17055999999999999</v>
      </c>
      <c r="AC187" s="10">
        <f t="shared" si="81"/>
        <v>0.20938000000000001</v>
      </c>
      <c r="AD187" s="10">
        <f t="shared" si="81"/>
        <v>0.25302999999999998</v>
      </c>
      <c r="AE187" s="10">
        <f t="shared" si="81"/>
        <v>0.26632</v>
      </c>
      <c r="AF187" s="10">
        <f t="shared" si="81"/>
        <v>0.28664000000000001</v>
      </c>
      <c r="AG187" s="10">
        <f t="shared" si="81"/>
        <v>0.30121999999999999</v>
      </c>
      <c r="AH187" s="10">
        <f t="shared" si="81"/>
        <v>0.26380999999999999</v>
      </c>
      <c r="AI187" s="25">
        <f t="shared" si="81"/>
        <v>0.26884999999999998</v>
      </c>
      <c r="AJ187" s="25">
        <f t="shared" si="81"/>
        <v>0.29063</v>
      </c>
      <c r="AK187" s="25">
        <f t="shared" si="81"/>
        <v>0.29853000000000002</v>
      </c>
      <c r="AL187" s="25">
        <f t="shared" si="81"/>
        <v>0.32199</v>
      </c>
    </row>
    <row r="188" spans="1:38" x14ac:dyDescent="0.4">
      <c r="A188" s="14" t="s">
        <v>24</v>
      </c>
      <c r="B188" s="14"/>
      <c r="C188" s="14"/>
      <c r="D188" s="14"/>
      <c r="E188" s="15">
        <f>(E187-$D187)/$D187</f>
        <v>8.7390708757220006E-2</v>
      </c>
      <c r="F188" s="15">
        <f t="shared" ref="F188:AL188" si="82">(F187-$D187)/$D187</f>
        <v>-0.29766464261009173</v>
      </c>
      <c r="G188" s="15">
        <f t="shared" si="82"/>
        <v>-0.47822345181479847</v>
      </c>
      <c r="H188" s="15">
        <f t="shared" si="82"/>
        <v>-0.61148843590842861</v>
      </c>
      <c r="I188" s="15">
        <f t="shared" si="82"/>
        <v>-0.47484170681876015</v>
      </c>
      <c r="J188" s="15">
        <f t="shared" si="82"/>
        <v>-0.4235562850767004</v>
      </c>
      <c r="K188" s="15">
        <f t="shared" si="82"/>
        <v>-0.35190671104224186</v>
      </c>
      <c r="L188" s="15">
        <f t="shared" si="82"/>
        <v>-0.31137079609735802</v>
      </c>
      <c r="M188" s="15">
        <f t="shared" si="82"/>
        <v>-0.36422026276051145</v>
      </c>
      <c r="N188" s="15">
        <f t="shared" si="82"/>
        <v>-0.42165596551624224</v>
      </c>
      <c r="O188" s="15">
        <f t="shared" si="82"/>
        <v>-0.37058642955896604</v>
      </c>
      <c r="P188" s="15">
        <f t="shared" si="82"/>
        <v>-0.34313379127175458</v>
      </c>
      <c r="Q188" s="15">
        <f t="shared" si="82"/>
        <v>-0.3340256808639302</v>
      </c>
      <c r="R188" s="15">
        <f t="shared" si="82"/>
        <v>-0.25825735325817328</v>
      </c>
      <c r="S188" s="15">
        <f t="shared" si="82"/>
        <v>-0.28683134471557559</v>
      </c>
      <c r="T188" s="15">
        <f t="shared" si="82"/>
        <v>-0.2668281886603065</v>
      </c>
      <c r="U188" s="15">
        <f t="shared" si="82"/>
        <v>-7.3824764018927305E-2</v>
      </c>
      <c r="V188" s="15">
        <f t="shared" si="82"/>
        <v>-7.2826685546315051E-2</v>
      </c>
      <c r="W188" s="15">
        <f t="shared" si="82"/>
        <v>-0.26113082404581212</v>
      </c>
      <c r="X188" s="15">
        <f t="shared" si="82"/>
        <v>-0.22848534067078891</v>
      </c>
      <c r="Y188" s="15">
        <f t="shared" si="82"/>
        <v>-0.22129085834737611</v>
      </c>
      <c r="Z188" s="15">
        <f t="shared" si="82"/>
        <v>-0.26233683553355175</v>
      </c>
      <c r="AA188" s="15">
        <f t="shared" si="82"/>
        <v>-0.13957318340225427</v>
      </c>
      <c r="AB188" s="15">
        <f t="shared" si="82"/>
        <v>-0.29069889879694782</v>
      </c>
      <c r="AC188" s="15">
        <f t="shared" si="82"/>
        <v>-0.12925970585192845</v>
      </c>
      <c r="AD188" s="15">
        <f t="shared" si="82"/>
        <v>5.2265816354410723E-2</v>
      </c>
      <c r="AE188" s="15">
        <f t="shared" si="82"/>
        <v>0.10753441177531001</v>
      </c>
      <c r="AF188" s="15">
        <f t="shared" si="82"/>
        <v>0.19203838912314083</v>
      </c>
      <c r="AG188" s="15">
        <f t="shared" si="82"/>
        <v>0.25267165633433036</v>
      </c>
      <c r="AH188" s="15">
        <f t="shared" si="82"/>
        <v>9.7096174415907621E-2</v>
      </c>
      <c r="AI188" s="15">
        <f t="shared" si="82"/>
        <v>0.11805582234076326</v>
      </c>
      <c r="AJ188" s="15">
        <f t="shared" si="82"/>
        <v>0.20863144373031819</v>
      </c>
      <c r="AK188" s="15">
        <f t="shared" si="82"/>
        <v>0.24148486012046905</v>
      </c>
      <c r="AL188" s="15">
        <f t="shared" si="82"/>
        <v>0.33904703081830906</v>
      </c>
    </row>
    <row r="189" spans="1:38" x14ac:dyDescent="0.4">
      <c r="A189" s="16" t="s">
        <v>25</v>
      </c>
      <c r="E189" s="17">
        <f t="shared" ref="E189:AL189" si="83">(E187-D187)/D187</f>
        <v>8.7390708757220006E-2</v>
      </c>
      <c r="F189" s="17">
        <f t="shared" si="83"/>
        <v>-0.35410947350046051</v>
      </c>
      <c r="G189" s="17">
        <f t="shared" si="83"/>
        <v>-0.25708346775494573</v>
      </c>
      <c r="H189" s="17">
        <f t="shared" si="83"/>
        <v>-0.25540623578645116</v>
      </c>
      <c r="I189" s="17">
        <f t="shared" si="83"/>
        <v>0.35171856315057132</v>
      </c>
      <c r="J189" s="17">
        <f t="shared" si="83"/>
        <v>9.7657072939644832E-2</v>
      </c>
      <c r="K189" s="17">
        <f t="shared" si="83"/>
        <v>0.12429587170360958</v>
      </c>
      <c r="L189" s="17">
        <f t="shared" si="83"/>
        <v>6.2546419837292727E-2</v>
      </c>
      <c r="M189" s="17">
        <f t="shared" si="83"/>
        <v>-7.6745898029943624E-2</v>
      </c>
      <c r="N189" s="17">
        <f t="shared" si="83"/>
        <v>-9.0338995396601715E-2</v>
      </c>
      <c r="O189" s="17">
        <f t="shared" si="83"/>
        <v>8.8303039215857027E-2</v>
      </c>
      <c r="P189" s="17">
        <f t="shared" si="83"/>
        <v>4.361621607232781E-2</v>
      </c>
      <c r="Q189" s="17">
        <f t="shared" si="83"/>
        <v>1.3866005416016944E-2</v>
      </c>
      <c r="R189" s="17">
        <f t="shared" si="83"/>
        <v>0.11377064464594795</v>
      </c>
      <c r="S189" s="17">
        <f t="shared" si="83"/>
        <v>-3.852278358662025E-2</v>
      </c>
      <c r="T189" s="17">
        <f t="shared" si="83"/>
        <v>2.8048282698699682E-2</v>
      </c>
      <c r="U189" s="17">
        <f t="shared" si="83"/>
        <v>0.26324446965399873</v>
      </c>
      <c r="V189" s="17">
        <f t="shared" si="83"/>
        <v>1.0776345920704862E-3</v>
      </c>
      <c r="W189" s="17">
        <f t="shared" si="83"/>
        <v>-0.20309486431935417</v>
      </c>
      <c r="X189" s="17">
        <f t="shared" si="83"/>
        <v>4.4183035965554097E-2</v>
      </c>
      <c r="Y189" s="17">
        <f t="shared" si="83"/>
        <v>9.325140146614971E-3</v>
      </c>
      <c r="Z189" s="17">
        <f t="shared" si="83"/>
        <v>-5.2710280373831721E-2</v>
      </c>
      <c r="AA189" s="17">
        <f t="shared" si="83"/>
        <v>0.16642237005299351</v>
      </c>
      <c r="AB189" s="17">
        <f t="shared" si="83"/>
        <v>-0.17564040599323349</v>
      </c>
      <c r="AC189" s="17">
        <f t="shared" si="83"/>
        <v>0.22760318949343353</v>
      </c>
      <c r="AD189" s="17">
        <f t="shared" si="83"/>
        <v>0.20847263348934933</v>
      </c>
      <c r="AE189" s="17">
        <f t="shared" si="83"/>
        <v>5.252341619570812E-2</v>
      </c>
      <c r="AF189" s="17">
        <f t="shared" si="83"/>
        <v>7.6299188945629329E-2</v>
      </c>
      <c r="AG189" s="17">
        <f t="shared" si="83"/>
        <v>5.0865196762489469E-2</v>
      </c>
      <c r="AH189" s="20">
        <f t="shared" si="83"/>
        <v>-0.12419494057499503</v>
      </c>
      <c r="AI189" s="21">
        <f t="shared" si="83"/>
        <v>1.9104658655850759E-2</v>
      </c>
      <c r="AJ189" s="21">
        <f t="shared" si="83"/>
        <v>8.1011716570578471E-2</v>
      </c>
      <c r="AK189" s="21">
        <f t="shared" si="83"/>
        <v>2.7182328045969165E-2</v>
      </c>
      <c r="AL189" s="21">
        <f t="shared" si="83"/>
        <v>7.8585066827454461E-2</v>
      </c>
    </row>
    <row r="190" spans="1:38" hidden="1" x14ac:dyDescent="0.4">
      <c r="A190" s="2" t="s">
        <v>35</v>
      </c>
      <c r="S190" s="22" t="e">
        <f>S187/#REF!</f>
        <v>#REF!</v>
      </c>
      <c r="T190" s="22" t="e">
        <f>T187/#REF!</f>
        <v>#REF!</v>
      </c>
      <c r="U190" s="22" t="e">
        <f>U187/#REF!</f>
        <v>#REF!</v>
      </c>
      <c r="V190" s="22" t="e">
        <f>V187/#REF!</f>
        <v>#REF!</v>
      </c>
      <c r="W190" s="22" t="e">
        <f>W187/#REF!</f>
        <v>#REF!</v>
      </c>
      <c r="X190" s="22" t="e">
        <f>X187/#REF!</f>
        <v>#REF!</v>
      </c>
      <c r="Y190" s="22" t="e">
        <f>Y187/#REF!</f>
        <v>#REF!</v>
      </c>
      <c r="Z190" s="22" t="e">
        <f>Z187/#REF!</f>
        <v>#REF!</v>
      </c>
      <c r="AA190" s="22" t="e">
        <f>AA187/#REF!</f>
        <v>#REF!</v>
      </c>
      <c r="AB190" s="22" t="e">
        <f>AB187/#REF!</f>
        <v>#REF!</v>
      </c>
      <c r="AC190" s="22" t="e">
        <f>AC187/#REF!</f>
        <v>#REF!</v>
      </c>
      <c r="AD190" s="22" t="e">
        <f>AD187/#REF!</f>
        <v>#REF!</v>
      </c>
      <c r="AE190" s="22" t="e">
        <f>AE187/#REF!</f>
        <v>#REF!</v>
      </c>
      <c r="AF190" s="22" t="e">
        <f>AF187/#REF!</f>
        <v>#REF!</v>
      </c>
      <c r="AG190" s="22" t="e">
        <f>AG187/#REF!</f>
        <v>#REF!</v>
      </c>
      <c r="AH190" s="22" t="e">
        <f>AH187/#REF!</f>
        <v>#REF!</v>
      </c>
      <c r="AI190" s="23" t="e">
        <f>AI187/#REF!</f>
        <v>#REF!</v>
      </c>
    </row>
    <row r="191" spans="1:38" x14ac:dyDescent="0.4">
      <c r="A191" s="2" t="s">
        <v>112</v>
      </c>
      <c r="B191" s="2" t="s">
        <v>113</v>
      </c>
      <c r="D191" s="2">
        <v>0.24046205442330709</v>
      </c>
      <c r="E191" s="2">
        <v>0.26147620378857711</v>
      </c>
      <c r="F191" s="2">
        <v>0.16888500293210496</v>
      </c>
      <c r="G191" s="2">
        <v>0.12546746072651524</v>
      </c>
      <c r="H191" s="2">
        <v>9.3422288868671585E-2</v>
      </c>
      <c r="I191" s="2">
        <v>0.12628064207579837</v>
      </c>
      <c r="J191" s="2">
        <v>0.13861283994985979</v>
      </c>
      <c r="K191" s="2">
        <v>0.15584184372074053</v>
      </c>
      <c r="L191" s="2">
        <v>0.16558919310631573</v>
      </c>
      <c r="M191" s="2">
        <v>0.15288090177731778</v>
      </c>
      <c r="N191" s="2">
        <v>0.13906979469542835</v>
      </c>
      <c r="O191" s="2">
        <v>0.15135008023015994</v>
      </c>
      <c r="P191" s="2">
        <v>0.15795139803204275</v>
      </c>
      <c r="Q191" s="2">
        <v>0.1601415529726225</v>
      </c>
      <c r="R191" s="2">
        <v>0.17836096068892099</v>
      </c>
      <c r="S191" s="2">
        <v>0.17149</v>
      </c>
      <c r="T191" s="2">
        <v>0.17630000000000001</v>
      </c>
      <c r="U191" s="2">
        <v>0.22270999999999999</v>
      </c>
      <c r="V191" s="2">
        <v>0.22295000000000001</v>
      </c>
      <c r="W191" s="2">
        <v>0.17766999999999999</v>
      </c>
      <c r="X191" s="2">
        <v>0.18551999999999999</v>
      </c>
      <c r="Y191" s="2">
        <v>0.18725</v>
      </c>
      <c r="Z191" s="2">
        <v>0.17738000000000001</v>
      </c>
      <c r="AA191" s="2">
        <v>0.2069</v>
      </c>
      <c r="AB191" s="2">
        <v>0.17055999999999999</v>
      </c>
      <c r="AC191" s="2">
        <v>0.20938000000000001</v>
      </c>
      <c r="AD191" s="2">
        <v>0.25302999999999998</v>
      </c>
      <c r="AE191" s="2">
        <v>0.26632</v>
      </c>
      <c r="AF191" s="2">
        <v>0.28664000000000001</v>
      </c>
      <c r="AG191" s="2">
        <v>0.30121999999999999</v>
      </c>
      <c r="AH191" s="2">
        <v>0.26380999999999999</v>
      </c>
      <c r="AI191" s="26">
        <v>0.26884999999999998</v>
      </c>
      <c r="AJ191" s="2">
        <v>0.29063</v>
      </c>
      <c r="AK191" s="2">
        <v>0.29853000000000002</v>
      </c>
      <c r="AL191" s="2">
        <v>0.32199</v>
      </c>
    </row>
    <row r="194" spans="1:38" x14ac:dyDescent="0.4">
      <c r="A194" s="9" t="s">
        <v>114</v>
      </c>
    </row>
    <row r="195" spans="1:38" x14ac:dyDescent="0.4">
      <c r="A195" s="2" t="s">
        <v>65</v>
      </c>
    </row>
    <row r="196" spans="1:38" x14ac:dyDescent="0.4">
      <c r="A196" s="4" t="s">
        <v>115</v>
      </c>
      <c r="B196" s="4"/>
      <c r="C196" s="4"/>
    </row>
    <row r="197" spans="1:38" x14ac:dyDescent="0.4">
      <c r="A197" s="4" t="s">
        <v>116</v>
      </c>
      <c r="B197" s="4"/>
      <c r="C197" s="4"/>
    </row>
    <row r="198" spans="1:38" x14ac:dyDescent="0.4">
      <c r="A198" s="4" t="s">
        <v>117</v>
      </c>
      <c r="B198" s="4"/>
      <c r="C198" s="4"/>
    </row>
    <row r="199" spans="1:38" x14ac:dyDescent="0.4">
      <c r="A199" s="4" t="s">
        <v>118</v>
      </c>
      <c r="B199" s="4"/>
      <c r="C199" s="4"/>
    </row>
    <row r="200" spans="1:38" x14ac:dyDescent="0.4">
      <c r="A200" s="30" t="s">
        <v>119</v>
      </c>
      <c r="B200" s="4"/>
      <c r="C200" s="4"/>
    </row>
    <row r="201" spans="1:38" x14ac:dyDescent="0.4">
      <c r="A201" s="4" t="s">
        <v>120</v>
      </c>
      <c r="B201" s="4"/>
      <c r="C201" s="4"/>
    </row>
    <row r="202" spans="1:38" x14ac:dyDescent="0.4">
      <c r="A202" s="2" t="s">
        <v>34</v>
      </c>
      <c r="D202" s="10">
        <f t="shared" ref="D202:AL202" si="84">D208+D215+D230+D237+D222</f>
        <v>1.4924962899199434</v>
      </c>
      <c r="E202" s="10">
        <f t="shared" si="84"/>
        <v>1.1910342370124394</v>
      </c>
      <c r="F202" s="10">
        <f t="shared" si="84"/>
        <v>0.92646946093748306</v>
      </c>
      <c r="G202" s="10">
        <f t="shared" si="84"/>
        <v>0.81672127402453032</v>
      </c>
      <c r="H202" s="10">
        <f t="shared" si="84"/>
        <v>0.79337239484795297</v>
      </c>
      <c r="I202" s="10">
        <f t="shared" si="84"/>
        <v>0.69544831900420778</v>
      </c>
      <c r="J202" s="10">
        <f t="shared" si="84"/>
        <v>0.51647344877168655</v>
      </c>
      <c r="K202" s="10">
        <f t="shared" si="84"/>
        <v>0.47563241544318802</v>
      </c>
      <c r="L202" s="10">
        <f t="shared" si="84"/>
        <v>0.43337588892880341</v>
      </c>
      <c r="M202" s="10">
        <f t="shared" si="84"/>
        <v>0.33994234915731597</v>
      </c>
      <c r="N202" s="10">
        <f t="shared" si="84"/>
        <v>0.28884802728275288</v>
      </c>
      <c r="O202" s="10">
        <f t="shared" si="84"/>
        <v>0.24216816329981525</v>
      </c>
      <c r="P202" s="10">
        <f t="shared" si="84"/>
        <v>0.24925202206882946</v>
      </c>
      <c r="Q202" s="10">
        <f t="shared" si="84"/>
        <v>0.25324906742622338</v>
      </c>
      <c r="R202" s="10">
        <f t="shared" si="84"/>
        <v>0.26069646468823299</v>
      </c>
      <c r="S202" s="10">
        <f t="shared" si="84"/>
        <v>0.64034913066614207</v>
      </c>
      <c r="T202" s="10">
        <f t="shared" si="84"/>
        <v>0.62675554110238163</v>
      </c>
      <c r="U202" s="10">
        <f t="shared" si="84"/>
        <v>0.63624591266829467</v>
      </c>
      <c r="V202" s="10">
        <f t="shared" si="84"/>
        <v>0.6420627385786869</v>
      </c>
      <c r="W202" s="10">
        <f t="shared" si="84"/>
        <v>0.57989638513350006</v>
      </c>
      <c r="X202" s="10">
        <f t="shared" si="84"/>
        <v>0.5957893009063735</v>
      </c>
      <c r="Y202" s="10">
        <f t="shared" si="84"/>
        <v>0.60192196052079794</v>
      </c>
      <c r="Z202" s="10">
        <f t="shared" si="84"/>
        <v>0.58121319914366354</v>
      </c>
      <c r="AA202" s="10">
        <f t="shared" si="84"/>
        <v>0.33024938042727053</v>
      </c>
      <c r="AB202" s="10">
        <f t="shared" si="84"/>
        <v>0.36103516933961333</v>
      </c>
      <c r="AC202" s="10">
        <f t="shared" si="84"/>
        <v>0.30859591961090282</v>
      </c>
      <c r="AD202" s="10">
        <f t="shared" si="84"/>
        <v>0.29514404475657552</v>
      </c>
      <c r="AE202" s="10">
        <f t="shared" si="84"/>
        <v>0.29138224343580466</v>
      </c>
      <c r="AF202" s="10">
        <f t="shared" si="84"/>
        <v>0.25573374524197079</v>
      </c>
      <c r="AG202" s="10">
        <f t="shared" si="84"/>
        <v>0.24939483735831855</v>
      </c>
      <c r="AH202" s="10">
        <f t="shared" si="84"/>
        <v>0.21528572306891225</v>
      </c>
      <c r="AI202" s="10">
        <f t="shared" si="84"/>
        <v>0.20928347762373567</v>
      </c>
      <c r="AJ202" s="10">
        <f t="shared" si="84"/>
        <v>0.17739094165296812</v>
      </c>
      <c r="AK202" s="10">
        <f t="shared" si="84"/>
        <v>0.18310486976407991</v>
      </c>
      <c r="AL202" s="10">
        <f t="shared" si="84"/>
        <v>0.1920578502694324</v>
      </c>
    </row>
    <row r="203" spans="1:38" x14ac:dyDescent="0.4">
      <c r="A203" s="14" t="s">
        <v>24</v>
      </c>
      <c r="B203" s="14"/>
      <c r="C203" s="14"/>
      <c r="D203" s="14"/>
      <c r="E203" s="15">
        <f>(E202-$D202)/$D202</f>
        <v>-0.20198512716147141</v>
      </c>
      <c r="F203" s="15">
        <f t="shared" ref="F203:AL203" si="85">(F202-$D202)/$D202</f>
        <v>-0.37924839934632043</v>
      </c>
      <c r="G203" s="15">
        <f t="shared" si="85"/>
        <v>-0.4527817056963413</v>
      </c>
      <c r="H203" s="15">
        <f t="shared" si="85"/>
        <v>-0.46842588473669911</v>
      </c>
      <c r="I203" s="15">
        <f t="shared" si="85"/>
        <v>-0.53403681891798127</v>
      </c>
      <c r="J203" s="15">
        <f t="shared" si="85"/>
        <v>-0.65395327796802105</v>
      </c>
      <c r="K203" s="15">
        <f t="shared" si="85"/>
        <v>-0.68131752242499666</v>
      </c>
      <c r="L203" s="15">
        <f t="shared" si="85"/>
        <v>-0.70963017338418344</v>
      </c>
      <c r="M203" s="15">
        <f t="shared" si="85"/>
        <v>-0.77223236569951526</v>
      </c>
      <c r="N203" s="15">
        <f t="shared" si="85"/>
        <v>-0.80646650230651729</v>
      </c>
      <c r="O203" s="15">
        <f t="shared" si="85"/>
        <v>-0.83774287082964549</v>
      </c>
      <c r="P203" s="15">
        <f t="shared" si="85"/>
        <v>-0.83299655499833825</v>
      </c>
      <c r="Q203" s="15">
        <f t="shared" si="85"/>
        <v>-0.8303184609994525</v>
      </c>
      <c r="R203" s="15">
        <f t="shared" si="85"/>
        <v>-0.82532856768292762</v>
      </c>
      <c r="S203" s="15">
        <f t="shared" si="85"/>
        <v>-0.5709542898089951</v>
      </c>
      <c r="T203" s="15">
        <f t="shared" si="85"/>
        <v>-0.58006224515573146</v>
      </c>
      <c r="U203" s="15">
        <f t="shared" si="85"/>
        <v>-0.573703521432256</v>
      </c>
      <c r="V203" s="15">
        <f t="shared" si="85"/>
        <v>-0.56980614094985338</v>
      </c>
      <c r="W203" s="15">
        <f t="shared" si="85"/>
        <v>-0.6114587426112762</v>
      </c>
      <c r="X203" s="15">
        <f t="shared" si="85"/>
        <v>-0.60081019636013211</v>
      </c>
      <c r="Y203" s="15">
        <f t="shared" si="85"/>
        <v>-0.59670120147964678</v>
      </c>
      <c r="Z203" s="15">
        <f t="shared" si="85"/>
        <v>-0.61057645297407104</v>
      </c>
      <c r="AA203" s="15">
        <f t="shared" si="85"/>
        <v>-0.77872683325398084</v>
      </c>
      <c r="AB203" s="15">
        <f t="shared" si="85"/>
        <v>-0.75809978773281972</v>
      </c>
      <c r="AC203" s="15">
        <f t="shared" si="85"/>
        <v>-0.7932350507702397</v>
      </c>
      <c r="AD203" s="15">
        <f t="shared" si="85"/>
        <v>-0.80224805465184312</v>
      </c>
      <c r="AE203" s="15">
        <f t="shared" si="85"/>
        <v>-0.8047685308139465</v>
      </c>
      <c r="AF203" s="15">
        <f t="shared" si="85"/>
        <v>-0.82865368110517168</v>
      </c>
      <c r="AG203" s="15">
        <f t="shared" si="85"/>
        <v>-0.8329008661242997</v>
      </c>
      <c r="AH203" s="15">
        <f t="shared" si="85"/>
        <v>-0.8557546008503244</v>
      </c>
      <c r="AI203" s="15">
        <f t="shared" si="85"/>
        <v>-0.85977621583571151</v>
      </c>
      <c r="AJ203" s="15">
        <f t="shared" si="85"/>
        <v>-0.88114480226782788</v>
      </c>
      <c r="AK203" s="15">
        <f t="shared" si="85"/>
        <v>-0.87731636520590517</v>
      </c>
      <c r="AL203" s="15">
        <f t="shared" si="85"/>
        <v>-0.87131770338957815</v>
      </c>
    </row>
    <row r="204" spans="1:38" x14ac:dyDescent="0.4">
      <c r="A204" s="16" t="s">
        <v>25</v>
      </c>
      <c r="E204" s="17">
        <f t="shared" ref="E204:AL204" si="86">(E202-D202)/D202</f>
        <v>-0.20198512716147141</v>
      </c>
      <c r="F204" s="17">
        <f t="shared" si="86"/>
        <v>-0.2221302863119905</v>
      </c>
      <c r="G204" s="17">
        <f t="shared" si="86"/>
        <v>-0.11845850461374074</v>
      </c>
      <c r="H204" s="17">
        <f t="shared" si="86"/>
        <v>-2.8588552691326204E-2</v>
      </c>
      <c r="I204" s="17">
        <f t="shared" si="86"/>
        <v>-0.12342763181533685</v>
      </c>
      <c r="J204" s="17">
        <f t="shared" si="86"/>
        <v>-0.25735179069638148</v>
      </c>
      <c r="K204" s="17">
        <f t="shared" si="86"/>
        <v>-7.9076733616470607E-2</v>
      </c>
      <c r="L204" s="17">
        <f t="shared" si="86"/>
        <v>-8.8842823033855947E-2</v>
      </c>
      <c r="M204" s="17">
        <f t="shared" si="86"/>
        <v>-0.21559468848724311</v>
      </c>
      <c r="N204" s="17">
        <f t="shared" si="86"/>
        <v>-0.15030290283402742</v>
      </c>
      <c r="O204" s="17">
        <f t="shared" si="86"/>
        <v>-0.1616070029006734</v>
      </c>
      <c r="P204" s="17">
        <f t="shared" si="86"/>
        <v>2.925181688826731E-2</v>
      </c>
      <c r="Q204" s="17">
        <f t="shared" si="86"/>
        <v>1.6036160205312854E-2</v>
      </c>
      <c r="R204" s="17">
        <f t="shared" si="86"/>
        <v>2.9407402513650645E-2</v>
      </c>
      <c r="S204" s="17">
        <f t="shared" si="86"/>
        <v>1.4563015514304571</v>
      </c>
      <c r="T204" s="17">
        <f t="shared" si="86"/>
        <v>-2.1228403245615889E-2</v>
      </c>
      <c r="U204" s="17">
        <f t="shared" si="86"/>
        <v>1.5142062484554512E-2</v>
      </c>
      <c r="V204" s="17">
        <f t="shared" si="86"/>
        <v>9.1424177265006963E-3</v>
      </c>
      <c r="W204" s="17">
        <f t="shared" si="86"/>
        <v>-9.6822864355596228E-2</v>
      </c>
      <c r="X204" s="17">
        <f t="shared" si="86"/>
        <v>2.7406474984690021E-2</v>
      </c>
      <c r="Y204" s="17">
        <f t="shared" si="86"/>
        <v>1.0293336260142357E-2</v>
      </c>
      <c r="Z204" s="17">
        <f t="shared" si="86"/>
        <v>-3.4404395811072686E-2</v>
      </c>
      <c r="AA204" s="17">
        <f t="shared" si="86"/>
        <v>-0.43179304786290668</v>
      </c>
      <c r="AB204" s="17">
        <f t="shared" si="86"/>
        <v>9.3219823372606203E-2</v>
      </c>
      <c r="AC204" s="17">
        <f t="shared" si="86"/>
        <v>-0.14524692933552605</v>
      </c>
      <c r="AD204" s="17">
        <f t="shared" si="86"/>
        <v>-4.3590579134319976E-2</v>
      </c>
      <c r="AE204" s="17">
        <f t="shared" si="86"/>
        <v>-1.2745645347082864E-2</v>
      </c>
      <c r="AF204" s="17">
        <f t="shared" si="86"/>
        <v>-0.12234272676841305</v>
      </c>
      <c r="AG204" s="17">
        <f t="shared" si="86"/>
        <v>-2.4787138973992172E-2</v>
      </c>
      <c r="AH204" s="20">
        <f t="shared" si="86"/>
        <v>-0.13676752354099439</v>
      </c>
      <c r="AI204" s="21">
        <f t="shared" si="86"/>
        <v>-2.7880369211734864E-2</v>
      </c>
      <c r="AJ204" s="21">
        <f t="shared" si="86"/>
        <v>-0.15238917248931691</v>
      </c>
      <c r="AK204" s="21">
        <f t="shared" si="86"/>
        <v>3.2210935112402833E-2</v>
      </c>
      <c r="AL204" s="21">
        <f t="shared" si="86"/>
        <v>4.8895370816122379E-2</v>
      </c>
    </row>
    <row r="205" spans="1:38" hidden="1" x14ac:dyDescent="0.4">
      <c r="A205" s="2" t="s">
        <v>35</v>
      </c>
      <c r="S205" s="22" t="e">
        <f>S202/#REF!</f>
        <v>#REF!</v>
      </c>
      <c r="T205" s="22" t="e">
        <f>T202/#REF!</f>
        <v>#REF!</v>
      </c>
      <c r="U205" s="22" t="e">
        <f>U202/#REF!</f>
        <v>#REF!</v>
      </c>
      <c r="V205" s="22" t="e">
        <f>V202/#REF!</f>
        <v>#REF!</v>
      </c>
      <c r="W205" s="22" t="e">
        <f>W202/#REF!</f>
        <v>#REF!</v>
      </c>
      <c r="X205" s="22" t="e">
        <f>X202/#REF!</f>
        <v>#REF!</v>
      </c>
      <c r="Y205" s="22" t="e">
        <f>Y202/#REF!</f>
        <v>#REF!</v>
      </c>
      <c r="Z205" s="22" t="e">
        <f>Z202/#REF!</f>
        <v>#REF!</v>
      </c>
      <c r="AA205" s="22" t="e">
        <f>AA202/#REF!</f>
        <v>#REF!</v>
      </c>
      <c r="AB205" s="22" t="e">
        <f>AB202/#REF!</f>
        <v>#REF!</v>
      </c>
      <c r="AC205" s="22" t="e">
        <f>AC202/#REF!</f>
        <v>#REF!</v>
      </c>
      <c r="AD205" s="22" t="e">
        <f>AD202/#REF!</f>
        <v>#REF!</v>
      </c>
      <c r="AE205" s="22" t="e">
        <f>AE202/#REF!</f>
        <v>#REF!</v>
      </c>
      <c r="AF205" s="22" t="e">
        <f>AF202/#REF!</f>
        <v>#REF!</v>
      </c>
      <c r="AG205" s="22" t="e">
        <f>AG202/#REF!</f>
        <v>#REF!</v>
      </c>
      <c r="AH205" s="22" t="e">
        <f>AH202/#REF!</f>
        <v>#REF!</v>
      </c>
      <c r="AI205" s="23" t="e">
        <f>AI202/#REF!</f>
        <v>#REF!</v>
      </c>
    </row>
    <row r="206" spans="1:38" x14ac:dyDescent="0.4"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</row>
    <row r="207" spans="1:38" x14ac:dyDescent="0.4">
      <c r="A207" s="9" t="s">
        <v>121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/>
    </row>
    <row r="208" spans="1:38" x14ac:dyDescent="0.4">
      <c r="A208" s="2" t="s">
        <v>34</v>
      </c>
      <c r="D208" s="10">
        <f t="shared" ref="D208:AL208" si="87">D212</f>
        <v>0.16149435438917367</v>
      </c>
      <c r="E208" s="10">
        <f t="shared" si="87"/>
        <v>0.17149842943983049</v>
      </c>
      <c r="F208" s="10">
        <f t="shared" si="87"/>
        <v>0.16578719673431483</v>
      </c>
      <c r="G208" s="10">
        <f t="shared" si="87"/>
        <v>0.16292350796783897</v>
      </c>
      <c r="H208" s="10">
        <f t="shared" si="87"/>
        <v>0.17295146390907828</v>
      </c>
      <c r="I208" s="10">
        <f t="shared" si="87"/>
        <v>0.1114739791358898</v>
      </c>
      <c r="J208" s="10">
        <f t="shared" si="87"/>
        <v>0.11604094719687282</v>
      </c>
      <c r="K208" s="10">
        <f t="shared" si="87"/>
        <v>0.111888</v>
      </c>
      <c r="L208" s="10">
        <f t="shared" si="87"/>
        <v>0.108432</v>
      </c>
      <c r="M208" s="10">
        <f t="shared" si="87"/>
        <v>9.6048000000000008E-2</v>
      </c>
      <c r="N208" s="10">
        <f t="shared" si="87"/>
        <v>0.10056882090395644</v>
      </c>
      <c r="O208" s="10">
        <f t="shared" si="87"/>
        <v>8.8415999999999995E-2</v>
      </c>
      <c r="P208" s="10">
        <f t="shared" si="87"/>
        <v>9.5471999999999987E-2</v>
      </c>
      <c r="Q208" s="10">
        <f t="shared" si="87"/>
        <v>0.104688</v>
      </c>
      <c r="R208" s="10">
        <f t="shared" si="87"/>
        <v>0.104256</v>
      </c>
      <c r="S208" s="10">
        <f t="shared" si="87"/>
        <v>8.9473152785724E-2</v>
      </c>
      <c r="T208" s="10">
        <f t="shared" si="87"/>
        <v>8.4958702470001091E-2</v>
      </c>
      <c r="U208" s="10">
        <f t="shared" si="87"/>
        <v>8.7939816792634296E-2</v>
      </c>
      <c r="V208" s="10">
        <f t="shared" si="87"/>
        <v>8.9481762292678069E-2</v>
      </c>
      <c r="W208" s="10">
        <f t="shared" si="87"/>
        <v>6.8722987194197907E-2</v>
      </c>
      <c r="X208" s="10">
        <f t="shared" si="87"/>
        <v>7.2929944704817048E-2</v>
      </c>
      <c r="Y208" s="10">
        <f t="shared" si="87"/>
        <v>7.5957334745242508E-2</v>
      </c>
      <c r="Z208" s="10">
        <f t="shared" si="87"/>
        <v>7.0938171760363461E-2</v>
      </c>
      <c r="AA208" s="10">
        <f t="shared" si="87"/>
        <v>6.5558799612370003E-2</v>
      </c>
      <c r="AB208" s="10">
        <f t="shared" si="87"/>
        <v>6.8646600935333577E-2</v>
      </c>
      <c r="AC208" s="10">
        <f t="shared" si="87"/>
        <v>6.3324222353884491E-2</v>
      </c>
      <c r="AD208" s="10">
        <f t="shared" si="87"/>
        <v>6.2098473027024488E-2</v>
      </c>
      <c r="AE208" s="10">
        <f t="shared" si="87"/>
        <v>6.6152735419273037E-2</v>
      </c>
      <c r="AF208" s="10">
        <f t="shared" si="87"/>
        <v>7.4908556277296312E-2</v>
      </c>
      <c r="AG208" s="10">
        <f t="shared" si="87"/>
        <v>6.8041436127888072E-2</v>
      </c>
      <c r="AH208" s="10">
        <f t="shared" si="87"/>
        <v>6.2866139262020601E-2</v>
      </c>
      <c r="AI208" s="25">
        <f t="shared" si="87"/>
        <v>5.9144603610623597E-2</v>
      </c>
      <c r="AJ208" s="25">
        <f t="shared" si="87"/>
        <v>3.2430703032358982E-2</v>
      </c>
      <c r="AK208" s="25">
        <f t="shared" si="87"/>
        <v>3.334174241813366E-2</v>
      </c>
      <c r="AL208" s="25">
        <f t="shared" si="87"/>
        <v>3.1751176783250325E-2</v>
      </c>
    </row>
    <row r="209" spans="1:38" x14ac:dyDescent="0.4">
      <c r="A209" s="14" t="s">
        <v>24</v>
      </c>
      <c r="B209" s="14"/>
      <c r="C209" s="14"/>
      <c r="D209" s="14"/>
      <c r="E209" s="15">
        <f>(E208-$D208)/$D208</f>
        <v>6.1946902654867485E-2</v>
      </c>
      <c r="F209" s="15">
        <f t="shared" ref="F209:AL209" si="88">(F208-$D208)/$D208</f>
        <v>2.6581996388530982E-2</v>
      </c>
      <c r="G209" s="15">
        <f t="shared" si="88"/>
        <v>8.849557522124173E-3</v>
      </c>
      <c r="H209" s="15">
        <f t="shared" si="88"/>
        <v>7.0944334637822362E-2</v>
      </c>
      <c r="I209" s="15">
        <f t="shared" si="88"/>
        <v>-0.30973451327433621</v>
      </c>
      <c r="J209" s="15">
        <f t="shared" si="88"/>
        <v>-0.2814550846945767</v>
      </c>
      <c r="K209" s="15">
        <f t="shared" si="88"/>
        <v>-0.30717082697287901</v>
      </c>
      <c r="L209" s="15">
        <f t="shared" si="88"/>
        <v>-0.32857095586946961</v>
      </c>
      <c r="M209" s="15">
        <f t="shared" si="88"/>
        <v>-0.40525475108225262</v>
      </c>
      <c r="N209" s="15">
        <f t="shared" si="88"/>
        <v>-0.37726107340196646</v>
      </c>
      <c r="O209" s="15">
        <f t="shared" si="88"/>
        <v>-0.45251336906222361</v>
      </c>
      <c r="P209" s="15">
        <f t="shared" si="88"/>
        <v>-0.40882143923168451</v>
      </c>
      <c r="Q209" s="15">
        <f t="shared" si="88"/>
        <v>-0.35175442884077612</v>
      </c>
      <c r="R209" s="15">
        <f t="shared" si="88"/>
        <v>-0.35442944495284995</v>
      </c>
      <c r="S209" s="15">
        <f t="shared" si="88"/>
        <v>-0.4459673025466323</v>
      </c>
      <c r="T209" s="15">
        <f t="shared" si="88"/>
        <v>-0.47392153248115904</v>
      </c>
      <c r="U209" s="15">
        <f t="shared" si="88"/>
        <v>-0.4554619749696362</v>
      </c>
      <c r="V209" s="15">
        <f t="shared" si="88"/>
        <v>-0.4459139910424213</v>
      </c>
      <c r="W209" s="15">
        <f t="shared" si="88"/>
        <v>-0.57445579163351246</v>
      </c>
      <c r="X209" s="15">
        <f t="shared" si="88"/>
        <v>-0.54840560847676201</v>
      </c>
      <c r="Y209" s="15">
        <f t="shared" si="88"/>
        <v>-0.52965950399604456</v>
      </c>
      <c r="Z209" s="15">
        <f t="shared" si="88"/>
        <v>-0.56073899902770197</v>
      </c>
      <c r="AA209" s="15">
        <f t="shared" si="88"/>
        <v>-0.59404896932567341</v>
      </c>
      <c r="AB209" s="15">
        <f t="shared" si="88"/>
        <v>-0.5749287880992604</v>
      </c>
      <c r="AC209" s="15">
        <f t="shared" si="88"/>
        <v>-0.6078858447194756</v>
      </c>
      <c r="AD209" s="15">
        <f t="shared" si="88"/>
        <v>-0.61547588916094353</v>
      </c>
      <c r="AE209" s="15">
        <f t="shared" si="88"/>
        <v>-0.59037121966594386</v>
      </c>
      <c r="AF209" s="15">
        <f t="shared" si="88"/>
        <v>-0.53615371533806344</v>
      </c>
      <c r="AG209" s="15">
        <f t="shared" si="88"/>
        <v>-0.57867606960476226</v>
      </c>
      <c r="AH209" s="15">
        <f t="shared" si="88"/>
        <v>-0.61072237169031929</v>
      </c>
      <c r="AI209" s="15">
        <f t="shared" si="88"/>
        <v>-0.63376674166518998</v>
      </c>
      <c r="AJ209" s="15">
        <f t="shared" si="88"/>
        <v>-0.79918367329295892</v>
      </c>
      <c r="AK209" s="15">
        <f t="shared" si="88"/>
        <v>-0.79354236533999323</v>
      </c>
      <c r="AL209" s="15">
        <f t="shared" si="88"/>
        <v>-0.80339141325810415</v>
      </c>
    </row>
    <row r="210" spans="1:38" x14ac:dyDescent="0.4">
      <c r="A210" s="16" t="s">
        <v>25</v>
      </c>
      <c r="E210" s="17">
        <f t="shared" ref="E210:AL210" si="89">(E208-D208)/D208</f>
        <v>6.1946902654867485E-2</v>
      </c>
      <c r="F210" s="17">
        <f t="shared" si="89"/>
        <v>-3.3301953400800201E-2</v>
      </c>
      <c r="G210" s="17">
        <f t="shared" si="89"/>
        <v>-1.7273280584296946E-2</v>
      </c>
      <c r="H210" s="17">
        <f t="shared" si="89"/>
        <v>6.1550086088367477E-2</v>
      </c>
      <c r="I210" s="17">
        <f t="shared" si="89"/>
        <v>-0.35546091015169201</v>
      </c>
      <c r="J210" s="17">
        <f t="shared" si="89"/>
        <v>4.0968915762984982E-2</v>
      </c>
      <c r="K210" s="17">
        <f t="shared" si="89"/>
        <v>-3.5788635797905068E-2</v>
      </c>
      <c r="L210" s="17">
        <f t="shared" si="89"/>
        <v>-3.0888030888030896E-2</v>
      </c>
      <c r="M210" s="17">
        <f t="shared" si="89"/>
        <v>-0.11420982735723764</v>
      </c>
      <c r="N210" s="17">
        <f t="shared" si="89"/>
        <v>4.7068350241092287E-2</v>
      </c>
      <c r="O210" s="17">
        <f t="shared" si="89"/>
        <v>-0.120840841075013</v>
      </c>
      <c r="P210" s="17">
        <f t="shared" si="89"/>
        <v>7.9804560260586244E-2</v>
      </c>
      <c r="Q210" s="17">
        <f t="shared" si="89"/>
        <v>9.6530920060332009E-2</v>
      </c>
      <c r="R210" s="17">
        <f t="shared" si="89"/>
        <v>-4.1265474552957529E-3</v>
      </c>
      <c r="S210" s="17">
        <f t="shared" si="89"/>
        <v>-0.14179373095338399</v>
      </c>
      <c r="T210" s="17">
        <f t="shared" si="89"/>
        <v>-5.0455920856331084E-2</v>
      </c>
      <c r="U210" s="17">
        <f t="shared" si="89"/>
        <v>3.5088981304603091E-2</v>
      </c>
      <c r="V210" s="17">
        <f t="shared" si="89"/>
        <v>1.753409952717714E-2</v>
      </c>
      <c r="W210" s="17">
        <f t="shared" si="89"/>
        <v>-0.23198889434678432</v>
      </c>
      <c r="X210" s="17">
        <f t="shared" si="89"/>
        <v>6.12161619041834E-2</v>
      </c>
      <c r="Y210" s="17">
        <f t="shared" si="89"/>
        <v>4.1510932891541043E-2</v>
      </c>
      <c r="Z210" s="17">
        <f t="shared" si="89"/>
        <v>-6.6078713816290352E-2</v>
      </c>
      <c r="AA210" s="17">
        <f t="shared" si="89"/>
        <v>-7.5831840805899789E-2</v>
      </c>
      <c r="AB210" s="17">
        <f t="shared" si="89"/>
        <v>4.7099723320451856E-2</v>
      </c>
      <c r="AC210" s="17">
        <f t="shared" si="89"/>
        <v>-7.7533024343956508E-2</v>
      </c>
      <c r="AD210" s="17">
        <f t="shared" si="89"/>
        <v>-1.9356721350796208E-2</v>
      </c>
      <c r="AE210" s="17">
        <f t="shared" si="89"/>
        <v>6.5287634214196935E-2</v>
      </c>
      <c r="AF210" s="17">
        <f t="shared" si="89"/>
        <v>0.1323576538827802</v>
      </c>
      <c r="AG210" s="17">
        <f t="shared" si="89"/>
        <v>-9.1673374720873696E-2</v>
      </c>
      <c r="AH210" s="20">
        <f t="shared" si="89"/>
        <v>-7.6060958739027518E-2</v>
      </c>
      <c r="AI210" s="21">
        <f t="shared" si="89"/>
        <v>-5.9197776340073421E-2</v>
      </c>
      <c r="AJ210" s="21">
        <f t="shared" si="89"/>
        <v>-0.45167097160942415</v>
      </c>
      <c r="AK210" s="21">
        <f t="shared" si="89"/>
        <v>2.8091879009395939E-2</v>
      </c>
      <c r="AL210" s="21">
        <f t="shared" si="89"/>
        <v>-4.7704934401336822E-2</v>
      </c>
    </row>
    <row r="211" spans="1:38" hidden="1" x14ac:dyDescent="0.4">
      <c r="A211" s="2" t="s">
        <v>35</v>
      </c>
      <c r="S211" s="22" t="e">
        <f>S208/#REF!</f>
        <v>#REF!</v>
      </c>
      <c r="T211" s="22" t="e">
        <f>T208/#REF!</f>
        <v>#REF!</v>
      </c>
      <c r="U211" s="22" t="e">
        <f>U208/#REF!</f>
        <v>#REF!</v>
      </c>
      <c r="V211" s="22" t="e">
        <f>V208/#REF!</f>
        <v>#REF!</v>
      </c>
      <c r="W211" s="22" t="e">
        <f>W208/#REF!</f>
        <v>#REF!</v>
      </c>
      <c r="X211" s="22" t="e">
        <f>X208/#REF!</f>
        <v>#REF!</v>
      </c>
      <c r="Y211" s="22" t="e">
        <f>Y208/#REF!</f>
        <v>#REF!</v>
      </c>
      <c r="Z211" s="22" t="e">
        <f>Z208/#REF!</f>
        <v>#REF!</v>
      </c>
      <c r="AA211" s="22" t="e">
        <f>AA208/#REF!</f>
        <v>#REF!</v>
      </c>
      <c r="AB211" s="22" t="e">
        <f>AB208/#REF!</f>
        <v>#REF!</v>
      </c>
      <c r="AC211" s="22" t="e">
        <f>AC208/#REF!</f>
        <v>#REF!</v>
      </c>
      <c r="AD211" s="22" t="e">
        <f>AD208/#REF!</f>
        <v>#REF!</v>
      </c>
      <c r="AE211" s="22" t="e">
        <f>AE208/#REF!</f>
        <v>#REF!</v>
      </c>
      <c r="AF211" s="22" t="e">
        <f>AF208/#REF!</f>
        <v>#REF!</v>
      </c>
      <c r="AG211" s="22" t="e">
        <f>AG208/#REF!</f>
        <v>#REF!</v>
      </c>
      <c r="AH211" s="22" t="e">
        <f>AH208/#REF!</f>
        <v>#REF!</v>
      </c>
      <c r="AI211" s="23" t="e">
        <f>AI208/#REF!</f>
        <v>#REF!</v>
      </c>
    </row>
    <row r="212" spans="1:38" x14ac:dyDescent="0.4">
      <c r="A212" s="2" t="s">
        <v>122</v>
      </c>
      <c r="B212" s="2" t="s">
        <v>123</v>
      </c>
      <c r="D212" s="2">
        <v>0.16149435438917367</v>
      </c>
      <c r="E212" s="2">
        <v>0.17149842943983049</v>
      </c>
      <c r="F212" s="2">
        <v>0.16578719673431483</v>
      </c>
      <c r="G212" s="2">
        <v>0.16292350796783897</v>
      </c>
      <c r="H212" s="2">
        <v>0.17295146390907828</v>
      </c>
      <c r="I212" s="2">
        <v>0.1114739791358898</v>
      </c>
      <c r="J212" s="2">
        <v>0.11604094719687282</v>
      </c>
      <c r="K212" s="2">
        <v>0.111888</v>
      </c>
      <c r="L212" s="2">
        <v>0.108432</v>
      </c>
      <c r="M212" s="2">
        <v>9.6048000000000008E-2</v>
      </c>
      <c r="N212" s="2">
        <v>0.10056882090395644</v>
      </c>
      <c r="O212" s="2">
        <v>8.8415999999999995E-2</v>
      </c>
      <c r="P212" s="2">
        <v>9.5471999999999987E-2</v>
      </c>
      <c r="Q212" s="2">
        <v>0.104688</v>
      </c>
      <c r="R212" s="2">
        <v>0.104256</v>
      </c>
      <c r="S212" s="2">
        <v>8.9473152785724E-2</v>
      </c>
      <c r="T212" s="2">
        <v>8.4958702470001091E-2</v>
      </c>
      <c r="U212" s="2">
        <v>8.7939816792634296E-2</v>
      </c>
      <c r="V212" s="2">
        <v>8.9481762292678069E-2</v>
      </c>
      <c r="W212" s="2">
        <v>6.8722987194197907E-2</v>
      </c>
      <c r="X212" s="2">
        <v>7.2929944704817048E-2</v>
      </c>
      <c r="Y212" s="2">
        <v>7.5957334745242508E-2</v>
      </c>
      <c r="Z212" s="2">
        <v>7.0938171760363461E-2</v>
      </c>
      <c r="AA212" s="2">
        <v>6.5558799612370003E-2</v>
      </c>
      <c r="AB212" s="2">
        <v>6.8646600935333577E-2</v>
      </c>
      <c r="AC212" s="2">
        <v>6.3324222353884491E-2</v>
      </c>
      <c r="AD212" s="2">
        <v>6.2098473027024488E-2</v>
      </c>
      <c r="AE212" s="2">
        <v>6.6152735419273037E-2</v>
      </c>
      <c r="AF212" s="2">
        <v>7.4908556277296312E-2</v>
      </c>
      <c r="AG212" s="2">
        <v>6.8041436127888072E-2</v>
      </c>
      <c r="AH212" s="2">
        <v>6.2866139262020601E-2</v>
      </c>
      <c r="AI212" s="26">
        <v>5.9144603610623597E-2</v>
      </c>
      <c r="AJ212" s="2">
        <v>3.2430703032358982E-2</v>
      </c>
      <c r="AK212" s="2">
        <v>3.334174241813366E-2</v>
      </c>
      <c r="AL212" s="2">
        <v>3.1751176783250325E-2</v>
      </c>
    </row>
    <row r="213" spans="1:38" x14ac:dyDescent="0.4"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</row>
    <row r="214" spans="1:38" x14ac:dyDescent="0.4">
      <c r="A214" s="9" t="s">
        <v>124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/>
    </row>
    <row r="215" spans="1:38" x14ac:dyDescent="0.4">
      <c r="A215" s="2" t="s">
        <v>34</v>
      </c>
      <c r="D215" s="10">
        <f t="shared" ref="D215:AL215" si="90">D219</f>
        <v>7.4352543163789071E-3</v>
      </c>
      <c r="E215" s="10">
        <f t="shared" si="90"/>
        <v>4.4611525898273444E-3</v>
      </c>
      <c r="F215" s="10">
        <f t="shared" si="90"/>
        <v>1.4699020065328978E-3</v>
      </c>
      <c r="G215" s="10">
        <f t="shared" si="90"/>
        <v>1.4699020065328978E-3</v>
      </c>
      <c r="H215" s="10">
        <f t="shared" si="90"/>
        <v>1.4699020065328978E-3</v>
      </c>
      <c r="I215" s="10">
        <f t="shared" si="90"/>
        <v>1.4699020065328978E-3</v>
      </c>
      <c r="J215" s="10">
        <f t="shared" si="90"/>
        <v>7.4545030331311249E-3</v>
      </c>
      <c r="K215" s="10">
        <f t="shared" si="90"/>
        <v>7.4895006999533362E-3</v>
      </c>
      <c r="L215" s="10">
        <f t="shared" si="90"/>
        <v>5.214652356509566E-3</v>
      </c>
      <c r="M215" s="10">
        <f t="shared" si="90"/>
        <v>4.4447036864209049E-3</v>
      </c>
      <c r="N215" s="10">
        <f t="shared" si="90"/>
        <v>4.3047130191320579E-3</v>
      </c>
      <c r="O215" s="10">
        <f t="shared" si="90"/>
        <v>5.0046663555762955E-3</v>
      </c>
      <c r="P215" s="10">
        <f t="shared" si="90"/>
        <v>5.7046196920205322E-3</v>
      </c>
      <c r="Q215" s="10">
        <f t="shared" si="90"/>
        <v>6.2645823611759202E-3</v>
      </c>
      <c r="R215" s="10">
        <f t="shared" si="90"/>
        <v>8.1544563695753625E-3</v>
      </c>
      <c r="S215" s="10">
        <f t="shared" si="90"/>
        <v>8.049463369108726E-3</v>
      </c>
      <c r="T215" s="10">
        <f t="shared" si="90"/>
        <v>9.1343910405972933E-3</v>
      </c>
      <c r="U215" s="10">
        <f t="shared" si="90"/>
        <v>8.5394307046196914E-3</v>
      </c>
      <c r="V215" s="10">
        <f t="shared" si="90"/>
        <v>9.0643957069528689E-3</v>
      </c>
      <c r="W215" s="10">
        <f t="shared" si="90"/>
        <v>7.8744750349976651E-3</v>
      </c>
      <c r="X215" s="10">
        <f t="shared" si="90"/>
        <v>9.4843677088194116E-3</v>
      </c>
      <c r="Y215" s="10">
        <f t="shared" si="90"/>
        <v>7.8394773681754546E-3</v>
      </c>
      <c r="Z215" s="10">
        <f t="shared" si="90"/>
        <v>7.1745216985534301E-3</v>
      </c>
      <c r="AA215" s="10">
        <f t="shared" si="90"/>
        <v>6.8595426971535221E-3</v>
      </c>
      <c r="AB215" s="10">
        <f t="shared" si="90"/>
        <v>6.9645356976201587E-3</v>
      </c>
      <c r="AC215" s="10">
        <f t="shared" si="90"/>
        <v>6.5445636957536168E-3</v>
      </c>
      <c r="AD215" s="10">
        <f t="shared" si="90"/>
        <v>6.3345776948203454E-3</v>
      </c>
      <c r="AE215" s="10">
        <f t="shared" si="90"/>
        <v>8.1194587027531486E-3</v>
      </c>
      <c r="AF215" s="10">
        <f t="shared" si="90"/>
        <v>7.0695286980867935E-3</v>
      </c>
      <c r="AG215" s="10">
        <f t="shared" si="90"/>
        <v>7.7344843677088181E-3</v>
      </c>
      <c r="AH215" s="10">
        <f t="shared" si="90"/>
        <v>5.5646290247316835E-3</v>
      </c>
      <c r="AI215" s="25">
        <f t="shared" si="90"/>
        <v>5.9146056929538027E-3</v>
      </c>
      <c r="AJ215" s="25">
        <f t="shared" si="90"/>
        <v>4.619692020531964E-3</v>
      </c>
      <c r="AK215" s="25">
        <f t="shared" si="90"/>
        <v>3.7447503499766681E-3</v>
      </c>
      <c r="AL215" s="25">
        <f t="shared" si="90"/>
        <v>3.7447503499766681E-3</v>
      </c>
    </row>
    <row r="216" spans="1:38" x14ac:dyDescent="0.4">
      <c r="A216" s="14" t="s">
        <v>24</v>
      </c>
      <c r="B216" s="14"/>
      <c r="C216" s="14"/>
      <c r="D216" s="14"/>
      <c r="E216" s="15">
        <f>(E215-$D215)/$D215</f>
        <v>-0.39999999999999997</v>
      </c>
      <c r="F216" s="15">
        <f t="shared" ref="F216:AL216" si="91">(F215-$D215)/$D215</f>
        <v>-0.8023064250411861</v>
      </c>
      <c r="G216" s="15">
        <f t="shared" si="91"/>
        <v>-0.8023064250411861</v>
      </c>
      <c r="H216" s="15">
        <f t="shared" si="91"/>
        <v>-0.8023064250411861</v>
      </c>
      <c r="I216" s="15">
        <f t="shared" si="91"/>
        <v>-0.8023064250411861</v>
      </c>
      <c r="J216" s="15">
        <f t="shared" si="91"/>
        <v>2.5888444339846432E-3</v>
      </c>
      <c r="K216" s="15">
        <f t="shared" si="91"/>
        <v>7.2958343139563299E-3</v>
      </c>
      <c r="L216" s="15">
        <f t="shared" si="91"/>
        <v>-0.29865850788420795</v>
      </c>
      <c r="M216" s="15">
        <f t="shared" si="91"/>
        <v>-0.40221228524358671</v>
      </c>
      <c r="N216" s="15">
        <f t="shared" si="91"/>
        <v>-0.42104024476347368</v>
      </c>
      <c r="O216" s="15">
        <f t="shared" si="91"/>
        <v>-0.32690044716403843</v>
      </c>
      <c r="P216" s="15">
        <f t="shared" si="91"/>
        <v>-0.23276064956460329</v>
      </c>
      <c r="Q216" s="15">
        <f t="shared" si="91"/>
        <v>-0.15744881148505538</v>
      </c>
      <c r="R216" s="15">
        <f t="shared" si="91"/>
        <v>9.6728642033419895E-2</v>
      </c>
      <c r="S216" s="15">
        <f t="shared" si="91"/>
        <v>8.2607672393504486E-2</v>
      </c>
      <c r="T216" s="15">
        <f t="shared" si="91"/>
        <v>0.22852435867262899</v>
      </c>
      <c r="U216" s="15">
        <f t="shared" si="91"/>
        <v>0.14850553071310904</v>
      </c>
      <c r="V216" s="15">
        <f t="shared" si="91"/>
        <v>0.21911037891268537</v>
      </c>
      <c r="W216" s="15">
        <f t="shared" si="91"/>
        <v>5.9072722993645466E-2</v>
      </c>
      <c r="X216" s="15">
        <f t="shared" si="91"/>
        <v>0.27559425747234656</v>
      </c>
      <c r="Y216" s="15">
        <f t="shared" si="91"/>
        <v>5.4365733113673896E-2</v>
      </c>
      <c r="Z216" s="15">
        <f t="shared" si="91"/>
        <v>-3.5067074605789429E-2</v>
      </c>
      <c r="AA216" s="15">
        <f t="shared" si="91"/>
        <v>-7.7429983525535429E-2</v>
      </c>
      <c r="AB216" s="15">
        <f t="shared" si="91"/>
        <v>-6.3309013885620019E-2</v>
      </c>
      <c r="AC216" s="15">
        <f t="shared" si="91"/>
        <v>-0.11979289244528107</v>
      </c>
      <c r="AD216" s="15">
        <f t="shared" si="91"/>
        <v>-0.14803483172511167</v>
      </c>
      <c r="AE216" s="15">
        <f t="shared" si="91"/>
        <v>9.2021652153447861E-2</v>
      </c>
      <c r="AF216" s="15">
        <f t="shared" si="91"/>
        <v>-4.9188044245704846E-2</v>
      </c>
      <c r="AG216" s="15">
        <f t="shared" si="91"/>
        <v>4.0244763473758487E-2</v>
      </c>
      <c r="AH216" s="15">
        <f t="shared" si="91"/>
        <v>-0.25158860908449049</v>
      </c>
      <c r="AI216" s="15">
        <f t="shared" si="91"/>
        <v>-0.20451871028477284</v>
      </c>
      <c r="AJ216" s="15">
        <f t="shared" si="91"/>
        <v>-0.37867733584372792</v>
      </c>
      <c r="AK216" s="15">
        <f t="shared" si="91"/>
        <v>-0.49635208284302185</v>
      </c>
      <c r="AL216" s="15">
        <f t="shared" si="91"/>
        <v>-0.49635208284302185</v>
      </c>
    </row>
    <row r="217" spans="1:38" x14ac:dyDescent="0.4">
      <c r="A217" s="16" t="s">
        <v>25</v>
      </c>
      <c r="E217" s="17">
        <f t="shared" ref="E217:AL217" si="92">(E215-D215)/D215</f>
        <v>-0.39999999999999997</v>
      </c>
      <c r="F217" s="17">
        <f t="shared" si="92"/>
        <v>-0.67051070840197691</v>
      </c>
      <c r="G217" s="17">
        <f t="shared" si="92"/>
        <v>0</v>
      </c>
      <c r="H217" s="17">
        <f t="shared" si="92"/>
        <v>0</v>
      </c>
      <c r="I217" s="17">
        <f t="shared" si="92"/>
        <v>0</v>
      </c>
      <c r="J217" s="17">
        <f t="shared" si="92"/>
        <v>4.0714285714285712</v>
      </c>
      <c r="K217" s="17">
        <f t="shared" si="92"/>
        <v>4.6948356807511018E-3</v>
      </c>
      <c r="L217" s="17">
        <f t="shared" si="92"/>
        <v>-0.30373831775700932</v>
      </c>
      <c r="M217" s="17">
        <f t="shared" si="92"/>
        <v>-0.14765100671140946</v>
      </c>
      <c r="N217" s="17">
        <f t="shared" si="92"/>
        <v>-3.1496062992125894E-2</v>
      </c>
      <c r="O217" s="17">
        <f t="shared" si="92"/>
        <v>0.1626016260162603</v>
      </c>
      <c r="P217" s="17">
        <f t="shared" si="92"/>
        <v>0.13986013986013979</v>
      </c>
      <c r="Q217" s="17">
        <f t="shared" si="92"/>
        <v>9.8159509202453699E-2</v>
      </c>
      <c r="R217" s="17">
        <f t="shared" si="92"/>
        <v>0.30167597765363174</v>
      </c>
      <c r="S217" s="17">
        <f t="shared" si="92"/>
        <v>-1.2875536480686817E-2</v>
      </c>
      <c r="T217" s="17">
        <f t="shared" si="92"/>
        <v>0.13478260869565215</v>
      </c>
      <c r="U217" s="17">
        <f t="shared" si="92"/>
        <v>-6.5134099616858288E-2</v>
      </c>
      <c r="V217" s="17">
        <f t="shared" si="92"/>
        <v>6.1475409836065552E-2</v>
      </c>
      <c r="W217" s="17">
        <f t="shared" si="92"/>
        <v>-0.13127413127413137</v>
      </c>
      <c r="X217" s="17">
        <f t="shared" si="92"/>
        <v>0.20444444444444465</v>
      </c>
      <c r="Y217" s="17">
        <f t="shared" si="92"/>
        <v>-0.17343173431734318</v>
      </c>
      <c r="Z217" s="17">
        <f t="shared" si="92"/>
        <v>-8.4821428571428492E-2</v>
      </c>
      <c r="AA217" s="17">
        <f t="shared" si="92"/>
        <v>-4.3902439024390415E-2</v>
      </c>
      <c r="AB217" s="17">
        <f t="shared" si="92"/>
        <v>1.5306122448979739E-2</v>
      </c>
      <c r="AC217" s="17">
        <f t="shared" si="92"/>
        <v>-6.0301507537688391E-2</v>
      </c>
      <c r="AD217" s="17">
        <f t="shared" si="92"/>
        <v>-3.2085561497326241E-2</v>
      </c>
      <c r="AE217" s="17">
        <f t="shared" si="92"/>
        <v>0.28176795580110475</v>
      </c>
      <c r="AF217" s="17">
        <f t="shared" si="92"/>
        <v>-0.12931034482758616</v>
      </c>
      <c r="AG217" s="17">
        <f t="shared" si="92"/>
        <v>9.4059405940593976E-2</v>
      </c>
      <c r="AH217" s="20">
        <f t="shared" si="92"/>
        <v>-0.28054298642533937</v>
      </c>
      <c r="AI217" s="21">
        <f t="shared" si="92"/>
        <v>6.2893081761006428E-2</v>
      </c>
      <c r="AJ217" s="21">
        <f t="shared" si="92"/>
        <v>-0.21893491124260359</v>
      </c>
      <c r="AK217" s="21">
        <f t="shared" si="92"/>
        <v>-0.18939393939393934</v>
      </c>
      <c r="AL217" s="21">
        <f t="shared" si="92"/>
        <v>0</v>
      </c>
    </row>
    <row r="218" spans="1:38" hidden="1" x14ac:dyDescent="0.4">
      <c r="A218" s="2" t="s">
        <v>35</v>
      </c>
      <c r="S218" s="22" t="e">
        <f>S215/#REF!</f>
        <v>#REF!</v>
      </c>
      <c r="T218" s="22" t="e">
        <f>T215/#REF!</f>
        <v>#REF!</v>
      </c>
      <c r="U218" s="22" t="e">
        <f>U215/#REF!</f>
        <v>#REF!</v>
      </c>
      <c r="V218" s="22" t="e">
        <f>V215/#REF!</f>
        <v>#REF!</v>
      </c>
      <c r="W218" s="22" t="e">
        <f>W215/#REF!</f>
        <v>#REF!</v>
      </c>
      <c r="X218" s="22" t="e">
        <f>X215/#REF!</f>
        <v>#REF!</v>
      </c>
      <c r="Y218" s="22" t="e">
        <f>Y215/#REF!</f>
        <v>#REF!</v>
      </c>
      <c r="Z218" s="22" t="e">
        <f>Z215/#REF!</f>
        <v>#REF!</v>
      </c>
      <c r="AA218" s="22" t="e">
        <f>AA215/#REF!</f>
        <v>#REF!</v>
      </c>
      <c r="AB218" s="22" t="e">
        <f>AB215/#REF!</f>
        <v>#REF!</v>
      </c>
      <c r="AC218" s="22" t="e">
        <f>AC215/#REF!</f>
        <v>#REF!</v>
      </c>
      <c r="AD218" s="22" t="e">
        <f>AD215/#REF!</f>
        <v>#REF!</v>
      </c>
      <c r="AE218" s="22" t="e">
        <f>AE215/#REF!</f>
        <v>#REF!</v>
      </c>
      <c r="AF218" s="22" t="e">
        <f>AF215/#REF!</f>
        <v>#REF!</v>
      </c>
      <c r="AG218" s="22" t="e">
        <f>AG215/#REF!</f>
        <v>#REF!</v>
      </c>
      <c r="AH218" s="22" t="e">
        <f>AH215/#REF!</f>
        <v>#REF!</v>
      </c>
      <c r="AI218" s="23" t="e">
        <f>AI215/#REF!</f>
        <v>#REF!</v>
      </c>
    </row>
    <row r="219" spans="1:38" x14ac:dyDescent="0.4">
      <c r="A219" s="2" t="s">
        <v>125</v>
      </c>
      <c r="B219" s="2" t="s">
        <v>126</v>
      </c>
      <c r="D219" s="2">
        <v>7.4352543163789071E-3</v>
      </c>
      <c r="E219" s="2">
        <v>4.4611525898273444E-3</v>
      </c>
      <c r="F219" s="2">
        <v>1.4699020065328978E-3</v>
      </c>
      <c r="G219" s="2">
        <v>1.4699020065328978E-3</v>
      </c>
      <c r="H219" s="2">
        <v>1.4699020065328978E-3</v>
      </c>
      <c r="I219" s="2">
        <v>1.4699020065328978E-3</v>
      </c>
      <c r="J219" s="2">
        <v>7.4545030331311249E-3</v>
      </c>
      <c r="K219" s="2">
        <v>7.4895006999533362E-3</v>
      </c>
      <c r="L219" s="2">
        <v>5.214652356509566E-3</v>
      </c>
      <c r="M219" s="2">
        <v>4.4447036864209049E-3</v>
      </c>
      <c r="N219" s="2">
        <v>4.3047130191320579E-3</v>
      </c>
      <c r="O219" s="2">
        <v>5.0046663555762955E-3</v>
      </c>
      <c r="P219" s="2">
        <v>5.7046196920205322E-3</v>
      </c>
      <c r="Q219" s="2">
        <v>6.2645823611759202E-3</v>
      </c>
      <c r="R219" s="2">
        <v>8.1544563695753625E-3</v>
      </c>
      <c r="S219" s="2">
        <v>8.049463369108726E-3</v>
      </c>
      <c r="T219" s="2">
        <v>9.1343910405972933E-3</v>
      </c>
      <c r="U219" s="2">
        <v>8.5394307046196914E-3</v>
      </c>
      <c r="V219" s="2">
        <v>9.0643957069528689E-3</v>
      </c>
      <c r="W219" s="2">
        <v>7.8744750349976651E-3</v>
      </c>
      <c r="X219" s="2">
        <v>9.4843677088194116E-3</v>
      </c>
      <c r="Y219" s="2">
        <v>7.8394773681754546E-3</v>
      </c>
      <c r="Z219" s="2">
        <v>7.1745216985534301E-3</v>
      </c>
      <c r="AA219" s="2">
        <v>6.8595426971535221E-3</v>
      </c>
      <c r="AB219" s="2">
        <v>6.9645356976201587E-3</v>
      </c>
      <c r="AC219" s="2">
        <v>6.5445636957536168E-3</v>
      </c>
      <c r="AD219" s="2">
        <v>6.3345776948203454E-3</v>
      </c>
      <c r="AE219" s="2">
        <v>8.1194587027531486E-3</v>
      </c>
      <c r="AF219" s="2">
        <v>7.0695286980867935E-3</v>
      </c>
      <c r="AG219" s="2">
        <v>7.7344843677088181E-3</v>
      </c>
      <c r="AH219" s="2">
        <v>5.5646290247316835E-3</v>
      </c>
      <c r="AI219" s="26">
        <v>5.9146056929538027E-3</v>
      </c>
      <c r="AJ219" s="2">
        <v>4.619692020531964E-3</v>
      </c>
      <c r="AK219" s="2">
        <v>3.7447503499766681E-3</v>
      </c>
      <c r="AL219" s="2">
        <v>3.7447503499766681E-3</v>
      </c>
    </row>
    <row r="220" spans="1:38" x14ac:dyDescent="0.4"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</row>
    <row r="221" spans="1:38" x14ac:dyDescent="0.4">
      <c r="A221" s="9" t="s">
        <v>127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/>
    </row>
    <row r="222" spans="1:38" x14ac:dyDescent="0.4">
      <c r="A222" s="2" t="s">
        <v>34</v>
      </c>
      <c r="D222" s="10">
        <f t="shared" ref="D222:AL222" si="93">D226+D227</f>
        <v>1.5518614384615384E-3</v>
      </c>
      <c r="E222" s="10">
        <f t="shared" si="93"/>
        <v>1.8540978923076922E-3</v>
      </c>
      <c r="F222" s="10">
        <f t="shared" si="93"/>
        <v>7.7937648461538463E-4</v>
      </c>
      <c r="G222" s="10">
        <f t="shared" si="93"/>
        <v>4.5164983846153847E-4</v>
      </c>
      <c r="H222" s="10">
        <f t="shared" si="93"/>
        <v>4.7328863076923072E-4</v>
      </c>
      <c r="I222" s="10">
        <f t="shared" si="93"/>
        <v>4.835632846153846E-4</v>
      </c>
      <c r="J222" s="10">
        <f t="shared" si="93"/>
        <v>3.9984357692307695E-4</v>
      </c>
      <c r="K222" s="10">
        <f t="shared" si="93"/>
        <v>3.7518203076923075E-4</v>
      </c>
      <c r="L222" s="10">
        <f t="shared" si="93"/>
        <v>3.3778262307692308E-4</v>
      </c>
      <c r="M222" s="10">
        <f t="shared" si="93"/>
        <v>3.1284027692307691E-4</v>
      </c>
      <c r="N222" s="10">
        <f t="shared" si="93"/>
        <v>3.0028068461538461E-4</v>
      </c>
      <c r="O222" s="10">
        <f t="shared" si="93"/>
        <v>1.4642086153846153E-4</v>
      </c>
      <c r="P222" s="10">
        <f t="shared" si="93"/>
        <v>1.9302754615384613E-4</v>
      </c>
      <c r="Q222" s="10">
        <f t="shared" si="93"/>
        <v>2.5393589999999998E-4</v>
      </c>
      <c r="R222" s="10">
        <f t="shared" si="93"/>
        <v>1.4810219999999999E-4</v>
      </c>
      <c r="S222" s="10">
        <f t="shared" si="93"/>
        <v>4.8304713302099977E-4</v>
      </c>
      <c r="T222" s="10">
        <f t="shared" si="93"/>
        <v>5.7696578895680888E-4</v>
      </c>
      <c r="U222" s="10">
        <f t="shared" si="93"/>
        <v>5.8275808924924727E-4</v>
      </c>
      <c r="V222" s="10">
        <f t="shared" si="93"/>
        <v>7.7206867418639995E-4</v>
      </c>
      <c r="W222" s="10">
        <f t="shared" si="93"/>
        <v>5.0023988396843998E-4</v>
      </c>
      <c r="X222" s="10">
        <f t="shared" si="93"/>
        <v>6.3179142527441869E-4</v>
      </c>
      <c r="Y222" s="10">
        <f t="shared" si="93"/>
        <v>6.7041612233654591E-4</v>
      </c>
      <c r="Z222" s="10">
        <f t="shared" si="93"/>
        <v>7.5758789759633287E-4</v>
      </c>
      <c r="AA222" s="10">
        <f t="shared" si="93"/>
        <v>8.5036651336142224E-4</v>
      </c>
      <c r="AB222" s="10">
        <f t="shared" si="93"/>
        <v>9.4994964388819413E-4</v>
      </c>
      <c r="AC222" s="10">
        <f t="shared" si="93"/>
        <v>1.049867358502614E-3</v>
      </c>
      <c r="AD222" s="10">
        <f t="shared" si="93"/>
        <v>1.1529100831033277E-3</v>
      </c>
      <c r="AE222" s="10">
        <f t="shared" si="93"/>
        <v>1.2734745118684206E-3</v>
      </c>
      <c r="AF222" s="10">
        <f t="shared" si="93"/>
        <v>1.4994127558606103E-3</v>
      </c>
      <c r="AG222" s="10">
        <f t="shared" si="93"/>
        <v>1.5286091777984205E-3</v>
      </c>
      <c r="AH222" s="10">
        <f t="shared" si="93"/>
        <v>6.8181713128501989E-4</v>
      </c>
      <c r="AI222" s="25">
        <f t="shared" si="93"/>
        <v>8.0378706894239003E-4</v>
      </c>
      <c r="AJ222" s="25">
        <f t="shared" si="93"/>
        <v>1.2537368865052905E-3</v>
      </c>
      <c r="AK222" s="25">
        <f t="shared" si="93"/>
        <v>1.2617175759000001E-3</v>
      </c>
      <c r="AL222" s="25">
        <f t="shared" si="93"/>
        <v>1.3766840050000002E-3</v>
      </c>
    </row>
    <row r="223" spans="1:38" x14ac:dyDescent="0.4">
      <c r="A223" s="14" t="s">
        <v>24</v>
      </c>
      <c r="B223" s="14"/>
      <c r="C223" s="14"/>
      <c r="D223" s="14"/>
      <c r="E223" s="15">
        <f>(E222-$D222)/$D222</f>
        <v>0.1947573709581833</v>
      </c>
      <c r="F223" s="15">
        <f t="shared" ref="F223:AL223" si="94">(F222-$D222)/$D222</f>
        <v>-0.49777959210840922</v>
      </c>
      <c r="G223" s="15">
        <f t="shared" si="94"/>
        <v>-0.70896252251148895</v>
      </c>
      <c r="H223" s="15">
        <f t="shared" si="94"/>
        <v>-0.69501875680445235</v>
      </c>
      <c r="I223" s="15">
        <f t="shared" si="94"/>
        <v>-0.6883978990451799</v>
      </c>
      <c r="J223" s="15">
        <f t="shared" si="94"/>
        <v>-0.74234582610708588</v>
      </c>
      <c r="K223" s="15">
        <f t="shared" si="94"/>
        <v>-0.75823741638868669</v>
      </c>
      <c r="L223" s="15">
        <f t="shared" si="94"/>
        <v>-0.78233712449753945</v>
      </c>
      <c r="M223" s="15">
        <f t="shared" si="94"/>
        <v>-0.79840965876875203</v>
      </c>
      <c r="N223" s="15">
        <f t="shared" si="94"/>
        <v>-0.80650290214500564</v>
      </c>
      <c r="O223" s="15">
        <f t="shared" si="94"/>
        <v>-0.90564823771662373</v>
      </c>
      <c r="P223" s="15">
        <f t="shared" si="94"/>
        <v>-0.87561547611801804</v>
      </c>
      <c r="Q223" s="15">
        <f t="shared" si="94"/>
        <v>-0.83636689867637726</v>
      </c>
      <c r="R223" s="15">
        <f t="shared" si="94"/>
        <v>-0.90456480435081665</v>
      </c>
      <c r="S223" s="15">
        <f t="shared" si="94"/>
        <v>-0.68873050064323016</v>
      </c>
      <c r="T223" s="15">
        <f t="shared" si="94"/>
        <v>-0.62821049956058406</v>
      </c>
      <c r="U223" s="15">
        <f t="shared" si="94"/>
        <v>-0.62447801407645431</v>
      </c>
      <c r="V223" s="15">
        <f t="shared" si="94"/>
        <v>-0.50248865327061543</v>
      </c>
      <c r="W223" s="15">
        <f t="shared" si="94"/>
        <v>-0.67765170809040765</v>
      </c>
      <c r="X223" s="15">
        <f t="shared" si="94"/>
        <v>-0.59288154881871746</v>
      </c>
      <c r="Y223" s="15">
        <f t="shared" si="94"/>
        <v>-0.56799227964503507</v>
      </c>
      <c r="Z223" s="15">
        <f t="shared" si="94"/>
        <v>-0.51181988364413566</v>
      </c>
      <c r="AA223" s="15">
        <f t="shared" si="94"/>
        <v>-0.4520345101142238</v>
      </c>
      <c r="AB223" s="15">
        <f t="shared" si="94"/>
        <v>-0.38786439282237645</v>
      </c>
      <c r="AC223" s="15">
        <f t="shared" si="94"/>
        <v>-0.32347867375104311</v>
      </c>
      <c r="AD223" s="15">
        <f t="shared" si="94"/>
        <v>-0.25707923753406575</v>
      </c>
      <c r="AE223" s="15">
        <f t="shared" si="94"/>
        <v>-0.17938903544706991</v>
      </c>
      <c r="AF223" s="15">
        <f t="shared" si="94"/>
        <v>-3.379727165134274E-2</v>
      </c>
      <c r="AG223" s="15">
        <f t="shared" si="94"/>
        <v>-1.4983464429768544E-2</v>
      </c>
      <c r="AH223" s="15">
        <f t="shared" si="94"/>
        <v>-0.56064561281904801</v>
      </c>
      <c r="AI223" s="15">
        <f t="shared" si="94"/>
        <v>-0.48204971847278028</v>
      </c>
      <c r="AJ223" s="15">
        <f t="shared" si="94"/>
        <v>-0.19210771307765612</v>
      </c>
      <c r="AK223" s="15">
        <f t="shared" si="94"/>
        <v>-0.18696505716977985</v>
      </c>
      <c r="AL223" s="15">
        <f t="shared" si="94"/>
        <v>-0.11288213568551782</v>
      </c>
    </row>
    <row r="224" spans="1:38" x14ac:dyDescent="0.4">
      <c r="A224" s="16" t="s">
        <v>25</v>
      </c>
      <c r="E224" s="17">
        <f t="shared" ref="E224" si="95">(E222-D222)/D222</f>
        <v>0.1947573709581833</v>
      </c>
      <c r="F224" s="17">
        <f t="shared" ref="F224" si="96">(F222-E222)/E222</f>
        <v>-0.57964652899457314</v>
      </c>
      <c r="G224" s="17">
        <f t="shared" ref="G224" si="97">(G222-F222)/F222</f>
        <v>-0.42049850441096687</v>
      </c>
      <c r="H224" s="17">
        <f t="shared" ref="H224" si="98">(H222-G222)/G222</f>
        <v>4.7910550309064201E-2</v>
      </c>
      <c r="I224" s="17">
        <f t="shared" ref="I224" si="99">(I222-H222)/H222</f>
        <v>2.1709065416286446E-2</v>
      </c>
      <c r="J224" s="17">
        <f t="shared" ref="J224" si="100">(J222-I222)/I222</f>
        <v>-0.17313081938984765</v>
      </c>
      <c r="K224" s="17">
        <f t="shared" ref="K224" si="101">(K222-J222)/J222</f>
        <v>-6.1677985035109517E-2</v>
      </c>
      <c r="L224" s="17">
        <f t="shared" ref="L224" si="102">(L222-K222)/K222</f>
        <v>-9.9683366006703897E-2</v>
      </c>
      <c r="M224" s="17">
        <f t="shared" ref="M224" si="103">(M222-L222)/L222</f>
        <v>-7.3841412937829129E-2</v>
      </c>
      <c r="N224" s="17">
        <f t="shared" ref="N224" si="104">(N222-M222)/M222</f>
        <v>-4.0146979894089947E-2</v>
      </c>
      <c r="O224" s="17">
        <f t="shared" ref="O224" si="105">(O222-N222)/N222</f>
        <v>-0.51238668006233867</v>
      </c>
      <c r="P224" s="17">
        <f t="shared" ref="P224" si="106">(P222-O222)/O222</f>
        <v>0.31830631322396674</v>
      </c>
      <c r="Q224" s="17">
        <f t="shared" ref="Q224" si="107">(Q222-P222)/P222</f>
        <v>0.31554228948032575</v>
      </c>
      <c r="R224" s="17">
        <f t="shared" ref="R224" si="108">(R222-Q222)/Q222</f>
        <v>-0.41677328806206609</v>
      </c>
      <c r="S224" s="17">
        <f t="shared" ref="S224" si="109">(S222-R222)/R222</f>
        <v>2.2615797268440292</v>
      </c>
      <c r="T224" s="17">
        <f t="shared" ref="T224" si="110">(T222-S222)/S222</f>
        <v>0.19442958981753469</v>
      </c>
      <c r="U224" s="17">
        <f t="shared" ref="U224" si="111">(U222-T222)/T222</f>
        <v>1.0039243926249495E-2</v>
      </c>
      <c r="V224" s="17">
        <f t="shared" ref="V224" si="112">(V222-U222)/U222</f>
        <v>0.32485277927422129</v>
      </c>
      <c r="W224" s="17">
        <f t="shared" ref="W224" si="113">(W222-V222)/V222</f>
        <v>-0.35207851232199139</v>
      </c>
      <c r="X224" s="17">
        <f t="shared" ref="X224" si="114">(X222-W222)/W222</f>
        <v>0.26297691472013507</v>
      </c>
      <c r="Y224" s="17">
        <f t="shared" ref="Y224" si="115">(Y222-X222)/X222</f>
        <v>6.1135203038487865E-2</v>
      </c>
      <c r="Z224" s="17">
        <f t="shared" ref="Z224" si="116">(Z222-Y222)/Y222</f>
        <v>0.13002637072028395</v>
      </c>
      <c r="AA224" s="17">
        <f t="shared" ref="AA224" si="117">(AA222-Z222)/Z222</f>
        <v>0.12246581031647472</v>
      </c>
      <c r="AB224" s="17">
        <f t="shared" ref="AB224" si="118">(AB222-AA222)/AA222</f>
        <v>0.11710612890097087</v>
      </c>
      <c r="AC224" s="17">
        <f t="shared" ref="AC224" si="119">(AC222-AB222)/AB222</f>
        <v>0.10518211702827887</v>
      </c>
      <c r="AD224" s="17">
        <f t="shared" ref="AD224" si="120">(AD222-AC222)/AC222</f>
        <v>9.8148326801663383E-2</v>
      </c>
      <c r="AE224" s="17">
        <f t="shared" ref="AE224" si="121">(AE222-AD222)/AD222</f>
        <v>0.10457400844354275</v>
      </c>
      <c r="AF224" s="17">
        <f t="shared" ref="AF224" si="122">(AF222-AE222)/AE222</f>
        <v>0.17741874052955867</v>
      </c>
      <c r="AG224" s="17">
        <f t="shared" ref="AG224" si="123">(AG222-AF222)/AF222</f>
        <v>1.9471904466393901E-2</v>
      </c>
      <c r="AH224" s="20">
        <f t="shared" ref="AH224" si="124">(AH222-AG222)/AG222</f>
        <v>-0.55396242467482304</v>
      </c>
      <c r="AI224" s="21">
        <f t="shared" ref="AI224" si="125">(AI222-AH222)/AH222</f>
        <v>0.17888951752721957</v>
      </c>
      <c r="AJ224" s="21">
        <f t="shared" ref="AJ224:AL224" si="126">(AJ222-AI222)/AI222</f>
        <v>0.55978733043682471</v>
      </c>
      <c r="AK224" s="21">
        <f t="shared" si="126"/>
        <v>6.3655217299662054E-3</v>
      </c>
      <c r="AL224" s="21">
        <f t="shared" si="126"/>
        <v>9.1118988350457897E-2</v>
      </c>
    </row>
    <row r="225" spans="1:38" hidden="1" x14ac:dyDescent="0.4">
      <c r="A225" s="2" t="s">
        <v>35</v>
      </c>
      <c r="S225" s="22" t="e">
        <f>S222/#REF!</f>
        <v>#REF!</v>
      </c>
      <c r="T225" s="22" t="e">
        <f>T222/#REF!</f>
        <v>#REF!</v>
      </c>
      <c r="U225" s="22" t="e">
        <f>U222/#REF!</f>
        <v>#REF!</v>
      </c>
      <c r="V225" s="22" t="e">
        <f>V222/#REF!</f>
        <v>#REF!</v>
      </c>
      <c r="W225" s="22" t="e">
        <f>W222/#REF!</f>
        <v>#REF!</v>
      </c>
      <c r="X225" s="22" t="e">
        <f>X222/#REF!</f>
        <v>#REF!</v>
      </c>
      <c r="Y225" s="22" t="e">
        <f>Y222/#REF!</f>
        <v>#REF!</v>
      </c>
      <c r="Z225" s="22" t="e">
        <f>Z222/#REF!</f>
        <v>#REF!</v>
      </c>
      <c r="AA225" s="22" t="e">
        <f>AA222/#REF!</f>
        <v>#REF!</v>
      </c>
      <c r="AB225" s="22" t="e">
        <f>AB222/#REF!</f>
        <v>#REF!</v>
      </c>
      <c r="AC225" s="22" t="e">
        <f>AC222/#REF!</f>
        <v>#REF!</v>
      </c>
      <c r="AD225" s="22" t="e">
        <f>AD222/#REF!</f>
        <v>#REF!</v>
      </c>
      <c r="AE225" s="22" t="e">
        <f>AE222/#REF!</f>
        <v>#REF!</v>
      </c>
      <c r="AF225" s="22" t="e">
        <f>AF222/#REF!</f>
        <v>#REF!</v>
      </c>
      <c r="AG225" s="22" t="e">
        <f>AG222/#REF!</f>
        <v>#REF!</v>
      </c>
      <c r="AH225" s="22" t="e">
        <f>AH222/#REF!</f>
        <v>#REF!</v>
      </c>
      <c r="AI225" s="23" t="e">
        <f>AI222/#REF!</f>
        <v>#REF!</v>
      </c>
    </row>
    <row r="226" spans="1:38" x14ac:dyDescent="0.4">
      <c r="A226" s="2" t="s">
        <v>128</v>
      </c>
      <c r="B226" s="2" t="s">
        <v>129</v>
      </c>
      <c r="D226" s="2">
        <v>1.4955758999999999E-3</v>
      </c>
      <c r="E226" s="2">
        <v>1.7999982E-3</v>
      </c>
      <c r="F226" s="2">
        <v>7.2800909999999998E-4</v>
      </c>
      <c r="G226" s="2">
        <v>4.024683E-4</v>
      </c>
      <c r="H226" s="2">
        <v>4.2683939999999996E-4</v>
      </c>
      <c r="I226" s="2">
        <v>4.3929989999999996E-4</v>
      </c>
      <c r="J226" s="2">
        <v>3.5831250000000002E-4</v>
      </c>
      <c r="K226" s="2">
        <v>3.358368E-4</v>
      </c>
      <c r="L226" s="2">
        <v>3.0116970000000002E-4</v>
      </c>
      <c r="M226" s="2">
        <v>2.7841319999999999E-4</v>
      </c>
      <c r="N226" s="2">
        <v>2.631213E-4</v>
      </c>
      <c r="O226" s="2">
        <v>1.1035439999999999E-4</v>
      </c>
      <c r="P226" s="2">
        <v>1.4111369999999997E-4</v>
      </c>
      <c r="Q226" s="2">
        <v>2.4320789999999999E-4</v>
      </c>
      <c r="R226" s="2">
        <v>1.2923819999999999E-4</v>
      </c>
      <c r="S226" s="2">
        <v>4.7620713302099979E-4</v>
      </c>
      <c r="T226" s="2">
        <v>5.715397146437999E-4</v>
      </c>
      <c r="U226" s="2">
        <v>5.7788824761000025E-4</v>
      </c>
      <c r="V226" s="2">
        <v>7.5875533077599997E-4</v>
      </c>
      <c r="W226" s="2">
        <v>4.7052786841200001E-4</v>
      </c>
      <c r="X226" s="2">
        <v>6.2812057386599967E-4</v>
      </c>
      <c r="Y226" s="2">
        <v>6.5927333743199992E-4</v>
      </c>
      <c r="Z226" s="2">
        <v>7.497625011479999E-4</v>
      </c>
      <c r="AA226" s="2">
        <v>8.4102817510800021E-4</v>
      </c>
      <c r="AB226" s="2">
        <v>9.4099558132800009E-4</v>
      </c>
      <c r="AC226" s="2">
        <v>1.0409301497493E-3</v>
      </c>
      <c r="AD226" s="2">
        <v>1.1430849399929987E-3</v>
      </c>
      <c r="AE226" s="2">
        <v>1.2657004288684206E-3</v>
      </c>
      <c r="AF226" s="2">
        <v>1.4936307098606103E-3</v>
      </c>
      <c r="AG226" s="2">
        <v>1.5199945537984205E-3</v>
      </c>
      <c r="AH226" s="2">
        <v>6.6562805828501985E-4</v>
      </c>
      <c r="AI226" s="26">
        <v>7.9496700394238997E-4</v>
      </c>
      <c r="AJ226" s="2">
        <v>1.2478204235052905E-3</v>
      </c>
      <c r="AK226" s="2">
        <v>1.2551172579E-3</v>
      </c>
      <c r="AL226" s="2">
        <v>1.3667470200000001E-3</v>
      </c>
    </row>
    <row r="227" spans="1:38" x14ac:dyDescent="0.4">
      <c r="A227" s="2" t="s">
        <v>130</v>
      </c>
      <c r="B227" s="2" t="s">
        <v>131</v>
      </c>
      <c r="D227" s="2">
        <v>5.6285538461538467E-5</v>
      </c>
      <c r="E227" s="2">
        <v>5.4099692307692305E-5</v>
      </c>
      <c r="F227" s="2">
        <v>5.1367384615384617E-5</v>
      </c>
      <c r="G227" s="2">
        <v>4.9181538461538462E-5</v>
      </c>
      <c r="H227" s="2">
        <v>4.6449230769230773E-5</v>
      </c>
      <c r="I227" s="2">
        <v>4.4263384615384618E-5</v>
      </c>
      <c r="J227" s="2">
        <v>4.1531076923076923E-5</v>
      </c>
      <c r="K227" s="2">
        <v>3.9345230769230775E-5</v>
      </c>
      <c r="L227" s="2">
        <v>3.661292307692308E-5</v>
      </c>
      <c r="M227" s="2">
        <v>3.4427076923076931E-5</v>
      </c>
      <c r="N227" s="2">
        <v>3.715938461538462E-5</v>
      </c>
      <c r="O227" s="2">
        <v>3.6066461538461539E-5</v>
      </c>
      <c r="P227" s="2">
        <v>5.191384615384615E-5</v>
      </c>
      <c r="Q227" s="2">
        <v>1.0728E-5</v>
      </c>
      <c r="R227" s="2">
        <v>1.8864000000000001E-5</v>
      </c>
      <c r="S227" s="2">
        <v>6.8399999999999989E-6</v>
      </c>
      <c r="T227" s="2">
        <v>5.4260743130089996E-6</v>
      </c>
      <c r="U227" s="2">
        <v>4.8698416392469994E-6</v>
      </c>
      <c r="V227" s="2">
        <v>1.33133434104E-5</v>
      </c>
      <c r="W227" s="2">
        <v>2.9712015556439999E-5</v>
      </c>
      <c r="X227" s="2">
        <v>3.6708514084190003E-6</v>
      </c>
      <c r="Y227" s="2">
        <v>1.1142784904545997E-5</v>
      </c>
      <c r="Z227" s="2">
        <v>7.8253964483330012E-6</v>
      </c>
      <c r="AA227" s="2">
        <v>9.3383382534220009E-6</v>
      </c>
      <c r="AB227" s="2">
        <v>8.9540625601940003E-6</v>
      </c>
      <c r="AC227" s="2">
        <v>8.9372087533139998E-6</v>
      </c>
      <c r="AD227" s="2">
        <v>9.8251431103290004E-6</v>
      </c>
      <c r="AE227" s="2">
        <v>7.7740829999999991E-6</v>
      </c>
      <c r="AF227" s="2">
        <v>5.7820459999999999E-6</v>
      </c>
      <c r="AG227" s="2">
        <v>8.6146239999999995E-6</v>
      </c>
      <c r="AH227" s="2">
        <v>1.6189073E-5</v>
      </c>
      <c r="AI227" s="26">
        <v>8.8200649999999997E-6</v>
      </c>
      <c r="AJ227" s="2">
        <v>5.9164630000000005E-6</v>
      </c>
      <c r="AK227" s="2">
        <v>6.6003179999999994E-6</v>
      </c>
      <c r="AL227" s="2">
        <v>9.9369850000000005E-6</v>
      </c>
    </row>
    <row r="228" spans="1:38" x14ac:dyDescent="0.4"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</row>
    <row r="229" spans="1:38" x14ac:dyDescent="0.4">
      <c r="A229" s="9" t="s">
        <v>132</v>
      </c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/>
    </row>
    <row r="230" spans="1:38" x14ac:dyDescent="0.4">
      <c r="A230" s="2" t="s">
        <v>34</v>
      </c>
      <c r="D230" s="10">
        <f t="shared" ref="D230:AL230" si="127">D234</f>
        <v>4.6631840000000086E-4</v>
      </c>
      <c r="E230" s="10">
        <f t="shared" si="127"/>
        <v>3.1951855999999974E-4</v>
      </c>
      <c r="F230" s="10">
        <f t="shared" si="127"/>
        <v>3.4200000000000002E-4</v>
      </c>
      <c r="G230" s="10">
        <f t="shared" si="127"/>
        <v>1.0447547194733305E-4</v>
      </c>
      <c r="H230" s="10">
        <f t="shared" si="127"/>
        <v>3.8634036227587623E-4</v>
      </c>
      <c r="I230" s="10">
        <f t="shared" si="127"/>
        <v>5.9640457934836044E-4</v>
      </c>
      <c r="J230" s="10">
        <f t="shared" si="127"/>
        <v>6.1644115928805954E-4</v>
      </c>
      <c r="K230" s="10">
        <f t="shared" si="127"/>
        <v>5.3054464932447796E-4</v>
      </c>
      <c r="L230" s="10">
        <f t="shared" si="127"/>
        <v>5.4152832921796777E-4</v>
      </c>
      <c r="M230" s="10">
        <f t="shared" si="127"/>
        <v>3.1098179248561874E-4</v>
      </c>
      <c r="N230" s="10">
        <f t="shared" si="127"/>
        <v>3.0341025010419836E-4</v>
      </c>
      <c r="O230" s="10">
        <f t="shared" si="127"/>
        <v>4.1175427251671266E-4</v>
      </c>
      <c r="P230" s="10">
        <f t="shared" si="127"/>
        <v>2.5486543726981363E-4</v>
      </c>
      <c r="Q230" s="10">
        <f t="shared" si="127"/>
        <v>3.7443050125931826E-4</v>
      </c>
      <c r="R230" s="10">
        <f t="shared" si="127"/>
        <v>3.124924225343275E-4</v>
      </c>
      <c r="S230" s="10">
        <f t="shared" si="127"/>
        <v>2.2406595292623582E-4</v>
      </c>
      <c r="T230" s="10">
        <f t="shared" si="127"/>
        <v>2.7220174734400002E-4</v>
      </c>
      <c r="U230" s="10">
        <f t="shared" si="127"/>
        <v>2.8958939679200001E-4</v>
      </c>
      <c r="V230" s="10">
        <f t="shared" si="127"/>
        <v>2.24050259948E-4</v>
      </c>
      <c r="W230" s="10">
        <f t="shared" si="127"/>
        <v>2.19015506724E-4</v>
      </c>
      <c r="X230" s="10">
        <f t="shared" si="127"/>
        <v>1.8728621254000003E-4</v>
      </c>
      <c r="Y230" s="10">
        <f t="shared" si="127"/>
        <v>1.5211940437200001E-4</v>
      </c>
      <c r="Z230" s="10">
        <f t="shared" si="127"/>
        <v>2.9492927555200004E-4</v>
      </c>
      <c r="AA230" s="10">
        <f t="shared" si="127"/>
        <v>2.4675562348799998E-4</v>
      </c>
      <c r="AB230" s="10">
        <f t="shared" si="127"/>
        <v>1.9361396423600002E-4</v>
      </c>
      <c r="AC230" s="10">
        <f t="shared" si="127"/>
        <v>1.4019701374400002E-4</v>
      </c>
      <c r="AD230" s="10">
        <f t="shared" si="127"/>
        <v>1.5222784507200001E-4</v>
      </c>
      <c r="AE230" s="10">
        <f t="shared" si="127"/>
        <v>1.9736441558000002E-4</v>
      </c>
      <c r="AF230" s="10">
        <f t="shared" si="127"/>
        <v>1.1198507589600003E-4</v>
      </c>
      <c r="AG230" s="10">
        <f t="shared" si="127"/>
        <v>8.7973564480000007E-5</v>
      </c>
      <c r="AH230" s="10">
        <f t="shared" si="127"/>
        <v>1.4115658145200002E-4</v>
      </c>
      <c r="AI230" s="25">
        <f t="shared" si="127"/>
        <v>1.5632301278E-4</v>
      </c>
      <c r="AJ230" s="25">
        <f t="shared" si="127"/>
        <v>2.0136362939600003E-4</v>
      </c>
      <c r="AK230" s="25">
        <f t="shared" si="127"/>
        <v>2.2865834648400001E-4</v>
      </c>
      <c r="AL230" s="25">
        <f t="shared" si="127"/>
        <v>1.7488591629600002E-4</v>
      </c>
    </row>
    <row r="231" spans="1:38" x14ac:dyDescent="0.4">
      <c r="A231" s="14" t="s">
        <v>24</v>
      </c>
      <c r="B231" s="14"/>
      <c r="C231" s="14"/>
      <c r="D231" s="14"/>
      <c r="E231" s="15">
        <f>(E230-$D230)/$D230</f>
        <v>-0.31480602095049404</v>
      </c>
      <c r="F231" s="15">
        <f t="shared" ref="F231:AL231" si="128">(F230-$D230)/$D230</f>
        <v>-0.26659552786250901</v>
      </c>
      <c r="G231" s="15">
        <f t="shared" si="128"/>
        <v>-0.77595678843611393</v>
      </c>
      <c r="H231" s="15">
        <f t="shared" si="128"/>
        <v>-0.17150950450191219</v>
      </c>
      <c r="I231" s="15">
        <f t="shared" si="128"/>
        <v>0.27896428566481474</v>
      </c>
      <c r="J231" s="15">
        <f t="shared" si="128"/>
        <v>0.32193188020901259</v>
      </c>
      <c r="K231" s="15">
        <f t="shared" si="128"/>
        <v>0.13773046340113745</v>
      </c>
      <c r="L231" s="15">
        <f t="shared" si="128"/>
        <v>0.16128449835555872</v>
      </c>
      <c r="M231" s="15">
        <f t="shared" si="128"/>
        <v>-0.33311275625062581</v>
      </c>
      <c r="N231" s="15">
        <f t="shared" si="128"/>
        <v>-0.3493496072550476</v>
      </c>
      <c r="O231" s="15">
        <f t="shared" si="128"/>
        <v>-0.11701045355123901</v>
      </c>
      <c r="P231" s="15">
        <f t="shared" si="128"/>
        <v>-0.45345189623696353</v>
      </c>
      <c r="Q231" s="15">
        <f t="shared" si="128"/>
        <v>-0.19704969553138463</v>
      </c>
      <c r="R231" s="15">
        <f t="shared" si="128"/>
        <v>-0.32987327428142033</v>
      </c>
      <c r="S231" s="15">
        <f t="shared" si="128"/>
        <v>-0.51950008207646237</v>
      </c>
      <c r="T231" s="15">
        <f t="shared" si="128"/>
        <v>-0.41627491571424263</v>
      </c>
      <c r="U231" s="15">
        <f t="shared" si="128"/>
        <v>-0.37898784008523045</v>
      </c>
      <c r="V231" s="15">
        <f t="shared" si="128"/>
        <v>-0.519533735001665</v>
      </c>
      <c r="W231" s="15">
        <f t="shared" si="128"/>
        <v>-0.53033054941859548</v>
      </c>
      <c r="X231" s="15">
        <f t="shared" si="128"/>
        <v>-0.59837267296336649</v>
      </c>
      <c r="Y231" s="15">
        <f t="shared" si="128"/>
        <v>-0.67378639922422168</v>
      </c>
      <c r="Z231" s="15">
        <f t="shared" si="128"/>
        <v>-0.36753669691781521</v>
      </c>
      <c r="AA231" s="15">
        <f t="shared" si="128"/>
        <v>-0.47084304739422778</v>
      </c>
      <c r="AB231" s="15">
        <f t="shared" si="128"/>
        <v>-0.58480307824868238</v>
      </c>
      <c r="AC231" s="15">
        <f t="shared" si="128"/>
        <v>-0.6993534594731845</v>
      </c>
      <c r="AD231" s="15">
        <f t="shared" si="128"/>
        <v>-0.67355385274953827</v>
      </c>
      <c r="AE231" s="15">
        <f t="shared" si="128"/>
        <v>-0.57676039465738516</v>
      </c>
      <c r="AF231" s="15">
        <f t="shared" si="128"/>
        <v>-0.75985276176964101</v>
      </c>
      <c r="AG231" s="15">
        <f t="shared" si="128"/>
        <v>-0.81134442801313478</v>
      </c>
      <c r="AH231" s="15">
        <f t="shared" si="128"/>
        <v>-0.69729570728498003</v>
      </c>
      <c r="AI231" s="15">
        <f t="shared" si="128"/>
        <v>-0.66477193955889424</v>
      </c>
      <c r="AJ231" s="15">
        <f t="shared" si="128"/>
        <v>-0.5681842505120972</v>
      </c>
      <c r="AK231" s="15">
        <f t="shared" si="128"/>
        <v>-0.50965188917272064</v>
      </c>
      <c r="AL231" s="15">
        <f t="shared" si="128"/>
        <v>-0.62496458150482659</v>
      </c>
    </row>
    <row r="232" spans="1:38" x14ac:dyDescent="0.4">
      <c r="A232" s="16" t="s">
        <v>25</v>
      </c>
      <c r="E232" s="17">
        <f t="shared" ref="E232:AL232" si="129">(E230-D230)/D230</f>
        <v>-0.31480602095049404</v>
      </c>
      <c r="F232" s="17">
        <f t="shared" si="129"/>
        <v>7.036035715734415E-2</v>
      </c>
      <c r="G232" s="17">
        <f t="shared" si="129"/>
        <v>-0.69451616389668702</v>
      </c>
      <c r="H232" s="17">
        <f t="shared" si="129"/>
        <v>2.6979049251927147</v>
      </c>
      <c r="I232" s="17">
        <f t="shared" si="129"/>
        <v>0.54372837421134501</v>
      </c>
      <c r="J232" s="17">
        <f t="shared" si="129"/>
        <v>3.3595617192596558E-2</v>
      </c>
      <c r="K232" s="17">
        <f t="shared" si="129"/>
        <v>-0.13934259364313897</v>
      </c>
      <c r="L232" s="17">
        <f t="shared" si="129"/>
        <v>2.0702649451794324E-2</v>
      </c>
      <c r="M232" s="17">
        <f t="shared" si="129"/>
        <v>-0.42573310442555434</v>
      </c>
      <c r="N232" s="17">
        <f t="shared" si="129"/>
        <v>-2.4347220848212579E-2</v>
      </c>
      <c r="O232" s="17">
        <f t="shared" si="129"/>
        <v>0.3570875485429591</v>
      </c>
      <c r="P232" s="17">
        <f t="shared" si="129"/>
        <v>-0.38102539723016737</v>
      </c>
      <c r="Q232" s="17">
        <f t="shared" si="129"/>
        <v>0.46913016245088945</v>
      </c>
      <c r="R232" s="17">
        <f t="shared" si="129"/>
        <v>-0.16541942634661189</v>
      </c>
      <c r="S232" s="17">
        <f t="shared" si="129"/>
        <v>-0.28297156420929848</v>
      </c>
      <c r="T232" s="17">
        <f t="shared" si="129"/>
        <v>0.21482868677335756</v>
      </c>
      <c r="U232" s="17">
        <f t="shared" si="129"/>
        <v>6.3877802466954875E-2</v>
      </c>
      <c r="V232" s="17">
        <f t="shared" si="129"/>
        <v>-0.22631746041128031</v>
      </c>
      <c r="W232" s="17">
        <f t="shared" si="129"/>
        <v>-2.247153484744234E-2</v>
      </c>
      <c r="X232" s="17">
        <f t="shared" si="129"/>
        <v>-0.14487236387323363</v>
      </c>
      <c r="Y232" s="17">
        <f t="shared" si="129"/>
        <v>-0.18777040600620398</v>
      </c>
      <c r="Z232" s="17">
        <f t="shared" si="129"/>
        <v>0.93880114617571075</v>
      </c>
      <c r="AA232" s="17">
        <f t="shared" si="129"/>
        <v>-0.16333967516055012</v>
      </c>
      <c r="AB232" s="17">
        <f t="shared" si="129"/>
        <v>-0.2153614920738951</v>
      </c>
      <c r="AC232" s="17">
        <f t="shared" si="129"/>
        <v>-0.27589410042185275</v>
      </c>
      <c r="AD232" s="17">
        <f t="shared" si="129"/>
        <v>8.5813748857506381E-2</v>
      </c>
      <c r="AE232" s="17">
        <f t="shared" si="129"/>
        <v>0.29650666398549835</v>
      </c>
      <c r="AF232" s="17">
        <f t="shared" si="129"/>
        <v>-0.43259743370198456</v>
      </c>
      <c r="AG232" s="17">
        <f t="shared" si="129"/>
        <v>-0.21441706605886837</v>
      </c>
      <c r="AH232" s="20">
        <f t="shared" si="129"/>
        <v>0.60453406982378999</v>
      </c>
      <c r="AI232" s="21">
        <f t="shared" si="129"/>
        <v>0.10744402543608843</v>
      </c>
      <c r="AJ232" s="21">
        <f t="shared" si="129"/>
        <v>0.288125310630928</v>
      </c>
      <c r="AK232" s="21">
        <f t="shared" si="129"/>
        <v>0.13554938977744793</v>
      </c>
      <c r="AL232" s="21">
        <f t="shared" si="129"/>
        <v>-0.23516495686617164</v>
      </c>
    </row>
    <row r="233" spans="1:38" hidden="1" x14ac:dyDescent="0.4">
      <c r="A233" s="2" t="s">
        <v>35</v>
      </c>
      <c r="S233" s="22" t="e">
        <f>S230/#REF!</f>
        <v>#REF!</v>
      </c>
      <c r="T233" s="22" t="e">
        <f>T230/#REF!</f>
        <v>#REF!</v>
      </c>
      <c r="U233" s="22" t="e">
        <f>U230/#REF!</f>
        <v>#REF!</v>
      </c>
      <c r="V233" s="22" t="e">
        <f>V230/#REF!</f>
        <v>#REF!</v>
      </c>
      <c r="W233" s="22" t="e">
        <f>W230/#REF!</f>
        <v>#REF!</v>
      </c>
      <c r="X233" s="22" t="e">
        <f>X230/#REF!</f>
        <v>#REF!</v>
      </c>
      <c r="Y233" s="22" t="e">
        <f>Y230/#REF!</f>
        <v>#REF!</v>
      </c>
      <c r="Z233" s="22" t="e">
        <f>Z230/#REF!</f>
        <v>#REF!</v>
      </c>
      <c r="AA233" s="22" t="e">
        <f>AA230/#REF!</f>
        <v>#REF!</v>
      </c>
      <c r="AB233" s="22" t="e">
        <f>AB230/#REF!</f>
        <v>#REF!</v>
      </c>
      <c r="AC233" s="22" t="e">
        <f>AC230/#REF!</f>
        <v>#REF!</v>
      </c>
      <c r="AD233" s="22" t="e">
        <f>AD230/#REF!</f>
        <v>#REF!</v>
      </c>
      <c r="AE233" s="22" t="e">
        <f>AE230/#REF!</f>
        <v>#REF!</v>
      </c>
      <c r="AF233" s="22" t="e">
        <f>AF230/#REF!</f>
        <v>#REF!</v>
      </c>
      <c r="AG233" s="22" t="e">
        <f>AG230/#REF!</f>
        <v>#REF!</v>
      </c>
      <c r="AH233" s="22" t="e">
        <f>AH230/#REF!</f>
        <v>#REF!</v>
      </c>
      <c r="AI233" s="23" t="e">
        <f>AI230/#REF!</f>
        <v>#REF!</v>
      </c>
    </row>
    <row r="234" spans="1:38" x14ac:dyDescent="0.4">
      <c r="A234" s="2" t="s">
        <v>133</v>
      </c>
      <c r="B234" s="2" t="s">
        <v>134</v>
      </c>
      <c r="D234" s="2">
        <v>4.6631840000000086E-4</v>
      </c>
      <c r="E234" s="2">
        <v>3.1951855999999974E-4</v>
      </c>
      <c r="F234" s="2">
        <v>3.4200000000000002E-4</v>
      </c>
      <c r="G234" s="2">
        <v>1.0447547194733305E-4</v>
      </c>
      <c r="H234" s="2">
        <v>3.8634036227587623E-4</v>
      </c>
      <c r="I234" s="2">
        <v>5.9640457934836044E-4</v>
      </c>
      <c r="J234" s="2">
        <v>6.1644115928805954E-4</v>
      </c>
      <c r="K234" s="2">
        <v>5.3054464932447796E-4</v>
      </c>
      <c r="L234" s="2">
        <v>5.4152832921796777E-4</v>
      </c>
      <c r="M234" s="2">
        <v>3.1098179248561874E-4</v>
      </c>
      <c r="N234" s="2">
        <v>3.0341025010419836E-4</v>
      </c>
      <c r="O234" s="2">
        <v>4.1175427251671266E-4</v>
      </c>
      <c r="P234" s="2">
        <v>2.5486543726981363E-4</v>
      </c>
      <c r="Q234" s="2">
        <v>3.7443050125931826E-4</v>
      </c>
      <c r="R234" s="2">
        <v>3.124924225343275E-4</v>
      </c>
      <c r="S234" s="2">
        <v>2.2406595292623582E-4</v>
      </c>
      <c r="T234" s="2">
        <v>2.7220174734400002E-4</v>
      </c>
      <c r="U234" s="2">
        <v>2.8958939679200001E-4</v>
      </c>
      <c r="V234" s="2">
        <v>2.24050259948E-4</v>
      </c>
      <c r="W234" s="2">
        <v>2.19015506724E-4</v>
      </c>
      <c r="X234" s="2">
        <v>1.8728621254000003E-4</v>
      </c>
      <c r="Y234" s="2">
        <v>1.5211940437200001E-4</v>
      </c>
      <c r="Z234" s="2">
        <v>2.9492927555200004E-4</v>
      </c>
      <c r="AA234" s="2">
        <v>2.4675562348799998E-4</v>
      </c>
      <c r="AB234" s="2">
        <v>1.9361396423600002E-4</v>
      </c>
      <c r="AC234" s="2">
        <v>1.4019701374400002E-4</v>
      </c>
      <c r="AD234" s="2">
        <v>1.5222784507200001E-4</v>
      </c>
      <c r="AE234" s="2">
        <v>1.9736441558000002E-4</v>
      </c>
      <c r="AF234" s="2">
        <v>1.1198507589600003E-4</v>
      </c>
      <c r="AG234" s="2">
        <v>8.7973564480000007E-5</v>
      </c>
      <c r="AH234" s="2">
        <v>1.4115658145200002E-4</v>
      </c>
      <c r="AI234" s="26">
        <v>1.5632301278E-4</v>
      </c>
      <c r="AJ234" s="2">
        <v>2.0136362939600003E-4</v>
      </c>
      <c r="AK234" s="2">
        <v>2.2865834648400001E-4</v>
      </c>
      <c r="AL234" s="2">
        <v>1.7488591629600002E-4</v>
      </c>
    </row>
    <row r="235" spans="1:38" x14ac:dyDescent="0.4"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</row>
    <row r="236" spans="1:38" x14ac:dyDescent="0.4">
      <c r="A236" s="9" t="s">
        <v>135</v>
      </c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/>
    </row>
    <row r="237" spans="1:38" x14ac:dyDescent="0.4">
      <c r="A237" s="2" t="s">
        <v>34</v>
      </c>
      <c r="D237" s="10">
        <f t="shared" ref="D237:R237" si="130">D241+D242+D243+D244+D245+D246</f>
        <v>1.3215485013759294</v>
      </c>
      <c r="E237" s="10">
        <f t="shared" si="130"/>
        <v>1.012901038530474</v>
      </c>
      <c r="F237" s="10">
        <f t="shared" si="130"/>
        <v>0.75809098571201994</v>
      </c>
      <c r="G237" s="10">
        <f t="shared" si="130"/>
        <v>0.65177173873974947</v>
      </c>
      <c r="H237" s="10">
        <f t="shared" si="130"/>
        <v>0.61809139993929663</v>
      </c>
      <c r="I237" s="10">
        <f t="shared" si="130"/>
        <v>0.58142446999782127</v>
      </c>
      <c r="J237" s="10">
        <f t="shared" si="130"/>
        <v>0.3919617138054714</v>
      </c>
      <c r="K237" s="10">
        <f t="shared" si="130"/>
        <v>0.35534918806314097</v>
      </c>
      <c r="L237" s="10">
        <f t="shared" si="130"/>
        <v>0.31884992561999892</v>
      </c>
      <c r="M237" s="10">
        <f t="shared" si="130"/>
        <v>0.23882582340148634</v>
      </c>
      <c r="N237" s="10">
        <f t="shared" si="130"/>
        <v>0.18337080242494477</v>
      </c>
      <c r="O237" s="10">
        <f t="shared" si="130"/>
        <v>0.14818932181018377</v>
      </c>
      <c r="P237" s="10">
        <f t="shared" si="130"/>
        <v>0.14762750939338526</v>
      </c>
      <c r="Q237" s="10">
        <f t="shared" si="130"/>
        <v>0.14166811866378815</v>
      </c>
      <c r="R237" s="10">
        <f t="shared" si="130"/>
        <v>0.14782541369612329</v>
      </c>
      <c r="S237" s="10">
        <f>S241+S242+S243+S244+S245+S246</f>
        <v>0.54211940142536208</v>
      </c>
      <c r="T237" s="10">
        <f t="shared" ref="T237:AL237" si="131">T241+T242+T243+T244+T245+T246</f>
        <v>0.53181328005548245</v>
      </c>
      <c r="U237" s="10">
        <f t="shared" si="131"/>
        <v>0.5388943176849994</v>
      </c>
      <c r="V237" s="10">
        <f t="shared" si="131"/>
        <v>0.54252046164492151</v>
      </c>
      <c r="W237" s="10">
        <f t="shared" si="131"/>
        <v>0.50257966751361205</v>
      </c>
      <c r="X237" s="10">
        <f t="shared" si="131"/>
        <v>0.51255591085492269</v>
      </c>
      <c r="Y237" s="10">
        <f t="shared" si="131"/>
        <v>0.51730261288067148</v>
      </c>
      <c r="Z237" s="10">
        <f t="shared" si="131"/>
        <v>0.50204798851159838</v>
      </c>
      <c r="AA237" s="10">
        <f t="shared" si="131"/>
        <v>0.25673391598089762</v>
      </c>
      <c r="AB237" s="10">
        <f t="shared" si="131"/>
        <v>0.28428046909853544</v>
      </c>
      <c r="AC237" s="10">
        <f t="shared" si="131"/>
        <v>0.23753706918901812</v>
      </c>
      <c r="AD237" s="10">
        <f t="shared" si="131"/>
        <v>0.22540585610655539</v>
      </c>
      <c r="AE237" s="10">
        <f t="shared" si="131"/>
        <v>0.21563921038633005</v>
      </c>
      <c r="AF237" s="10">
        <f t="shared" si="131"/>
        <v>0.17214426243483108</v>
      </c>
      <c r="AG237" s="10">
        <f t="shared" si="131"/>
        <v>0.17200233412044325</v>
      </c>
      <c r="AH237" s="10">
        <f t="shared" si="131"/>
        <v>0.14603198106942294</v>
      </c>
      <c r="AI237" s="10">
        <f t="shared" si="131"/>
        <v>0.14326415823843588</v>
      </c>
      <c r="AJ237" s="10">
        <f t="shared" si="131"/>
        <v>0.13888544608417588</v>
      </c>
      <c r="AK237" s="10">
        <f t="shared" si="131"/>
        <v>0.1445280010735856</v>
      </c>
      <c r="AL237" s="10">
        <f t="shared" si="131"/>
        <v>0.15501035321490941</v>
      </c>
    </row>
    <row r="238" spans="1:38" x14ac:dyDescent="0.4">
      <c r="A238" s="14" t="s">
        <v>24</v>
      </c>
      <c r="B238" s="14"/>
      <c r="C238" s="14"/>
      <c r="D238" s="14"/>
      <c r="E238" s="15">
        <f>(E237-$D237)/$D237</f>
        <v>-0.23354985649342971</v>
      </c>
      <c r="F238" s="15">
        <f t="shared" ref="F238:AL238" si="132">(F237-$D237)/$D237</f>
        <v>-0.42636158648529815</v>
      </c>
      <c r="G238" s="15">
        <f t="shared" si="132"/>
        <v>-0.50681209349399003</v>
      </c>
      <c r="H238" s="15">
        <f t="shared" si="132"/>
        <v>-0.53229760444223484</v>
      </c>
      <c r="I238" s="15">
        <f t="shared" si="132"/>
        <v>-0.56004303331094429</v>
      </c>
      <c r="J238" s="15">
        <f t="shared" si="132"/>
        <v>-0.70340724279329836</v>
      </c>
      <c r="K238" s="15">
        <f t="shared" si="132"/>
        <v>-0.73111150465293606</v>
      </c>
      <c r="L238" s="15">
        <f t="shared" si="132"/>
        <v>-0.75873006152401645</v>
      </c>
      <c r="M238" s="15">
        <f t="shared" si="132"/>
        <v>-0.81928334589851748</v>
      </c>
      <c r="N238" s="15">
        <f t="shared" si="132"/>
        <v>-0.86124549932595862</v>
      </c>
      <c r="O238" s="15">
        <f t="shared" si="132"/>
        <v>-0.88786690639360077</v>
      </c>
      <c r="P238" s="15">
        <f t="shared" si="132"/>
        <v>-0.88829202315338185</v>
      </c>
      <c r="Q238" s="15">
        <f t="shared" si="132"/>
        <v>-0.89280142309094945</v>
      </c>
      <c r="R238" s="15">
        <f t="shared" si="132"/>
        <v>-0.88814227132623969</v>
      </c>
      <c r="S238" s="15">
        <f t="shared" si="132"/>
        <v>-0.58978471023883361</v>
      </c>
      <c r="T238" s="15">
        <f t="shared" si="132"/>
        <v>-0.59758322944501441</v>
      </c>
      <c r="U238" s="15">
        <f t="shared" si="132"/>
        <v>-0.59222509266672396</v>
      </c>
      <c r="V238" s="15">
        <f t="shared" si="132"/>
        <v>-0.58948123275076425</v>
      </c>
      <c r="W238" s="15">
        <f t="shared" si="132"/>
        <v>-0.61970395563208502</v>
      </c>
      <c r="X238" s="15">
        <f t="shared" si="132"/>
        <v>-0.61215505119844227</v>
      </c>
      <c r="Y238" s="15">
        <f t="shared" si="132"/>
        <v>-0.6085632783495406</v>
      </c>
      <c r="Z238" s="15">
        <f t="shared" si="132"/>
        <v>-0.62010627079604608</v>
      </c>
      <c r="AA238" s="15">
        <f t="shared" si="132"/>
        <v>-0.80573250568284149</v>
      </c>
      <c r="AB238" s="15">
        <f t="shared" si="132"/>
        <v>-0.78488835725472272</v>
      </c>
      <c r="AC238" s="15">
        <f t="shared" si="132"/>
        <v>-0.82025853085096267</v>
      </c>
      <c r="AD238" s="15">
        <f t="shared" si="132"/>
        <v>-0.82943807520354018</v>
      </c>
      <c r="AE238" s="15">
        <f t="shared" si="132"/>
        <v>-0.83682837961541523</v>
      </c>
      <c r="AF238" s="15">
        <f t="shared" si="132"/>
        <v>-0.86974048833198092</v>
      </c>
      <c r="AG238" s="15">
        <f t="shared" si="132"/>
        <v>-0.86984788379589306</v>
      </c>
      <c r="AH238" s="15">
        <f t="shared" si="132"/>
        <v>-0.88949934041968048</v>
      </c>
      <c r="AI238" s="15">
        <f t="shared" si="132"/>
        <v>-0.8915937189673504</v>
      </c>
      <c r="AJ238" s="15">
        <f t="shared" si="132"/>
        <v>-0.89490703826641593</v>
      </c>
      <c r="AK238" s="15">
        <f t="shared" si="132"/>
        <v>-0.89063738415721372</v>
      </c>
      <c r="AL238" s="15">
        <f t="shared" si="132"/>
        <v>-0.88270551322670299</v>
      </c>
    </row>
    <row r="239" spans="1:38" x14ac:dyDescent="0.4">
      <c r="A239" s="16" t="s">
        <v>25</v>
      </c>
      <c r="E239" s="17">
        <f t="shared" ref="E239:AL240" si="133">(E237-D237)/D237</f>
        <v>-0.23354985649342971</v>
      </c>
      <c r="F239" s="17">
        <f t="shared" si="133"/>
        <v>-0.25156460811624282</v>
      </c>
      <c r="G239" s="17">
        <f t="shared" si="133"/>
        <v>-0.14024602452225771</v>
      </c>
      <c r="H239" s="17">
        <f t="shared" si="133"/>
        <v>-5.1675052474009317E-2</v>
      </c>
      <c r="I239" s="17">
        <f t="shared" si="133"/>
        <v>-5.9322828217762698E-2</v>
      </c>
      <c r="J239" s="17">
        <f t="shared" si="133"/>
        <v>-0.32585961886512932</v>
      </c>
      <c r="K239" s="17">
        <f t="shared" si="133"/>
        <v>-9.3408423457656972E-2</v>
      </c>
      <c r="L239" s="17">
        <f t="shared" si="133"/>
        <v>-0.10271379158647917</v>
      </c>
      <c r="M239" s="17">
        <f t="shared" si="133"/>
        <v>-0.25097732754024299</v>
      </c>
      <c r="N239" s="17">
        <f t="shared" si="133"/>
        <v>-0.23219859639431453</v>
      </c>
      <c r="O239" s="17">
        <f t="shared" si="133"/>
        <v>-0.19185977347272112</v>
      </c>
      <c r="P239" s="17">
        <f t="shared" si="133"/>
        <v>-3.7911801601881595E-3</v>
      </c>
      <c r="Q239" s="17">
        <f t="shared" si="133"/>
        <v>-4.0367752284684526E-2</v>
      </c>
      <c r="R239" s="17">
        <f t="shared" si="133"/>
        <v>4.3462813584387708E-2</v>
      </c>
      <c r="S239" s="17">
        <f t="shared" si="133"/>
        <v>2.6672950061196352</v>
      </c>
      <c r="T239" s="17">
        <f t="shared" si="133"/>
        <v>-1.9010796040101793E-2</v>
      </c>
      <c r="U239" s="17">
        <f t="shared" si="133"/>
        <v>1.3314894334301332E-2</v>
      </c>
      <c r="V239" s="17">
        <f t="shared" si="133"/>
        <v>6.7288591490432216E-3</v>
      </c>
      <c r="W239" s="17">
        <f t="shared" si="133"/>
        <v>-7.3620806872811792E-2</v>
      </c>
      <c r="X239" s="17">
        <f t="shared" si="133"/>
        <v>1.9850073503103749E-2</v>
      </c>
      <c r="Y239" s="17">
        <f t="shared" si="133"/>
        <v>9.2608473050900444E-3</v>
      </c>
      <c r="Z239" s="17">
        <f t="shared" si="133"/>
        <v>-2.9488782753532995E-2</v>
      </c>
      <c r="AA239" s="17">
        <f t="shared" si="133"/>
        <v>-0.48862674115670413</v>
      </c>
      <c r="AB239" s="17">
        <f t="shared" si="133"/>
        <v>0.10729612023558052</v>
      </c>
      <c r="AC239" s="17">
        <f t="shared" si="133"/>
        <v>-0.16442705352830772</v>
      </c>
      <c r="AD239" s="17">
        <f t="shared" si="133"/>
        <v>-5.1070820751810415E-2</v>
      </c>
      <c r="AE239" s="17">
        <f t="shared" si="133"/>
        <v>-4.3329156965684096E-2</v>
      </c>
      <c r="AF239" s="17">
        <f t="shared" si="133"/>
        <v>-0.20170240780225113</v>
      </c>
      <c r="AG239" s="17">
        <f t="shared" si="133"/>
        <v>-8.2447310401393553E-4</v>
      </c>
      <c r="AH239" s="20">
        <f t="shared" si="133"/>
        <v>-0.15098837573235938</v>
      </c>
      <c r="AI239" s="21">
        <f t="shared" si="133"/>
        <v>-1.8953538880440508E-2</v>
      </c>
      <c r="AJ239" s="21">
        <f t="shared" si="133"/>
        <v>-3.0563905223052849E-2</v>
      </c>
      <c r="AK239" s="21">
        <f t="shared" si="133"/>
        <v>4.062740300369462E-2</v>
      </c>
      <c r="AL239" s="21">
        <f t="shared" si="133"/>
        <v>7.2528174910457557E-2</v>
      </c>
    </row>
    <row r="240" spans="1:38" hidden="1" x14ac:dyDescent="0.4">
      <c r="A240" s="2" t="s">
        <v>35</v>
      </c>
      <c r="S240" s="22" t="e">
        <f>S237/#REF!</f>
        <v>#REF!</v>
      </c>
      <c r="T240" s="22" t="e">
        <f>T237/#REF!</f>
        <v>#REF!</v>
      </c>
      <c r="U240" s="22" t="e">
        <f>U237/#REF!</f>
        <v>#REF!</v>
      </c>
      <c r="V240" s="22" t="e">
        <f>V237/#REF!</f>
        <v>#REF!</v>
      </c>
      <c r="W240" s="22" t="e">
        <f>W237/#REF!</f>
        <v>#REF!</v>
      </c>
      <c r="X240" s="22" t="e">
        <f>X237/#REF!</f>
        <v>#REF!</v>
      </c>
      <c r="Y240" s="22" t="e">
        <f>Y237/#REF!</f>
        <v>#REF!</v>
      </c>
      <c r="Z240" s="22" t="e">
        <f>Z237/#REF!</f>
        <v>#REF!</v>
      </c>
      <c r="AA240" s="22" t="e">
        <f>AA237/#REF!</f>
        <v>#REF!</v>
      </c>
      <c r="AB240" s="22" t="e">
        <f>AB237/#REF!</f>
        <v>#REF!</v>
      </c>
      <c r="AC240" s="22" t="e">
        <f>AC237/#REF!</f>
        <v>#REF!</v>
      </c>
      <c r="AD240" s="22" t="e">
        <f>AD237/#REF!</f>
        <v>#REF!</v>
      </c>
      <c r="AE240" s="22" t="e">
        <f>AE237/#REF!</f>
        <v>#REF!</v>
      </c>
      <c r="AF240" s="22" t="e">
        <f>AF237/#REF!</f>
        <v>#REF!</v>
      </c>
      <c r="AG240" s="22" t="e">
        <f>AG237/#REF!</f>
        <v>#REF!</v>
      </c>
      <c r="AH240" s="22" t="e">
        <f>AH237/#REF!</f>
        <v>#REF!</v>
      </c>
      <c r="AI240" s="23" t="e">
        <f>AI237/#REF!</f>
        <v>#REF!</v>
      </c>
      <c r="AK240" s="21">
        <f t="shared" si="133"/>
        <v>-4.771058810167865E-3</v>
      </c>
    </row>
    <row r="241" spans="1:38" x14ac:dyDescent="0.4">
      <c r="A241" s="2" t="s">
        <v>136</v>
      </c>
      <c r="B241" s="2" t="s">
        <v>137</v>
      </c>
      <c r="D241" s="2">
        <v>0.28625833806649814</v>
      </c>
      <c r="E241" s="2">
        <v>0.24142809533564591</v>
      </c>
      <c r="F241" s="2">
        <v>0.18370722910139298</v>
      </c>
      <c r="G241" s="2">
        <v>0.15068546896699619</v>
      </c>
      <c r="H241" s="2">
        <v>0.16941832539828811</v>
      </c>
      <c r="I241" s="2">
        <v>0.16867289667632485</v>
      </c>
      <c r="J241" s="2">
        <v>0.10497862587260946</v>
      </c>
      <c r="K241" s="2">
        <v>0.12222062485997483</v>
      </c>
      <c r="L241" s="2">
        <v>0.1094154236998984</v>
      </c>
      <c r="M241" s="2">
        <v>9.7461459660075397E-2</v>
      </c>
      <c r="N241" s="2">
        <v>7.2139344795242949E-2</v>
      </c>
      <c r="O241" s="2">
        <v>5.8977439486858706E-2</v>
      </c>
      <c r="P241" s="2">
        <v>5.1827616355351172E-2</v>
      </c>
      <c r="Q241" s="2">
        <v>5.2429450882081501E-2</v>
      </c>
      <c r="R241" s="2">
        <v>5.1981953110494326E-2</v>
      </c>
      <c r="S241" s="2">
        <v>6.6102003002276713E-2</v>
      </c>
      <c r="T241" s="2">
        <v>6.3107347424804339E-2</v>
      </c>
      <c r="U241" s="2">
        <v>5.8342589097117689E-2</v>
      </c>
      <c r="V241" s="2">
        <v>5.602256058165514E-2</v>
      </c>
      <c r="W241" s="2">
        <v>3.4227025971543458E-2</v>
      </c>
      <c r="X241" s="2">
        <v>3.3934362673930962E-2</v>
      </c>
      <c r="Y241" s="2">
        <v>3.6518414466287417E-2</v>
      </c>
      <c r="Z241" s="2">
        <v>3.7422161694045934E-2</v>
      </c>
      <c r="AA241" s="2">
        <v>9.9806627975821752E-3</v>
      </c>
      <c r="AB241" s="2">
        <v>7.7646306925354463E-3</v>
      </c>
      <c r="AC241" s="2">
        <v>4.3282664721439167E-3</v>
      </c>
      <c r="AD241" s="2">
        <v>4.235415216413593E-3</v>
      </c>
      <c r="AE241" s="2">
        <v>4.0151775507737547E-3</v>
      </c>
      <c r="AF241" s="2">
        <v>5.4548188415583891E-3</v>
      </c>
      <c r="AG241" s="2">
        <v>3.9049166443425719E-3</v>
      </c>
      <c r="AH241" s="2">
        <v>3.960521917596653E-3</v>
      </c>
      <c r="AI241" s="26">
        <v>3.6431229278126348E-3</v>
      </c>
      <c r="AJ241" s="2">
        <v>4.1607374761782482E-3</v>
      </c>
      <c r="AK241" s="2">
        <v>4.1971183767253988E-3</v>
      </c>
      <c r="AL241" s="2">
        <v>4.2957487833653859E-3</v>
      </c>
    </row>
    <row r="242" spans="1:38" x14ac:dyDescent="0.4">
      <c r="A242" s="2" t="s">
        <v>138</v>
      </c>
      <c r="B242" s="2" t="s">
        <v>139</v>
      </c>
      <c r="D242" s="2">
        <v>0.17915031307401758</v>
      </c>
      <c r="E242" s="2">
        <v>0.15068546896699619</v>
      </c>
      <c r="F242" s="2">
        <v>0.12369717250210509</v>
      </c>
      <c r="G242" s="2">
        <v>7.8728603228783486E-2</v>
      </c>
      <c r="H242" s="2">
        <v>0.10636259627051732</v>
      </c>
      <c r="I242" s="2">
        <v>0.15210195750908323</v>
      </c>
      <c r="J242" s="2">
        <v>3.0001450849194859E-2</v>
      </c>
      <c r="K242" s="2">
        <v>3.296170103435353E-2</v>
      </c>
      <c r="L242" s="2">
        <v>3.4498307776527022E-2</v>
      </c>
      <c r="M242" s="2">
        <v>2.1746010815595671E-2</v>
      </c>
      <c r="N242" s="2">
        <v>2.1830935440088406E-2</v>
      </c>
      <c r="O242" s="2">
        <v>1.2484395560576858E-2</v>
      </c>
      <c r="P242" s="2">
        <v>1.1707340504905933E-2</v>
      </c>
      <c r="Q242" s="2">
        <v>4.6308076275094054E-3</v>
      </c>
      <c r="R242" s="2">
        <v>1.0275049004528081E-2</v>
      </c>
      <c r="S242" s="2">
        <v>1.1463205564146432E-2</v>
      </c>
      <c r="T242" s="2">
        <v>7.0357607674646928E-3</v>
      </c>
      <c r="U242" s="2">
        <v>4.7691341699787407E-3</v>
      </c>
      <c r="V242" s="2">
        <v>8.7121872086020503E-3</v>
      </c>
      <c r="W242" s="2">
        <v>3.7760864754353878E-3</v>
      </c>
      <c r="X242" s="2">
        <v>2.7141243690731241E-3</v>
      </c>
      <c r="Y242" s="2">
        <v>5.0336551657041602E-3</v>
      </c>
      <c r="Z242" s="2">
        <v>4.2197061235619802E-3</v>
      </c>
      <c r="AA242" s="2">
        <v>1.6371495876403466E-3</v>
      </c>
      <c r="AB242" s="2">
        <v>1.0511102189243004E-3</v>
      </c>
      <c r="AC242" s="2">
        <v>6.4289474604190585E-4</v>
      </c>
      <c r="AD242" s="2">
        <v>5.0227958765249492E-4</v>
      </c>
      <c r="AE242" s="2">
        <v>5.9682954161614484E-4</v>
      </c>
      <c r="AF242" s="2">
        <v>5.8605523521385006E-4</v>
      </c>
      <c r="AG242" s="2">
        <v>8.8650422490629008E-4</v>
      </c>
      <c r="AH242" s="2">
        <v>5.0493828182378525E-4</v>
      </c>
      <c r="AI242" s="26">
        <v>5.3734383463632405E-4</v>
      </c>
      <c r="AJ242" s="2">
        <v>4.0737016193277708E-4</v>
      </c>
      <c r="AK242" s="2">
        <v>4.2731204058664711E-4</v>
      </c>
      <c r="AL242" s="2">
        <v>3.0218338552946467E-4</v>
      </c>
    </row>
    <row r="243" spans="1:38" x14ac:dyDescent="0.4">
      <c r="A243" s="2" t="s">
        <v>140</v>
      </c>
      <c r="B243" s="2" t="s">
        <v>141</v>
      </c>
      <c r="D243" s="2">
        <v>6.2955996982650239E-2</v>
      </c>
      <c r="E243" s="2">
        <v>5.6184259492079454E-2</v>
      </c>
      <c r="F243" s="2">
        <v>2.9203117928086497E-2</v>
      </c>
      <c r="G243" s="2">
        <v>2.2484284636660801E-2</v>
      </c>
      <c r="H243" s="2">
        <v>4.9465426200653757E-2</v>
      </c>
      <c r="I243" s="2">
        <v>1.1215690218757858E-2</v>
      </c>
      <c r="J243" s="2">
        <v>2.1199999999999999E-3</v>
      </c>
      <c r="K243" s="2">
        <v>2.1199999999999999E-3</v>
      </c>
      <c r="L243" s="2">
        <v>2.1199999999999999E-3</v>
      </c>
      <c r="M243" s="2">
        <v>2.1199999999999999E-3</v>
      </c>
      <c r="N243" s="2">
        <v>2.1199999999999999E-3</v>
      </c>
      <c r="O243" s="2">
        <v>2.1199999999999999E-3</v>
      </c>
      <c r="P243" s="2">
        <v>2.1199999999999999E-3</v>
      </c>
      <c r="Q243" s="2">
        <v>2.1199999999999999E-3</v>
      </c>
      <c r="R243" s="2">
        <v>2.1199999999999999E-3</v>
      </c>
      <c r="S243" s="2">
        <v>2.1199999999999999E-3</v>
      </c>
      <c r="T243" s="2">
        <v>2.1199999999999999E-3</v>
      </c>
      <c r="U243" s="2">
        <v>2.1199999999999999E-3</v>
      </c>
      <c r="V243" s="2">
        <v>2.1199999999999999E-3</v>
      </c>
      <c r="W243" s="2">
        <v>2.1199999999999999E-3</v>
      </c>
      <c r="X243" s="2">
        <v>2.1199999999999999E-3</v>
      </c>
      <c r="Y243" s="2">
        <v>2.1199999999999999E-3</v>
      </c>
      <c r="Z243" s="2">
        <v>2.1199999999999999E-3</v>
      </c>
      <c r="AA243" s="2">
        <v>2.1199999999999999E-3</v>
      </c>
      <c r="AB243" s="2">
        <v>2.1199999999999999E-3</v>
      </c>
      <c r="AC243" s="2">
        <v>2.1199999999999999E-3</v>
      </c>
      <c r="AD243" s="2">
        <v>2.1199999999999999E-3</v>
      </c>
      <c r="AE243" s="2">
        <v>2.1199999999999999E-3</v>
      </c>
      <c r="AF243" s="2">
        <v>2.1199999999999999E-3</v>
      </c>
      <c r="AG243" s="2">
        <v>2.1199999999999999E-3</v>
      </c>
      <c r="AH243" s="2">
        <v>2.1199999999999999E-3</v>
      </c>
      <c r="AI243" s="26">
        <v>2.1199999999999999E-3</v>
      </c>
      <c r="AJ243" s="2">
        <v>2.1199999999999999E-3</v>
      </c>
      <c r="AK243" s="2">
        <v>2.1199999999999999E-3</v>
      </c>
      <c r="AL243" s="2">
        <v>2.1199999999999999E-3</v>
      </c>
    </row>
    <row r="244" spans="1:38" x14ac:dyDescent="0.4">
      <c r="A244" s="2" t="s">
        <v>142</v>
      </c>
      <c r="B244" s="2" t="s">
        <v>143</v>
      </c>
      <c r="D244" s="2">
        <v>0.79289908225703798</v>
      </c>
      <c r="E244" s="2">
        <v>0.56427228954088182</v>
      </c>
      <c r="F244" s="2">
        <v>0.42110398678641975</v>
      </c>
      <c r="G244" s="2">
        <v>0.39944339831414827</v>
      </c>
      <c r="H244" s="2">
        <v>0.2923100100783867</v>
      </c>
      <c r="I244" s="2">
        <v>0.24879262520391432</v>
      </c>
      <c r="J244" s="2">
        <v>0.25406027409649079</v>
      </c>
      <c r="K244" s="2">
        <v>0.1971377407833462</v>
      </c>
      <c r="L244" s="2">
        <v>0.17169320596152673</v>
      </c>
      <c r="M244" s="2">
        <v>0.11616179794718816</v>
      </c>
      <c r="N244" s="2">
        <v>8.4725670630649383E-2</v>
      </c>
      <c r="O244" s="2">
        <v>7.4062394771297363E-2</v>
      </c>
      <c r="P244" s="2">
        <v>8.1163689545951892E-2</v>
      </c>
      <c r="Q244" s="2">
        <v>7.9935258595233219E-2</v>
      </c>
      <c r="R244" s="2">
        <v>7.660666989138501E-2</v>
      </c>
      <c r="S244" s="2">
        <v>0.45368399999999998</v>
      </c>
      <c r="T244" s="2">
        <v>0.451075</v>
      </c>
      <c r="U244" s="2">
        <v>0.46238800000000002</v>
      </c>
      <c r="V244" s="2">
        <v>0.46666600000000003</v>
      </c>
      <c r="W244" s="2">
        <v>0.45419300000000001</v>
      </c>
      <c r="X244" s="2">
        <v>0.46214100000000002</v>
      </c>
      <c r="Y244" s="2">
        <v>0.46425300000000003</v>
      </c>
      <c r="Z244" s="2">
        <v>0.45171099999999997</v>
      </c>
      <c r="AA244" s="2">
        <v>0.23033699999999999</v>
      </c>
      <c r="AB244" s="2">
        <v>0.247777</v>
      </c>
      <c r="AC244" s="2">
        <v>0.203879</v>
      </c>
      <c r="AD244" s="2">
        <v>0.200127</v>
      </c>
      <c r="AE244" s="2">
        <v>0.18995699999999999</v>
      </c>
      <c r="AF244" s="2">
        <v>0.14900099999999999</v>
      </c>
      <c r="AG244" s="2">
        <v>0.14349400000000001</v>
      </c>
      <c r="AH244" s="2">
        <v>0.119015</v>
      </c>
      <c r="AI244" s="26">
        <v>0.116901</v>
      </c>
      <c r="AJ244" s="2">
        <v>0.110286</v>
      </c>
      <c r="AK244" s="2">
        <v>0.104129</v>
      </c>
      <c r="AL244" s="2">
        <v>0.11400299999999999</v>
      </c>
    </row>
    <row r="245" spans="1:38" x14ac:dyDescent="0.4">
      <c r="A245" s="2" t="s">
        <v>144</v>
      </c>
      <c r="B245" s="2" t="s">
        <v>145</v>
      </c>
      <c r="D245" s="2">
        <v>2.0250000000000001E-5</v>
      </c>
      <c r="E245" s="2">
        <v>1.3499999999999999E-5</v>
      </c>
      <c r="F245" s="2">
        <v>9.1499999999999988E-6</v>
      </c>
      <c r="G245" s="2">
        <v>6.7499999999999997E-6</v>
      </c>
      <c r="H245" s="2">
        <v>6.0000000000000002E-6</v>
      </c>
      <c r="I245" s="2">
        <v>6.4499999999999992E-6</v>
      </c>
      <c r="J245" s="2">
        <v>7.8000000000000016E-6</v>
      </c>
      <c r="K245" s="2">
        <v>9.7499999999999998E-6</v>
      </c>
      <c r="L245" s="2">
        <v>1.2E-5</v>
      </c>
      <c r="M245" s="2">
        <v>1.395E-5</v>
      </c>
      <c r="N245" s="2">
        <v>1.5449999999999999E-5</v>
      </c>
      <c r="O245" s="2">
        <v>1.6049999999999997E-5</v>
      </c>
      <c r="P245" s="2">
        <v>1.5299999999999999E-5</v>
      </c>
      <c r="Q245" s="2">
        <v>1.3200000000000001E-5</v>
      </c>
      <c r="R245" s="2">
        <v>1.7100000000000002E-5</v>
      </c>
      <c r="S245" s="2">
        <v>2.0999999999999999E-5</v>
      </c>
      <c r="T245" s="2">
        <v>1.0499999999999999E-5</v>
      </c>
      <c r="U245" s="2">
        <v>6.0000000000000002E-6</v>
      </c>
      <c r="V245" s="2">
        <v>6.0000000000000002E-6</v>
      </c>
      <c r="W245" s="2">
        <v>1.0499999999999999E-5</v>
      </c>
      <c r="X245" s="2">
        <v>7.5000000000000002E-6</v>
      </c>
      <c r="Y245" s="2">
        <v>1.3499999999999999E-5</v>
      </c>
      <c r="Z245" s="2">
        <v>1.5E-5</v>
      </c>
      <c r="AA245" s="2">
        <v>1.5E-5</v>
      </c>
      <c r="AB245" s="2">
        <v>1.5E-5</v>
      </c>
      <c r="AC245" s="2">
        <v>9.0000000000000002E-6</v>
      </c>
      <c r="AD245" s="2">
        <v>1.0499999999999999E-5</v>
      </c>
      <c r="AE245" s="2">
        <v>1.0499999999999999E-5</v>
      </c>
      <c r="AF245" s="2">
        <v>1.0499999999999999E-5</v>
      </c>
      <c r="AG245" s="2">
        <v>1.2E-5</v>
      </c>
      <c r="AH245" s="2">
        <v>1.0499999999999999E-5</v>
      </c>
      <c r="AI245" s="26">
        <v>1.2E-5</v>
      </c>
      <c r="AJ245" s="2">
        <v>9.0000000000000002E-6</v>
      </c>
      <c r="AK245" s="2">
        <v>7.5000000000000002E-6</v>
      </c>
      <c r="AL245" s="2">
        <v>7.5000000000000002E-6</v>
      </c>
    </row>
    <row r="246" spans="1:38" x14ac:dyDescent="0.4">
      <c r="A246" s="2" t="s">
        <v>146</v>
      </c>
      <c r="B246" s="2" t="s">
        <v>147</v>
      </c>
      <c r="D246" s="2">
        <v>2.6452099572542119E-4</v>
      </c>
      <c r="E246" s="2">
        <v>3.1742519487050534E-4</v>
      </c>
      <c r="F246" s="2">
        <v>3.7032939401558966E-4</v>
      </c>
      <c r="G246" s="2">
        <v>4.2323359316067392E-4</v>
      </c>
      <c r="H246" s="2">
        <v>5.2904199145084238E-4</v>
      </c>
      <c r="I246" s="2">
        <v>6.3485038974101069E-4</v>
      </c>
      <c r="J246" s="2">
        <v>7.9356298717626363E-4</v>
      </c>
      <c r="K246" s="2">
        <v>8.9937138546643204E-4</v>
      </c>
      <c r="L246" s="2">
        <v>1.110988182046769E-3</v>
      </c>
      <c r="M246" s="2">
        <v>1.322604978627106E-3</v>
      </c>
      <c r="N246" s="2">
        <v>2.5394015589640427E-3</v>
      </c>
      <c r="O246" s="2">
        <v>5.2904199145084238E-4</v>
      </c>
      <c r="P246" s="2">
        <v>7.9356298717626363E-4</v>
      </c>
      <c r="Q246" s="2">
        <v>2.5394015589640427E-3</v>
      </c>
      <c r="R246" s="2">
        <v>6.8246416897158662E-3</v>
      </c>
      <c r="S246" s="2">
        <v>8.7291928589388976E-3</v>
      </c>
      <c r="T246" s="2">
        <v>8.4646718632134781E-3</v>
      </c>
      <c r="U246" s="2">
        <v>1.1268594417902943E-2</v>
      </c>
      <c r="V246" s="2">
        <v>8.9937138546643206E-3</v>
      </c>
      <c r="W246" s="2">
        <v>8.2530550666331404E-3</v>
      </c>
      <c r="X246" s="2">
        <v>1.1638923811918531E-2</v>
      </c>
      <c r="Y246" s="2">
        <v>9.3640432486799107E-3</v>
      </c>
      <c r="Z246" s="2">
        <v>6.560120693990445E-3</v>
      </c>
      <c r="AA246" s="2">
        <v>1.2644103595675133E-2</v>
      </c>
      <c r="AB246" s="2">
        <v>2.5552728187075685E-2</v>
      </c>
      <c r="AC246" s="2">
        <v>2.6557907970832288E-2</v>
      </c>
      <c r="AD246" s="2">
        <v>1.8410661302489313E-2</v>
      </c>
      <c r="AE246" s="2">
        <v>1.8939703293940156E-2</v>
      </c>
      <c r="AF246" s="2">
        <v>1.497188835805884E-2</v>
      </c>
      <c r="AG246" s="2">
        <v>2.1584913251194365E-2</v>
      </c>
      <c r="AH246" s="2">
        <v>2.0421020870002513E-2</v>
      </c>
      <c r="AI246" s="2">
        <v>2.0050691475986922E-2</v>
      </c>
      <c r="AJ246" s="2">
        <v>2.1902338446064873E-2</v>
      </c>
      <c r="AK246" s="2">
        <v>3.3647070656273571E-2</v>
      </c>
      <c r="AL246" s="2">
        <v>3.4281921046014588E-2</v>
      </c>
    </row>
    <row r="249" spans="1:38" x14ac:dyDescent="0.4">
      <c r="A249" s="9" t="s">
        <v>148</v>
      </c>
    </row>
    <row r="250" spans="1:38" x14ac:dyDescent="0.4">
      <c r="A250" s="2" t="s">
        <v>65</v>
      </c>
    </row>
    <row r="251" spans="1:38" x14ac:dyDescent="0.4">
      <c r="A251" s="4" t="s">
        <v>149</v>
      </c>
      <c r="B251" s="4"/>
      <c r="C251" s="4"/>
    </row>
    <row r="252" spans="1:38" x14ac:dyDescent="0.4">
      <c r="A252" s="4" t="s">
        <v>150</v>
      </c>
      <c r="B252" s="4"/>
      <c r="C252" s="4"/>
    </row>
    <row r="253" spans="1:38" x14ac:dyDescent="0.4">
      <c r="A253" s="4" t="s">
        <v>151</v>
      </c>
      <c r="B253" s="4"/>
      <c r="C253" s="4"/>
    </row>
    <row r="254" spans="1:38" x14ac:dyDescent="0.4">
      <c r="A254" s="4" t="s">
        <v>318</v>
      </c>
      <c r="B254" s="4"/>
      <c r="C254" s="4"/>
    </row>
    <row r="255" spans="1:38" x14ac:dyDescent="0.4">
      <c r="A255" s="2" t="s">
        <v>34</v>
      </c>
      <c r="D255" s="10">
        <f t="shared" ref="D255:AL255" si="134">D259+D260+D261+D262+D263</f>
        <v>0.94519208500000007</v>
      </c>
      <c r="E255" s="10">
        <f t="shared" si="134"/>
        <v>0.94432094</v>
      </c>
      <c r="F255" s="10">
        <f t="shared" si="134"/>
        <v>0.53484946599999994</v>
      </c>
      <c r="G255" s="10">
        <f t="shared" si="134"/>
        <v>0.31484483699999999</v>
      </c>
      <c r="H255" s="10">
        <f t="shared" si="134"/>
        <v>0.28139182600000001</v>
      </c>
      <c r="I255" s="10">
        <f t="shared" si="134"/>
        <v>0.27050497200000001</v>
      </c>
      <c r="J255" s="10">
        <f t="shared" si="134"/>
        <v>0.25598262300000002</v>
      </c>
      <c r="K255" s="10">
        <f t="shared" si="134"/>
        <v>0.227229968</v>
      </c>
      <c r="L255" s="10">
        <f t="shared" si="134"/>
        <v>0.46924215199999997</v>
      </c>
      <c r="M255" s="10">
        <f t="shared" si="134"/>
        <v>0.44256691799999998</v>
      </c>
      <c r="N255" s="10">
        <f t="shared" si="134"/>
        <v>0.38859178699999997</v>
      </c>
      <c r="O255" s="10">
        <f t="shared" si="134"/>
        <v>0.36526436500000004</v>
      </c>
      <c r="P255" s="10">
        <f t="shared" si="134"/>
        <v>0.393608654</v>
      </c>
      <c r="Q255" s="10">
        <f t="shared" si="134"/>
        <v>0.410268407</v>
      </c>
      <c r="R255" s="10">
        <f t="shared" si="134"/>
        <v>0.44392108499999999</v>
      </c>
      <c r="S255" s="10">
        <f t="shared" si="134"/>
        <v>0.55715880399999995</v>
      </c>
      <c r="T255" s="10">
        <f t="shared" si="134"/>
        <v>0.61280311700000001</v>
      </c>
      <c r="U255" s="10">
        <f t="shared" si="134"/>
        <v>0.62314236099999998</v>
      </c>
      <c r="V255" s="10">
        <f t="shared" si="134"/>
        <v>0.629654563</v>
      </c>
      <c r="W255" s="10">
        <f t="shared" si="134"/>
        <v>0.42855664599999999</v>
      </c>
      <c r="X255" s="10">
        <f t="shared" si="134"/>
        <v>0.46719314499999998</v>
      </c>
      <c r="Y255" s="10">
        <f t="shared" si="134"/>
        <v>0.52187768000000001</v>
      </c>
      <c r="Z255" s="10">
        <f t="shared" si="134"/>
        <v>0.52022983400000011</v>
      </c>
      <c r="AA255" s="10">
        <f t="shared" si="134"/>
        <v>0.58347216599999996</v>
      </c>
      <c r="AB255" s="10">
        <f t="shared" si="134"/>
        <v>0.57086092099999997</v>
      </c>
      <c r="AC255" s="10">
        <f t="shared" si="134"/>
        <v>0.62064191999999996</v>
      </c>
      <c r="AD255" s="10">
        <f t="shared" si="134"/>
        <v>0.6102454759999999</v>
      </c>
      <c r="AE255" s="10">
        <f t="shared" si="134"/>
        <v>0.65198368100000004</v>
      </c>
      <c r="AF255" s="10">
        <f t="shared" si="134"/>
        <v>0.68642295999999992</v>
      </c>
      <c r="AG255" s="10">
        <f t="shared" si="134"/>
        <v>0.72733899400000002</v>
      </c>
      <c r="AH255" s="10">
        <f t="shared" si="134"/>
        <v>0.68865945299999998</v>
      </c>
      <c r="AI255" s="10">
        <f t="shared" si="134"/>
        <v>0.8063698760000001</v>
      </c>
      <c r="AJ255" s="10">
        <f t="shared" si="134"/>
        <v>0.73275099700000002</v>
      </c>
      <c r="AK255" s="10">
        <f t="shared" si="134"/>
        <v>0.66017740199999997</v>
      </c>
      <c r="AL255" s="10">
        <f t="shared" si="134"/>
        <v>0.69987908599999993</v>
      </c>
    </row>
    <row r="256" spans="1:38" x14ac:dyDescent="0.4">
      <c r="A256" s="14" t="s">
        <v>24</v>
      </c>
      <c r="B256" s="14"/>
      <c r="C256" s="14"/>
      <c r="D256" s="14"/>
      <c r="E256" s="15">
        <f>(E255-$D255)/$D255</f>
        <v>-9.2165922019974702E-4</v>
      </c>
      <c r="F256" s="15">
        <f t="shared" ref="F256:AL256" si="135">(F255-$D255)/$D255</f>
        <v>-0.43413674903974686</v>
      </c>
      <c r="G256" s="15">
        <f t="shared" si="135"/>
        <v>-0.66689856803022218</v>
      </c>
      <c r="H256" s="15">
        <f t="shared" si="135"/>
        <v>-0.70229138556529491</v>
      </c>
      <c r="I256" s="15">
        <f t="shared" si="135"/>
        <v>-0.71380952475919224</v>
      </c>
      <c r="J256" s="15">
        <f t="shared" si="135"/>
        <v>-0.72917396679215729</v>
      </c>
      <c r="K256" s="15">
        <f t="shared" si="135"/>
        <v>-0.75959387345060136</v>
      </c>
      <c r="L256" s="15">
        <f t="shared" si="135"/>
        <v>-0.5035483692185172</v>
      </c>
      <c r="M256" s="15">
        <f t="shared" si="135"/>
        <v>-0.53177039352799926</v>
      </c>
      <c r="N256" s="15">
        <f t="shared" si="135"/>
        <v>-0.58887532686014832</v>
      </c>
      <c r="O256" s="15">
        <f t="shared" si="135"/>
        <v>-0.61355541291905757</v>
      </c>
      <c r="P256" s="15">
        <f t="shared" si="135"/>
        <v>-0.58356755177441</v>
      </c>
      <c r="Q256" s="15">
        <f t="shared" si="135"/>
        <v>-0.565941766217816</v>
      </c>
      <c r="R256" s="15">
        <f t="shared" si="135"/>
        <v>-0.53033770379065326</v>
      </c>
      <c r="S256" s="15">
        <f t="shared" si="135"/>
        <v>-0.41053378160694193</v>
      </c>
      <c r="T256" s="15">
        <f t="shared" si="135"/>
        <v>-0.35166287707540422</v>
      </c>
      <c r="U256" s="15">
        <f t="shared" si="135"/>
        <v>-0.340724101598883</v>
      </c>
      <c r="V256" s="15">
        <f t="shared" si="135"/>
        <v>-0.33383428300714141</v>
      </c>
      <c r="W256" s="15">
        <f t="shared" si="135"/>
        <v>-0.54659306526038043</v>
      </c>
      <c r="X256" s="15">
        <f t="shared" si="135"/>
        <v>-0.50571618995307188</v>
      </c>
      <c r="Y256" s="15">
        <f t="shared" si="135"/>
        <v>-0.44786071711550574</v>
      </c>
      <c r="Z256" s="15">
        <f t="shared" si="135"/>
        <v>-0.44960411512544557</v>
      </c>
      <c r="AA256" s="15">
        <f t="shared" si="135"/>
        <v>-0.38269461280983968</v>
      </c>
      <c r="AB256" s="15">
        <f t="shared" si="135"/>
        <v>-0.39603713355259429</v>
      </c>
      <c r="AC256" s="15">
        <f t="shared" si="135"/>
        <v>-0.34336953318858998</v>
      </c>
      <c r="AD256" s="15">
        <f t="shared" si="135"/>
        <v>-0.35436882546472037</v>
      </c>
      <c r="AE256" s="15">
        <f t="shared" si="135"/>
        <v>-0.310210388611115</v>
      </c>
      <c r="AF256" s="15">
        <f t="shared" si="135"/>
        <v>-0.27377411333274138</v>
      </c>
      <c r="AG256" s="15">
        <f t="shared" si="135"/>
        <v>-0.23048552189262148</v>
      </c>
      <c r="AH256" s="15">
        <f t="shared" si="135"/>
        <v>-0.27140793503364991</v>
      </c>
      <c r="AI256" s="15">
        <f t="shared" si="135"/>
        <v>-0.14687195460380942</v>
      </c>
      <c r="AJ256" s="15">
        <f t="shared" si="135"/>
        <v>-0.22475969844796154</v>
      </c>
      <c r="AK256" s="15">
        <f t="shared" si="135"/>
        <v>-0.30154154644661468</v>
      </c>
      <c r="AL256" s="15">
        <f t="shared" si="135"/>
        <v>-0.25953772031427891</v>
      </c>
    </row>
    <row r="257" spans="1:38" x14ac:dyDescent="0.4">
      <c r="A257" s="16" t="s">
        <v>25</v>
      </c>
      <c r="E257" s="17">
        <f t="shared" ref="E257:AH257" si="136">(E255-D255)/D255</f>
        <v>-9.2165922019974702E-4</v>
      </c>
      <c r="F257" s="17">
        <f t="shared" si="136"/>
        <v>-0.43361473483792495</v>
      </c>
      <c r="G257" s="17">
        <f t="shared" si="136"/>
        <v>-0.41133934496627128</v>
      </c>
      <c r="H257" s="17">
        <f t="shared" si="136"/>
        <v>-0.1062523728156291</v>
      </c>
      <c r="I257" s="17">
        <f t="shared" si="136"/>
        <v>-3.8689304358115933E-2</v>
      </c>
      <c r="J257" s="17">
        <f t="shared" si="136"/>
        <v>-5.3686070509639243E-2</v>
      </c>
      <c r="K257" s="17">
        <f t="shared" si="136"/>
        <v>-0.11232268293461473</v>
      </c>
      <c r="L257" s="17">
        <f t="shared" si="136"/>
        <v>1.0650539897096669</v>
      </c>
      <c r="M257" s="17">
        <f t="shared" si="136"/>
        <v>-5.6847480317582369E-2</v>
      </c>
      <c r="N257" s="17">
        <f t="shared" si="136"/>
        <v>-0.12195925362862303</v>
      </c>
      <c r="O257" s="17">
        <f t="shared" si="136"/>
        <v>-6.0030661430319765E-2</v>
      </c>
      <c r="P257" s="17">
        <f t="shared" si="136"/>
        <v>7.7599382025673277E-2</v>
      </c>
      <c r="Q257" s="17">
        <f t="shared" si="136"/>
        <v>4.2325677625980246E-2</v>
      </c>
      <c r="R257" s="17">
        <f t="shared" si="136"/>
        <v>8.2026004015463935E-2</v>
      </c>
      <c r="S257" s="17">
        <f t="shared" si="136"/>
        <v>0.25508524561296736</v>
      </c>
      <c r="T257" s="17">
        <f t="shared" si="136"/>
        <v>9.9871549368894225E-2</v>
      </c>
      <c r="U257" s="17">
        <f t="shared" si="136"/>
        <v>1.6872048645274709E-2</v>
      </c>
      <c r="V257" s="17">
        <f t="shared" si="136"/>
        <v>1.0450584661825009E-2</v>
      </c>
      <c r="W257" s="17">
        <f t="shared" si="136"/>
        <v>-0.3193781619589407</v>
      </c>
      <c r="X257" s="17">
        <f t="shared" si="136"/>
        <v>9.0154940684317356E-2</v>
      </c>
      <c r="Y257" s="17">
        <f t="shared" si="136"/>
        <v>0.11704909540143196</v>
      </c>
      <c r="Z257" s="17">
        <f t="shared" si="136"/>
        <v>-3.1575330065847945E-3</v>
      </c>
      <c r="AA257" s="17">
        <f t="shared" si="136"/>
        <v>0.1215661384002822</v>
      </c>
      <c r="AB257" s="17">
        <f t="shared" si="136"/>
        <v>-2.1614133003904069E-2</v>
      </c>
      <c r="AC257" s="17">
        <f t="shared" si="136"/>
        <v>8.7203375058143101E-2</v>
      </c>
      <c r="AD257" s="17">
        <f t="shared" si="136"/>
        <v>-1.6751114716840366E-2</v>
      </c>
      <c r="AE257" s="17">
        <f t="shared" si="136"/>
        <v>6.8395763084690447E-2</v>
      </c>
      <c r="AF257" s="17">
        <f t="shared" si="136"/>
        <v>5.2822302158203674E-2</v>
      </c>
      <c r="AG257" s="17">
        <f t="shared" si="136"/>
        <v>5.9607612775656724E-2</v>
      </c>
      <c r="AH257" s="20">
        <f t="shared" si="136"/>
        <v>-5.3179523329667702E-2</v>
      </c>
      <c r="AI257" s="21">
        <f>(AI255-AH255)/AH255</f>
        <v>0.17092689643221978</v>
      </c>
      <c r="AJ257" s="21">
        <f>(AJ255-AI255)/AI255</f>
        <v>-9.1296663220092902E-2</v>
      </c>
      <c r="AK257" s="21">
        <f>(AK255-AJ255)/AJ255</f>
        <v>-9.9042642448973761E-2</v>
      </c>
      <c r="AL257" s="21">
        <f>(AL255-AK255)/AK255</f>
        <v>6.0137902145278158E-2</v>
      </c>
    </row>
    <row r="258" spans="1:38" hidden="1" x14ac:dyDescent="0.4">
      <c r="A258" s="2" t="s">
        <v>35</v>
      </c>
      <c r="S258" s="22" t="e">
        <f>S255/#REF!</f>
        <v>#REF!</v>
      </c>
      <c r="T258" s="22" t="e">
        <f>T255/#REF!</f>
        <v>#REF!</v>
      </c>
      <c r="U258" s="22" t="e">
        <f>U255/#REF!</f>
        <v>#REF!</v>
      </c>
      <c r="V258" s="22" t="e">
        <f>V255/#REF!</f>
        <v>#REF!</v>
      </c>
      <c r="W258" s="22" t="e">
        <f>W255/#REF!</f>
        <v>#REF!</v>
      </c>
      <c r="X258" s="22" t="e">
        <f>X255/#REF!</f>
        <v>#REF!</v>
      </c>
      <c r="Y258" s="22" t="e">
        <f>Y255/#REF!</f>
        <v>#REF!</v>
      </c>
      <c r="Z258" s="22" t="e">
        <f>Z255/#REF!</f>
        <v>#REF!</v>
      </c>
      <c r="AA258" s="22" t="e">
        <f>AA255/#REF!</f>
        <v>#REF!</v>
      </c>
      <c r="AB258" s="22" t="e">
        <f>AB255/#REF!</f>
        <v>#REF!</v>
      </c>
      <c r="AC258" s="22" t="e">
        <f>AC255/#REF!</f>
        <v>#REF!</v>
      </c>
      <c r="AD258" s="22" t="e">
        <f>AD255/#REF!</f>
        <v>#REF!</v>
      </c>
      <c r="AE258" s="22" t="e">
        <f>AE255/#REF!</f>
        <v>#REF!</v>
      </c>
      <c r="AF258" s="22" t="e">
        <f>AF255/#REF!</f>
        <v>#REF!</v>
      </c>
      <c r="AG258" s="22" t="e">
        <f>AG255/#REF!</f>
        <v>#REF!</v>
      </c>
      <c r="AH258" s="22" t="e">
        <f>AH255/#REF!</f>
        <v>#REF!</v>
      </c>
      <c r="AI258" s="23" t="e">
        <f>AI255/#REF!</f>
        <v>#REF!</v>
      </c>
    </row>
    <row r="259" spans="1:38" x14ac:dyDescent="0.4">
      <c r="A259" s="2" t="s">
        <v>152</v>
      </c>
      <c r="B259" s="2" t="s">
        <v>153</v>
      </c>
      <c r="D259" s="2">
        <v>0.71545734000000005</v>
      </c>
      <c r="E259" s="2">
        <v>0.66807000000000005</v>
      </c>
      <c r="F259" s="2">
        <v>0.31975865999999997</v>
      </c>
      <c r="G259" s="2">
        <v>0.15349698000000001</v>
      </c>
      <c r="H259" s="2">
        <v>0.16162380000000001</v>
      </c>
      <c r="I259" s="2">
        <v>0.13279968</v>
      </c>
      <c r="J259" s="2">
        <v>0.13704912</v>
      </c>
      <c r="K259" s="2">
        <v>0.15633774</v>
      </c>
      <c r="L259" s="2">
        <v>0.17610371999999999</v>
      </c>
      <c r="M259" s="2">
        <v>0.14789501999999999</v>
      </c>
      <c r="N259" s="2">
        <v>0.12637872</v>
      </c>
      <c r="O259" s="2">
        <v>0.12087972</v>
      </c>
      <c r="P259" s="2">
        <v>0.12255282000000001</v>
      </c>
      <c r="Q259" s="2">
        <v>0.12318228000000001</v>
      </c>
      <c r="R259" s="2">
        <v>0.14807519999999999</v>
      </c>
      <c r="S259" s="2">
        <v>0.170611974</v>
      </c>
      <c r="T259" s="2">
        <v>0.223601508</v>
      </c>
      <c r="U259" s="2">
        <v>0.226125666</v>
      </c>
      <c r="V259" s="2">
        <v>0.19695779999999999</v>
      </c>
      <c r="W259" s="2">
        <v>0.122126706</v>
      </c>
      <c r="X259" s="2">
        <v>0.12547243799999999</v>
      </c>
      <c r="Y259" s="2">
        <v>0.14092696800000001</v>
      </c>
      <c r="Z259" s="2">
        <v>0.17090798400000001</v>
      </c>
      <c r="AA259" s="2">
        <v>0.20001150000000001</v>
      </c>
      <c r="AB259" s="2">
        <v>0.17638241399999999</v>
      </c>
      <c r="AC259" s="2">
        <v>0.22543794</v>
      </c>
      <c r="AD259" s="2">
        <v>0.19936308599999999</v>
      </c>
      <c r="AE259" s="2">
        <v>0.19624246200000001</v>
      </c>
      <c r="AF259" s="2">
        <v>0.22281363000000001</v>
      </c>
      <c r="AG259" s="2">
        <v>0.25142176799999999</v>
      </c>
      <c r="AH259" s="2">
        <v>0.24303029400000001</v>
      </c>
      <c r="AI259" s="26">
        <v>0.27604416100000001</v>
      </c>
      <c r="AJ259" s="2">
        <v>0.30006475199999999</v>
      </c>
      <c r="AK259" s="2">
        <v>0.221412204</v>
      </c>
      <c r="AL259" s="2">
        <v>0.25306163999999998</v>
      </c>
    </row>
    <row r="260" spans="1:38" x14ac:dyDescent="0.4">
      <c r="A260" s="2" t="s">
        <v>154</v>
      </c>
      <c r="B260" s="2" t="s">
        <v>155</v>
      </c>
      <c r="D260" s="2">
        <v>5.7632345000000001E-2</v>
      </c>
      <c r="E260" s="2">
        <v>5.859814E-2</v>
      </c>
      <c r="F260" s="2">
        <v>3.2548406000000002E-2</v>
      </c>
      <c r="G260" s="2">
        <v>1.0015857E-2</v>
      </c>
      <c r="H260" s="2">
        <v>7.8288260000000005E-3</v>
      </c>
      <c r="I260" s="2">
        <v>1.4687692E-2</v>
      </c>
      <c r="J260" s="2">
        <v>9.7567030000000003E-3</v>
      </c>
      <c r="K260" s="2">
        <v>8.1290279999999999E-3</v>
      </c>
      <c r="L260" s="2">
        <v>1.3801258E-2</v>
      </c>
      <c r="M260" s="2">
        <v>8.6929569999999994E-3</v>
      </c>
      <c r="N260" s="2">
        <v>6.3290730000000002E-3</v>
      </c>
      <c r="O260" s="2">
        <v>1.1257375999999999E-2</v>
      </c>
      <c r="P260" s="2">
        <v>1.1278E-2</v>
      </c>
      <c r="Q260" s="2">
        <v>1.219364E-2</v>
      </c>
      <c r="R260" s="2">
        <v>1.2175869000000001E-2</v>
      </c>
      <c r="S260" s="2">
        <v>8.0570810000000007E-3</v>
      </c>
      <c r="T260" s="2">
        <v>1.3184128E-2</v>
      </c>
      <c r="U260" s="2">
        <v>1.1415728E-2</v>
      </c>
      <c r="V260" s="2">
        <v>1.0811466E-2</v>
      </c>
      <c r="W260" s="2">
        <v>1.4032160000000001E-3</v>
      </c>
      <c r="X260" s="2">
        <v>5.2085129999999997E-3</v>
      </c>
      <c r="Y260" s="2">
        <v>1.0261465000000001E-2</v>
      </c>
      <c r="Z260" s="2">
        <v>9.6691380000000007E-3</v>
      </c>
      <c r="AA260" s="2">
        <v>7.5765320000000004E-3</v>
      </c>
      <c r="AB260" s="2">
        <v>1.0666955000000001E-2</v>
      </c>
      <c r="AC260" s="2">
        <v>1.0113181000000001E-2</v>
      </c>
      <c r="AD260" s="2">
        <v>9.5883730000000007E-3</v>
      </c>
      <c r="AE260" s="2">
        <v>5.3791170000000001E-3</v>
      </c>
      <c r="AF260" s="2">
        <v>3.9110099999999998E-4</v>
      </c>
      <c r="AG260" s="2">
        <v>3.5489300000000001E-4</v>
      </c>
      <c r="AH260" s="2">
        <v>4.8814799999999999E-4</v>
      </c>
      <c r="AI260" s="26">
        <v>4.0072600000000001E-4</v>
      </c>
      <c r="AJ260" s="2">
        <v>4.3764210000000001E-3</v>
      </c>
      <c r="AK260" s="2">
        <v>3.8391899999999998E-4</v>
      </c>
      <c r="AL260" s="2">
        <v>4.4616700000000003E-4</v>
      </c>
    </row>
    <row r="261" spans="1:38" x14ac:dyDescent="0.4">
      <c r="A261" s="2" t="s">
        <v>156</v>
      </c>
      <c r="B261" s="2" t="s">
        <v>157</v>
      </c>
      <c r="D261" s="2">
        <v>0.17210239999999999</v>
      </c>
      <c r="E261" s="2">
        <v>0.21765280000000001</v>
      </c>
      <c r="F261" s="2">
        <v>0.18254239999999999</v>
      </c>
      <c r="G261" s="2">
        <v>0.15133199999999999</v>
      </c>
      <c r="H261" s="2">
        <v>0.1119392</v>
      </c>
      <c r="I261" s="2">
        <v>0.1230176</v>
      </c>
      <c r="J261" s="2">
        <v>0.1091768</v>
      </c>
      <c r="K261" s="2">
        <v>6.2763200000000005E-2</v>
      </c>
      <c r="L261" s="2">
        <v>5.5947200000000002E-2</v>
      </c>
      <c r="M261" s="2">
        <v>4.10248E-2</v>
      </c>
      <c r="N261" s="2">
        <v>1.9684E-2</v>
      </c>
      <c r="O261" s="2">
        <v>8.7743999999999999E-3</v>
      </c>
      <c r="P261" s="2">
        <v>9.1760000000000001E-3</v>
      </c>
      <c r="Q261" s="2">
        <v>4.7584000000000003E-3</v>
      </c>
      <c r="R261" s="2">
        <v>2.0884E-2</v>
      </c>
      <c r="S261" s="2">
        <v>2.4688000000000002E-2</v>
      </c>
      <c r="T261" s="2">
        <v>1.4512000000000001E-2</v>
      </c>
      <c r="U261" s="2">
        <v>5.6008000000000004E-3</v>
      </c>
      <c r="V261" s="2">
        <v>5.8272000000000003E-3</v>
      </c>
      <c r="W261" s="2">
        <v>5.8295999999999999E-3</v>
      </c>
      <c r="X261" s="2">
        <v>4.5351999999999996E-3</v>
      </c>
      <c r="Y261" s="2">
        <v>4.3743999999999996E-3</v>
      </c>
      <c r="Z261" s="2">
        <v>7.5719999999999997E-3</v>
      </c>
      <c r="AA261" s="2">
        <v>4.6759999999999996E-3</v>
      </c>
      <c r="AB261" s="2">
        <v>4.2392000000000003E-3</v>
      </c>
      <c r="AC261" s="2">
        <v>4.2215999999999998E-3</v>
      </c>
      <c r="AD261" s="2">
        <v>4.5151999999999996E-3</v>
      </c>
      <c r="AE261" s="2">
        <v>4.5095999999999999E-3</v>
      </c>
      <c r="AF261" s="2">
        <v>4.8408000000000001E-3</v>
      </c>
      <c r="AG261" s="2">
        <v>4.9464000000000001E-3</v>
      </c>
      <c r="AH261" s="2">
        <v>4.1783999999999996E-3</v>
      </c>
      <c r="AI261" s="26">
        <v>3.9402400000000002E-3</v>
      </c>
      <c r="AJ261" s="2">
        <v>4.3119999999999999E-3</v>
      </c>
      <c r="AK261" s="2">
        <v>2.96E-3</v>
      </c>
      <c r="AL261" s="2">
        <v>4.0754399999999996E-3</v>
      </c>
    </row>
    <row r="262" spans="1:38" x14ac:dyDescent="0.4">
      <c r="A262" s="2" t="s">
        <v>158</v>
      </c>
      <c r="B262" s="2" t="s">
        <v>159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0.22338997399999999</v>
      </c>
      <c r="M262" s="2">
        <v>0.24495414099999999</v>
      </c>
      <c r="N262" s="2">
        <v>0.236199994</v>
      </c>
      <c r="O262" s="2">
        <v>0.22435286900000001</v>
      </c>
      <c r="P262" s="2">
        <v>0.25060183400000002</v>
      </c>
      <c r="Q262" s="2">
        <v>0.27013408700000002</v>
      </c>
      <c r="R262" s="2">
        <v>0.26278601600000001</v>
      </c>
      <c r="S262" s="2">
        <v>0.33967752899999998</v>
      </c>
      <c r="T262" s="2">
        <v>0.34792686099999998</v>
      </c>
      <c r="U262" s="2">
        <v>0.366476107</v>
      </c>
      <c r="V262" s="2">
        <v>0.40059033700000002</v>
      </c>
      <c r="W262" s="2">
        <v>0.284697804</v>
      </c>
      <c r="X262" s="2">
        <v>0.314776954</v>
      </c>
      <c r="Y262" s="2">
        <v>0.34875334699999999</v>
      </c>
      <c r="Z262" s="2">
        <v>0.31495569200000001</v>
      </c>
      <c r="AA262" s="2">
        <v>0.353087394</v>
      </c>
      <c r="AB262" s="2">
        <v>0.36477295199999998</v>
      </c>
      <c r="AC262" s="2">
        <v>0.36716099899999999</v>
      </c>
      <c r="AD262" s="2">
        <v>0.38092913699999997</v>
      </c>
      <c r="AE262" s="2">
        <v>0.426395042</v>
      </c>
      <c r="AF262" s="2">
        <v>0.43892678899999998</v>
      </c>
      <c r="AG262" s="2">
        <v>0.45022413300000003</v>
      </c>
      <c r="AH262" s="2">
        <v>0.417645031</v>
      </c>
      <c r="AI262" s="26">
        <v>0.50288540900000001</v>
      </c>
      <c r="AJ262" s="2">
        <v>0.40679096399999998</v>
      </c>
      <c r="AK262" s="2">
        <v>0.41893733900000002</v>
      </c>
      <c r="AL262" s="2">
        <v>0.41893733900000002</v>
      </c>
    </row>
    <row r="263" spans="1:38" x14ac:dyDescent="0.4">
      <c r="A263" s="2" t="s">
        <v>160</v>
      </c>
      <c r="B263" s="2" t="s">
        <v>161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1.412422E-2</v>
      </c>
      <c r="T263" s="2">
        <v>1.357862E-2</v>
      </c>
      <c r="U263" s="2">
        <v>1.3524059999999999E-2</v>
      </c>
      <c r="V263" s="2">
        <v>1.5467760000000001E-2</v>
      </c>
      <c r="W263" s="2">
        <v>1.449932E-2</v>
      </c>
      <c r="X263" s="2">
        <v>1.720004E-2</v>
      </c>
      <c r="Y263" s="2">
        <v>1.7561500000000001E-2</v>
      </c>
      <c r="Z263" s="2">
        <v>1.7125020000000001E-2</v>
      </c>
      <c r="AA263" s="2">
        <v>1.812074E-2</v>
      </c>
      <c r="AB263" s="2">
        <v>1.4799400000000001E-2</v>
      </c>
      <c r="AC263" s="2">
        <v>1.37082E-2</v>
      </c>
      <c r="AD263" s="2">
        <v>1.5849680000000001E-2</v>
      </c>
      <c r="AE263" s="2">
        <v>1.9457459999999999E-2</v>
      </c>
      <c r="AF263" s="2">
        <v>1.9450640000000002E-2</v>
      </c>
      <c r="AG263" s="2">
        <v>2.0391800000000002E-2</v>
      </c>
      <c r="AH263" s="2">
        <v>2.3317580000000001E-2</v>
      </c>
      <c r="AI263" s="2">
        <v>2.3099339999999999E-2</v>
      </c>
      <c r="AJ263" s="2">
        <v>1.7206860000000001E-2</v>
      </c>
      <c r="AK263" s="2">
        <v>1.6483939999999999E-2</v>
      </c>
      <c r="AL263" s="2">
        <v>2.3358500000000001E-2</v>
      </c>
    </row>
    <row r="266" spans="1:38" x14ac:dyDescent="0.4">
      <c r="A266" s="9" t="s">
        <v>162</v>
      </c>
    </row>
    <row r="267" spans="1:38" x14ac:dyDescent="0.4">
      <c r="A267" s="2" t="s">
        <v>65</v>
      </c>
    </row>
    <row r="268" spans="1:38" x14ac:dyDescent="0.4">
      <c r="A268" s="30" t="s">
        <v>163</v>
      </c>
      <c r="B268" s="4"/>
      <c r="C268" s="4"/>
    </row>
    <row r="269" spans="1:38" x14ac:dyDescent="0.4">
      <c r="A269" s="2" t="s">
        <v>34</v>
      </c>
      <c r="D269" s="10">
        <f t="shared" ref="D269:AL269" si="137">D273</f>
        <v>0</v>
      </c>
      <c r="E269" s="10">
        <f t="shared" si="137"/>
        <v>0</v>
      </c>
      <c r="F269" s="10">
        <f t="shared" si="137"/>
        <v>0</v>
      </c>
      <c r="G269" s="10">
        <f t="shared" si="137"/>
        <v>0</v>
      </c>
      <c r="H269" s="10">
        <f t="shared" si="137"/>
        <v>0</v>
      </c>
      <c r="I269" s="10">
        <f t="shared" si="137"/>
        <v>0</v>
      </c>
      <c r="J269" s="10">
        <f t="shared" si="137"/>
        <v>0</v>
      </c>
      <c r="K269" s="10">
        <f t="shared" si="137"/>
        <v>0</v>
      </c>
      <c r="L269" s="10">
        <f t="shared" si="137"/>
        <v>0</v>
      </c>
      <c r="M269" s="10">
        <f t="shared" si="137"/>
        <v>0</v>
      </c>
      <c r="N269" s="10">
        <f t="shared" si="137"/>
        <v>0</v>
      </c>
      <c r="O269" s="10">
        <f t="shared" si="137"/>
        <v>0</v>
      </c>
      <c r="P269" s="10">
        <f t="shared" si="137"/>
        <v>0</v>
      </c>
      <c r="Q269" s="10">
        <f t="shared" si="137"/>
        <v>0</v>
      </c>
      <c r="R269" s="10">
        <f t="shared" si="137"/>
        <v>0</v>
      </c>
      <c r="S269" s="10">
        <f t="shared" si="137"/>
        <v>16.476690000000001</v>
      </c>
      <c r="T269" s="10">
        <f t="shared" si="137"/>
        <v>4.5802519999999998</v>
      </c>
      <c r="U269" s="10">
        <f t="shared" si="137"/>
        <v>5.3308749999999998</v>
      </c>
      <c r="V269" s="10">
        <f t="shared" si="137"/>
        <v>2.464556</v>
      </c>
      <c r="W269" s="10">
        <f t="shared" si="137"/>
        <v>3.2813650000000001</v>
      </c>
      <c r="X269" s="10">
        <f t="shared" si="137"/>
        <v>4.7084000000000001</v>
      </c>
      <c r="Y269" s="10">
        <f t="shared" si="137"/>
        <v>6.6175319999999997</v>
      </c>
      <c r="Z269" s="10">
        <f t="shared" si="137"/>
        <v>3.3004280000000001</v>
      </c>
      <c r="AA269" s="10">
        <f t="shared" si="137"/>
        <v>4.0302899999999999</v>
      </c>
      <c r="AB269" s="10">
        <f t="shared" si="137"/>
        <v>4.0789819999999999</v>
      </c>
      <c r="AC269" s="10">
        <f t="shared" si="137"/>
        <v>2.432909</v>
      </c>
      <c r="AD269" s="10">
        <f t="shared" si="137"/>
        <v>3.7304219999999999</v>
      </c>
      <c r="AE269" s="10">
        <f t="shared" si="137"/>
        <v>0.41343299999999999</v>
      </c>
      <c r="AF269" s="10">
        <f t="shared" si="137"/>
        <v>4.3563789999999996</v>
      </c>
      <c r="AG269" s="10">
        <f t="shared" si="137"/>
        <v>0.99842200000000003</v>
      </c>
      <c r="AH269" s="10">
        <f t="shared" si="137"/>
        <v>0.89878899999999995</v>
      </c>
      <c r="AI269" s="25">
        <f t="shared" si="137"/>
        <v>1.266748</v>
      </c>
      <c r="AJ269" s="25">
        <f t="shared" si="137"/>
        <v>1.3948290000000001</v>
      </c>
      <c r="AK269" s="25">
        <f t="shared" si="137"/>
        <v>1.3108070000000001</v>
      </c>
      <c r="AL269" s="25">
        <f t="shared" si="137"/>
        <v>2.1251660000000001</v>
      </c>
    </row>
    <row r="270" spans="1:38" x14ac:dyDescent="0.4">
      <c r="A270" s="14" t="s">
        <v>24</v>
      </c>
      <c r="B270" s="14"/>
      <c r="C270" s="14"/>
      <c r="D270" s="14"/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U270" s="15">
        <v>0</v>
      </c>
      <c r="V270" s="15">
        <v>0</v>
      </c>
      <c r="W270" s="15">
        <v>0</v>
      </c>
      <c r="X270" s="15">
        <v>0</v>
      </c>
      <c r="Y270" s="15">
        <v>0</v>
      </c>
      <c r="Z270" s="15">
        <v>0</v>
      </c>
      <c r="AA270" s="15">
        <v>0</v>
      </c>
      <c r="AB270" s="15">
        <v>0</v>
      </c>
      <c r="AC270" s="15">
        <v>0</v>
      </c>
      <c r="AD270" s="15">
        <v>0</v>
      </c>
      <c r="AE270" s="15">
        <v>0</v>
      </c>
      <c r="AF270" s="15">
        <v>0</v>
      </c>
      <c r="AG270" s="15">
        <v>0</v>
      </c>
      <c r="AH270" s="15">
        <v>0</v>
      </c>
      <c r="AI270" s="15">
        <v>0</v>
      </c>
      <c r="AJ270" s="15">
        <v>0</v>
      </c>
      <c r="AK270" s="15">
        <v>0</v>
      </c>
      <c r="AL270" s="15">
        <v>0</v>
      </c>
    </row>
    <row r="271" spans="1:38" x14ac:dyDescent="0.4">
      <c r="A271" s="16" t="s">
        <v>25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  <c r="P271" s="17">
        <v>0</v>
      </c>
      <c r="Q271" s="17">
        <v>0</v>
      </c>
      <c r="R271" s="17">
        <v>0</v>
      </c>
      <c r="S271" s="17">
        <v>0</v>
      </c>
      <c r="T271" s="17">
        <f t="shared" ref="T271" si="138">(T269-S269)/S269</f>
        <v>-0.72201625447829632</v>
      </c>
      <c r="U271" s="17">
        <f t="shared" ref="U271" si="139">(U269-T269)/T269</f>
        <v>0.16388246760221928</v>
      </c>
      <c r="V271" s="17">
        <f t="shared" ref="V271" si="140">(V269-U269)/U269</f>
        <v>-0.53768265059675946</v>
      </c>
      <c r="W271" s="17">
        <f t="shared" ref="W271" si="141">(W269-V269)/V269</f>
        <v>0.33142237384745982</v>
      </c>
      <c r="X271" s="17">
        <f t="shared" ref="X271" si="142">(X269-W269)/W269</f>
        <v>0.4348906628796248</v>
      </c>
      <c r="Y271" s="17">
        <f t="shared" ref="Y271" si="143">(Y269-X269)/X269</f>
        <v>0.40547362161243727</v>
      </c>
      <c r="Z271" s="17">
        <f t="shared" ref="Z271" si="144">(Z269-Y269)/Y269</f>
        <v>-0.50125998635140712</v>
      </c>
      <c r="AA271" s="17">
        <f t="shared" ref="AA271" si="145">(AA269-Z269)/Z269</f>
        <v>0.22114162163210341</v>
      </c>
      <c r="AB271" s="17">
        <f t="shared" ref="AB271" si="146">(AB269-AA269)/AA269</f>
        <v>1.2081512744740442E-2</v>
      </c>
      <c r="AC271" s="17">
        <f t="shared" ref="AC271" si="147">(AC269-AB269)/AB269</f>
        <v>-0.40354995437587121</v>
      </c>
      <c r="AD271" s="17">
        <f t="shared" ref="AD271" si="148">(AD269-AC269)/AC269</f>
        <v>0.53331752235698082</v>
      </c>
      <c r="AE271" s="17">
        <f t="shared" ref="AE271" si="149">(AE269-AD269)/AD269</f>
        <v>-0.88917259226972178</v>
      </c>
      <c r="AF271" s="17">
        <f t="shared" ref="AF271" si="150">(AF269-AE269)/AE269</f>
        <v>9.5370858155976901</v>
      </c>
      <c r="AG271" s="17">
        <f t="shared" ref="AG271" si="151">(AG269-AF269)/AF269</f>
        <v>-0.77081378824018754</v>
      </c>
      <c r="AH271" s="20">
        <f t="shared" ref="AH271" si="152">(AH269-AG269)/AG269</f>
        <v>-9.9790469360651182E-2</v>
      </c>
      <c r="AI271" s="21">
        <f>(AI269-AH269)/AH269</f>
        <v>0.40939419596813054</v>
      </c>
      <c r="AJ271" s="21">
        <f>(AJ269-AI269)/AI269</f>
        <v>0.10111008661549109</v>
      </c>
      <c r="AK271" s="21">
        <f>(AK269-AJ269)/AJ269</f>
        <v>-6.0238208411210289E-2</v>
      </c>
      <c r="AL271" s="21">
        <f>(AL269-AK269)/AK269</f>
        <v>0.62126537316324981</v>
      </c>
    </row>
    <row r="272" spans="1:38" hidden="1" x14ac:dyDescent="0.4">
      <c r="A272" s="2" t="s">
        <v>35</v>
      </c>
      <c r="S272" s="22" t="e">
        <f>S269/#REF!</f>
        <v>#REF!</v>
      </c>
      <c r="T272" s="22" t="e">
        <f>T269/#REF!</f>
        <v>#REF!</v>
      </c>
      <c r="U272" s="22" t="e">
        <f>U269/#REF!</f>
        <v>#REF!</v>
      </c>
      <c r="V272" s="22" t="e">
        <f>V269/#REF!</f>
        <v>#REF!</v>
      </c>
      <c r="W272" s="22" t="e">
        <f>W269/#REF!</f>
        <v>#REF!</v>
      </c>
      <c r="X272" s="22" t="e">
        <f>X269/#REF!</f>
        <v>#REF!</v>
      </c>
      <c r="Y272" s="22" t="e">
        <f>Y269/#REF!</f>
        <v>#REF!</v>
      </c>
      <c r="Z272" s="22" t="e">
        <f>Z269/#REF!</f>
        <v>#REF!</v>
      </c>
      <c r="AA272" s="22" t="e">
        <f>AA269/#REF!</f>
        <v>#REF!</v>
      </c>
      <c r="AB272" s="22" t="e">
        <f>AB269/#REF!</f>
        <v>#REF!</v>
      </c>
      <c r="AC272" s="22" t="e">
        <f>AC269/#REF!</f>
        <v>#REF!</v>
      </c>
      <c r="AD272" s="22" t="e">
        <f>AD269/#REF!</f>
        <v>#REF!</v>
      </c>
      <c r="AE272" s="22" t="e">
        <f>AE269/#REF!</f>
        <v>#REF!</v>
      </c>
      <c r="AF272" s="22" t="e">
        <f>AF269/#REF!</f>
        <v>#REF!</v>
      </c>
      <c r="AG272" s="22" t="e">
        <f>AG269/#REF!</f>
        <v>#REF!</v>
      </c>
      <c r="AH272" s="22" t="e">
        <f>AH269/#REF!</f>
        <v>#REF!</v>
      </c>
      <c r="AI272" s="23" t="e">
        <f>AI269/#REF!</f>
        <v>#REF!</v>
      </c>
    </row>
    <row r="273" spans="1:38" x14ac:dyDescent="0.4">
      <c r="A273" s="32" t="s">
        <v>164</v>
      </c>
      <c r="B273" s="32" t="s">
        <v>165</v>
      </c>
      <c r="C273" s="32"/>
      <c r="D273" s="32">
        <v>0</v>
      </c>
      <c r="E273" s="32">
        <v>0</v>
      </c>
      <c r="F273" s="32">
        <v>0</v>
      </c>
      <c r="G273" s="32">
        <v>0</v>
      </c>
      <c r="H273" s="32">
        <v>0</v>
      </c>
      <c r="I273" s="32">
        <v>0</v>
      </c>
      <c r="J273" s="32">
        <v>0</v>
      </c>
      <c r="K273" s="32">
        <v>0</v>
      </c>
      <c r="L273" s="32">
        <v>0</v>
      </c>
      <c r="M273" s="32">
        <v>0</v>
      </c>
      <c r="N273" s="32">
        <v>0</v>
      </c>
      <c r="O273" s="32">
        <v>0</v>
      </c>
      <c r="P273" s="32">
        <v>0</v>
      </c>
      <c r="Q273" s="32">
        <v>0</v>
      </c>
      <c r="R273" s="32">
        <v>0</v>
      </c>
      <c r="S273" s="2">
        <v>16.476690000000001</v>
      </c>
      <c r="T273" s="2">
        <v>4.5802519999999998</v>
      </c>
      <c r="U273" s="2">
        <v>5.3308749999999998</v>
      </c>
      <c r="V273" s="2">
        <v>2.464556</v>
      </c>
      <c r="W273" s="2">
        <v>3.2813650000000001</v>
      </c>
      <c r="X273" s="2">
        <v>4.7084000000000001</v>
      </c>
      <c r="Y273" s="2">
        <v>6.6175319999999997</v>
      </c>
      <c r="Z273" s="2">
        <v>3.3004280000000001</v>
      </c>
      <c r="AA273" s="2">
        <v>4.0302899999999999</v>
      </c>
      <c r="AB273" s="2">
        <v>4.0789819999999999</v>
      </c>
      <c r="AC273" s="2">
        <v>2.432909</v>
      </c>
      <c r="AD273" s="2">
        <v>3.7304219999999999</v>
      </c>
      <c r="AE273" s="2">
        <v>0.41343299999999999</v>
      </c>
      <c r="AF273" s="2">
        <v>4.3563789999999996</v>
      </c>
      <c r="AG273" s="2">
        <v>0.99842200000000003</v>
      </c>
      <c r="AH273" s="2">
        <v>0.89878899999999995</v>
      </c>
      <c r="AI273" s="26">
        <v>1.266748</v>
      </c>
      <c r="AJ273" s="2">
        <v>1.3948290000000001</v>
      </c>
      <c r="AK273" s="2">
        <v>1.3108070000000001</v>
      </c>
      <c r="AL273" s="2">
        <v>2.1251660000000001</v>
      </c>
    </row>
    <row r="276" spans="1:38" x14ac:dyDescent="0.4">
      <c r="A276" s="9" t="s">
        <v>166</v>
      </c>
    </row>
    <row r="277" spans="1:38" x14ac:dyDescent="0.4">
      <c r="A277" s="2" t="s">
        <v>65</v>
      </c>
    </row>
    <row r="278" spans="1:38" x14ac:dyDescent="0.4">
      <c r="A278" s="4" t="s">
        <v>167</v>
      </c>
      <c r="B278" s="4"/>
      <c r="C278" s="4"/>
    </row>
    <row r="279" spans="1:38" x14ac:dyDescent="0.4">
      <c r="A279" s="4" t="s">
        <v>168</v>
      </c>
      <c r="B279" s="4"/>
      <c r="C279" s="4"/>
    </row>
    <row r="280" spans="1:38" x14ac:dyDescent="0.4">
      <c r="A280" s="4" t="s">
        <v>169</v>
      </c>
      <c r="B280" s="4"/>
      <c r="C280" s="4"/>
    </row>
    <row r="281" spans="1:38" x14ac:dyDescent="0.4">
      <c r="A281" s="2" t="s">
        <v>34</v>
      </c>
      <c r="D281" s="10">
        <f t="shared" ref="D281:AL281" si="153">D285+D287</f>
        <v>1.2903999999999999E-3</v>
      </c>
      <c r="E281" s="10">
        <f t="shared" si="153"/>
        <v>1.32E-3</v>
      </c>
      <c r="F281" s="10">
        <f t="shared" si="153"/>
        <v>1.2520000000000001E-3</v>
      </c>
      <c r="G281" s="10">
        <f t="shared" si="153"/>
        <v>8.0480000000000005E-4</v>
      </c>
      <c r="H281" s="10">
        <f t="shared" si="153"/>
        <v>1.203776E-2</v>
      </c>
      <c r="I281" s="10">
        <f t="shared" si="153"/>
        <v>3.2800000000000003E-2</v>
      </c>
      <c r="J281" s="10">
        <f t="shared" si="153"/>
        <v>1.8870399999999999E-2</v>
      </c>
      <c r="K281" s="10">
        <f t="shared" si="153"/>
        <v>1.4651999999999998E-2</v>
      </c>
      <c r="L281" s="10">
        <f t="shared" si="153"/>
        <v>1.4527200000000001E-2</v>
      </c>
      <c r="M281" s="10">
        <f t="shared" si="153"/>
        <v>1.9953600000000002E-2</v>
      </c>
      <c r="N281" s="10">
        <f t="shared" si="153"/>
        <v>9.0604000000000004E-2</v>
      </c>
      <c r="O281" s="10">
        <f t="shared" si="153"/>
        <v>5.61392E-2</v>
      </c>
      <c r="P281" s="10">
        <f t="shared" si="153"/>
        <v>0.1368096</v>
      </c>
      <c r="Q281" s="10">
        <f t="shared" si="153"/>
        <v>0.15552000000000002</v>
      </c>
      <c r="R281" s="10">
        <f t="shared" si="153"/>
        <v>0.14838800000000002</v>
      </c>
      <c r="S281" s="10">
        <f t="shared" si="153"/>
        <v>0.1661048</v>
      </c>
      <c r="T281" s="10">
        <f t="shared" si="153"/>
        <v>9.0131200000000009E-2</v>
      </c>
      <c r="U281" s="10">
        <f t="shared" si="153"/>
        <v>8.7006399999999998E-2</v>
      </c>
      <c r="V281" s="10">
        <f t="shared" si="153"/>
        <v>6.5634399999999996E-2</v>
      </c>
      <c r="W281" s="10">
        <f t="shared" si="153"/>
        <v>7.8022400000000006E-2</v>
      </c>
      <c r="X281" s="10">
        <f t="shared" si="153"/>
        <v>6.3163200000000003E-2</v>
      </c>
      <c r="Y281" s="10">
        <f t="shared" si="153"/>
        <v>2.0044800000000002E-2</v>
      </c>
      <c r="Z281" s="10">
        <f t="shared" si="153"/>
        <v>1.8544000000000001E-2</v>
      </c>
      <c r="AA281" s="10">
        <f t="shared" si="153"/>
        <v>1.8664E-2</v>
      </c>
      <c r="AB281" s="10">
        <f t="shared" si="153"/>
        <v>1.9737600000000001E-2</v>
      </c>
      <c r="AC281" s="10">
        <f t="shared" si="153"/>
        <v>1.84368E-2</v>
      </c>
      <c r="AD281" s="10">
        <f t="shared" si="153"/>
        <v>1.9109600000000001E-2</v>
      </c>
      <c r="AE281" s="10">
        <f t="shared" si="153"/>
        <v>1.84824E-2</v>
      </c>
      <c r="AF281" s="10">
        <f t="shared" si="153"/>
        <v>1.7152799999999999E-2</v>
      </c>
      <c r="AG281" s="10">
        <f t="shared" si="153"/>
        <v>2.3048799999999998E-2</v>
      </c>
      <c r="AH281" s="10">
        <f t="shared" si="153"/>
        <v>2.27224E-2</v>
      </c>
      <c r="AI281" s="25">
        <f t="shared" si="153"/>
        <v>2.0704799999999999E-2</v>
      </c>
      <c r="AJ281" s="25">
        <f t="shared" si="153"/>
        <v>8.848E-3</v>
      </c>
      <c r="AK281" s="25">
        <f t="shared" si="153"/>
        <v>4.0352000000000001E-3</v>
      </c>
      <c r="AL281" s="25">
        <f t="shared" si="153"/>
        <v>1.0072719999999999E-2</v>
      </c>
    </row>
    <row r="282" spans="1:38" x14ac:dyDescent="0.4">
      <c r="A282" s="14" t="s">
        <v>24</v>
      </c>
      <c r="B282" s="14"/>
      <c r="C282" s="14"/>
      <c r="D282" s="14"/>
      <c r="E282" s="15">
        <f>(E281-$D281)/$D281</f>
        <v>2.2938623682579099E-2</v>
      </c>
      <c r="F282" s="15">
        <f t="shared" ref="F282:AL282" si="154">(F281-$D281)/$D281</f>
        <v>-2.9758214507129458E-2</v>
      </c>
      <c r="G282" s="15">
        <f t="shared" si="154"/>
        <v>-0.37631742095474263</v>
      </c>
      <c r="H282" s="15">
        <f t="shared" si="154"/>
        <v>8.328704277743336</v>
      </c>
      <c r="I282" s="15">
        <f t="shared" si="154"/>
        <v>24.418474891506516</v>
      </c>
      <c r="J282" s="15">
        <f t="shared" si="154"/>
        <v>13.623682579045257</v>
      </c>
      <c r="K282" s="15">
        <f t="shared" si="154"/>
        <v>10.354618722876626</v>
      </c>
      <c r="L282" s="15">
        <f t="shared" si="154"/>
        <v>10.257904525728456</v>
      </c>
      <c r="M282" s="15">
        <f t="shared" si="154"/>
        <v>14.463112213267205</v>
      </c>
      <c r="N282" s="15">
        <f t="shared" si="154"/>
        <v>69.213887166770007</v>
      </c>
      <c r="O282" s="15">
        <f t="shared" si="154"/>
        <v>42.505269683818973</v>
      </c>
      <c r="P282" s="15">
        <f t="shared" si="154"/>
        <v>105.02107873527589</v>
      </c>
      <c r="Q282" s="15">
        <f t="shared" si="154"/>
        <v>119.52076875387479</v>
      </c>
      <c r="R282" s="15">
        <f t="shared" si="154"/>
        <v>113.9938003719777</v>
      </c>
      <c r="S282" s="15">
        <f t="shared" si="154"/>
        <v>127.72349659020459</v>
      </c>
      <c r="T282" s="15">
        <f t="shared" si="154"/>
        <v>68.847489150650972</v>
      </c>
      <c r="U282" s="15">
        <f t="shared" si="154"/>
        <v>66.425914445133301</v>
      </c>
      <c r="V282" s="15">
        <f t="shared" si="154"/>
        <v>49.863608183508994</v>
      </c>
      <c r="W282" s="15">
        <f t="shared" si="154"/>
        <v>59.463732176069449</v>
      </c>
      <c r="X282" s="15">
        <f t="shared" si="154"/>
        <v>47.948543087414762</v>
      </c>
      <c r="Y282" s="15">
        <f t="shared" si="154"/>
        <v>14.533787972721639</v>
      </c>
      <c r="Z282" s="15">
        <f t="shared" si="154"/>
        <v>13.370737755734657</v>
      </c>
      <c r="AA282" s="15">
        <f t="shared" si="154"/>
        <v>13.463732176069437</v>
      </c>
      <c r="AB282" s="15">
        <f t="shared" si="154"/>
        <v>14.295722256664602</v>
      </c>
      <c r="AC282" s="15">
        <f t="shared" si="154"/>
        <v>13.287662740235586</v>
      </c>
      <c r="AD282" s="15">
        <f t="shared" si="154"/>
        <v>13.809051456912586</v>
      </c>
      <c r="AE282" s="15">
        <f t="shared" si="154"/>
        <v>13.323000619962801</v>
      </c>
      <c r="AF282" s="15">
        <f t="shared" si="154"/>
        <v>12.292622442653441</v>
      </c>
      <c r="AG282" s="15">
        <f t="shared" si="154"/>
        <v>16.861748295102291</v>
      </c>
      <c r="AH282" s="15">
        <f t="shared" si="154"/>
        <v>16.608803471791692</v>
      </c>
      <c r="AI282" s="15">
        <f t="shared" si="154"/>
        <v>15.045257284562926</v>
      </c>
      <c r="AJ282" s="15">
        <f t="shared" si="154"/>
        <v>5.8567885926844392</v>
      </c>
      <c r="AK282" s="15">
        <f t="shared" si="154"/>
        <v>2.1270923744575327</v>
      </c>
      <c r="AL282" s="15">
        <f t="shared" si="154"/>
        <v>6.8058896466212015</v>
      </c>
    </row>
    <row r="283" spans="1:38" x14ac:dyDescent="0.4">
      <c r="A283" s="16" t="s">
        <v>25</v>
      </c>
      <c r="E283" s="17">
        <f t="shared" ref="E283" si="155">(E281-D281)/D281</f>
        <v>2.2938623682579099E-2</v>
      </c>
      <c r="F283" s="17">
        <f t="shared" ref="F283" si="156">(F281-E281)/E281</f>
        <v>-5.1515151515151451E-2</v>
      </c>
      <c r="G283" s="17">
        <f t="shared" ref="G283" si="157">(G281-F281)/F281</f>
        <v>-0.3571884984025559</v>
      </c>
      <c r="H283" s="17">
        <f t="shared" ref="H283" si="158">(H281-G281)/G281</f>
        <v>13.957455268389662</v>
      </c>
      <c r="I283" s="17">
        <f t="shared" ref="I283" si="159">(I281-H281)/H281</f>
        <v>1.7247594236801533</v>
      </c>
      <c r="J283" s="17">
        <f t="shared" ref="J283" si="160">(J281-I281)/I281</f>
        <v>-0.42468292682926839</v>
      </c>
      <c r="K283" s="17">
        <f t="shared" ref="K283" si="161">(K281-J281)/J281</f>
        <v>-0.22354587078175348</v>
      </c>
      <c r="L283" s="17">
        <f t="shared" ref="L283" si="162">(L281-K281)/K281</f>
        <v>-8.5176085176083705E-3</v>
      </c>
      <c r="M283" s="17">
        <f t="shared" ref="M283" si="163">(M281-L281)/L281</f>
        <v>0.37353378490004963</v>
      </c>
      <c r="N283" s="17">
        <f t="shared" ref="N283" si="164">(N281-M281)/M281</f>
        <v>3.5407345040493943</v>
      </c>
      <c r="O283" s="17">
        <f t="shared" ref="O283" si="165">(O281-N281)/N281</f>
        <v>-0.38038938678204054</v>
      </c>
      <c r="P283" s="17">
        <f t="shared" ref="P283" si="166">(P281-O281)/O281</f>
        <v>1.436970957904637</v>
      </c>
      <c r="Q283" s="17">
        <f t="shared" ref="Q283" si="167">(Q281-P281)/P281</f>
        <v>0.1367623324678971</v>
      </c>
      <c r="R283" s="17">
        <f t="shared" ref="R283" si="168">(R281-Q281)/Q281</f>
        <v>-4.5859053497942379E-2</v>
      </c>
      <c r="S283" s="17">
        <f t="shared" ref="S283" si="169">(S281-R281)/R281</f>
        <v>0.1193950993341778</v>
      </c>
      <c r="T283" s="17">
        <f t="shared" ref="T283" si="170">(T281-S281)/S281</f>
        <v>-0.45738353136092391</v>
      </c>
      <c r="U283" s="17">
        <f t="shared" ref="U283" si="171">(U281-T281)/T281</f>
        <v>-3.4669459632180759E-2</v>
      </c>
      <c r="V283" s="17">
        <f t="shared" ref="V283" si="172">(V281-U281)/U281</f>
        <v>-0.24563710255797278</v>
      </c>
      <c r="W283" s="17">
        <f t="shared" ref="W283" si="173">(W281-V281)/V281</f>
        <v>0.1887424886949528</v>
      </c>
      <c r="X283" s="17">
        <f t="shared" ref="X283" si="174">(X281-W281)/W281</f>
        <v>-0.19044787138052663</v>
      </c>
      <c r="Y283" s="17">
        <f t="shared" ref="Y283" si="175">(Y281-X281)/X281</f>
        <v>-0.68265065734478303</v>
      </c>
      <c r="Z283" s="17">
        <f t="shared" ref="Z283" si="176">(Z281-Y281)/Y281</f>
        <v>-7.4872286079182629E-2</v>
      </c>
      <c r="AA283" s="17">
        <f t="shared" ref="AA283" si="177">(AA281-Z281)/Z281</f>
        <v>6.4710957722173513E-3</v>
      </c>
      <c r="AB283" s="17">
        <f t="shared" ref="AB283" si="178">(AB281-AA281)/AA281</f>
        <v>5.7522503214745016E-2</v>
      </c>
      <c r="AC283" s="17">
        <f t="shared" ref="AC283" si="179">(AC281-AB281)/AB281</f>
        <v>-6.5904669260700446E-2</v>
      </c>
      <c r="AD283" s="17">
        <f t="shared" ref="AD283" si="180">(AD281-AC281)/AC281</f>
        <v>3.6492232925453505E-2</v>
      </c>
      <c r="AE283" s="17">
        <f t="shared" ref="AE283" si="181">(AE281-AD281)/AD281</f>
        <v>-3.2821199815799458E-2</v>
      </c>
      <c r="AF283" s="17">
        <f t="shared" ref="AF283" si="182">(AF281-AE281)/AE281</f>
        <v>-7.1938709258537861E-2</v>
      </c>
      <c r="AG283" s="17">
        <f t="shared" ref="AG283" si="183">(AG281-AF281)/AF281</f>
        <v>0.34373396763210662</v>
      </c>
      <c r="AH283" s="20">
        <f t="shared" ref="AH283" si="184">(AH281-AG281)/AG281</f>
        <v>-1.4161257852903298E-2</v>
      </c>
      <c r="AI283" s="21">
        <f>(AI281-AH281)/AH281</f>
        <v>-8.8793437312959952E-2</v>
      </c>
      <c r="AJ283" s="21">
        <f>(AJ281-AI281)/AI281</f>
        <v>-0.57265947992735977</v>
      </c>
      <c r="AK283" s="21">
        <f>(AK281-AJ281)/AJ281</f>
        <v>-0.54394213381555157</v>
      </c>
      <c r="AL283" s="21">
        <f>(AL281-AK281)/AK281</f>
        <v>1.4962133227597141</v>
      </c>
    </row>
    <row r="284" spans="1:38" hidden="1" x14ac:dyDescent="0.4">
      <c r="A284" s="2" t="s">
        <v>35</v>
      </c>
      <c r="S284" s="22" t="e">
        <f>S281/#REF!</f>
        <v>#REF!</v>
      </c>
      <c r="T284" s="22" t="e">
        <f>T281/#REF!</f>
        <v>#REF!</v>
      </c>
      <c r="U284" s="22" t="e">
        <f>U281/#REF!</f>
        <v>#REF!</v>
      </c>
      <c r="V284" s="22" t="e">
        <f>V281/#REF!</f>
        <v>#REF!</v>
      </c>
      <c r="W284" s="22" t="e">
        <f>W281/#REF!</f>
        <v>#REF!</v>
      </c>
      <c r="X284" s="22" t="e">
        <f>X281/#REF!</f>
        <v>#REF!</v>
      </c>
      <c r="Y284" s="22" t="e">
        <f>Y281/#REF!</f>
        <v>#REF!</v>
      </c>
      <c r="Z284" s="22" t="e">
        <f>Z281/#REF!</f>
        <v>#REF!</v>
      </c>
      <c r="AA284" s="22" t="e">
        <f>AA281/#REF!</f>
        <v>#REF!</v>
      </c>
      <c r="AB284" s="22" t="e">
        <f>AB281/#REF!</f>
        <v>#REF!</v>
      </c>
      <c r="AC284" s="22" t="e">
        <f>AC281/#REF!</f>
        <v>#REF!</v>
      </c>
      <c r="AD284" s="22" t="e">
        <f>AD281/#REF!</f>
        <v>#REF!</v>
      </c>
      <c r="AE284" s="22" t="e">
        <f>AE281/#REF!</f>
        <v>#REF!</v>
      </c>
      <c r="AF284" s="22" t="e">
        <f>AF281/#REF!</f>
        <v>#REF!</v>
      </c>
      <c r="AG284" s="22" t="e">
        <f>AG281/#REF!</f>
        <v>#REF!</v>
      </c>
      <c r="AH284" s="22" t="e">
        <f>AH281/#REF!</f>
        <v>#REF!</v>
      </c>
      <c r="AI284" s="23" t="e">
        <f>AI281/#REF!</f>
        <v>#REF!</v>
      </c>
    </row>
    <row r="285" spans="1:38" x14ac:dyDescent="0.4">
      <c r="A285" s="2" t="s">
        <v>170</v>
      </c>
      <c r="B285" s="2" t="s">
        <v>171</v>
      </c>
      <c r="D285" s="2">
        <v>0</v>
      </c>
      <c r="E285" s="2">
        <v>0</v>
      </c>
      <c r="F285" s="2">
        <v>0</v>
      </c>
      <c r="G285" s="2">
        <v>0</v>
      </c>
      <c r="H285" s="2">
        <v>2.5600000000000001E-6</v>
      </c>
      <c r="I285" s="2">
        <v>3.2799999999999998E-5</v>
      </c>
      <c r="J285" s="2">
        <v>4.1600000000000002E-5</v>
      </c>
      <c r="K285" s="2">
        <v>4.1424000000000001E-3</v>
      </c>
      <c r="L285" s="2">
        <v>1.4799999999999999E-4</v>
      </c>
      <c r="M285" s="2">
        <v>1.1800000000000001E-3</v>
      </c>
      <c r="N285" s="2">
        <v>4.6480000000000002E-4</v>
      </c>
      <c r="O285" s="2">
        <v>6.3199999999999997E-4</v>
      </c>
      <c r="P285" s="2">
        <v>5.4160000000000005E-4</v>
      </c>
      <c r="Q285" s="2">
        <v>1.784E-3</v>
      </c>
      <c r="R285" s="2">
        <v>3.8352E-3</v>
      </c>
      <c r="S285" s="2">
        <v>4.0096000000000003E-3</v>
      </c>
      <c r="T285" s="2">
        <v>3.1816000000000001E-3</v>
      </c>
      <c r="U285" s="2">
        <v>3.0864E-3</v>
      </c>
      <c r="V285" s="2">
        <v>2.1199999999999999E-3</v>
      </c>
      <c r="W285" s="2">
        <v>1.8408000000000001E-3</v>
      </c>
      <c r="X285" s="2">
        <v>1.9856000000000001E-3</v>
      </c>
      <c r="Y285" s="2">
        <v>3.6288000000000002E-3</v>
      </c>
      <c r="Z285" s="2">
        <v>2.6824000000000001E-3</v>
      </c>
      <c r="AA285" s="2">
        <v>7.896E-4</v>
      </c>
      <c r="AB285" s="2">
        <v>1.1712000000000001E-3</v>
      </c>
      <c r="AC285" s="2">
        <v>1.1976000000000001E-3</v>
      </c>
      <c r="AD285" s="2">
        <v>1.0503999999999999E-3</v>
      </c>
      <c r="AE285" s="2">
        <v>1.1911999999999999E-3</v>
      </c>
      <c r="AF285" s="2">
        <v>1.1199999999999999E-3</v>
      </c>
      <c r="AG285" s="2">
        <v>1.2911999999999999E-3</v>
      </c>
      <c r="AH285" s="2">
        <v>1.328E-3</v>
      </c>
      <c r="AI285" s="26">
        <v>1.2375999999999999E-3</v>
      </c>
      <c r="AJ285" s="2">
        <v>1.1999999999999999E-3</v>
      </c>
      <c r="AK285" s="2">
        <v>1.0591999999999999E-3</v>
      </c>
      <c r="AL285" s="2">
        <v>1.8783199999999999E-3</v>
      </c>
    </row>
    <row r="286" spans="1:38" x14ac:dyDescent="0.4">
      <c r="A286" s="2" t="s">
        <v>172</v>
      </c>
      <c r="B286" s="2" t="s">
        <v>173</v>
      </c>
      <c r="D286" s="2">
        <v>0</v>
      </c>
      <c r="E286" s="2">
        <v>0</v>
      </c>
      <c r="F286" s="2">
        <v>0</v>
      </c>
      <c r="G286" s="2" t="s">
        <v>221</v>
      </c>
      <c r="H286" s="2" t="s">
        <v>221</v>
      </c>
      <c r="I286" s="2" t="s">
        <v>221</v>
      </c>
      <c r="J286" s="2" t="s">
        <v>221</v>
      </c>
      <c r="K286" s="2" t="s">
        <v>221</v>
      </c>
      <c r="L286" s="2" t="s">
        <v>221</v>
      </c>
      <c r="M286" s="2" t="s">
        <v>221</v>
      </c>
      <c r="N286" s="2" t="s">
        <v>221</v>
      </c>
      <c r="O286" s="2" t="s">
        <v>221</v>
      </c>
      <c r="P286" s="2" t="s">
        <v>221</v>
      </c>
      <c r="Q286" s="2" t="s">
        <v>221</v>
      </c>
      <c r="R286" s="2" t="s">
        <v>221</v>
      </c>
      <c r="S286" s="2" t="s">
        <v>221</v>
      </c>
      <c r="T286" s="2" t="s">
        <v>221</v>
      </c>
      <c r="U286" s="2" t="s">
        <v>221</v>
      </c>
      <c r="V286" s="2" t="s">
        <v>221</v>
      </c>
      <c r="W286" s="2" t="s">
        <v>221</v>
      </c>
      <c r="X286" s="2" t="s">
        <v>221</v>
      </c>
      <c r="Y286" s="2" t="s">
        <v>221</v>
      </c>
      <c r="Z286" s="2" t="s">
        <v>221</v>
      </c>
      <c r="AA286" s="2" t="s">
        <v>221</v>
      </c>
      <c r="AB286" s="2" t="s">
        <v>221</v>
      </c>
      <c r="AC286" s="2" t="s">
        <v>221</v>
      </c>
      <c r="AD286" s="2" t="s">
        <v>221</v>
      </c>
      <c r="AE286" s="2" t="s">
        <v>221</v>
      </c>
      <c r="AF286" s="2" t="s">
        <v>221</v>
      </c>
      <c r="AG286" s="2" t="s">
        <v>221</v>
      </c>
      <c r="AH286" s="2" t="s">
        <v>221</v>
      </c>
      <c r="AI286" s="2" t="s">
        <v>221</v>
      </c>
      <c r="AJ286" s="2" t="s">
        <v>221</v>
      </c>
      <c r="AK286" s="2" t="s">
        <v>221</v>
      </c>
      <c r="AL286" s="2" t="s">
        <v>221</v>
      </c>
    </row>
    <row r="287" spans="1:38" x14ac:dyDescent="0.4">
      <c r="A287" s="2" t="s">
        <v>174</v>
      </c>
      <c r="B287" s="2" t="s">
        <v>175</v>
      </c>
      <c r="D287" s="2">
        <v>1.2903999999999999E-3</v>
      </c>
      <c r="E287" s="2">
        <v>1.32E-3</v>
      </c>
      <c r="F287" s="2">
        <v>1.2520000000000001E-3</v>
      </c>
      <c r="G287" s="2">
        <v>8.0480000000000005E-4</v>
      </c>
      <c r="H287" s="2">
        <v>1.2035199999999999E-2</v>
      </c>
      <c r="I287" s="2">
        <v>3.2767200000000003E-2</v>
      </c>
      <c r="J287" s="2">
        <v>1.88288E-2</v>
      </c>
      <c r="K287" s="2">
        <v>1.0509599999999999E-2</v>
      </c>
      <c r="L287" s="2">
        <v>1.43792E-2</v>
      </c>
      <c r="M287" s="2">
        <v>1.8773600000000001E-2</v>
      </c>
      <c r="N287" s="2">
        <v>9.0139200000000003E-2</v>
      </c>
      <c r="O287" s="2">
        <v>5.55072E-2</v>
      </c>
      <c r="P287" s="2">
        <v>0.136268</v>
      </c>
      <c r="Q287" s="2">
        <v>0.15373600000000001</v>
      </c>
      <c r="R287" s="2">
        <v>0.14455280000000001</v>
      </c>
      <c r="S287" s="2">
        <v>0.16209519999999999</v>
      </c>
      <c r="T287" s="2">
        <v>8.6949600000000002E-2</v>
      </c>
      <c r="U287" s="2">
        <v>8.3919999999999995E-2</v>
      </c>
      <c r="V287" s="2">
        <v>6.3514399999999999E-2</v>
      </c>
      <c r="W287" s="2">
        <v>7.6181600000000002E-2</v>
      </c>
      <c r="X287" s="2">
        <v>6.1177599999999999E-2</v>
      </c>
      <c r="Y287" s="2">
        <v>1.6416E-2</v>
      </c>
      <c r="Z287" s="2">
        <v>1.58616E-2</v>
      </c>
      <c r="AA287" s="2">
        <v>1.7874399999999999E-2</v>
      </c>
      <c r="AB287" s="2">
        <v>1.85664E-2</v>
      </c>
      <c r="AC287" s="2">
        <v>1.72392E-2</v>
      </c>
      <c r="AD287" s="2">
        <v>1.8059200000000001E-2</v>
      </c>
      <c r="AE287" s="2">
        <v>1.72912E-2</v>
      </c>
      <c r="AF287" s="2">
        <v>1.60328E-2</v>
      </c>
      <c r="AG287" s="2">
        <v>2.1757599999999998E-2</v>
      </c>
      <c r="AH287" s="2">
        <v>2.1394400000000001E-2</v>
      </c>
      <c r="AI287" s="2">
        <v>1.94672E-2</v>
      </c>
      <c r="AJ287" s="2">
        <v>7.6480000000000003E-3</v>
      </c>
      <c r="AK287" s="2">
        <v>2.9759999999999999E-3</v>
      </c>
      <c r="AL287" s="2">
        <v>8.1943999999999993E-3</v>
      </c>
    </row>
    <row r="290" spans="1:38" x14ac:dyDescent="0.4">
      <c r="A290" s="9" t="s">
        <v>176</v>
      </c>
    </row>
    <row r="291" spans="1:38" x14ac:dyDescent="0.4">
      <c r="A291" s="2" t="s">
        <v>65</v>
      </c>
    </row>
    <row r="292" spans="1:38" x14ac:dyDescent="0.4">
      <c r="A292" s="30" t="s">
        <v>177</v>
      </c>
      <c r="B292" s="4"/>
      <c r="C292" s="4"/>
    </row>
    <row r="293" spans="1:38" x14ac:dyDescent="0.4">
      <c r="A293" s="4" t="s">
        <v>178</v>
      </c>
      <c r="B293" s="4"/>
      <c r="C293" s="4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</row>
    <row r="294" spans="1:38" x14ac:dyDescent="0.4">
      <c r="A294" s="2" t="s">
        <v>34</v>
      </c>
      <c r="D294" s="10">
        <f t="shared" ref="D294:AL294" si="185">D298+D299</f>
        <v>1.9043999999999998E-2</v>
      </c>
      <c r="E294" s="10">
        <f t="shared" si="185"/>
        <v>1.5102000000000001E-2</v>
      </c>
      <c r="F294" s="10">
        <f t="shared" si="185"/>
        <v>6.966E-3</v>
      </c>
      <c r="G294" s="10">
        <f t="shared" si="185"/>
        <v>4.248E-3</v>
      </c>
      <c r="H294" s="10">
        <f t="shared" si="185"/>
        <v>3.15E-3</v>
      </c>
      <c r="I294" s="10">
        <f t="shared" si="185"/>
        <v>3.0959999999999998E-3</v>
      </c>
      <c r="J294" s="10">
        <f t="shared" si="185"/>
        <v>2.862E-3</v>
      </c>
      <c r="K294" s="10">
        <f t="shared" si="185"/>
        <v>3.6900000000000001E-3</v>
      </c>
      <c r="L294" s="10">
        <f t="shared" si="185"/>
        <v>4.5539999999999999E-3</v>
      </c>
      <c r="M294" s="10">
        <f t="shared" si="185"/>
        <v>4.2119999999999996E-3</v>
      </c>
      <c r="N294" s="10">
        <f t="shared" si="185"/>
        <v>4.176E-3</v>
      </c>
      <c r="O294" s="10">
        <f t="shared" si="185"/>
        <v>4.4279999999999996E-3</v>
      </c>
      <c r="P294" s="10">
        <f t="shared" si="185"/>
        <v>3.15E-3</v>
      </c>
      <c r="Q294" s="10">
        <f t="shared" si="185"/>
        <v>2.8440000000000002E-3</v>
      </c>
      <c r="R294" s="10">
        <f t="shared" si="185"/>
        <v>2.6459999999999999E-3</v>
      </c>
      <c r="S294" s="10">
        <f t="shared" si="185"/>
        <v>2.0339999999999998E-3</v>
      </c>
      <c r="T294" s="10">
        <f t="shared" si="185"/>
        <v>1.8E-3</v>
      </c>
      <c r="U294" s="10">
        <f t="shared" si="185"/>
        <v>2.0339999999999998E-3</v>
      </c>
      <c r="V294" s="10">
        <f t="shared" si="185"/>
        <v>1.9403999999999999E-3</v>
      </c>
      <c r="W294" s="10">
        <f t="shared" si="185"/>
        <v>8.208E-4</v>
      </c>
      <c r="X294" s="10">
        <f t="shared" si="185"/>
        <v>6.9839999999999995E-4</v>
      </c>
      <c r="Y294" s="10">
        <f t="shared" si="185"/>
        <v>7.5960000000000003E-4</v>
      </c>
      <c r="Z294" s="10">
        <f t="shared" si="185"/>
        <v>6.7860000000000001E-4</v>
      </c>
      <c r="AA294" s="10">
        <f t="shared" si="185"/>
        <v>6.2279999999999996E-4</v>
      </c>
      <c r="AB294" s="10">
        <f t="shared" si="185"/>
        <v>5.2019999999999996E-4</v>
      </c>
      <c r="AC294" s="10">
        <f t="shared" si="185"/>
        <v>4.3019999999999999E-4</v>
      </c>
      <c r="AD294" s="10">
        <f t="shared" si="185"/>
        <v>4.0040000000000003E-4</v>
      </c>
      <c r="AE294" s="10">
        <f t="shared" si="185"/>
        <v>4.4240000000000002E-4</v>
      </c>
      <c r="AF294" s="10">
        <f t="shared" si="185"/>
        <v>4.0200000000000001E-4</v>
      </c>
      <c r="AG294" s="10">
        <f t="shared" si="185"/>
        <v>3.0083999999999997E-4</v>
      </c>
      <c r="AH294" s="10">
        <f t="shared" si="185"/>
        <v>3.0600000000000001E-4</v>
      </c>
      <c r="AI294" s="25">
        <f t="shared" si="185"/>
        <v>2.8742299999999998E-4</v>
      </c>
      <c r="AJ294" s="25">
        <f t="shared" si="185"/>
        <v>2.0556E-4</v>
      </c>
      <c r="AK294" s="25">
        <f t="shared" si="185"/>
        <v>1.9253599999999999E-4</v>
      </c>
      <c r="AL294" s="25">
        <f t="shared" si="185"/>
        <v>1.5844700000000001E-4</v>
      </c>
    </row>
    <row r="295" spans="1:38" x14ac:dyDescent="0.4">
      <c r="A295" s="14" t="s">
        <v>24</v>
      </c>
      <c r="B295" s="14"/>
      <c r="C295" s="14"/>
      <c r="D295" s="14"/>
      <c r="E295" s="15">
        <f>(E294-$D294)/$D294</f>
        <v>-0.20699432892249517</v>
      </c>
      <c r="F295" s="15">
        <f t="shared" ref="F295:AL295" si="186">(F294-$D294)/$D294</f>
        <v>-0.63421550094517953</v>
      </c>
      <c r="G295" s="15">
        <f t="shared" si="186"/>
        <v>-0.77693761814744799</v>
      </c>
      <c r="H295" s="15">
        <f t="shared" si="186"/>
        <v>-0.83459357277882795</v>
      </c>
      <c r="I295" s="15">
        <f t="shared" si="186"/>
        <v>-0.83742911153119082</v>
      </c>
      <c r="J295" s="15">
        <f t="shared" si="186"/>
        <v>-0.84971644612476371</v>
      </c>
      <c r="K295" s="15">
        <f t="shared" si="186"/>
        <v>-0.80623818525519841</v>
      </c>
      <c r="L295" s="15">
        <f t="shared" si="186"/>
        <v>-0.76086956521739135</v>
      </c>
      <c r="M295" s="15">
        <f t="shared" si="186"/>
        <v>-0.77882797731568998</v>
      </c>
      <c r="N295" s="15">
        <f t="shared" si="186"/>
        <v>-0.78071833648393196</v>
      </c>
      <c r="O295" s="15">
        <f t="shared" si="186"/>
        <v>-0.76748582230623819</v>
      </c>
      <c r="P295" s="15">
        <f t="shared" si="186"/>
        <v>-0.83459357277882795</v>
      </c>
      <c r="Q295" s="15">
        <f t="shared" si="186"/>
        <v>-0.85066162570888471</v>
      </c>
      <c r="R295" s="15">
        <f t="shared" si="186"/>
        <v>-0.86105860113421551</v>
      </c>
      <c r="S295" s="15">
        <f t="shared" si="186"/>
        <v>-0.8931947069943289</v>
      </c>
      <c r="T295" s="15">
        <f t="shared" si="186"/>
        <v>-0.90548204158790169</v>
      </c>
      <c r="U295" s="15">
        <f t="shared" si="186"/>
        <v>-0.8931947069943289</v>
      </c>
      <c r="V295" s="15">
        <f t="shared" si="186"/>
        <v>-0.89810964083175815</v>
      </c>
      <c r="W295" s="15">
        <f t="shared" si="186"/>
        <v>-0.95689981096408316</v>
      </c>
      <c r="X295" s="15">
        <f t="shared" si="186"/>
        <v>-0.96332703213610593</v>
      </c>
      <c r="Y295" s="15">
        <f t="shared" si="186"/>
        <v>-0.9601134215500946</v>
      </c>
      <c r="Z295" s="15">
        <f t="shared" si="186"/>
        <v>-0.9643667296786389</v>
      </c>
      <c r="AA295" s="15">
        <f t="shared" si="186"/>
        <v>-0.96729678638941397</v>
      </c>
      <c r="AB295" s="15">
        <f t="shared" si="186"/>
        <v>-0.97268431001890365</v>
      </c>
      <c r="AC295" s="15">
        <f t="shared" si="186"/>
        <v>-0.97741020793950861</v>
      </c>
      <c r="AD295" s="15">
        <f t="shared" si="186"/>
        <v>-0.97897500525099779</v>
      </c>
      <c r="AE295" s="15">
        <f t="shared" si="186"/>
        <v>-0.9767695862213821</v>
      </c>
      <c r="AF295" s="15">
        <f t="shared" si="186"/>
        <v>-0.9788909892879647</v>
      </c>
      <c r="AG295" s="15">
        <f t="shared" si="186"/>
        <v>-0.98420289855072463</v>
      </c>
      <c r="AH295" s="15">
        <f t="shared" si="186"/>
        <v>-0.98393194706994325</v>
      </c>
      <c r="AI295" s="15">
        <f t="shared" si="186"/>
        <v>-0.98490742491073313</v>
      </c>
      <c r="AJ295" s="15">
        <f t="shared" si="186"/>
        <v>-0.9892060491493383</v>
      </c>
      <c r="AK295" s="15">
        <f t="shared" si="186"/>
        <v>-0.98988993908842682</v>
      </c>
      <c r="AL295" s="15">
        <f t="shared" si="186"/>
        <v>-0.99167995169082135</v>
      </c>
    </row>
    <row r="296" spans="1:38" x14ac:dyDescent="0.4">
      <c r="A296" s="16" t="s">
        <v>25</v>
      </c>
      <c r="E296" s="17">
        <f t="shared" ref="E296:AL296" si="187">(E294-D294)/D294</f>
        <v>-0.20699432892249517</v>
      </c>
      <c r="F296" s="17">
        <f t="shared" si="187"/>
        <v>-0.53873659117997619</v>
      </c>
      <c r="G296" s="17">
        <f t="shared" si="187"/>
        <v>-0.39018087855297157</v>
      </c>
      <c r="H296" s="17">
        <f t="shared" si="187"/>
        <v>-0.25847457627118642</v>
      </c>
      <c r="I296" s="17">
        <f t="shared" si="187"/>
        <v>-1.7142857142857217E-2</v>
      </c>
      <c r="J296" s="17">
        <f t="shared" si="187"/>
        <v>-7.5581395348837163E-2</v>
      </c>
      <c r="K296" s="17">
        <f t="shared" si="187"/>
        <v>0.28930817610062898</v>
      </c>
      <c r="L296" s="17">
        <f t="shared" si="187"/>
        <v>0.23414634146341456</v>
      </c>
      <c r="M296" s="17">
        <f t="shared" si="187"/>
        <v>-7.5098814229249078E-2</v>
      </c>
      <c r="N296" s="17">
        <f t="shared" si="187"/>
        <v>-8.5470085470084473E-3</v>
      </c>
      <c r="O296" s="17">
        <f t="shared" si="187"/>
        <v>6.0344827586206802E-2</v>
      </c>
      <c r="P296" s="17">
        <f t="shared" si="187"/>
        <v>-0.28861788617886175</v>
      </c>
      <c r="Q296" s="17">
        <f t="shared" si="187"/>
        <v>-9.71428571428571E-2</v>
      </c>
      <c r="R296" s="17">
        <f t="shared" si="187"/>
        <v>-6.9620253164557055E-2</v>
      </c>
      <c r="S296" s="17">
        <f t="shared" si="187"/>
        <v>-0.23129251700680278</v>
      </c>
      <c r="T296" s="17">
        <f t="shared" si="187"/>
        <v>-0.11504424778761055</v>
      </c>
      <c r="U296" s="17">
        <f t="shared" si="187"/>
        <v>0.12999999999999992</v>
      </c>
      <c r="V296" s="17">
        <f t="shared" si="187"/>
        <v>-4.6017699115044199E-2</v>
      </c>
      <c r="W296" s="17">
        <f t="shared" si="187"/>
        <v>-0.57699443413729123</v>
      </c>
      <c r="X296" s="17">
        <f t="shared" si="187"/>
        <v>-0.14912280701754391</v>
      </c>
      <c r="Y296" s="17">
        <f t="shared" si="187"/>
        <v>8.7628865979381562E-2</v>
      </c>
      <c r="Z296" s="17">
        <f t="shared" si="187"/>
        <v>-0.10663507109004741</v>
      </c>
      <c r="AA296" s="17">
        <f t="shared" si="187"/>
        <v>-8.2228116710875418E-2</v>
      </c>
      <c r="AB296" s="17">
        <f t="shared" si="187"/>
        <v>-0.16473988439306358</v>
      </c>
      <c r="AC296" s="17">
        <f t="shared" si="187"/>
        <v>-0.17301038062283733</v>
      </c>
      <c r="AD296" s="17">
        <f t="shared" si="187"/>
        <v>-6.9270106927010619E-2</v>
      </c>
      <c r="AE296" s="17">
        <f t="shared" si="187"/>
        <v>0.10489510489510487</v>
      </c>
      <c r="AF296" s="17">
        <f t="shared" si="187"/>
        <v>-9.1320072332730567E-2</v>
      </c>
      <c r="AG296" s="17">
        <f t="shared" si="187"/>
        <v>-0.25164179104477619</v>
      </c>
      <c r="AH296" s="20">
        <f t="shared" si="187"/>
        <v>1.7151974471479987E-2</v>
      </c>
      <c r="AI296" s="21">
        <f t="shared" si="187"/>
        <v>-6.0709150326797502E-2</v>
      </c>
      <c r="AJ296" s="21">
        <f t="shared" si="187"/>
        <v>-0.28481715102827532</v>
      </c>
      <c r="AK296" s="21">
        <f t="shared" si="187"/>
        <v>-6.3358630083673942E-2</v>
      </c>
      <c r="AL296" s="21">
        <f t="shared" si="187"/>
        <v>-0.17705260314954077</v>
      </c>
    </row>
    <row r="297" spans="1:38" hidden="1" x14ac:dyDescent="0.4">
      <c r="A297" s="2" t="s">
        <v>35</v>
      </c>
      <c r="S297" s="22" t="e">
        <f>S294/#REF!</f>
        <v>#REF!</v>
      </c>
      <c r="T297" s="22" t="e">
        <f>T294/#REF!</f>
        <v>#REF!</v>
      </c>
      <c r="U297" s="22" t="e">
        <f>U294/#REF!</f>
        <v>#REF!</v>
      </c>
      <c r="V297" s="22" t="e">
        <f>V294/#REF!</f>
        <v>#REF!</v>
      </c>
      <c r="W297" s="22" t="e">
        <f>W294/#REF!</f>
        <v>#REF!</v>
      </c>
      <c r="X297" s="22" t="e">
        <f>X294/#REF!</f>
        <v>#REF!</v>
      </c>
      <c r="Y297" s="22" t="e">
        <f>Y294/#REF!</f>
        <v>#REF!</v>
      </c>
      <c r="Z297" s="22" t="e">
        <f>Z294/#REF!</f>
        <v>#REF!</v>
      </c>
      <c r="AA297" s="22" t="e">
        <f>AA294/#REF!</f>
        <v>#REF!</v>
      </c>
      <c r="AB297" s="22" t="e">
        <f>AB294/#REF!</f>
        <v>#REF!</v>
      </c>
      <c r="AC297" s="22" t="e">
        <f>AC294/#REF!</f>
        <v>#REF!</v>
      </c>
      <c r="AD297" s="22" t="e">
        <f>AD294/#REF!</f>
        <v>#REF!</v>
      </c>
      <c r="AE297" s="22" t="e">
        <f>AE294/#REF!</f>
        <v>#REF!</v>
      </c>
      <c r="AF297" s="22" t="e">
        <f>AF294/#REF!</f>
        <v>#REF!</v>
      </c>
      <c r="AG297" s="22" t="e">
        <f>AG294/#REF!</f>
        <v>#REF!</v>
      </c>
      <c r="AH297" s="22" t="e">
        <f>AH294/#REF!</f>
        <v>#REF!</v>
      </c>
      <c r="AI297" s="23" t="e">
        <f>AI294/#REF!</f>
        <v>#REF!</v>
      </c>
    </row>
    <row r="298" spans="1:38" x14ac:dyDescent="0.4">
      <c r="A298" s="2" t="s">
        <v>179</v>
      </c>
      <c r="B298" s="2" t="s">
        <v>180</v>
      </c>
      <c r="D298" s="2">
        <v>1.9043999999999998E-2</v>
      </c>
      <c r="E298" s="2">
        <v>1.5102000000000001E-2</v>
      </c>
      <c r="F298" s="2">
        <v>6.966E-3</v>
      </c>
      <c r="G298" s="2">
        <v>4.248E-3</v>
      </c>
      <c r="H298" s="2">
        <v>3.15E-3</v>
      </c>
      <c r="I298" s="2">
        <v>3.0959999999999998E-3</v>
      </c>
      <c r="J298" s="2">
        <v>2.862E-3</v>
      </c>
      <c r="K298" s="2">
        <v>3.6900000000000001E-3</v>
      </c>
      <c r="L298" s="2">
        <v>4.5539999999999999E-3</v>
      </c>
      <c r="M298" s="2">
        <v>4.2119999999999996E-3</v>
      </c>
      <c r="N298" s="2">
        <v>4.176E-3</v>
      </c>
      <c r="O298" s="2">
        <v>4.4279999999999996E-3</v>
      </c>
      <c r="P298" s="2">
        <v>3.15E-3</v>
      </c>
      <c r="Q298" s="2">
        <v>2.8440000000000002E-3</v>
      </c>
      <c r="R298" s="2">
        <v>2.6459999999999999E-3</v>
      </c>
      <c r="S298" s="2">
        <v>2.0339999999999998E-3</v>
      </c>
      <c r="T298" s="2">
        <v>1.8E-3</v>
      </c>
      <c r="U298" s="2">
        <v>2.0339999999999998E-3</v>
      </c>
      <c r="V298" s="2">
        <v>1.9403999999999999E-3</v>
      </c>
      <c r="W298" s="2">
        <v>8.208E-4</v>
      </c>
      <c r="X298" s="2">
        <v>6.9839999999999995E-4</v>
      </c>
      <c r="Y298" s="2">
        <v>7.5960000000000003E-4</v>
      </c>
      <c r="Z298" s="2">
        <v>6.7860000000000001E-4</v>
      </c>
      <c r="AA298" s="2">
        <v>6.2279999999999996E-4</v>
      </c>
      <c r="AB298" s="2">
        <v>5.2019999999999996E-4</v>
      </c>
      <c r="AC298" s="2">
        <v>4.3019999999999999E-4</v>
      </c>
      <c r="AD298" s="2">
        <v>3.9960000000000001E-4</v>
      </c>
      <c r="AE298" s="2">
        <v>4.392E-4</v>
      </c>
      <c r="AF298" s="2">
        <v>3.9960000000000001E-4</v>
      </c>
      <c r="AG298" s="2">
        <v>3.0059999999999999E-4</v>
      </c>
      <c r="AH298" s="2">
        <v>3.0600000000000001E-4</v>
      </c>
      <c r="AI298" s="26">
        <v>2.8742299999999998E-4</v>
      </c>
      <c r="AJ298" s="2">
        <v>2.0556E-4</v>
      </c>
      <c r="AK298" s="2">
        <v>1.9253599999999999E-4</v>
      </c>
      <c r="AL298" s="2">
        <v>1.5844700000000001E-4</v>
      </c>
    </row>
    <row r="299" spans="1:38" x14ac:dyDescent="0.4">
      <c r="A299" s="2" t="s">
        <v>181</v>
      </c>
      <c r="B299" s="2" t="s">
        <v>182</v>
      </c>
      <c r="C299" s="24"/>
      <c r="D299" s="33">
        <v>0</v>
      </c>
      <c r="E299" s="33">
        <v>0</v>
      </c>
      <c r="F299" s="33">
        <v>0</v>
      </c>
      <c r="G299" s="33">
        <v>0</v>
      </c>
      <c r="H299" s="33">
        <v>0</v>
      </c>
      <c r="I299" s="33">
        <v>0</v>
      </c>
      <c r="J299" s="33">
        <v>0</v>
      </c>
      <c r="K299" s="33">
        <v>0</v>
      </c>
      <c r="L299" s="33">
        <v>0</v>
      </c>
      <c r="M299" s="33">
        <v>0</v>
      </c>
      <c r="N299" s="33">
        <v>0</v>
      </c>
      <c r="O299" s="33">
        <v>0</v>
      </c>
      <c r="P299" s="33">
        <v>0</v>
      </c>
      <c r="Q299" s="33">
        <v>0</v>
      </c>
      <c r="R299" s="33">
        <v>0</v>
      </c>
      <c r="S299" s="33">
        <v>0</v>
      </c>
      <c r="T299" s="33">
        <v>0</v>
      </c>
      <c r="U299" s="33">
        <v>0</v>
      </c>
      <c r="V299" s="33">
        <v>0</v>
      </c>
      <c r="W299" s="33">
        <v>0</v>
      </c>
      <c r="X299" s="33">
        <v>0</v>
      </c>
      <c r="Y299" s="33">
        <v>0</v>
      </c>
      <c r="Z299" s="33">
        <v>0</v>
      </c>
      <c r="AA299" s="33">
        <v>0</v>
      </c>
      <c r="AB299" s="33">
        <v>0</v>
      </c>
      <c r="AC299" s="33">
        <v>0</v>
      </c>
      <c r="AD299" s="2">
        <v>7.9999999999999996E-7</v>
      </c>
      <c r="AE299" s="2">
        <v>3.1999999999999999E-6</v>
      </c>
      <c r="AF299" s="2">
        <v>2.3999999999999999E-6</v>
      </c>
      <c r="AG299" s="2">
        <v>2.3999999999999998E-7</v>
      </c>
      <c r="AH299" s="2">
        <v>0</v>
      </c>
      <c r="AI299" s="2">
        <v>0</v>
      </c>
      <c r="AJ299" s="2">
        <v>0</v>
      </c>
      <c r="AK299" s="2">
        <v>0</v>
      </c>
      <c r="AL299" s="2">
        <v>0</v>
      </c>
    </row>
    <row r="300" spans="1:38" x14ac:dyDescent="0.4"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</row>
    <row r="301" spans="1:38" x14ac:dyDescent="0.4"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</row>
    <row r="302" spans="1:38" x14ac:dyDescent="0.4">
      <c r="A302" s="9" t="s">
        <v>183</v>
      </c>
    </row>
    <row r="303" spans="1:38" x14ac:dyDescent="0.4">
      <c r="A303" s="2" t="s">
        <v>65</v>
      </c>
    </row>
    <row r="304" spans="1:38" x14ac:dyDescent="0.4">
      <c r="A304" s="30" t="s">
        <v>184</v>
      </c>
      <c r="B304" s="4"/>
      <c r="C304" s="4"/>
    </row>
    <row r="305" spans="1:38" x14ac:dyDescent="0.4">
      <c r="A305" s="30" t="s">
        <v>185</v>
      </c>
      <c r="B305" s="4"/>
      <c r="C305" s="4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</row>
    <row r="306" spans="1:38" x14ac:dyDescent="0.4">
      <c r="A306" s="2" t="s">
        <v>34</v>
      </c>
      <c r="D306" s="10">
        <f t="shared" ref="D306:AL306" si="188">D310+D311</f>
        <v>1.6138268418061622E-3</v>
      </c>
      <c r="E306" s="10">
        <f t="shared" si="188"/>
        <v>2.1233961730591083E-3</v>
      </c>
      <c r="F306" s="10">
        <f t="shared" si="188"/>
        <v>1.3608802612193637E-3</v>
      </c>
      <c r="G306" s="10">
        <f t="shared" si="188"/>
        <v>1.0031323096382949E-3</v>
      </c>
      <c r="H306" s="10">
        <f t="shared" si="188"/>
        <v>9.3005306987153273E-4</v>
      </c>
      <c r="I306" s="10">
        <f t="shared" si="188"/>
        <v>9.1221746261199569E-4</v>
      </c>
      <c r="J306" s="10">
        <f t="shared" si="188"/>
        <v>9.4793868104964241E-4</v>
      </c>
      <c r="K306" s="10">
        <f t="shared" si="188"/>
        <v>9.0367404498833904E-4</v>
      </c>
      <c r="L306" s="10">
        <f t="shared" si="188"/>
        <v>1.5414344946286158E-3</v>
      </c>
      <c r="M306" s="10">
        <f t="shared" si="188"/>
        <v>1.5155762660126284E-3</v>
      </c>
      <c r="N306" s="10">
        <f t="shared" si="188"/>
        <v>1.056672172905909E-3</v>
      </c>
      <c r="O306" s="10">
        <f t="shared" si="188"/>
        <v>1.0292852249071925E-3</v>
      </c>
      <c r="P306" s="10">
        <f t="shared" si="188"/>
        <v>1.1455965680318937E-3</v>
      </c>
      <c r="Q306" s="10">
        <f t="shared" si="188"/>
        <v>1.3646681064992706E-3</v>
      </c>
      <c r="R306" s="10">
        <f t="shared" si="188"/>
        <v>1.7235704919750308E-3</v>
      </c>
      <c r="S306" s="10">
        <f t="shared" si="188"/>
        <v>1.9974592149567027E-3</v>
      </c>
      <c r="T306" s="10">
        <f t="shared" si="188"/>
        <v>2.2493962872975511E-3</v>
      </c>
      <c r="U306" s="10">
        <f t="shared" si="188"/>
        <v>2.9923946111199999E-3</v>
      </c>
      <c r="V306" s="10">
        <f t="shared" si="188"/>
        <v>3.5752642208800004E-3</v>
      </c>
      <c r="W306" s="10">
        <f t="shared" si="188"/>
        <v>2.2228237439999997E-3</v>
      </c>
      <c r="X306" s="10">
        <f t="shared" si="188"/>
        <v>2.0521083496E-3</v>
      </c>
      <c r="Y306" s="10">
        <f t="shared" si="188"/>
        <v>2.2098204000000001E-3</v>
      </c>
      <c r="Z306" s="10">
        <f t="shared" si="188"/>
        <v>2.4322075999999998E-3</v>
      </c>
      <c r="AA306" s="10">
        <f t="shared" si="188"/>
        <v>2.4311667022940001E-3</v>
      </c>
      <c r="AB306" s="10">
        <f t="shared" si="188"/>
        <v>2.4473745920000002E-3</v>
      </c>
      <c r="AC306" s="10">
        <f t="shared" si="188"/>
        <v>2.4021064064000002E-3</v>
      </c>
      <c r="AD306" s="10">
        <f t="shared" si="188"/>
        <v>2.3579263999999999E-3</v>
      </c>
      <c r="AE306" s="10">
        <f t="shared" si="188"/>
        <v>2.3605760000000001E-3</v>
      </c>
      <c r="AF306" s="10">
        <f t="shared" si="188"/>
        <v>2.3989376000000001E-3</v>
      </c>
      <c r="AG306" s="10">
        <f t="shared" si="188"/>
        <v>2.3989376000000001E-3</v>
      </c>
      <c r="AH306" s="10">
        <f t="shared" si="188"/>
        <v>2.5407488000000001E-3</v>
      </c>
      <c r="AI306" s="25">
        <f t="shared" si="188"/>
        <v>2.5885567999999999E-3</v>
      </c>
      <c r="AJ306" s="25">
        <f t="shared" si="188"/>
        <v>2.5761463999999998E-3</v>
      </c>
      <c r="AK306" s="25">
        <f t="shared" si="188"/>
        <v>2.6489444E-3</v>
      </c>
      <c r="AL306" s="25">
        <f t="shared" si="188"/>
        <v>2.8281164E-3</v>
      </c>
    </row>
    <row r="307" spans="1:38" x14ac:dyDescent="0.4">
      <c r="A307" s="14" t="s">
        <v>24</v>
      </c>
      <c r="B307" s="14"/>
      <c r="C307" s="14"/>
      <c r="D307" s="14"/>
      <c r="E307" s="15">
        <f>(E306-$D306)/$D306</f>
        <v>0.3157521724466093</v>
      </c>
      <c r="F307" s="15">
        <f t="shared" ref="F307:AL307" si="189">(F306-$D306)/$D306</f>
        <v>-0.15673712571523832</v>
      </c>
      <c r="G307" s="15">
        <f t="shared" si="189"/>
        <v>-0.37841391427372117</v>
      </c>
      <c r="H307" s="15">
        <f t="shared" si="189"/>
        <v>-0.42369711187190551</v>
      </c>
      <c r="I307" s="15">
        <f t="shared" si="189"/>
        <v>-0.434748859678737</v>
      </c>
      <c r="J307" s="15">
        <f t="shared" si="189"/>
        <v>-0.41261437937868928</v>
      </c>
      <c r="K307" s="15">
        <f t="shared" si="189"/>
        <v>-0.44004274710354585</v>
      </c>
      <c r="L307" s="15">
        <f t="shared" si="189"/>
        <v>-4.4857567926262977E-2</v>
      </c>
      <c r="M307" s="15">
        <f t="shared" si="189"/>
        <v>-6.0880494268873181E-2</v>
      </c>
      <c r="N307" s="15">
        <f t="shared" si="189"/>
        <v>-0.34523819685431489</v>
      </c>
      <c r="O307" s="15">
        <f t="shared" si="189"/>
        <v>-0.36220838677138534</v>
      </c>
      <c r="P307" s="15">
        <f t="shared" si="189"/>
        <v>-0.29013662534589812</v>
      </c>
      <c r="Q307" s="15">
        <f t="shared" si="189"/>
        <v>-0.15439000570100703</v>
      </c>
      <c r="R307" s="15">
        <f t="shared" si="189"/>
        <v>6.8002122238867826E-2</v>
      </c>
      <c r="S307" s="15">
        <f t="shared" si="189"/>
        <v>0.23771594523808201</v>
      </c>
      <c r="T307" s="15">
        <f t="shared" si="189"/>
        <v>0.39382753404948484</v>
      </c>
      <c r="U307" s="15">
        <f t="shared" si="189"/>
        <v>0.85422285315999125</v>
      </c>
      <c r="V307" s="15">
        <f t="shared" si="189"/>
        <v>1.2153951887915295</v>
      </c>
      <c r="W307" s="15">
        <f t="shared" si="189"/>
        <v>0.37736198606800997</v>
      </c>
      <c r="X307" s="15">
        <f t="shared" si="189"/>
        <v>0.27157901730232847</v>
      </c>
      <c r="Y307" s="15">
        <f t="shared" si="189"/>
        <v>0.36930452682693893</v>
      </c>
      <c r="Z307" s="15">
        <f t="shared" si="189"/>
        <v>0.50710568010996926</v>
      </c>
      <c r="AA307" s="15">
        <f t="shared" si="189"/>
        <v>0.50646069287897566</v>
      </c>
      <c r="AB307" s="15">
        <f t="shared" si="189"/>
        <v>0.51650383337344197</v>
      </c>
      <c r="AC307" s="15">
        <f t="shared" si="189"/>
        <v>0.48845362102889034</v>
      </c>
      <c r="AD307" s="15">
        <f t="shared" si="189"/>
        <v>0.46107769366449292</v>
      </c>
      <c r="AE307" s="15">
        <f t="shared" si="189"/>
        <v>0.46271950549421487</v>
      </c>
      <c r="AF307" s="15">
        <f t="shared" si="189"/>
        <v>0.4864900854636659</v>
      </c>
      <c r="AG307" s="15">
        <f t="shared" si="189"/>
        <v>0.4864900854636659</v>
      </c>
      <c r="AH307" s="15">
        <f t="shared" si="189"/>
        <v>0.57436270991530025</v>
      </c>
      <c r="AI307" s="15">
        <f t="shared" si="189"/>
        <v>0.60398670597332482</v>
      </c>
      <c r="AJ307" s="15">
        <f t="shared" si="189"/>
        <v>0.59629666161508943</v>
      </c>
      <c r="AK307" s="15">
        <f t="shared" si="189"/>
        <v>0.64140559035153688</v>
      </c>
      <c r="AL307" s="15">
        <f t="shared" si="189"/>
        <v>0.75242865389128721</v>
      </c>
    </row>
    <row r="308" spans="1:38" x14ac:dyDescent="0.4">
      <c r="A308" s="16" t="s">
        <v>25</v>
      </c>
      <c r="E308" s="17">
        <f t="shared" ref="E308:AL308" si="190">(E306-D306)/D306</f>
        <v>0.3157521724466093</v>
      </c>
      <c r="F308" s="17">
        <f t="shared" si="190"/>
        <v>-0.35910204676558899</v>
      </c>
      <c r="G308" s="17">
        <f t="shared" si="190"/>
        <v>-0.26287981520175968</v>
      </c>
      <c r="H308" s="17">
        <f t="shared" si="190"/>
        <v>-7.2851047727804513E-2</v>
      </c>
      <c r="I308" s="17">
        <f t="shared" si="190"/>
        <v>-1.9176977999761514E-2</v>
      </c>
      <c r="J308" s="17">
        <f t="shared" si="190"/>
        <v>3.9158665451727324E-2</v>
      </c>
      <c r="K308" s="17">
        <f t="shared" si="190"/>
        <v>-4.6695674463130471E-2</v>
      </c>
      <c r="L308" s="17">
        <f t="shared" si="190"/>
        <v>0.70574169212584426</v>
      </c>
      <c r="M308" s="17">
        <f t="shared" si="190"/>
        <v>-1.6775431395946224E-2</v>
      </c>
      <c r="N308" s="17">
        <f t="shared" si="190"/>
        <v>-0.30279181813401107</v>
      </c>
      <c r="O308" s="17">
        <f t="shared" si="190"/>
        <v>-2.5918112259359364E-2</v>
      </c>
      <c r="P308" s="17">
        <f t="shared" si="190"/>
        <v>0.1130020525993547</v>
      </c>
      <c r="Q308" s="17">
        <f t="shared" si="190"/>
        <v>0.19122922028627967</v>
      </c>
      <c r="R308" s="17">
        <f t="shared" si="190"/>
        <v>0.26299609682858227</v>
      </c>
      <c r="S308" s="17">
        <f t="shared" si="190"/>
        <v>0.15890775820130462</v>
      </c>
      <c r="T308" s="17">
        <f t="shared" si="190"/>
        <v>0.12612876921560046</v>
      </c>
      <c r="U308" s="17">
        <f t="shared" si="190"/>
        <v>0.33031010499047947</v>
      </c>
      <c r="V308" s="17">
        <f t="shared" si="190"/>
        <v>0.19478367177711325</v>
      </c>
      <c r="W308" s="17">
        <f t="shared" si="190"/>
        <v>-0.37827707081943068</v>
      </c>
      <c r="X308" s="17">
        <f t="shared" si="190"/>
        <v>-7.6801138579163819E-2</v>
      </c>
      <c r="Y308" s="17">
        <f t="shared" si="190"/>
        <v>7.6853666343076651E-2</v>
      </c>
      <c r="Z308" s="17">
        <f t="shared" si="190"/>
        <v>0.10063587067980716</v>
      </c>
      <c r="AA308" s="17">
        <f t="shared" si="190"/>
        <v>-4.2796416967026544E-4</v>
      </c>
      <c r="AB308" s="17">
        <f t="shared" si="190"/>
        <v>6.6667126078630038E-3</v>
      </c>
      <c r="AC308" s="17">
        <f t="shared" si="190"/>
        <v>-1.8496631348536935E-2</v>
      </c>
      <c r="AD308" s="17">
        <f t="shared" si="190"/>
        <v>-1.8392193735585684E-2</v>
      </c>
      <c r="AE308" s="17">
        <f t="shared" si="190"/>
        <v>1.1236991960394405E-3</v>
      </c>
      <c r="AF308" s="17">
        <f t="shared" si="190"/>
        <v>1.6250948920941321E-2</v>
      </c>
      <c r="AG308" s="17">
        <f t="shared" si="190"/>
        <v>0</v>
      </c>
      <c r="AH308" s="20">
        <f t="shared" si="190"/>
        <v>5.9114167871644516E-2</v>
      </c>
      <c r="AI308" s="21">
        <f t="shared" si="190"/>
        <v>1.8816500080606108E-2</v>
      </c>
      <c r="AJ308" s="21">
        <f t="shared" si="190"/>
        <v>-4.7943317295568565E-3</v>
      </c>
      <c r="AK308" s="21">
        <f t="shared" si="190"/>
        <v>2.8258487172934048E-2</v>
      </c>
      <c r="AL308" s="21">
        <f t="shared" si="190"/>
        <v>6.7639018772911966E-2</v>
      </c>
    </row>
    <row r="309" spans="1:38" hidden="1" x14ac:dyDescent="0.4">
      <c r="A309" s="2" t="s">
        <v>35</v>
      </c>
      <c r="S309" s="22" t="e">
        <f>S306/#REF!</f>
        <v>#REF!</v>
      </c>
      <c r="T309" s="22" t="e">
        <f>T306/#REF!</f>
        <v>#REF!</v>
      </c>
      <c r="U309" s="22" t="e">
        <f>U306/#REF!</f>
        <v>#REF!</v>
      </c>
      <c r="V309" s="22" t="e">
        <f>V306/#REF!</f>
        <v>#REF!</v>
      </c>
      <c r="W309" s="22" t="e">
        <f>W306/#REF!</f>
        <v>#REF!</v>
      </c>
      <c r="X309" s="22" t="e">
        <f>X306/#REF!</f>
        <v>#REF!</v>
      </c>
      <c r="Y309" s="22" t="e">
        <f>Y306/#REF!</f>
        <v>#REF!</v>
      </c>
      <c r="Z309" s="22" t="e">
        <f>Z306/#REF!</f>
        <v>#REF!</v>
      </c>
      <c r="AA309" s="22" t="e">
        <f>AA306/#REF!</f>
        <v>#REF!</v>
      </c>
      <c r="AB309" s="22" t="e">
        <f>AB306/#REF!</f>
        <v>#REF!</v>
      </c>
      <c r="AC309" s="22" t="e">
        <f>AC306/#REF!</f>
        <v>#REF!</v>
      </c>
      <c r="AD309" s="22" t="e">
        <f>AD306/#REF!</f>
        <v>#REF!</v>
      </c>
      <c r="AE309" s="22" t="e">
        <f>AE306/#REF!</f>
        <v>#REF!</v>
      </c>
      <c r="AF309" s="22" t="e">
        <f>AF306/#REF!</f>
        <v>#REF!</v>
      </c>
      <c r="AG309" s="22" t="e">
        <f>AG306/#REF!</f>
        <v>#REF!</v>
      </c>
      <c r="AH309" s="22" t="e">
        <f>AH306/#REF!</f>
        <v>#REF!</v>
      </c>
      <c r="AI309" s="23" t="e">
        <f>AI306/#REF!</f>
        <v>#REF!</v>
      </c>
    </row>
    <row r="310" spans="1:38" x14ac:dyDescent="0.4">
      <c r="A310" s="2" t="s">
        <v>186</v>
      </c>
      <c r="B310" s="2" t="s">
        <v>187</v>
      </c>
      <c r="D310" s="2">
        <v>1.0087181152907587E-3</v>
      </c>
      <c r="E310" s="2">
        <v>1.1991753818141888E-3</v>
      </c>
      <c r="F310" s="2">
        <v>1.1862717729711379E-3</v>
      </c>
      <c r="G310" s="2">
        <v>9.1883855669087564E-4</v>
      </c>
      <c r="H310" s="2">
        <v>7.9759145809701654E-4</v>
      </c>
      <c r="I310" s="2">
        <v>7.9179781554425377E-4</v>
      </c>
      <c r="J310" s="2">
        <v>7.7935117515480371E-4</v>
      </c>
      <c r="K310" s="2">
        <v>7.1100260967995189E-4</v>
      </c>
      <c r="L310" s="2">
        <v>1.2433958681359544E-3</v>
      </c>
      <c r="M310" s="2">
        <v>1.2506530424635962E-3</v>
      </c>
      <c r="N310" s="2">
        <v>8.5346401847909441E-4</v>
      </c>
      <c r="O310" s="2">
        <v>8.7741556490719241E-4</v>
      </c>
      <c r="P310" s="2">
        <v>9.0203928563189378E-4</v>
      </c>
      <c r="Q310" s="2">
        <v>9.2735404449927061E-4</v>
      </c>
      <c r="R310" s="2">
        <v>1.1710759959750309E-3</v>
      </c>
      <c r="S310" s="2">
        <v>1.3698296625567026E-3</v>
      </c>
      <c r="T310" s="2">
        <v>1.7239092396975509E-3</v>
      </c>
      <c r="U310" s="2">
        <v>2.2000000000000001E-3</v>
      </c>
      <c r="V310" s="2">
        <v>2.8000000000000004E-3</v>
      </c>
      <c r="W310" s="2">
        <v>1.8E-3</v>
      </c>
      <c r="X310" s="2">
        <v>1.6000000000000001E-3</v>
      </c>
      <c r="Y310" s="2">
        <v>1.8E-3</v>
      </c>
      <c r="Z310" s="2">
        <v>2E-3</v>
      </c>
      <c r="AA310" s="2">
        <v>2E-3</v>
      </c>
      <c r="AB310" s="2">
        <v>2E-3</v>
      </c>
      <c r="AC310" s="2">
        <v>2E-3</v>
      </c>
      <c r="AD310" s="2">
        <v>2E-3</v>
      </c>
      <c r="AE310" s="2">
        <v>2E-3</v>
      </c>
      <c r="AF310" s="2">
        <v>2E-3</v>
      </c>
      <c r="AG310" s="2">
        <v>2E-3</v>
      </c>
      <c r="AH310" s="2">
        <v>2E-3</v>
      </c>
      <c r="AI310" s="26">
        <v>2E-3</v>
      </c>
      <c r="AJ310" s="2">
        <v>2E-3</v>
      </c>
      <c r="AK310" s="2">
        <v>2E-3</v>
      </c>
      <c r="AL310" s="2">
        <v>2E-3</v>
      </c>
    </row>
    <row r="311" spans="1:38" x14ac:dyDescent="0.4">
      <c r="A311" s="2" t="s">
        <v>188</v>
      </c>
      <c r="B311" s="2" t="s">
        <v>189</v>
      </c>
      <c r="D311" s="2">
        <v>6.0510872651540343E-4</v>
      </c>
      <c r="E311" s="2">
        <v>9.2422079124491964E-4</v>
      </c>
      <c r="F311" s="2">
        <v>1.7460848824822585E-4</v>
      </c>
      <c r="G311" s="2">
        <v>8.429375294741938E-5</v>
      </c>
      <c r="H311" s="2">
        <v>1.3246161177451614E-4</v>
      </c>
      <c r="I311" s="2">
        <v>1.2041964706774197E-4</v>
      </c>
      <c r="J311" s="2">
        <v>1.6858750589483876E-4</v>
      </c>
      <c r="K311" s="2">
        <v>1.9267143530838715E-4</v>
      </c>
      <c r="L311" s="2">
        <v>2.9803862649266133E-4</v>
      </c>
      <c r="M311" s="2">
        <v>2.6492322354903228E-4</v>
      </c>
      <c r="N311" s="2">
        <v>2.0320815442681454E-4</v>
      </c>
      <c r="O311" s="2">
        <v>1.5186966E-4</v>
      </c>
      <c r="P311" s="2">
        <v>2.4355728239999994E-4</v>
      </c>
      <c r="Q311" s="2">
        <v>4.3731406199999992E-4</v>
      </c>
      <c r="R311" s="2">
        <v>5.5249449600000002E-4</v>
      </c>
      <c r="S311" s="2">
        <v>6.2762955240000008E-4</v>
      </c>
      <c r="T311" s="2">
        <v>5.2548704759999994E-4</v>
      </c>
      <c r="U311" s="2">
        <v>7.9239461111999985E-4</v>
      </c>
      <c r="V311" s="2">
        <v>7.7526422088000006E-4</v>
      </c>
      <c r="W311" s="2">
        <v>4.2282374399999991E-4</v>
      </c>
      <c r="X311" s="2">
        <v>4.5210834959999999E-4</v>
      </c>
      <c r="Y311" s="2">
        <v>4.0982039999999995E-4</v>
      </c>
      <c r="Z311" s="2">
        <v>4.3220759999999992E-4</v>
      </c>
      <c r="AA311" s="2">
        <v>4.3116670229399994E-4</v>
      </c>
      <c r="AB311" s="2">
        <v>4.4737459200000002E-4</v>
      </c>
      <c r="AC311" s="2">
        <v>4.0210640640000003E-4</v>
      </c>
      <c r="AD311" s="2">
        <v>3.5792639999999992E-4</v>
      </c>
      <c r="AE311" s="2">
        <v>3.6057599999999998E-4</v>
      </c>
      <c r="AF311" s="2">
        <v>3.9893759999999991E-4</v>
      </c>
      <c r="AG311" s="2">
        <v>3.9893759999999991E-4</v>
      </c>
      <c r="AH311" s="2">
        <v>5.4074879999999991E-4</v>
      </c>
      <c r="AI311" s="2">
        <v>5.8855680000000001E-4</v>
      </c>
      <c r="AJ311" s="2">
        <v>5.7614639999999996E-4</v>
      </c>
      <c r="AK311" s="2">
        <v>6.4894440000000007E-4</v>
      </c>
      <c r="AL311" s="2">
        <v>8.2811640000000008E-4</v>
      </c>
    </row>
    <row r="313" spans="1:38" x14ac:dyDescent="0.4">
      <c r="A313" s="9" t="s">
        <v>190</v>
      </c>
    </row>
    <row r="314" spans="1:38" x14ac:dyDescent="0.4">
      <c r="A314" s="2" t="s">
        <v>65</v>
      </c>
    </row>
    <row r="315" spans="1:38" x14ac:dyDescent="0.4">
      <c r="A315" s="6" t="s">
        <v>191</v>
      </c>
      <c r="B315" s="6"/>
      <c r="C315" s="6"/>
    </row>
    <row r="316" spans="1:38" x14ac:dyDescent="0.4">
      <c r="A316" s="6" t="s">
        <v>192</v>
      </c>
      <c r="B316" s="6"/>
      <c r="C316" s="6"/>
    </row>
    <row r="317" spans="1:38" x14ac:dyDescent="0.4">
      <c r="A317" s="6" t="s">
        <v>193</v>
      </c>
      <c r="B317" s="6"/>
      <c r="C317" s="6"/>
    </row>
    <row r="318" spans="1:38" x14ac:dyDescent="0.4">
      <c r="A318" s="6" t="s">
        <v>194</v>
      </c>
      <c r="B318" s="6"/>
      <c r="C318" s="6"/>
    </row>
    <row r="319" spans="1:38" x14ac:dyDescent="0.4">
      <c r="A319" s="6" t="s">
        <v>195</v>
      </c>
      <c r="B319" s="6"/>
      <c r="C319" s="6"/>
    </row>
    <row r="320" spans="1:38" x14ac:dyDescent="0.4">
      <c r="A320" s="6" t="s">
        <v>196</v>
      </c>
      <c r="B320" s="6"/>
      <c r="C320" s="6"/>
    </row>
    <row r="321" spans="1:38" x14ac:dyDescent="0.4">
      <c r="A321" s="4" t="s">
        <v>197</v>
      </c>
      <c r="B321" s="4"/>
      <c r="C321" s="4"/>
    </row>
    <row r="322" spans="1:38" x14ac:dyDescent="0.4">
      <c r="A322" s="2" t="s">
        <v>34</v>
      </c>
      <c r="D322" s="10">
        <f t="shared" ref="D322:R322" si="191">D332</f>
        <v>0</v>
      </c>
      <c r="E322" s="10">
        <f t="shared" si="191"/>
        <v>0</v>
      </c>
      <c r="F322" s="10">
        <f t="shared" si="191"/>
        <v>0</v>
      </c>
      <c r="G322" s="10">
        <f t="shared" si="191"/>
        <v>0</v>
      </c>
      <c r="H322" s="10">
        <f t="shared" si="191"/>
        <v>0</v>
      </c>
      <c r="I322" s="10">
        <f t="shared" si="191"/>
        <v>0</v>
      </c>
      <c r="J322" s="10">
        <f t="shared" si="191"/>
        <v>0</v>
      </c>
      <c r="K322" s="10">
        <f t="shared" si="191"/>
        <v>0</v>
      </c>
      <c r="L322" s="10">
        <f t="shared" si="191"/>
        <v>0</v>
      </c>
      <c r="M322" s="10">
        <f t="shared" si="191"/>
        <v>0</v>
      </c>
      <c r="N322" s="10">
        <f t="shared" si="191"/>
        <v>0</v>
      </c>
      <c r="O322" s="10">
        <f t="shared" si="191"/>
        <v>0</v>
      </c>
      <c r="P322" s="10">
        <f t="shared" si="191"/>
        <v>0</v>
      </c>
      <c r="Q322" s="10">
        <f t="shared" si="191"/>
        <v>0</v>
      </c>
      <c r="R322" s="10">
        <f t="shared" si="191"/>
        <v>0</v>
      </c>
      <c r="S322" s="10">
        <f>S332</f>
        <v>4.3631322E-2</v>
      </c>
      <c r="T322" s="10">
        <f t="shared" ref="T322:AL322" si="192">T332</f>
        <v>5.3134186E-2</v>
      </c>
      <c r="U322" s="10">
        <f t="shared" si="192"/>
        <v>7.9456719999999995E-2</v>
      </c>
      <c r="V322" s="10">
        <f t="shared" si="192"/>
        <v>8.6454102000000005E-2</v>
      </c>
      <c r="W322" s="10">
        <f t="shared" si="192"/>
        <v>3.3679267999999998E-2</v>
      </c>
      <c r="X322" s="10">
        <f t="shared" si="192"/>
        <v>4.2513337999999998E-2</v>
      </c>
      <c r="Y322" s="10">
        <f t="shared" si="192"/>
        <v>4.0956145999999999E-2</v>
      </c>
      <c r="Z322" s="10">
        <f t="shared" si="192"/>
        <v>5.8324826000000003E-2</v>
      </c>
      <c r="AA322" s="10">
        <f t="shared" si="192"/>
        <v>7.2639014000000002E-2</v>
      </c>
      <c r="AB322" s="10">
        <f t="shared" si="192"/>
        <v>6.6659795999999993E-2</v>
      </c>
      <c r="AC322" s="10">
        <f t="shared" si="192"/>
        <v>5.9333008E-2</v>
      </c>
      <c r="AD322" s="10">
        <f t="shared" si="192"/>
        <v>4.7394536000000001E-2</v>
      </c>
      <c r="AE322" s="10">
        <f t="shared" si="192"/>
        <v>5.2894617999999997E-2</v>
      </c>
      <c r="AF322" s="10">
        <f t="shared" si="192"/>
        <v>5.9013584000000001E-2</v>
      </c>
      <c r="AG322" s="10">
        <f t="shared" si="192"/>
        <v>6.8177059999999998E-2</v>
      </c>
      <c r="AH322" s="10">
        <f t="shared" si="192"/>
        <v>4.6168745999999997E-2</v>
      </c>
      <c r="AI322" s="10">
        <f t="shared" si="192"/>
        <v>5.1003228999999997E-2</v>
      </c>
      <c r="AJ322" s="10">
        <f t="shared" si="192"/>
        <v>6.7068659000000003E-2</v>
      </c>
      <c r="AK322" s="10">
        <f t="shared" si="192"/>
        <v>3.3875313999999997E-2</v>
      </c>
      <c r="AL322" s="10">
        <f t="shared" si="192"/>
        <v>6.0667202000000003E-2</v>
      </c>
    </row>
    <row r="323" spans="1:38" x14ac:dyDescent="0.4">
      <c r="A323" s="14" t="s">
        <v>24</v>
      </c>
      <c r="B323" s="14"/>
      <c r="C323" s="14"/>
      <c r="D323" s="14"/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U323" s="15">
        <v>0</v>
      </c>
      <c r="V323" s="15">
        <v>0</v>
      </c>
      <c r="W323" s="15">
        <v>0</v>
      </c>
      <c r="X323" s="15">
        <v>0</v>
      </c>
      <c r="Y323" s="15">
        <v>0</v>
      </c>
      <c r="Z323" s="15">
        <v>0</v>
      </c>
      <c r="AA323" s="15">
        <v>0</v>
      </c>
      <c r="AB323" s="15">
        <v>0</v>
      </c>
      <c r="AC323" s="15">
        <v>0</v>
      </c>
      <c r="AD323" s="15">
        <v>0</v>
      </c>
      <c r="AE323" s="15">
        <v>0</v>
      </c>
      <c r="AF323" s="15">
        <v>0</v>
      </c>
      <c r="AG323" s="15">
        <v>0</v>
      </c>
      <c r="AH323" s="15">
        <v>0</v>
      </c>
      <c r="AI323" s="15">
        <v>0</v>
      </c>
      <c r="AJ323" s="15">
        <v>0</v>
      </c>
      <c r="AK323" s="15">
        <v>0</v>
      </c>
      <c r="AL323" s="15">
        <v>0</v>
      </c>
    </row>
    <row r="324" spans="1:38" x14ac:dyDescent="0.4">
      <c r="A324" s="16" t="s">
        <v>25</v>
      </c>
      <c r="E324" s="17">
        <v>0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0</v>
      </c>
      <c r="P324" s="17">
        <v>0</v>
      </c>
      <c r="Q324" s="17">
        <v>0</v>
      </c>
      <c r="R324" s="17">
        <v>0</v>
      </c>
      <c r="S324" s="17">
        <v>0</v>
      </c>
      <c r="T324" s="17">
        <f t="shared" ref="T324" si="193">(T322-S322)/S322</f>
        <v>0.21779913063372225</v>
      </c>
      <c r="U324" s="17">
        <f t="shared" ref="U324" si="194">(U322-T322)/T322</f>
        <v>0.49539733233139199</v>
      </c>
      <c r="V324" s="17">
        <f t="shared" ref="V324" si="195">(V322-U322)/U322</f>
        <v>8.8065326633165963E-2</v>
      </c>
      <c r="W324" s="17">
        <f t="shared" ref="W324" si="196">(W322-V322)/V322</f>
        <v>-0.61043759381133822</v>
      </c>
      <c r="X324" s="17">
        <f t="shared" ref="X324" si="197">(X322-W322)/W322</f>
        <v>0.26229994072317725</v>
      </c>
      <c r="Y324" s="17">
        <f t="shared" ref="Y324" si="198">(Y322-X322)/X322</f>
        <v>-3.6628316506222093E-2</v>
      </c>
      <c r="Z324" s="17">
        <f t="shared" ref="Z324" si="199">(Z322-Y322)/Y322</f>
        <v>0.42407994150621509</v>
      </c>
      <c r="AA324" s="17">
        <f t="shared" ref="AA324" si="200">(AA322-Z322)/Z322</f>
        <v>0.24542187232585996</v>
      </c>
      <c r="AB324" s="17">
        <f t="shared" ref="AB324" si="201">(AB322-AA322)/AA322</f>
        <v>-8.231414044249015E-2</v>
      </c>
      <c r="AC324" s="17">
        <f t="shared" ref="AC324" si="202">(AC322-AB322)/AB322</f>
        <v>-0.10991314764899662</v>
      </c>
      <c r="AD324" s="17">
        <f t="shared" ref="AD324" si="203">(AD322-AC322)/AC322</f>
        <v>-0.20121130551816957</v>
      </c>
      <c r="AE324" s="17">
        <f t="shared" ref="AE324" si="204">(AE322-AD322)/AD322</f>
        <v>0.11604886267902267</v>
      </c>
      <c r="AF324" s="17">
        <f t="shared" ref="AF324" si="205">(AF322-AE322)/AE322</f>
        <v>0.11568220418946978</v>
      </c>
      <c r="AG324" s="17">
        <f t="shared" ref="AG324" si="206">(AG322-AF322)/AF322</f>
        <v>0.15527740189445191</v>
      </c>
      <c r="AH324" s="20">
        <f t="shared" ref="AH324" si="207">(AH322-AG322)/AG322</f>
        <v>-0.32281113324628552</v>
      </c>
      <c r="AI324" s="21">
        <f t="shared" ref="AI324" si="208">(AI322-AH322)/AH322</f>
        <v>0.10471332706329084</v>
      </c>
      <c r="AJ324" s="21">
        <f t="shared" ref="AJ324" si="209">(AJ322-AI322)/AI322</f>
        <v>0.31498848827786974</v>
      </c>
      <c r="AK324" s="21">
        <f t="shared" ref="AK324:AL324" si="210">(AK322-AJ322)/AJ322</f>
        <v>-0.49491588910403</v>
      </c>
      <c r="AL324" s="21">
        <f t="shared" si="210"/>
        <v>0.79089711168433774</v>
      </c>
    </row>
    <row r="325" spans="1:38" hidden="1" x14ac:dyDescent="0.4">
      <c r="A325" s="2" t="s">
        <v>35</v>
      </c>
      <c r="S325" s="22" t="e">
        <f>S322/#REF!</f>
        <v>#REF!</v>
      </c>
      <c r="T325" s="22" t="e">
        <f>T322/#REF!</f>
        <v>#REF!</v>
      </c>
      <c r="U325" s="22" t="e">
        <f>U322/#REF!</f>
        <v>#REF!</v>
      </c>
      <c r="V325" s="22" t="e">
        <f>V322/#REF!</f>
        <v>#REF!</v>
      </c>
      <c r="W325" s="22" t="e">
        <f>W322/#REF!</f>
        <v>#REF!</v>
      </c>
      <c r="X325" s="22" t="e">
        <f>X322/#REF!</f>
        <v>#REF!</v>
      </c>
      <c r="Y325" s="22" t="e">
        <f>Y322/#REF!</f>
        <v>#REF!</v>
      </c>
      <c r="Z325" s="22" t="e">
        <f>Z322/#REF!</f>
        <v>#REF!</v>
      </c>
      <c r="AA325" s="22" t="e">
        <f>AA322/#REF!</f>
        <v>#REF!</v>
      </c>
      <c r="AB325" s="22" t="e">
        <f>AB322/#REF!</f>
        <v>#REF!</v>
      </c>
      <c r="AC325" s="22" t="e">
        <f>AC322/#REF!</f>
        <v>#REF!</v>
      </c>
      <c r="AD325" s="22" t="e">
        <f>AD322/#REF!</f>
        <v>#REF!</v>
      </c>
      <c r="AE325" s="22" t="e">
        <f>AE322/#REF!</f>
        <v>#REF!</v>
      </c>
      <c r="AF325" s="22" t="e">
        <f>AF322/#REF!</f>
        <v>#REF!</v>
      </c>
      <c r="AG325" s="22" t="e">
        <f>AG322/#REF!</f>
        <v>#REF!</v>
      </c>
      <c r="AH325" s="22" t="e">
        <f>AH322/#REF!</f>
        <v>#REF!</v>
      </c>
      <c r="AI325" s="23" t="e">
        <f>AI322/#REF!</f>
        <v>#REF!</v>
      </c>
    </row>
    <row r="326" spans="1:38" hidden="1" x14ac:dyDescent="0.4">
      <c r="A326" s="2" t="s">
        <v>198</v>
      </c>
      <c r="B326" s="2" t="s">
        <v>199</v>
      </c>
      <c r="S326" s="2">
        <v>3.0071999999999998E-3</v>
      </c>
      <c r="T326" s="2">
        <v>2.3862000000000002E-3</v>
      </c>
      <c r="U326" s="2">
        <v>2.3148000000000001E-3</v>
      </c>
      <c r="V326" s="2">
        <v>1.5900000000000001E-3</v>
      </c>
      <c r="W326" s="2">
        <v>1.3806000000000001E-3</v>
      </c>
      <c r="X326" s="2">
        <v>1.4892E-3</v>
      </c>
      <c r="Y326" s="2">
        <v>2.7215999999999998E-3</v>
      </c>
      <c r="Z326" s="2">
        <v>2.0117999999999998E-3</v>
      </c>
      <c r="AA326" s="2">
        <v>5.9219999999999997E-4</v>
      </c>
      <c r="AB326" s="2">
        <v>8.7839999999999999E-4</v>
      </c>
      <c r="AC326" s="2">
        <v>8.9820000000000004E-4</v>
      </c>
      <c r="AD326" s="2">
        <v>7.8779999999999996E-4</v>
      </c>
      <c r="AE326" s="2">
        <v>8.9340000000000003E-4</v>
      </c>
      <c r="AF326" s="2">
        <v>8.4000000000000003E-4</v>
      </c>
      <c r="AG326" s="2">
        <v>9.6840000000000001E-4</v>
      </c>
      <c r="AH326" s="2">
        <v>9.9599999999999992E-4</v>
      </c>
      <c r="AI326" s="26">
        <v>9.2820000000000001E-4</v>
      </c>
    </row>
    <row r="327" spans="1:38" hidden="1" x14ac:dyDescent="0.4">
      <c r="A327" s="2" t="s">
        <v>200</v>
      </c>
      <c r="B327" s="2" t="s">
        <v>201</v>
      </c>
      <c r="S327" s="2" t="s">
        <v>202</v>
      </c>
      <c r="T327" s="2" t="s">
        <v>202</v>
      </c>
      <c r="U327" s="2" t="s">
        <v>202</v>
      </c>
      <c r="V327" s="2" t="s">
        <v>202</v>
      </c>
      <c r="W327" s="2" t="s">
        <v>202</v>
      </c>
      <c r="X327" s="2" t="s">
        <v>202</v>
      </c>
      <c r="Y327" s="2" t="s">
        <v>202</v>
      </c>
      <c r="Z327" s="2" t="s">
        <v>202</v>
      </c>
      <c r="AA327" s="2" t="s">
        <v>202</v>
      </c>
      <c r="AB327" s="2" t="s">
        <v>202</v>
      </c>
      <c r="AC327" s="2" t="s">
        <v>202</v>
      </c>
      <c r="AD327" s="2" t="s">
        <v>202</v>
      </c>
      <c r="AE327" s="2" t="s">
        <v>202</v>
      </c>
      <c r="AF327" s="2" t="s">
        <v>202</v>
      </c>
      <c r="AG327" s="2" t="s">
        <v>202</v>
      </c>
      <c r="AH327" s="2" t="s">
        <v>202</v>
      </c>
    </row>
    <row r="328" spans="1:38" hidden="1" x14ac:dyDescent="0.4">
      <c r="A328" s="2" t="s">
        <v>203</v>
      </c>
      <c r="B328" s="2" t="s">
        <v>204</v>
      </c>
      <c r="S328" s="2" t="s">
        <v>202</v>
      </c>
      <c r="T328" s="2" t="s">
        <v>202</v>
      </c>
      <c r="U328" s="2" t="s">
        <v>202</v>
      </c>
      <c r="V328" s="2" t="s">
        <v>202</v>
      </c>
      <c r="W328" s="2" t="s">
        <v>202</v>
      </c>
      <c r="X328" s="2" t="s">
        <v>202</v>
      </c>
      <c r="Y328" s="2" t="s">
        <v>202</v>
      </c>
      <c r="Z328" s="2" t="s">
        <v>202</v>
      </c>
      <c r="AA328" s="2" t="s">
        <v>202</v>
      </c>
      <c r="AB328" s="2" t="s">
        <v>202</v>
      </c>
      <c r="AC328" s="2" t="s">
        <v>202</v>
      </c>
      <c r="AD328" s="2" t="s">
        <v>202</v>
      </c>
      <c r="AE328" s="2" t="s">
        <v>202</v>
      </c>
      <c r="AF328" s="2" t="s">
        <v>202</v>
      </c>
      <c r="AG328" s="2" t="s">
        <v>202</v>
      </c>
      <c r="AH328" s="2" t="s">
        <v>202</v>
      </c>
    </row>
    <row r="329" spans="1:38" hidden="1" x14ac:dyDescent="0.4">
      <c r="A329" s="2" t="s">
        <v>205</v>
      </c>
      <c r="B329" s="2" t="s">
        <v>206</v>
      </c>
      <c r="S329" s="2" t="s">
        <v>202</v>
      </c>
      <c r="T329" s="2" t="s">
        <v>202</v>
      </c>
      <c r="U329" s="2" t="s">
        <v>202</v>
      </c>
      <c r="V329" s="2" t="s">
        <v>202</v>
      </c>
      <c r="W329" s="2" t="s">
        <v>202</v>
      </c>
      <c r="X329" s="2" t="s">
        <v>202</v>
      </c>
      <c r="Y329" s="2" t="s">
        <v>202</v>
      </c>
      <c r="Z329" s="2" t="s">
        <v>202</v>
      </c>
      <c r="AA329" s="2" t="s">
        <v>202</v>
      </c>
      <c r="AB329" s="2" t="s">
        <v>202</v>
      </c>
      <c r="AC329" s="2" t="s">
        <v>202</v>
      </c>
      <c r="AD329" s="2" t="s">
        <v>202</v>
      </c>
      <c r="AE329" s="2" t="s">
        <v>202</v>
      </c>
      <c r="AF329" s="2" t="s">
        <v>202</v>
      </c>
      <c r="AG329" s="2" t="s">
        <v>202</v>
      </c>
      <c r="AH329" s="2" t="s">
        <v>202</v>
      </c>
    </row>
    <row r="330" spans="1:38" hidden="1" x14ac:dyDescent="0.4">
      <c r="A330" s="2" t="s">
        <v>207</v>
      </c>
      <c r="B330" s="2" t="s">
        <v>208</v>
      </c>
      <c r="S330" s="2" t="s">
        <v>202</v>
      </c>
      <c r="T330" s="2" t="s">
        <v>202</v>
      </c>
      <c r="U330" s="2" t="s">
        <v>202</v>
      </c>
      <c r="V330" s="2" t="s">
        <v>202</v>
      </c>
      <c r="W330" s="2" t="s">
        <v>202</v>
      </c>
      <c r="X330" s="2" t="s">
        <v>202</v>
      </c>
      <c r="Y330" s="2" t="s">
        <v>202</v>
      </c>
      <c r="Z330" s="2" t="s">
        <v>202</v>
      </c>
      <c r="AA330" s="2" t="s">
        <v>202</v>
      </c>
      <c r="AB330" s="2" t="s">
        <v>202</v>
      </c>
      <c r="AC330" s="2" t="s">
        <v>202</v>
      </c>
      <c r="AD330" s="2" t="s">
        <v>202</v>
      </c>
      <c r="AE330" s="2" t="s">
        <v>202</v>
      </c>
      <c r="AF330" s="2" t="s">
        <v>202</v>
      </c>
      <c r="AG330" s="2" t="s">
        <v>202</v>
      </c>
      <c r="AH330" s="2" t="s">
        <v>202</v>
      </c>
    </row>
    <row r="331" spans="1:38" hidden="1" x14ac:dyDescent="0.4">
      <c r="A331" s="2" t="s">
        <v>209</v>
      </c>
      <c r="B331" s="2" t="s">
        <v>210</v>
      </c>
    </row>
    <row r="332" spans="1:38" x14ac:dyDescent="0.4">
      <c r="A332" s="2" t="s">
        <v>211</v>
      </c>
      <c r="B332" s="2" t="s">
        <v>212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4.3631322E-2</v>
      </c>
      <c r="T332" s="2">
        <v>5.3134186E-2</v>
      </c>
      <c r="U332" s="2">
        <v>7.9456719999999995E-2</v>
      </c>
      <c r="V332" s="2">
        <v>8.6454102000000005E-2</v>
      </c>
      <c r="W332" s="2">
        <v>3.3679267999999998E-2</v>
      </c>
      <c r="X332" s="2">
        <v>4.2513337999999998E-2</v>
      </c>
      <c r="Y332" s="2">
        <v>4.0956145999999999E-2</v>
      </c>
      <c r="Z332" s="2">
        <v>5.8324826000000003E-2</v>
      </c>
      <c r="AA332" s="2">
        <v>7.2639014000000002E-2</v>
      </c>
      <c r="AB332" s="2">
        <v>6.6659795999999993E-2</v>
      </c>
      <c r="AC332" s="2">
        <v>5.9333008E-2</v>
      </c>
      <c r="AD332" s="2">
        <v>4.7394536000000001E-2</v>
      </c>
      <c r="AE332" s="2">
        <v>5.2894617999999997E-2</v>
      </c>
      <c r="AF332" s="2">
        <v>5.9013584000000001E-2</v>
      </c>
      <c r="AG332" s="2">
        <v>6.8177059999999998E-2</v>
      </c>
      <c r="AH332" s="2">
        <v>4.6168745999999997E-2</v>
      </c>
      <c r="AI332" s="2">
        <v>5.1003228999999997E-2</v>
      </c>
      <c r="AJ332" s="2">
        <v>6.7068659000000003E-2</v>
      </c>
      <c r="AK332" s="2">
        <v>3.3875313999999997E-2</v>
      </c>
      <c r="AL332" s="2">
        <v>6.0667202000000003E-2</v>
      </c>
    </row>
    <row r="335" spans="1:38" x14ac:dyDescent="0.4">
      <c r="A335" s="9" t="s">
        <v>213</v>
      </c>
    </row>
    <row r="336" spans="1:38" x14ac:dyDescent="0.4">
      <c r="A336" s="2" t="s">
        <v>65</v>
      </c>
    </row>
    <row r="337" spans="1:38" x14ac:dyDescent="0.4">
      <c r="A337" s="30" t="s">
        <v>320</v>
      </c>
      <c r="B337" s="4"/>
      <c r="C337" s="4"/>
    </row>
    <row r="338" spans="1:38" x14ac:dyDescent="0.4">
      <c r="A338" s="30" t="s">
        <v>214</v>
      </c>
      <c r="B338" s="30"/>
      <c r="C338" s="30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</row>
    <row r="339" spans="1:38" x14ac:dyDescent="0.4">
      <c r="A339" s="29" t="s">
        <v>215</v>
      </c>
      <c r="B339" s="29"/>
      <c r="C339" s="29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</row>
    <row r="340" spans="1:38" x14ac:dyDescent="0.4">
      <c r="A340" s="29" t="s">
        <v>216</v>
      </c>
      <c r="B340" s="29"/>
      <c r="C340" s="29"/>
    </row>
    <row r="341" spans="1:38" x14ac:dyDescent="0.4">
      <c r="A341" s="29" t="s">
        <v>217</v>
      </c>
      <c r="B341" s="6"/>
      <c r="C341" s="6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</row>
    <row r="342" spans="1:38" x14ac:dyDescent="0.4">
      <c r="A342" s="4" t="s">
        <v>218</v>
      </c>
      <c r="B342" s="4"/>
      <c r="C342" s="4"/>
    </row>
    <row r="343" spans="1:38" x14ac:dyDescent="0.4">
      <c r="A343" s="2" t="s">
        <v>34</v>
      </c>
      <c r="D343" s="10">
        <f>D348+D349+D350</f>
        <v>0</v>
      </c>
      <c r="E343" s="10">
        <f t="shared" ref="E343:AL343" si="211">E348+E349+E350</f>
        <v>0</v>
      </c>
      <c r="F343" s="10">
        <f t="shared" si="211"/>
        <v>0</v>
      </c>
      <c r="G343" s="10">
        <f t="shared" si="211"/>
        <v>0</v>
      </c>
      <c r="H343" s="10">
        <f t="shared" si="211"/>
        <v>1.4368E-3</v>
      </c>
      <c r="I343" s="10">
        <f t="shared" si="211"/>
        <v>1.6368000000000001E-3</v>
      </c>
      <c r="J343" s="10">
        <f t="shared" si="211"/>
        <v>2.3680000000000001E-4</v>
      </c>
      <c r="K343" s="10">
        <f t="shared" si="211"/>
        <v>5.2959999999999997E-4</v>
      </c>
      <c r="L343" s="10">
        <f t="shared" si="211"/>
        <v>2.4560000000000001E-4</v>
      </c>
      <c r="M343" s="10">
        <f t="shared" si="211"/>
        <v>1.328E-4</v>
      </c>
      <c r="N343" s="10">
        <f t="shared" si="211"/>
        <v>1.808E-4</v>
      </c>
      <c r="O343" s="10">
        <f t="shared" si="211"/>
        <v>4.1679999999999999E-4</v>
      </c>
      <c r="P343" s="10">
        <f t="shared" si="211"/>
        <v>3.48E-4</v>
      </c>
      <c r="Q343" s="10">
        <f t="shared" si="211"/>
        <v>0</v>
      </c>
      <c r="R343" s="10">
        <f t="shared" si="211"/>
        <v>0</v>
      </c>
      <c r="S343" s="10">
        <f t="shared" si="211"/>
        <v>5.2657240000000003E-3</v>
      </c>
      <c r="T343" s="10">
        <f t="shared" si="211"/>
        <v>2.6320873999999998E-2</v>
      </c>
      <c r="U343" s="10">
        <f t="shared" si="211"/>
        <v>1.2165375999999999E-2</v>
      </c>
      <c r="V343" s="10">
        <f t="shared" si="211"/>
        <v>1.1801829999999999E-2</v>
      </c>
      <c r="W343" s="10">
        <f t="shared" si="211"/>
        <v>1.1540913E-2</v>
      </c>
      <c r="X343" s="10">
        <f t="shared" si="211"/>
        <v>2.0053250000000002E-2</v>
      </c>
      <c r="Y343" s="10">
        <f t="shared" si="211"/>
        <v>1.7233228E-2</v>
      </c>
      <c r="Z343" s="10">
        <f t="shared" si="211"/>
        <v>1.9867559E-2</v>
      </c>
      <c r="AA343" s="10">
        <f t="shared" si="211"/>
        <v>1.9346248E-2</v>
      </c>
      <c r="AB343" s="10">
        <f t="shared" si="211"/>
        <v>1.9762689999999999E-2</v>
      </c>
      <c r="AC343" s="10">
        <f t="shared" si="211"/>
        <v>1.8154536999999998E-2</v>
      </c>
      <c r="AD343" s="10">
        <f t="shared" si="211"/>
        <v>1.9615807999999998E-2</v>
      </c>
      <c r="AE343" s="10">
        <f t="shared" si="211"/>
        <v>1.8771039E-2</v>
      </c>
      <c r="AF343" s="10">
        <f t="shared" si="211"/>
        <v>1.9768915999999997E-2</v>
      </c>
      <c r="AG343" s="10">
        <f t="shared" si="211"/>
        <v>1.4317289E-2</v>
      </c>
      <c r="AH343" s="10">
        <f t="shared" si="211"/>
        <v>1.4486137E-2</v>
      </c>
      <c r="AI343" s="10">
        <f t="shared" si="211"/>
        <v>1.6262399E-2</v>
      </c>
      <c r="AJ343" s="10">
        <f t="shared" si="211"/>
        <v>1.5287370999999999E-2</v>
      </c>
      <c r="AK343" s="10">
        <f t="shared" si="211"/>
        <v>2.2329416999999997E-2</v>
      </c>
      <c r="AL343" s="10">
        <f t="shared" si="211"/>
        <v>1.7645735999999999E-2</v>
      </c>
    </row>
    <row r="344" spans="1:38" x14ac:dyDescent="0.4">
      <c r="A344" s="14" t="s">
        <v>24</v>
      </c>
      <c r="B344" s="14"/>
      <c r="C344" s="14"/>
      <c r="D344" s="14"/>
      <c r="E344" s="15">
        <v>0</v>
      </c>
      <c r="F344" s="15">
        <v>0</v>
      </c>
      <c r="G344" s="15">
        <v>0</v>
      </c>
      <c r="H344" s="15">
        <v>0</v>
      </c>
      <c r="I344" s="15">
        <v>0</v>
      </c>
      <c r="J344" s="15">
        <v>0</v>
      </c>
      <c r="K344" s="15">
        <v>0</v>
      </c>
      <c r="L344" s="15">
        <v>0</v>
      </c>
      <c r="M344" s="15">
        <v>0</v>
      </c>
      <c r="N344" s="15">
        <v>0</v>
      </c>
      <c r="O344" s="15">
        <v>0</v>
      </c>
      <c r="P344" s="15">
        <v>0</v>
      </c>
      <c r="Q344" s="15">
        <v>0</v>
      </c>
      <c r="R344" s="15">
        <v>0</v>
      </c>
      <c r="S344" s="15">
        <v>0</v>
      </c>
      <c r="T344" s="15">
        <v>0</v>
      </c>
      <c r="U344" s="15">
        <v>0</v>
      </c>
      <c r="V344" s="15">
        <v>0</v>
      </c>
      <c r="W344" s="15">
        <v>0</v>
      </c>
      <c r="X344" s="15">
        <v>0</v>
      </c>
      <c r="Y344" s="15">
        <v>0</v>
      </c>
      <c r="Z344" s="15">
        <v>0</v>
      </c>
      <c r="AA344" s="15">
        <v>0</v>
      </c>
      <c r="AB344" s="15">
        <v>0</v>
      </c>
      <c r="AC344" s="15">
        <v>0</v>
      </c>
      <c r="AD344" s="15">
        <v>0</v>
      </c>
      <c r="AE344" s="15">
        <v>0</v>
      </c>
      <c r="AF344" s="15">
        <v>0</v>
      </c>
      <c r="AG344" s="15">
        <v>0</v>
      </c>
      <c r="AH344" s="15">
        <v>0</v>
      </c>
      <c r="AI344" s="15">
        <v>0</v>
      </c>
      <c r="AJ344" s="15">
        <v>0</v>
      </c>
      <c r="AK344" s="15">
        <v>0</v>
      </c>
      <c r="AL344" s="15">
        <v>0</v>
      </c>
    </row>
    <row r="345" spans="1:38" x14ac:dyDescent="0.4">
      <c r="A345" s="16" t="s">
        <v>25</v>
      </c>
      <c r="E345" s="17">
        <v>0</v>
      </c>
      <c r="F345" s="17">
        <v>0</v>
      </c>
      <c r="G345" s="17">
        <v>0</v>
      </c>
      <c r="H345" s="17">
        <v>0</v>
      </c>
      <c r="I345" s="17">
        <f t="shared" ref="I345" si="212">(I343-H343)/H343</f>
        <v>0.13919821826280629</v>
      </c>
      <c r="J345" s="17">
        <f t="shared" ref="J345" si="213">(J343-I343)/I343</f>
        <v>-0.85532746823069405</v>
      </c>
      <c r="K345" s="17">
        <f t="shared" ref="K345" si="214">(K343-J343)/J343</f>
        <v>1.2364864864864862</v>
      </c>
      <c r="L345" s="17">
        <f t="shared" ref="L345" si="215">(L343-K343)/K343</f>
        <v>-0.53625377643504524</v>
      </c>
      <c r="M345" s="17">
        <f t="shared" ref="M345" si="216">(M343-L343)/L343</f>
        <v>-0.45928338762214982</v>
      </c>
      <c r="N345" s="17">
        <f t="shared" ref="N345" si="217">(N343-M343)/M343</f>
        <v>0.36144578313253012</v>
      </c>
      <c r="O345" s="17">
        <f t="shared" ref="O345" si="218">(O343-N343)/N343</f>
        <v>1.3053097345132743</v>
      </c>
      <c r="P345" s="17">
        <f t="shared" ref="P345" si="219">(P343-O343)/O343</f>
        <v>-0.16506717850287905</v>
      </c>
      <c r="Q345" s="17">
        <v>0</v>
      </c>
      <c r="R345" s="17">
        <v>0</v>
      </c>
      <c r="S345" s="17">
        <v>0</v>
      </c>
      <c r="T345" s="17">
        <f t="shared" ref="T345:AL345" si="220">(T343-S343)/S343</f>
        <v>3.99852897721187</v>
      </c>
      <c r="U345" s="17">
        <f t="shared" si="220"/>
        <v>-0.53780501361770894</v>
      </c>
      <c r="V345" s="17">
        <f t="shared" si="220"/>
        <v>-2.9883663275183551E-2</v>
      </c>
      <c r="W345" s="17">
        <f t="shared" si="220"/>
        <v>-2.2108181527779963E-2</v>
      </c>
      <c r="X345" s="17">
        <f t="shared" si="220"/>
        <v>0.73757916726345674</v>
      </c>
      <c r="Y345" s="17">
        <f t="shared" si="220"/>
        <v>-0.14062668146061122</v>
      </c>
      <c r="Z345" s="17">
        <f t="shared" si="220"/>
        <v>0.15286346817903182</v>
      </c>
      <c r="AA345" s="17">
        <f t="shared" si="220"/>
        <v>-2.6239308009605004E-2</v>
      </c>
      <c r="AB345" s="17">
        <f t="shared" si="220"/>
        <v>2.1525724264467173E-2</v>
      </c>
      <c r="AC345" s="17">
        <f t="shared" si="220"/>
        <v>-8.1373183508925209E-2</v>
      </c>
      <c r="AD345" s="17">
        <f t="shared" si="220"/>
        <v>8.0490678445834241E-2</v>
      </c>
      <c r="AE345" s="17">
        <f t="shared" si="220"/>
        <v>-4.3065725357833783E-2</v>
      </c>
      <c r="AF345" s="17">
        <f t="shared" si="220"/>
        <v>5.3160456381769687E-2</v>
      </c>
      <c r="AG345" s="17">
        <f t="shared" si="220"/>
        <v>-0.27576762428450796</v>
      </c>
      <c r="AH345" s="20">
        <f t="shared" si="220"/>
        <v>1.1793294107564583E-2</v>
      </c>
      <c r="AI345" s="21">
        <f t="shared" si="220"/>
        <v>0.12261805890693983</v>
      </c>
      <c r="AJ345" s="21">
        <f t="shared" si="220"/>
        <v>-5.9955975745030053E-2</v>
      </c>
      <c r="AK345" s="21">
        <f t="shared" si="220"/>
        <v>0.46064467199755921</v>
      </c>
      <c r="AL345" s="21">
        <f t="shared" si="220"/>
        <v>-0.20975384175950493</v>
      </c>
    </row>
    <row r="346" spans="1:38" hidden="1" x14ac:dyDescent="0.4">
      <c r="A346" s="2" t="s">
        <v>35</v>
      </c>
    </row>
    <row r="347" spans="1:38" hidden="1" x14ac:dyDescent="0.4">
      <c r="A347" s="2" t="s">
        <v>219</v>
      </c>
      <c r="B347" s="2" t="s">
        <v>220</v>
      </c>
    </row>
    <row r="348" spans="1:38" x14ac:dyDescent="0.4">
      <c r="A348" s="2" t="s">
        <v>222</v>
      </c>
      <c r="B348" s="2" t="s">
        <v>223</v>
      </c>
      <c r="D348" s="2">
        <v>0</v>
      </c>
      <c r="E348" s="2">
        <v>0</v>
      </c>
      <c r="F348" s="2">
        <v>0</v>
      </c>
      <c r="G348" s="2">
        <v>0</v>
      </c>
      <c r="H348" s="2">
        <v>1.4368E-3</v>
      </c>
      <c r="I348" s="2">
        <v>1.6368000000000001E-3</v>
      </c>
      <c r="J348" s="2">
        <v>2.3680000000000001E-4</v>
      </c>
      <c r="K348" s="2">
        <v>5.2959999999999997E-4</v>
      </c>
      <c r="L348" s="2">
        <v>2.4560000000000001E-4</v>
      </c>
      <c r="M348" s="2">
        <v>1.328E-4</v>
      </c>
      <c r="N348" s="2">
        <v>1.808E-4</v>
      </c>
      <c r="O348" s="2">
        <v>4.1679999999999999E-4</v>
      </c>
      <c r="P348" s="2">
        <v>3.48E-4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2">
        <v>1.6559999999999999E-3</v>
      </c>
      <c r="W348" s="2">
        <v>1.9575999999999999E-3</v>
      </c>
      <c r="X348" s="2">
        <v>2E-3</v>
      </c>
      <c r="Y348" s="2">
        <v>3.2000000000000002E-3</v>
      </c>
      <c r="Z348" s="2">
        <v>3.1776E-3</v>
      </c>
      <c r="AA348" s="2">
        <v>2.8552E-3</v>
      </c>
      <c r="AB348" s="2">
        <v>3.0928000000000001E-3</v>
      </c>
      <c r="AC348" s="2">
        <v>2.8357600000000001E-3</v>
      </c>
      <c r="AD348" s="2">
        <v>2.6603199999999999E-3</v>
      </c>
      <c r="AE348" s="2">
        <v>3.3626400000000001E-3</v>
      </c>
      <c r="AF348" s="2">
        <v>3.7230399999999999E-3</v>
      </c>
      <c r="AG348" s="2">
        <v>3.0068E-3</v>
      </c>
      <c r="AH348" s="2">
        <v>2.6109599999999998E-3</v>
      </c>
      <c r="AI348" s="2">
        <v>2.1496000000000002E-3</v>
      </c>
      <c r="AJ348" s="2">
        <v>2.62736E-3</v>
      </c>
      <c r="AK348" s="2">
        <v>2.8521599999999999E-3</v>
      </c>
      <c r="AL348" s="2">
        <v>2.62744E-3</v>
      </c>
    </row>
    <row r="349" spans="1:38" x14ac:dyDescent="0.4">
      <c r="A349" s="2" t="s">
        <v>224</v>
      </c>
      <c r="B349" s="2" t="s">
        <v>225</v>
      </c>
      <c r="D349" s="2">
        <v>0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5.2657240000000003E-3</v>
      </c>
      <c r="T349" s="2">
        <v>5.4056740000000001E-3</v>
      </c>
      <c r="U349" s="2">
        <v>4.5061759999999998E-3</v>
      </c>
      <c r="V349" s="2">
        <v>3.6106300000000001E-3</v>
      </c>
      <c r="W349" s="2">
        <v>4.2073129999999999E-3</v>
      </c>
      <c r="X349" s="2">
        <v>4.5380500000000001E-3</v>
      </c>
      <c r="Y349" s="2">
        <v>4.9500280000000004E-3</v>
      </c>
      <c r="Z349" s="2">
        <v>4.6131590000000004E-3</v>
      </c>
      <c r="AA349" s="2">
        <v>4.6046480000000002E-3</v>
      </c>
      <c r="AB349" s="2">
        <v>4.4298899999999997E-3</v>
      </c>
      <c r="AC349" s="2">
        <v>4.4691770000000004E-3</v>
      </c>
      <c r="AD349" s="2">
        <v>4.5154879999999998E-3</v>
      </c>
      <c r="AE349" s="2">
        <v>4.7187990000000001E-3</v>
      </c>
      <c r="AF349" s="2">
        <v>4.7362760000000002E-3</v>
      </c>
      <c r="AG349" s="2">
        <v>4.2976890000000004E-3</v>
      </c>
      <c r="AH349" s="2">
        <v>4.2151769999999996E-3</v>
      </c>
      <c r="AI349" s="26">
        <v>3.9719990000000004E-3</v>
      </c>
      <c r="AJ349" s="2">
        <v>4.3856110000000002E-3</v>
      </c>
      <c r="AK349" s="2">
        <v>4.5020570000000003E-3</v>
      </c>
      <c r="AL349" s="2">
        <v>4.6174959999999996E-3</v>
      </c>
    </row>
    <row r="350" spans="1:38" x14ac:dyDescent="0.4">
      <c r="A350" s="2" t="s">
        <v>305</v>
      </c>
      <c r="B350" s="2" t="s">
        <v>306</v>
      </c>
      <c r="D350" s="2">
        <v>0</v>
      </c>
      <c r="E350" s="2">
        <v>0</v>
      </c>
      <c r="F350" s="2">
        <v>0</v>
      </c>
      <c r="G350" s="2">
        <v>0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2.0915199999999998E-2</v>
      </c>
      <c r="U350" s="2">
        <v>7.6591999999999997E-3</v>
      </c>
      <c r="V350" s="2">
        <v>6.5351999999999997E-3</v>
      </c>
      <c r="W350" s="2">
        <v>5.3759999999999997E-3</v>
      </c>
      <c r="X350" s="2">
        <v>1.35152E-2</v>
      </c>
      <c r="Y350" s="2">
        <v>9.0831999999999996E-3</v>
      </c>
      <c r="Z350" s="2">
        <v>1.20768E-2</v>
      </c>
      <c r="AA350" s="2">
        <v>1.18864E-2</v>
      </c>
      <c r="AB350" s="2">
        <v>1.2239999999999999E-2</v>
      </c>
      <c r="AC350" s="2">
        <v>1.0849599999999999E-2</v>
      </c>
      <c r="AD350" s="2">
        <v>1.244E-2</v>
      </c>
      <c r="AE350" s="2">
        <v>1.06896E-2</v>
      </c>
      <c r="AF350" s="2">
        <v>1.13096E-2</v>
      </c>
      <c r="AG350" s="2">
        <v>7.0127999999999996E-3</v>
      </c>
      <c r="AH350" s="2">
        <v>7.6600000000000001E-3</v>
      </c>
      <c r="AI350" s="2">
        <v>1.01408E-2</v>
      </c>
      <c r="AJ350" s="2">
        <v>8.2743999999999995E-3</v>
      </c>
      <c r="AK350" s="2">
        <v>1.4975199999999999E-2</v>
      </c>
      <c r="AL350" s="2">
        <v>1.04008E-2</v>
      </c>
    </row>
    <row r="353" spans="1:38" x14ac:dyDescent="0.4">
      <c r="A353" s="9" t="s">
        <v>226</v>
      </c>
    </row>
    <row r="354" spans="1:38" x14ac:dyDescent="0.4">
      <c r="A354" s="2" t="s">
        <v>65</v>
      </c>
    </row>
    <row r="355" spans="1:38" x14ac:dyDescent="0.4">
      <c r="A355" s="4" t="s">
        <v>227</v>
      </c>
      <c r="B355" s="4"/>
      <c r="C355" s="4"/>
    </row>
    <row r="356" spans="1:38" x14ac:dyDescent="0.4">
      <c r="A356" s="6" t="s">
        <v>228</v>
      </c>
      <c r="B356" s="6"/>
      <c r="C356" s="6"/>
    </row>
    <row r="357" spans="1:38" x14ac:dyDescent="0.4">
      <c r="A357" s="6" t="s">
        <v>229</v>
      </c>
      <c r="B357" s="6"/>
      <c r="C357" s="6"/>
    </row>
    <row r="358" spans="1:38" x14ac:dyDescent="0.4">
      <c r="A358" s="6" t="s">
        <v>230</v>
      </c>
      <c r="B358" s="6"/>
      <c r="C358" s="6"/>
    </row>
    <row r="359" spans="1:38" x14ac:dyDescent="0.4">
      <c r="A359" s="6" t="s">
        <v>231</v>
      </c>
      <c r="B359" s="6"/>
      <c r="C359" s="6"/>
    </row>
    <row r="360" spans="1:38" x14ac:dyDescent="0.4">
      <c r="A360" s="6" t="s">
        <v>232</v>
      </c>
      <c r="B360" s="6"/>
      <c r="C360" s="6"/>
    </row>
    <row r="361" spans="1:38" x14ac:dyDescent="0.4">
      <c r="A361" s="4" t="s">
        <v>289</v>
      </c>
      <c r="B361" s="4"/>
      <c r="C361" s="4"/>
    </row>
    <row r="362" spans="1:38" x14ac:dyDescent="0.4">
      <c r="A362" s="2" t="s">
        <v>34</v>
      </c>
      <c r="D362" s="10">
        <f t="shared" ref="D362:R362" si="221">SUM(D366:D377)</f>
        <v>1.3369869999999999</v>
      </c>
      <c r="E362" s="10">
        <f t="shared" si="221"/>
        <v>1.3017020000000001</v>
      </c>
      <c r="F362" s="10">
        <f t="shared" si="221"/>
        <v>1.0055319999999996</v>
      </c>
      <c r="G362" s="10">
        <f t="shared" si="221"/>
        <v>0.81657000000000002</v>
      </c>
      <c r="H362" s="10">
        <f t="shared" si="221"/>
        <v>0.7547879999999999</v>
      </c>
      <c r="I362" s="10">
        <f t="shared" si="221"/>
        <v>0.71488900000000011</v>
      </c>
      <c r="J362" s="10">
        <f t="shared" si="221"/>
        <v>0.68854100000000007</v>
      </c>
      <c r="K362" s="10">
        <f t="shared" si="221"/>
        <v>0.68196500000000015</v>
      </c>
      <c r="L362" s="10">
        <f t="shared" si="221"/>
        <v>0.65592700000000004</v>
      </c>
      <c r="M362" s="10">
        <f t="shared" si="221"/>
        <v>0.60411900000000007</v>
      </c>
      <c r="N362" s="10">
        <f t="shared" si="221"/>
        <v>0.5488329999999999</v>
      </c>
      <c r="O362" s="10">
        <f t="shared" si="221"/>
        <v>0.55674399999999991</v>
      </c>
      <c r="P362" s="10">
        <f t="shared" si="221"/>
        <v>0.58064599999999988</v>
      </c>
      <c r="Q362" s="10">
        <f t="shared" si="221"/>
        <v>0.61714299999999989</v>
      </c>
      <c r="R362" s="10">
        <f t="shared" si="221"/>
        <v>0.634413</v>
      </c>
      <c r="S362" s="10">
        <f t="shared" ref="S362:AL362" si="222">SUM(S366:S377)</f>
        <v>4.405837</v>
      </c>
      <c r="T362" s="10">
        <f t="shared" si="222"/>
        <v>4.4302340000000004</v>
      </c>
      <c r="U362" s="10">
        <f t="shared" si="222"/>
        <v>4.4685370000000004</v>
      </c>
      <c r="V362" s="10">
        <f t="shared" si="222"/>
        <v>4.52738</v>
      </c>
      <c r="W362" s="10">
        <f t="shared" si="222"/>
        <v>4.7228729999999999</v>
      </c>
      <c r="X362" s="10">
        <f t="shared" si="222"/>
        <v>4.6041939999999997</v>
      </c>
      <c r="Y362" s="10">
        <f t="shared" si="222"/>
        <v>4.7930259999999993</v>
      </c>
      <c r="Z362" s="10">
        <f t="shared" si="222"/>
        <v>5.0046539999999995</v>
      </c>
      <c r="AA362" s="10">
        <f t="shared" si="222"/>
        <v>5.1107410000000009</v>
      </c>
      <c r="AB362" s="10">
        <f t="shared" si="222"/>
        <v>5.4252549999999999</v>
      </c>
      <c r="AC362" s="10">
        <f t="shared" si="222"/>
        <v>5.6079920000000003</v>
      </c>
      <c r="AD362" s="10">
        <f t="shared" si="222"/>
        <v>5.6943659999999996</v>
      </c>
      <c r="AE362" s="10">
        <f t="shared" si="222"/>
        <v>5.3287420000000001</v>
      </c>
      <c r="AF362" s="10">
        <f t="shared" si="222"/>
        <v>5.5595109999999996</v>
      </c>
      <c r="AG362" s="10">
        <f t="shared" si="222"/>
        <v>5.7977589999999992</v>
      </c>
      <c r="AH362" s="10">
        <f t="shared" si="222"/>
        <v>5.7984970000000002</v>
      </c>
      <c r="AI362" s="10">
        <f t="shared" si="222"/>
        <v>5.8328259999999998</v>
      </c>
      <c r="AJ362" s="10">
        <f t="shared" si="222"/>
        <v>5.7457060000000002</v>
      </c>
      <c r="AK362" s="10">
        <f t="shared" si="222"/>
        <v>5.836741</v>
      </c>
      <c r="AL362" s="10">
        <f t="shared" si="222"/>
        <v>5.622687</v>
      </c>
    </row>
    <row r="363" spans="1:38" x14ac:dyDescent="0.4">
      <c r="A363" s="14" t="s">
        <v>24</v>
      </c>
      <c r="B363" s="14"/>
      <c r="C363" s="14"/>
      <c r="D363" s="34"/>
      <c r="E363" s="15">
        <f>(E362-$D362)/$D362</f>
        <v>-2.6391430881526741E-2</v>
      </c>
      <c r="F363" s="15">
        <f t="shared" ref="F363:AH363" si="223">(F362-$D362)/$D362</f>
        <v>-0.24791190939029348</v>
      </c>
      <c r="G363" s="15">
        <f t="shared" si="223"/>
        <v>-0.38924611832426187</v>
      </c>
      <c r="H363" s="15">
        <f t="shared" si="223"/>
        <v>-0.43545599171869287</v>
      </c>
      <c r="I363" s="15">
        <f t="shared" si="223"/>
        <v>-0.4652984658788753</v>
      </c>
      <c r="J363" s="15">
        <f t="shared" si="223"/>
        <v>-0.48500546377788256</v>
      </c>
      <c r="K363" s="15">
        <f t="shared" si="223"/>
        <v>-0.48992398579791713</v>
      </c>
      <c r="L363" s="15">
        <f t="shared" si="223"/>
        <v>-0.50939911906398483</v>
      </c>
      <c r="M363" s="15">
        <f t="shared" si="223"/>
        <v>-0.54814893488119176</v>
      </c>
      <c r="N363" s="15">
        <f t="shared" si="223"/>
        <v>-0.58950012228989512</v>
      </c>
      <c r="O363" s="15">
        <f t="shared" si="223"/>
        <v>-0.58358308644736268</v>
      </c>
      <c r="P363" s="15">
        <f t="shared" si="223"/>
        <v>-0.56570557529729171</v>
      </c>
      <c r="Q363" s="15">
        <f t="shared" si="223"/>
        <v>-0.53840762849601387</v>
      </c>
      <c r="R363" s="15">
        <f t="shared" si="223"/>
        <v>-0.52549052458999224</v>
      </c>
      <c r="S363" s="15">
        <f t="shared" si="223"/>
        <v>2.2953476735375888</v>
      </c>
      <c r="T363" s="15">
        <f t="shared" si="223"/>
        <v>2.3135954201499347</v>
      </c>
      <c r="U363" s="15">
        <f t="shared" si="223"/>
        <v>2.3422441654256931</v>
      </c>
      <c r="V363" s="15">
        <f t="shared" si="223"/>
        <v>2.3862558125097704</v>
      </c>
      <c r="W363" s="15">
        <f t="shared" si="223"/>
        <v>2.5324748856944761</v>
      </c>
      <c r="X363" s="15">
        <f t="shared" si="223"/>
        <v>2.4437088767504846</v>
      </c>
      <c r="Y363" s="15">
        <f t="shared" si="223"/>
        <v>2.5849458521287043</v>
      </c>
      <c r="Z363" s="15">
        <f t="shared" si="223"/>
        <v>2.7432331054827008</v>
      </c>
      <c r="AA363" s="15">
        <f t="shared" si="223"/>
        <v>2.8225809226267731</v>
      </c>
      <c r="AB363" s="15">
        <f t="shared" si="223"/>
        <v>3.0578218038021316</v>
      </c>
      <c r="AC363" s="15">
        <f t="shared" si="223"/>
        <v>3.1945000213165877</v>
      </c>
      <c r="AD363" s="15">
        <f t="shared" si="223"/>
        <v>3.2591034916569872</v>
      </c>
      <c r="AE363" s="15">
        <f t="shared" si="223"/>
        <v>2.9856348640637496</v>
      </c>
      <c r="AF363" s="15">
        <f t="shared" si="223"/>
        <v>3.1582386365761224</v>
      </c>
      <c r="AG363" s="15">
        <f t="shared" si="223"/>
        <v>3.3364363303457698</v>
      </c>
      <c r="AH363" s="15">
        <f t="shared" si="223"/>
        <v>3.3369883177622524</v>
      </c>
      <c r="AI363" s="15">
        <f>(AI362-$D362)/$D362</f>
        <v>3.3626647080338108</v>
      </c>
      <c r="AJ363" s="15">
        <f>(AJ362-$D362)/$D362</f>
        <v>3.2975032666734987</v>
      </c>
      <c r="AK363" s="15">
        <f>(AK362-$D362)/$D362</f>
        <v>3.3655929339627089</v>
      </c>
      <c r="AL363" s="15">
        <f>(AL362-$D362)/$D362</f>
        <v>3.205491152868353</v>
      </c>
    </row>
    <row r="364" spans="1:38" x14ac:dyDescent="0.4">
      <c r="A364" s="16" t="s">
        <v>25</v>
      </c>
      <c r="E364" s="17">
        <f t="shared" ref="E364:AL364" si="224">(E362-D362)/D362</f>
        <v>-2.6391430881526741E-2</v>
      </c>
      <c r="F364" s="17">
        <f t="shared" si="224"/>
        <v>-0.22752519393839793</v>
      </c>
      <c r="G364" s="17">
        <f t="shared" si="224"/>
        <v>-0.18792241321012129</v>
      </c>
      <c r="H364" s="17">
        <f t="shared" si="224"/>
        <v>-7.5660384290385532E-2</v>
      </c>
      <c r="I364" s="17">
        <f t="shared" si="224"/>
        <v>-5.2861200761008129E-2</v>
      </c>
      <c r="J364" s="17">
        <f t="shared" si="224"/>
        <v>-3.6856071362127596E-2</v>
      </c>
      <c r="K364" s="17">
        <f t="shared" si="224"/>
        <v>-9.5506295195201367E-3</v>
      </c>
      <c r="L364" s="17">
        <f t="shared" si="224"/>
        <v>-3.8180845058031002E-2</v>
      </c>
      <c r="M364" s="17">
        <f t="shared" si="224"/>
        <v>-7.8984399178567075E-2</v>
      </c>
      <c r="N364" s="17">
        <f t="shared" si="224"/>
        <v>-9.1515082293389491E-2</v>
      </c>
      <c r="O364" s="17">
        <f t="shared" si="224"/>
        <v>1.4414220719235182E-2</v>
      </c>
      <c r="P364" s="17">
        <f t="shared" si="224"/>
        <v>4.2931760378198923E-2</v>
      </c>
      <c r="Q364" s="17">
        <f t="shared" si="224"/>
        <v>6.2855853652655849E-2</v>
      </c>
      <c r="R364" s="17">
        <f t="shared" si="224"/>
        <v>2.7983789818567369E-2</v>
      </c>
      <c r="S364" s="17">
        <f t="shared" si="224"/>
        <v>5.9447457728640494</v>
      </c>
      <c r="T364" s="17">
        <f t="shared" si="224"/>
        <v>5.53742682718413E-3</v>
      </c>
      <c r="U364" s="17">
        <f t="shared" si="224"/>
        <v>8.6458187084474478E-3</v>
      </c>
      <c r="V364" s="17">
        <f t="shared" si="224"/>
        <v>1.3168291993553937E-2</v>
      </c>
      <c r="W364" s="17">
        <f t="shared" si="224"/>
        <v>4.3180161594564608E-2</v>
      </c>
      <c r="X364" s="17">
        <f t="shared" si="224"/>
        <v>-2.5128560518142284E-2</v>
      </c>
      <c r="Y364" s="17">
        <f t="shared" si="224"/>
        <v>4.1013041587734937E-2</v>
      </c>
      <c r="Z364" s="17">
        <f t="shared" si="224"/>
        <v>4.4153317757925824E-2</v>
      </c>
      <c r="AA364" s="17">
        <f t="shared" si="224"/>
        <v>2.1197669209500076E-2</v>
      </c>
      <c r="AB364" s="17">
        <f t="shared" si="224"/>
        <v>6.1539804110597472E-2</v>
      </c>
      <c r="AC364" s="17">
        <f t="shared" si="224"/>
        <v>3.3682656391266469E-2</v>
      </c>
      <c r="AD364" s="17">
        <f t="shared" si="224"/>
        <v>1.54019477916515E-2</v>
      </c>
      <c r="AE364" s="17">
        <f t="shared" si="224"/>
        <v>-6.42080259681235E-2</v>
      </c>
      <c r="AF364" s="17">
        <f t="shared" si="224"/>
        <v>4.3306468956462812E-2</v>
      </c>
      <c r="AG364" s="17">
        <f t="shared" si="224"/>
        <v>4.2854128717435686E-2</v>
      </c>
      <c r="AH364" s="20">
        <f t="shared" si="224"/>
        <v>1.2729056174998231E-4</v>
      </c>
      <c r="AI364" s="21">
        <f t="shared" si="224"/>
        <v>5.9203272848118412E-3</v>
      </c>
      <c r="AJ364" s="21">
        <f t="shared" si="224"/>
        <v>-1.4936156161695831E-2</v>
      </c>
      <c r="AK364" s="21">
        <f t="shared" si="224"/>
        <v>1.5844005941132343E-2</v>
      </c>
      <c r="AL364" s="21">
        <f t="shared" si="224"/>
        <v>-3.6673547789768293E-2</v>
      </c>
    </row>
    <row r="365" spans="1:38" hidden="1" x14ac:dyDescent="0.4">
      <c r="A365" s="2" t="s">
        <v>35</v>
      </c>
      <c r="S365" s="22" t="e">
        <f>S362/#REF!</f>
        <v>#REF!</v>
      </c>
      <c r="T365" s="22" t="e">
        <f>T362/#REF!</f>
        <v>#REF!</v>
      </c>
      <c r="U365" s="22" t="e">
        <f>U362/#REF!</f>
        <v>#REF!</v>
      </c>
      <c r="V365" s="22" t="e">
        <f>V362/#REF!</f>
        <v>#REF!</v>
      </c>
      <c r="W365" s="22" t="e">
        <f>W362/#REF!</f>
        <v>#REF!</v>
      </c>
      <c r="X365" s="22" t="e">
        <f>X362/#REF!</f>
        <v>#REF!</v>
      </c>
      <c r="Y365" s="22" t="e">
        <f>Y362/#REF!</f>
        <v>#REF!</v>
      </c>
      <c r="Z365" s="22" t="e">
        <f>Z362/#REF!</f>
        <v>#REF!</v>
      </c>
      <c r="AA365" s="22" t="e">
        <f>AA362/#REF!</f>
        <v>#REF!</v>
      </c>
      <c r="AB365" s="22" t="e">
        <f>AB362/#REF!</f>
        <v>#REF!</v>
      </c>
      <c r="AC365" s="22" t="e">
        <f>AC362/#REF!</f>
        <v>#REF!</v>
      </c>
      <c r="AD365" s="22" t="e">
        <f>AD362/#REF!</f>
        <v>#REF!</v>
      </c>
      <c r="AE365" s="22" t="e">
        <f>AE362/#REF!</f>
        <v>#REF!</v>
      </c>
      <c r="AF365" s="22" t="e">
        <f>AF362/#REF!</f>
        <v>#REF!</v>
      </c>
      <c r="AG365" s="22" t="e">
        <f>AG362/#REF!</f>
        <v>#REF!</v>
      </c>
      <c r="AH365" s="22" t="e">
        <f>AH362/#REF!</f>
        <v>#REF!</v>
      </c>
      <c r="AI365" s="23" t="e">
        <f>AI362/#REF!</f>
        <v>#REF!</v>
      </c>
    </row>
    <row r="366" spans="1:38" x14ac:dyDescent="0.4">
      <c r="A366" s="2" t="s">
        <v>233</v>
      </c>
      <c r="B366" s="2" t="s">
        <v>234</v>
      </c>
      <c r="D366" s="2">
        <v>0.319353</v>
      </c>
      <c r="E366" s="2">
        <v>0.318185</v>
      </c>
      <c r="F366" s="2">
        <v>0.30008299999999999</v>
      </c>
      <c r="G366" s="2">
        <v>0.27222000000000002</v>
      </c>
      <c r="H366" s="2">
        <v>0.24998999999999999</v>
      </c>
      <c r="I366" s="2">
        <v>0.23349600000000001</v>
      </c>
      <c r="J366" s="2">
        <v>0.22991500000000001</v>
      </c>
      <c r="K366" s="2">
        <v>0.23055800000000001</v>
      </c>
      <c r="L366" s="2">
        <v>0.22151399999999999</v>
      </c>
      <c r="M366" s="2">
        <v>0.20514099999999999</v>
      </c>
      <c r="N366" s="2">
        <v>0.18640699999999999</v>
      </c>
      <c r="O366" s="2">
        <v>0.17685699999999999</v>
      </c>
      <c r="P366" s="2">
        <v>0.17881</v>
      </c>
      <c r="Q366" s="2">
        <v>0.181057</v>
      </c>
      <c r="R366" s="2">
        <v>0.180115</v>
      </c>
      <c r="S366" s="2">
        <v>0.17458899999999999</v>
      </c>
      <c r="T366" s="2">
        <v>0.168296</v>
      </c>
      <c r="U366" s="2">
        <v>0.16669</v>
      </c>
      <c r="V366" s="2">
        <v>0.16667499999999999</v>
      </c>
      <c r="W366" s="2">
        <v>0.16128700000000001</v>
      </c>
      <c r="X366" s="2">
        <v>0.15476200000000001</v>
      </c>
      <c r="Y366" s="2">
        <v>0.15024199999999999</v>
      </c>
      <c r="Z366" s="2">
        <v>0.14489299999999999</v>
      </c>
      <c r="AA366" s="2">
        <v>0.13838600000000001</v>
      </c>
      <c r="AB366" s="2">
        <v>0.135434</v>
      </c>
      <c r="AC366" s="2">
        <v>0.13283400000000001</v>
      </c>
      <c r="AD366" s="2">
        <v>0.127356</v>
      </c>
      <c r="AE366" s="2">
        <v>0.121949</v>
      </c>
      <c r="AF366" s="2">
        <v>0.116061</v>
      </c>
      <c r="AG366" s="2">
        <v>0.109593</v>
      </c>
      <c r="AH366" s="2">
        <v>0.105217</v>
      </c>
      <c r="AI366" s="35">
        <v>0.103169</v>
      </c>
      <c r="AJ366" s="2">
        <v>0.10233299999999999</v>
      </c>
      <c r="AK366" s="2">
        <v>0.10057099999999999</v>
      </c>
      <c r="AL366" s="2">
        <v>9.5195000000000002E-2</v>
      </c>
    </row>
    <row r="367" spans="1:38" x14ac:dyDescent="0.4">
      <c r="A367" s="2" t="s">
        <v>235</v>
      </c>
      <c r="B367" s="2" t="s">
        <v>236</v>
      </c>
      <c r="D367" s="2">
        <v>0.25900499999999999</v>
      </c>
      <c r="E367" s="2">
        <v>0.24293999999999999</v>
      </c>
      <c r="F367" s="2">
        <v>0.19712299999999999</v>
      </c>
      <c r="G367" s="2">
        <v>0.13961899999999999</v>
      </c>
      <c r="H367" s="2">
        <v>0.103783</v>
      </c>
      <c r="I367" s="2">
        <v>8.4654999999999994E-2</v>
      </c>
      <c r="J367" s="2">
        <v>7.8401999999999999E-2</v>
      </c>
      <c r="K367" s="2">
        <v>8.0229999999999996E-2</v>
      </c>
      <c r="L367" s="2">
        <v>7.6346999999999998E-2</v>
      </c>
      <c r="M367" s="2">
        <v>7.0577000000000001E-2</v>
      </c>
      <c r="N367" s="2">
        <v>6.3346E-2</v>
      </c>
      <c r="O367" s="2">
        <v>5.4628000000000003E-2</v>
      </c>
      <c r="P367" s="2">
        <v>5.6183999999999998E-2</v>
      </c>
      <c r="Q367" s="2">
        <v>5.9809000000000001E-2</v>
      </c>
      <c r="R367" s="2">
        <v>6.0654E-2</v>
      </c>
      <c r="S367" s="2">
        <v>6.1503000000000002E-2</v>
      </c>
      <c r="T367" s="2">
        <v>6.7251000000000005E-2</v>
      </c>
      <c r="U367" s="2">
        <v>6.7540000000000003E-2</v>
      </c>
      <c r="V367" s="2">
        <v>6.2897999999999996E-2</v>
      </c>
      <c r="W367" s="2">
        <v>6.2349000000000002E-2</v>
      </c>
      <c r="X367" s="2">
        <v>6.3114000000000003E-2</v>
      </c>
      <c r="Y367" s="2">
        <v>6.3412999999999997E-2</v>
      </c>
      <c r="Z367" s="2">
        <v>6.2950999999999993E-2</v>
      </c>
      <c r="AA367" s="2">
        <v>6.2852000000000005E-2</v>
      </c>
      <c r="AB367" s="2">
        <v>6.5165000000000001E-2</v>
      </c>
      <c r="AC367" s="2">
        <v>6.7666000000000004E-2</v>
      </c>
      <c r="AD367" s="2">
        <v>6.6697000000000006E-2</v>
      </c>
      <c r="AE367" s="2">
        <v>6.5137E-2</v>
      </c>
      <c r="AF367" s="2">
        <v>6.4379000000000006E-2</v>
      </c>
      <c r="AG367" s="2">
        <v>6.3322000000000003E-2</v>
      </c>
      <c r="AH367" s="2">
        <v>6.2862000000000001E-2</v>
      </c>
      <c r="AI367" s="35">
        <v>6.3647999999999996E-2</v>
      </c>
      <c r="AJ367" s="2">
        <v>6.5311999999999995E-2</v>
      </c>
      <c r="AK367" s="2">
        <v>6.6055000000000003E-2</v>
      </c>
      <c r="AL367" s="2">
        <v>6.4075999999999994E-2</v>
      </c>
    </row>
    <row r="368" spans="1:38" x14ac:dyDescent="0.4">
      <c r="A368" s="2" t="s">
        <v>237</v>
      </c>
      <c r="B368" s="2" t="s">
        <v>238</v>
      </c>
      <c r="D368" s="2">
        <v>2.3730000000000001E-3</v>
      </c>
      <c r="E368" s="2">
        <v>2.2420000000000001E-3</v>
      </c>
      <c r="F368" s="2">
        <v>2.1480000000000002E-3</v>
      </c>
      <c r="G368" s="2">
        <v>1.892E-3</v>
      </c>
      <c r="H368" s="2">
        <v>1.663E-3</v>
      </c>
      <c r="I368" s="2">
        <v>1.4139999999999999E-3</v>
      </c>
      <c r="J368" s="2">
        <v>1.183E-3</v>
      </c>
      <c r="K368" s="2">
        <v>1.021E-3</v>
      </c>
      <c r="L368" s="2">
        <v>7.7899999999999996E-4</v>
      </c>
      <c r="M368" s="2">
        <v>5.7899999999999998E-4</v>
      </c>
      <c r="N368" s="2">
        <v>4.95E-4</v>
      </c>
      <c r="O368" s="2">
        <v>4.66E-4</v>
      </c>
      <c r="P368" s="2">
        <v>5.0699999999999996E-4</v>
      </c>
      <c r="Q368" s="2">
        <v>5.9699999999999998E-4</v>
      </c>
      <c r="R368" s="2">
        <v>7.6400000000000003E-4</v>
      </c>
      <c r="S368" s="2">
        <v>1.005E-3</v>
      </c>
      <c r="T368" s="2">
        <v>1.2869999999999999E-3</v>
      </c>
      <c r="U368" s="2">
        <v>1.5629999999999999E-3</v>
      </c>
      <c r="V368" s="2">
        <v>1.776E-3</v>
      </c>
      <c r="W368" s="2">
        <v>1.9559999999999998E-3</v>
      </c>
      <c r="X368" s="2">
        <v>2.1719999999999999E-3</v>
      </c>
      <c r="Y368" s="2">
        <v>2.3270000000000001E-3</v>
      </c>
      <c r="Z368" s="2">
        <v>2.8E-3</v>
      </c>
      <c r="AA368" s="2">
        <v>3.568E-3</v>
      </c>
      <c r="AB368" s="2">
        <v>4.2750000000000002E-3</v>
      </c>
      <c r="AC368" s="2">
        <v>5.0790000000000002E-3</v>
      </c>
      <c r="AD368" s="2">
        <v>5.6849999999999999E-3</v>
      </c>
      <c r="AE368" s="2">
        <v>5.8809999999999999E-3</v>
      </c>
      <c r="AF368" s="2">
        <v>5.868E-3</v>
      </c>
      <c r="AG368" s="2">
        <v>5.6829999999999997E-3</v>
      </c>
      <c r="AH368" s="2">
        <v>5.2969999999999996E-3</v>
      </c>
      <c r="AI368" s="35">
        <v>5.0109999999999998E-3</v>
      </c>
      <c r="AJ368" s="2">
        <v>4.914E-3</v>
      </c>
      <c r="AK368" s="2">
        <v>4.8310000000000002E-3</v>
      </c>
      <c r="AL368" s="2">
        <v>4.1479999999999998E-3</v>
      </c>
    </row>
    <row r="369" spans="1:38" x14ac:dyDescent="0.4">
      <c r="A369" s="2" t="s">
        <v>239</v>
      </c>
      <c r="B369" s="2" t="s">
        <v>240</v>
      </c>
      <c r="D369" s="2">
        <v>0.26416000000000001</v>
      </c>
      <c r="E369" s="2">
        <v>0.24838099999999999</v>
      </c>
      <c r="F369" s="2">
        <v>0.19430900000000001</v>
      </c>
      <c r="G369" s="2">
        <v>0.13627600000000001</v>
      </c>
      <c r="H369" s="2">
        <v>0.12914800000000001</v>
      </c>
      <c r="I369" s="2">
        <v>0.13451399999999999</v>
      </c>
      <c r="J369" s="2">
        <v>0.126696</v>
      </c>
      <c r="K369" s="2">
        <v>0.121638</v>
      </c>
      <c r="L369" s="2">
        <v>0.123668</v>
      </c>
      <c r="M369" s="2">
        <v>0.110433</v>
      </c>
      <c r="N369" s="2">
        <v>9.4454999999999997E-2</v>
      </c>
      <c r="O369" s="2">
        <v>9.6658999999999995E-2</v>
      </c>
      <c r="P369" s="2">
        <v>0.10741000000000001</v>
      </c>
      <c r="Q369" s="2">
        <v>0.110778</v>
      </c>
      <c r="R369" s="2">
        <v>0.111314</v>
      </c>
      <c r="S369" s="2">
        <v>0.11309</v>
      </c>
      <c r="T369" s="2">
        <v>0.11469699999999999</v>
      </c>
      <c r="U369" s="2">
        <v>0.10542600000000001</v>
      </c>
      <c r="V369" s="2">
        <v>9.3914999999999998E-2</v>
      </c>
      <c r="W369" s="2">
        <v>9.2744999999999994E-2</v>
      </c>
      <c r="X369" s="2">
        <v>9.4264000000000001E-2</v>
      </c>
      <c r="Y369" s="2">
        <v>8.8172E-2</v>
      </c>
      <c r="Z369" s="2">
        <v>8.1984000000000001E-2</v>
      </c>
      <c r="AA369" s="2">
        <v>7.9889000000000002E-2</v>
      </c>
      <c r="AB369" s="2">
        <v>7.5227000000000002E-2</v>
      </c>
      <c r="AC369" s="2">
        <v>7.1883000000000002E-2</v>
      </c>
      <c r="AD369" s="2">
        <v>6.9101999999999997E-2</v>
      </c>
      <c r="AE369" s="2">
        <v>6.4591999999999997E-2</v>
      </c>
      <c r="AF369" s="2">
        <v>5.9598999999999999E-2</v>
      </c>
      <c r="AG369" s="2">
        <v>5.6461999999999998E-2</v>
      </c>
      <c r="AH369" s="2">
        <v>5.6845E-2</v>
      </c>
      <c r="AI369" s="35">
        <v>5.8037999999999999E-2</v>
      </c>
      <c r="AJ369" s="2">
        <v>5.4981000000000002E-2</v>
      </c>
      <c r="AK369" s="2">
        <v>5.0931999999999998E-2</v>
      </c>
      <c r="AL369" s="2">
        <v>4.9529999999999998E-2</v>
      </c>
    </row>
    <row r="370" spans="1:38" x14ac:dyDescent="0.4">
      <c r="A370" s="2" t="s">
        <v>241</v>
      </c>
      <c r="B370" s="2" t="s">
        <v>242</v>
      </c>
      <c r="D370" s="2">
        <v>1.4999999999999999E-4</v>
      </c>
      <c r="E370" s="2">
        <v>1.8900000000000001E-4</v>
      </c>
      <c r="F370" s="2">
        <v>2.4800000000000001E-4</v>
      </c>
      <c r="G370" s="2">
        <v>3.1599999999999998E-4</v>
      </c>
      <c r="H370" s="2">
        <v>3.7500000000000001E-4</v>
      </c>
      <c r="I370" s="2">
        <v>4.44E-4</v>
      </c>
      <c r="J370" s="2">
        <v>5.1800000000000001E-4</v>
      </c>
      <c r="K370" s="2">
        <v>5.8200000000000005E-4</v>
      </c>
      <c r="L370" s="2">
        <v>6.9399999999999996E-4</v>
      </c>
      <c r="M370" s="2">
        <v>7.9600000000000005E-4</v>
      </c>
      <c r="N370" s="2">
        <v>7.8399999999999997E-4</v>
      </c>
      <c r="O370" s="2">
        <v>7.6800000000000002E-4</v>
      </c>
      <c r="P370" s="2">
        <v>7.5100000000000004E-4</v>
      </c>
      <c r="Q370" s="2">
        <v>8.0900000000000004E-4</v>
      </c>
      <c r="R370" s="2">
        <v>8.8900000000000003E-4</v>
      </c>
      <c r="S370" s="2">
        <v>8.0400000000000003E-4</v>
      </c>
      <c r="T370" s="2">
        <v>7.0399999999999998E-4</v>
      </c>
      <c r="U370" s="2">
        <v>6.6600000000000003E-4</v>
      </c>
      <c r="V370" s="2">
        <v>5.9699999999999998E-4</v>
      </c>
      <c r="W370" s="2">
        <v>5.1500000000000005E-4</v>
      </c>
      <c r="X370" s="2">
        <v>5.0600000000000005E-4</v>
      </c>
      <c r="Y370" s="2">
        <v>5.1000000000000004E-4</v>
      </c>
      <c r="Z370" s="2">
        <v>4.6900000000000002E-4</v>
      </c>
      <c r="AA370" s="2">
        <v>4.5100000000000001E-4</v>
      </c>
      <c r="AB370" s="2">
        <v>4.4099999999999999E-4</v>
      </c>
      <c r="AC370" s="2">
        <v>4.3600000000000003E-4</v>
      </c>
      <c r="AD370" s="2">
        <v>4.4299999999999998E-4</v>
      </c>
      <c r="AE370" s="2">
        <v>4.5600000000000003E-4</v>
      </c>
      <c r="AF370" s="2">
        <v>4.7100000000000001E-4</v>
      </c>
      <c r="AG370" s="2">
        <v>4.84E-4</v>
      </c>
      <c r="AH370" s="2">
        <v>4.9100000000000001E-4</v>
      </c>
      <c r="AI370" s="35">
        <v>4.84E-4</v>
      </c>
      <c r="AJ370" s="2">
        <v>4.8799999999999999E-4</v>
      </c>
      <c r="AK370" s="2">
        <v>4.7600000000000002E-4</v>
      </c>
      <c r="AL370" s="2">
        <v>4.5199999999999998E-4</v>
      </c>
    </row>
    <row r="371" spans="1:38" x14ac:dyDescent="0.4">
      <c r="A371" s="2" t="s">
        <v>243</v>
      </c>
      <c r="B371" s="2" t="s">
        <v>244</v>
      </c>
      <c r="D371" s="2">
        <v>1.2101000000000001E-2</v>
      </c>
      <c r="E371" s="2">
        <v>1.2468E-2</v>
      </c>
      <c r="F371" s="2">
        <v>1.2454E-2</v>
      </c>
      <c r="G371" s="2">
        <v>1.2359E-2</v>
      </c>
      <c r="H371" s="2">
        <v>1.2238000000000001E-2</v>
      </c>
      <c r="I371" s="2">
        <v>1.1948E-2</v>
      </c>
      <c r="J371" s="2">
        <v>1.2193000000000001E-2</v>
      </c>
      <c r="K371" s="2">
        <v>1.2515E-2</v>
      </c>
      <c r="L371" s="2">
        <v>1.2008E-2</v>
      </c>
      <c r="M371" s="2">
        <v>1.1481E-2</v>
      </c>
      <c r="N371" s="2">
        <v>1.0995E-2</v>
      </c>
      <c r="O371" s="2">
        <v>1.0199E-2</v>
      </c>
      <c r="P371" s="2">
        <v>9.6039999999999997E-3</v>
      </c>
      <c r="Q371" s="2">
        <v>9.5340000000000008E-3</v>
      </c>
      <c r="R371" s="2">
        <v>9.7619999999999998E-3</v>
      </c>
      <c r="S371" s="2">
        <v>9.6860000000000002E-3</v>
      </c>
      <c r="T371" s="2">
        <v>9.4730000000000005E-3</v>
      </c>
      <c r="U371" s="2">
        <v>8.9589999999999999E-3</v>
      </c>
      <c r="V371" s="2">
        <v>8.4659999999999996E-3</v>
      </c>
      <c r="W371" s="2">
        <v>7.9340000000000001E-3</v>
      </c>
      <c r="X371" s="2">
        <v>7.1869999999999998E-3</v>
      </c>
      <c r="Y371" s="2">
        <v>6.2179999999999996E-3</v>
      </c>
      <c r="Z371" s="2">
        <v>5.0509999999999999E-3</v>
      </c>
      <c r="AA371" s="2">
        <v>3.9630000000000004E-3</v>
      </c>
      <c r="AB371" s="2">
        <v>3.0980000000000001E-3</v>
      </c>
      <c r="AC371" s="2">
        <v>2.7100000000000002E-3</v>
      </c>
      <c r="AD371" s="2">
        <v>2.5530000000000001E-3</v>
      </c>
      <c r="AE371" s="2">
        <v>2.3600000000000001E-3</v>
      </c>
      <c r="AF371" s="2">
        <v>2.0920000000000001E-3</v>
      </c>
      <c r="AG371" s="2">
        <v>1.7799999999999999E-3</v>
      </c>
      <c r="AH371" s="2">
        <v>1.7719999999999999E-3</v>
      </c>
      <c r="AI371" s="35">
        <v>1.753E-3</v>
      </c>
      <c r="AJ371" s="2">
        <v>1.7179999999999999E-3</v>
      </c>
      <c r="AK371" s="2">
        <v>1.74E-3</v>
      </c>
      <c r="AL371" s="2">
        <v>1.797E-3</v>
      </c>
    </row>
    <row r="372" spans="1:38" x14ac:dyDescent="0.4">
      <c r="A372" s="2" t="s">
        <v>245</v>
      </c>
      <c r="B372" s="2" t="s">
        <v>246</v>
      </c>
      <c r="D372" s="2">
        <v>0.219225</v>
      </c>
      <c r="E372" s="2">
        <v>0.22287399999999999</v>
      </c>
      <c r="F372" s="2">
        <v>0.17901300000000001</v>
      </c>
      <c r="G372" s="2">
        <v>0.12926699999999999</v>
      </c>
      <c r="H372" s="2">
        <v>0.13280400000000001</v>
      </c>
      <c r="I372" s="2">
        <v>0.13882800000000001</v>
      </c>
      <c r="J372" s="2">
        <v>0.140151</v>
      </c>
      <c r="K372" s="2">
        <v>0.133715</v>
      </c>
      <c r="L372" s="2">
        <v>0.12459199999999999</v>
      </c>
      <c r="M372" s="2">
        <v>0.12391199999999999</v>
      </c>
      <c r="N372" s="2">
        <v>0.134576</v>
      </c>
      <c r="O372" s="2">
        <v>0.143178</v>
      </c>
      <c r="P372" s="2">
        <v>0.145922</v>
      </c>
      <c r="Q372" s="2">
        <v>0.15204799999999999</v>
      </c>
      <c r="R372" s="2">
        <v>0.16368099999999999</v>
      </c>
      <c r="S372" s="2">
        <v>0.171933</v>
      </c>
      <c r="T372" s="2">
        <v>0.17526</v>
      </c>
      <c r="U372" s="2">
        <v>0.173905</v>
      </c>
      <c r="V372" s="2">
        <v>0.15937499999999999</v>
      </c>
      <c r="W372" s="2">
        <v>0.149645</v>
      </c>
      <c r="X372" s="2">
        <v>0.16248099999999999</v>
      </c>
      <c r="Y372" s="2">
        <v>0.16670099999999999</v>
      </c>
      <c r="Z372" s="2">
        <v>0.14844599999999999</v>
      </c>
      <c r="AA372" s="2">
        <v>0.12934699999999999</v>
      </c>
      <c r="AB372" s="2">
        <v>0.12931999999999999</v>
      </c>
      <c r="AC372" s="2">
        <v>0.13195899999999999</v>
      </c>
      <c r="AD372" s="2">
        <v>0.132879</v>
      </c>
      <c r="AE372" s="2">
        <v>0.13902800000000001</v>
      </c>
      <c r="AF372" s="2">
        <v>0.14347799999999999</v>
      </c>
      <c r="AG372" s="2">
        <v>0.137735</v>
      </c>
      <c r="AH372" s="2">
        <v>0.13481799999999999</v>
      </c>
      <c r="AI372" s="35">
        <v>0.145255</v>
      </c>
      <c r="AJ372" s="2">
        <v>0.14993500000000001</v>
      </c>
      <c r="AK372" s="2">
        <v>0.147344</v>
      </c>
      <c r="AL372" s="2">
        <v>0.13803399999999999</v>
      </c>
    </row>
    <row r="373" spans="1:38" x14ac:dyDescent="0.4">
      <c r="A373" s="2" t="s">
        <v>247</v>
      </c>
      <c r="B373" s="2" t="s">
        <v>248</v>
      </c>
      <c r="D373" s="2">
        <v>0.24402399999999999</v>
      </c>
      <c r="E373" s="2">
        <v>0.23877899999999999</v>
      </c>
      <c r="F373" s="2">
        <v>0.10802299999999999</v>
      </c>
      <c r="G373" s="2">
        <v>0.115368</v>
      </c>
      <c r="H373" s="2">
        <v>0.116119</v>
      </c>
      <c r="I373" s="2">
        <v>0.102867</v>
      </c>
      <c r="J373" s="2">
        <v>9.0124999999999997E-2</v>
      </c>
      <c r="K373" s="2">
        <v>8.4137000000000003E-2</v>
      </c>
      <c r="L373" s="2">
        <v>7.6296000000000003E-2</v>
      </c>
      <c r="M373" s="2">
        <v>6.2508999999999995E-2</v>
      </c>
      <c r="N373" s="2">
        <v>4.0743000000000001E-2</v>
      </c>
      <c r="O373" s="2">
        <v>5.7764999999999997E-2</v>
      </c>
      <c r="P373" s="2">
        <v>6.3572000000000004E-2</v>
      </c>
      <c r="Q373" s="2">
        <v>8.0893999999999994E-2</v>
      </c>
      <c r="R373" s="2">
        <v>8.2303000000000001E-2</v>
      </c>
      <c r="S373" s="2">
        <v>7.6975000000000002E-2</v>
      </c>
      <c r="T373" s="2">
        <v>8.8466000000000003E-2</v>
      </c>
      <c r="U373" s="2">
        <v>9.8557000000000006E-2</v>
      </c>
      <c r="V373" s="2">
        <v>0.108055</v>
      </c>
      <c r="W373" s="2">
        <v>0.114852</v>
      </c>
      <c r="X373" s="2">
        <v>0.124501</v>
      </c>
      <c r="Y373" s="2">
        <v>0.11834500000000001</v>
      </c>
      <c r="Z373" s="2">
        <v>0.121118</v>
      </c>
      <c r="AA373" s="2">
        <v>0.126218</v>
      </c>
      <c r="AB373" s="2">
        <v>0.131025</v>
      </c>
      <c r="AC373" s="2">
        <v>0.124137</v>
      </c>
      <c r="AD373" s="2">
        <v>0.14054</v>
      </c>
      <c r="AE373" s="2">
        <v>0.15040000000000001</v>
      </c>
      <c r="AF373" s="2">
        <v>0.155831</v>
      </c>
      <c r="AG373" s="2">
        <v>0.141263</v>
      </c>
      <c r="AH373" s="2">
        <v>0.136988</v>
      </c>
      <c r="AI373" s="35">
        <v>0.11683499999999999</v>
      </c>
      <c r="AJ373" s="2">
        <v>0.117856</v>
      </c>
      <c r="AK373" s="2">
        <v>0.120917</v>
      </c>
      <c r="AL373" s="2">
        <v>0.14679600000000001</v>
      </c>
    </row>
    <row r="374" spans="1:38" x14ac:dyDescent="0.4">
      <c r="A374" s="2" t="s">
        <v>249</v>
      </c>
      <c r="B374" s="2" t="s">
        <v>250</v>
      </c>
      <c r="D374" s="2">
        <v>1.06E-3</v>
      </c>
      <c r="E374" s="2">
        <v>9.4899999999999997E-4</v>
      </c>
      <c r="F374" s="2">
        <v>8.7100000000000003E-4</v>
      </c>
      <c r="G374" s="2">
        <v>4.5199999999999998E-4</v>
      </c>
      <c r="H374" s="2" t="s">
        <v>322</v>
      </c>
      <c r="I374" s="2" t="s">
        <v>322</v>
      </c>
      <c r="J374" s="2">
        <v>1.255E-3</v>
      </c>
      <c r="K374" s="2">
        <v>3.7659999999999998E-3</v>
      </c>
      <c r="L374" s="2">
        <v>4.6340000000000001E-3</v>
      </c>
      <c r="M374" s="2">
        <v>4.5999999999999999E-3</v>
      </c>
      <c r="N374" s="2">
        <v>4.3E-3</v>
      </c>
      <c r="O374" s="2">
        <v>4.3280000000000002E-3</v>
      </c>
      <c r="P374" s="2">
        <v>5.1590000000000004E-3</v>
      </c>
      <c r="Q374" s="2">
        <v>8.3339999999999994E-3</v>
      </c>
      <c r="R374" s="2">
        <v>1.1072E-2</v>
      </c>
      <c r="S374" s="2">
        <v>1.1338000000000001E-2</v>
      </c>
      <c r="T374" s="2">
        <v>1.2670000000000001E-2</v>
      </c>
      <c r="U374" s="2">
        <v>1.2751999999999999E-2</v>
      </c>
      <c r="V374" s="2">
        <v>1.7224E-2</v>
      </c>
      <c r="W374" s="2">
        <v>2.3508000000000001E-2</v>
      </c>
      <c r="X374" s="2">
        <v>2.4208E-2</v>
      </c>
      <c r="Y374" s="2">
        <v>2.3882E-2</v>
      </c>
      <c r="Z374" s="2">
        <v>2.3866999999999999E-2</v>
      </c>
      <c r="AA374" s="2">
        <v>1.6826000000000001E-2</v>
      </c>
      <c r="AB374" s="2">
        <v>9.8799999999999999E-3</v>
      </c>
      <c r="AC374" s="2">
        <v>1.5509999999999999E-2</v>
      </c>
      <c r="AD374" s="2">
        <v>1.9012000000000001E-2</v>
      </c>
      <c r="AE374" s="2">
        <v>1.6473000000000002E-2</v>
      </c>
      <c r="AF374" s="2">
        <v>2.1028000000000002E-2</v>
      </c>
      <c r="AG374" s="2">
        <v>2.0199999999999999E-2</v>
      </c>
      <c r="AH374" s="2">
        <v>1.9265000000000001E-2</v>
      </c>
      <c r="AI374" s="35">
        <v>1.7564E-2</v>
      </c>
      <c r="AJ374" s="2">
        <v>1.5587E-2</v>
      </c>
      <c r="AK374" s="2">
        <v>1.8159000000000002E-2</v>
      </c>
      <c r="AL374" s="2">
        <v>1.7662000000000001E-2</v>
      </c>
    </row>
    <row r="375" spans="1:38" x14ac:dyDescent="0.4">
      <c r="A375" s="2" t="s">
        <v>251</v>
      </c>
      <c r="B375" s="2" t="s">
        <v>252</v>
      </c>
      <c r="D375" s="2">
        <v>9.7300000000000008E-3</v>
      </c>
      <c r="E375" s="2">
        <v>8.9409999999999993E-3</v>
      </c>
      <c r="F375" s="2">
        <v>5.7800000000000004E-3</v>
      </c>
      <c r="G375" s="2">
        <v>4.1809999999999998E-3</v>
      </c>
      <c r="H375" s="2">
        <v>4.8009999999999997E-3</v>
      </c>
      <c r="I375" s="2">
        <v>3.0730000000000002E-3</v>
      </c>
      <c r="J375" s="2">
        <v>4.4929999999999996E-3</v>
      </c>
      <c r="K375" s="2">
        <v>1.0102999999999999E-2</v>
      </c>
      <c r="L375" s="2">
        <v>1.2428E-2</v>
      </c>
      <c r="M375" s="2">
        <v>1.2030000000000001E-2</v>
      </c>
      <c r="N375" s="2">
        <v>1.0789999999999999E-2</v>
      </c>
      <c r="O375" s="2">
        <v>9.8510000000000004E-3</v>
      </c>
      <c r="P375" s="2">
        <v>1.0485E-2</v>
      </c>
      <c r="Q375" s="2">
        <v>1.0307999999999999E-2</v>
      </c>
      <c r="R375" s="2">
        <v>9.8270000000000007E-3</v>
      </c>
      <c r="S375" s="2">
        <v>9.4990000000000005E-3</v>
      </c>
      <c r="T375" s="2">
        <v>9.0399999999999994E-3</v>
      </c>
      <c r="U375" s="2">
        <v>8.2220000000000001E-3</v>
      </c>
      <c r="V375" s="2">
        <v>7.2940000000000001E-3</v>
      </c>
      <c r="W375" s="2">
        <v>6.8479999999999999E-3</v>
      </c>
      <c r="X375" s="2">
        <v>6.3639999999999999E-3</v>
      </c>
      <c r="Y375" s="2">
        <v>5.5240000000000003E-3</v>
      </c>
      <c r="Z375" s="2">
        <v>5.4089999999999997E-3</v>
      </c>
      <c r="AA375" s="2">
        <v>5.2440000000000004E-3</v>
      </c>
      <c r="AB375" s="2">
        <v>4.1070000000000004E-3</v>
      </c>
      <c r="AC375" s="2">
        <v>3.4459999999999998E-3</v>
      </c>
      <c r="AD375" s="2">
        <v>3.362E-3</v>
      </c>
      <c r="AE375" s="2">
        <v>4.4029999999999998E-3</v>
      </c>
      <c r="AF375" s="2">
        <v>4.9059999999999998E-3</v>
      </c>
      <c r="AG375" s="2">
        <v>4.248E-3</v>
      </c>
      <c r="AH375" s="2">
        <v>3.4350000000000001E-3</v>
      </c>
      <c r="AI375" s="35">
        <v>2.8159999999999999E-3</v>
      </c>
      <c r="AJ375" s="2">
        <v>2.6319999999999998E-3</v>
      </c>
      <c r="AK375" s="2">
        <v>2.892E-3</v>
      </c>
      <c r="AL375" s="2">
        <v>3.3419999999999999E-3</v>
      </c>
    </row>
    <row r="376" spans="1:38" x14ac:dyDescent="0.4">
      <c r="A376" s="2" t="s">
        <v>253</v>
      </c>
      <c r="B376" s="2" t="s">
        <v>254</v>
      </c>
      <c r="D376" s="2">
        <v>5.8060000000000004E-3</v>
      </c>
      <c r="E376" s="2">
        <v>5.7540000000000004E-3</v>
      </c>
      <c r="F376" s="2">
        <v>5.4799999999999996E-3</v>
      </c>
      <c r="G376" s="2">
        <v>4.62E-3</v>
      </c>
      <c r="H376" s="2">
        <v>3.8670000000000002E-3</v>
      </c>
      <c r="I376" s="2">
        <v>3.65E-3</v>
      </c>
      <c r="J376" s="2">
        <v>3.6099999999999999E-3</v>
      </c>
      <c r="K376" s="2">
        <v>3.7000000000000002E-3</v>
      </c>
      <c r="L376" s="2">
        <v>2.967E-3</v>
      </c>
      <c r="M376" s="2">
        <v>2.0609999999999999E-3</v>
      </c>
      <c r="N376" s="2">
        <v>1.9419999999999999E-3</v>
      </c>
      <c r="O376" s="2">
        <v>2.0449999999999999E-3</v>
      </c>
      <c r="P376" s="2">
        <v>2.2420000000000001E-3</v>
      </c>
      <c r="Q376" s="2">
        <v>2.9750000000000002E-3</v>
      </c>
      <c r="R376" s="2">
        <v>4.032E-3</v>
      </c>
      <c r="S376" s="2">
        <v>5.0549999999999996E-3</v>
      </c>
      <c r="T376" s="2">
        <v>5.5430000000000002E-3</v>
      </c>
      <c r="U376" s="2">
        <v>5.2839999999999996E-3</v>
      </c>
      <c r="V376" s="2">
        <v>5.2979999999999998E-3</v>
      </c>
      <c r="W376" s="2">
        <v>4.7660000000000003E-3</v>
      </c>
      <c r="X376" s="2">
        <v>4.7559999999999998E-3</v>
      </c>
      <c r="Y376" s="2">
        <v>5.6680000000000003E-3</v>
      </c>
      <c r="Z376" s="2">
        <v>7.3460000000000001E-3</v>
      </c>
      <c r="AA376" s="2">
        <v>9.3189999999999992E-3</v>
      </c>
      <c r="AB376" s="2">
        <v>1.1094E-2</v>
      </c>
      <c r="AC376" s="2">
        <v>1.2813E-2</v>
      </c>
      <c r="AD376" s="2">
        <v>1.2769000000000001E-2</v>
      </c>
      <c r="AE376" s="2">
        <v>1.2721E-2</v>
      </c>
      <c r="AF376" s="2">
        <v>1.0562999999999999E-2</v>
      </c>
      <c r="AG376" s="2">
        <v>8.4980000000000003E-3</v>
      </c>
      <c r="AH376" s="2">
        <v>9.0900000000000009E-3</v>
      </c>
      <c r="AI376" s="35">
        <v>9.4529999999999996E-3</v>
      </c>
      <c r="AJ376" s="2">
        <v>9.5530000000000007E-3</v>
      </c>
      <c r="AK376" s="2">
        <v>8.9960000000000005E-3</v>
      </c>
      <c r="AL376" s="2">
        <v>7.979E-3</v>
      </c>
    </row>
    <row r="377" spans="1:38" x14ac:dyDescent="0.4">
      <c r="A377" s="2" t="s">
        <v>255</v>
      </c>
      <c r="B377" s="2" t="s">
        <v>256</v>
      </c>
      <c r="D377" s="2">
        <v>0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3.7703600000000002</v>
      </c>
      <c r="T377" s="2">
        <v>3.7775470000000002</v>
      </c>
      <c r="U377" s="2">
        <v>3.8189730000000002</v>
      </c>
      <c r="V377" s="2">
        <v>3.895807</v>
      </c>
      <c r="W377" s="2">
        <v>4.0964679999999998</v>
      </c>
      <c r="X377" s="2">
        <v>3.9598789999999999</v>
      </c>
      <c r="Y377" s="2">
        <v>4.1620239999999997</v>
      </c>
      <c r="Z377" s="2">
        <v>4.4003199999999998</v>
      </c>
      <c r="AA377" s="2">
        <v>4.5346780000000004</v>
      </c>
      <c r="AB377" s="2">
        <v>4.8561889999999996</v>
      </c>
      <c r="AC377" s="2">
        <v>5.0395190000000003</v>
      </c>
      <c r="AD377" s="2">
        <v>5.1139679999999998</v>
      </c>
      <c r="AE377" s="2">
        <v>4.7453419999999999</v>
      </c>
      <c r="AF377" s="2">
        <v>4.9752349999999996</v>
      </c>
      <c r="AG377" s="2">
        <v>5.2484909999999996</v>
      </c>
      <c r="AH377" s="2">
        <v>5.2624170000000001</v>
      </c>
      <c r="AI377" s="35">
        <v>5.3087999999999997</v>
      </c>
      <c r="AJ377" s="2">
        <v>5.2203970000000002</v>
      </c>
      <c r="AK377" s="2">
        <v>5.313828</v>
      </c>
      <c r="AL377" s="2">
        <v>5.0936760000000003</v>
      </c>
    </row>
    <row r="378" spans="1:38" x14ac:dyDescent="0.4"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3"/>
    </row>
    <row r="380" spans="1:38" x14ac:dyDescent="0.4">
      <c r="A380" s="9" t="s">
        <v>257</v>
      </c>
    </row>
    <row r="381" spans="1:38" x14ac:dyDescent="0.4">
      <c r="A381" s="2" t="s">
        <v>65</v>
      </c>
    </row>
    <row r="382" spans="1:38" x14ac:dyDescent="0.4">
      <c r="A382" s="4" t="s">
        <v>258</v>
      </c>
      <c r="B382" s="4"/>
      <c r="C382" s="4"/>
    </row>
    <row r="383" spans="1:38" x14ac:dyDescent="0.4">
      <c r="A383" s="30" t="s">
        <v>319</v>
      </c>
      <c r="B383" s="4"/>
      <c r="C383" s="4"/>
    </row>
    <row r="384" spans="1:38" x14ac:dyDescent="0.4">
      <c r="A384" s="29" t="s">
        <v>259</v>
      </c>
      <c r="B384" s="6"/>
      <c r="C384" s="6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</row>
    <row r="385" spans="1:38" x14ac:dyDescent="0.4">
      <c r="A385" s="2" t="s">
        <v>34</v>
      </c>
      <c r="D385" s="10">
        <f t="shared" ref="D385:AL385" si="225">D389+D390+D392+D395+D397+D393</f>
        <v>0.23693354419999998</v>
      </c>
      <c r="E385" s="10">
        <f t="shared" si="225"/>
        <v>0.22995961819999997</v>
      </c>
      <c r="F385" s="10">
        <f t="shared" si="225"/>
        <v>0.22294347601</v>
      </c>
      <c r="G385" s="10">
        <f t="shared" si="225"/>
        <v>0.21803719852</v>
      </c>
      <c r="H385" s="10">
        <f t="shared" si="225"/>
        <v>0.2098404354</v>
      </c>
      <c r="I385" s="10">
        <f t="shared" si="225"/>
        <v>0.20189434840000001</v>
      </c>
      <c r="J385" s="10">
        <f t="shared" si="225"/>
        <v>0.20712555565000002</v>
      </c>
      <c r="K385" s="10">
        <f t="shared" si="225"/>
        <v>0.21646696435999999</v>
      </c>
      <c r="L385" s="10">
        <f t="shared" si="225"/>
        <v>0.21229221321000002</v>
      </c>
      <c r="M385" s="10">
        <f t="shared" si="225"/>
        <v>0.19619911093000003</v>
      </c>
      <c r="N385" s="10">
        <f t="shared" si="225"/>
        <v>0.18014128261000001</v>
      </c>
      <c r="O385" s="10">
        <f t="shared" si="225"/>
        <v>0.17006878944000001</v>
      </c>
      <c r="P385" s="10">
        <f t="shared" si="225"/>
        <v>0.16780633518000002</v>
      </c>
      <c r="Q385" s="10">
        <f t="shared" si="225"/>
        <v>0.15822685162</v>
      </c>
      <c r="R385" s="10">
        <f t="shared" si="225"/>
        <v>0.16509635800000003</v>
      </c>
      <c r="S385" s="10">
        <f t="shared" si="225"/>
        <v>0.20210015139999998</v>
      </c>
      <c r="T385" s="10">
        <f t="shared" si="225"/>
        <v>0.20196472309999999</v>
      </c>
      <c r="U385" s="10">
        <f t="shared" si="225"/>
        <v>0.19888406676000001</v>
      </c>
      <c r="V385" s="10">
        <f t="shared" si="225"/>
        <v>0.20121934444600001</v>
      </c>
      <c r="W385" s="10">
        <f t="shared" si="225"/>
        <v>0.22355936056399997</v>
      </c>
      <c r="X385" s="10">
        <f t="shared" si="225"/>
        <v>0.23088635454000001</v>
      </c>
      <c r="Y385" s="10">
        <f t="shared" si="225"/>
        <v>0.2385386464</v>
      </c>
      <c r="Z385" s="10">
        <f t="shared" si="225"/>
        <v>0.24878901341000001</v>
      </c>
      <c r="AA385" s="10">
        <f t="shared" si="225"/>
        <v>0.25155358877</v>
      </c>
      <c r="AB385" s="10">
        <f t="shared" si="225"/>
        <v>0.25890247389999999</v>
      </c>
      <c r="AC385" s="10">
        <f t="shared" si="225"/>
        <v>0.23881975680000003</v>
      </c>
      <c r="AD385" s="10">
        <f t="shared" si="225"/>
        <v>0.23820074837999999</v>
      </c>
      <c r="AE385" s="10">
        <f t="shared" si="225"/>
        <v>0.23318771167999999</v>
      </c>
      <c r="AF385" s="10">
        <f t="shared" si="225"/>
        <v>0.23067526570000002</v>
      </c>
      <c r="AG385" s="10">
        <f t="shared" si="225"/>
        <v>0.24665725222999998</v>
      </c>
      <c r="AH385" s="10">
        <f t="shared" si="225"/>
        <v>0.25195813619000001</v>
      </c>
      <c r="AI385" s="10">
        <f t="shared" si="225"/>
        <v>0.25554223792000003</v>
      </c>
      <c r="AJ385" s="39">
        <f t="shared" si="225"/>
        <v>0.25258428041000003</v>
      </c>
      <c r="AK385" s="39">
        <f t="shared" si="225"/>
        <v>0.25297956637000002</v>
      </c>
      <c r="AL385" s="39">
        <f t="shared" si="225"/>
        <v>0.25836558556999994</v>
      </c>
    </row>
    <row r="386" spans="1:38" x14ac:dyDescent="0.4">
      <c r="A386" s="14" t="s">
        <v>24</v>
      </c>
      <c r="B386" s="14"/>
      <c r="C386" s="14"/>
      <c r="D386" s="14"/>
      <c r="E386" s="15">
        <f>(E385-$D385)/$D385</f>
        <v>-2.9434101547534355E-2</v>
      </c>
      <c r="F386" s="15">
        <f t="shared" ref="F386:AH386" si="226">(F385-$D385)/$D385</f>
        <v>-5.9046380440714238E-2</v>
      </c>
      <c r="G386" s="15">
        <f t="shared" si="226"/>
        <v>-7.9753779667640592E-2</v>
      </c>
      <c r="H386" s="15">
        <f t="shared" si="226"/>
        <v>-0.1143489787040462</v>
      </c>
      <c r="I386" s="15">
        <f t="shared" si="226"/>
        <v>-0.14788617592459913</v>
      </c>
      <c r="J386" s="15">
        <f t="shared" si="226"/>
        <v>-0.12580738050682472</v>
      </c>
      <c r="K386" s="15">
        <f t="shared" si="226"/>
        <v>-8.638109858654619E-2</v>
      </c>
      <c r="L386" s="15">
        <f t="shared" si="226"/>
        <v>-0.10400102304298355</v>
      </c>
      <c r="M386" s="15">
        <f t="shared" si="226"/>
        <v>-0.17192345392687522</v>
      </c>
      <c r="N386" s="15">
        <f t="shared" si="226"/>
        <v>-0.23969700779076084</v>
      </c>
      <c r="O386" s="15">
        <f t="shared" si="226"/>
        <v>-0.28220889948600186</v>
      </c>
      <c r="P386" s="15">
        <f t="shared" si="226"/>
        <v>-0.29175779754363701</v>
      </c>
      <c r="Q386" s="15">
        <f t="shared" si="226"/>
        <v>-0.33218889645090616</v>
      </c>
      <c r="R386" s="15">
        <f t="shared" si="226"/>
        <v>-0.30319550759499408</v>
      </c>
      <c r="S386" s="15">
        <f t="shared" si="226"/>
        <v>-0.14701756527390014</v>
      </c>
      <c r="T386" s="15">
        <f t="shared" si="226"/>
        <v>-0.14758915297566377</v>
      </c>
      <c r="U386" s="15">
        <f t="shared" si="226"/>
        <v>-0.16059134880404149</v>
      </c>
      <c r="V386" s="15">
        <f t="shared" si="226"/>
        <v>-0.15073509272225699</v>
      </c>
      <c r="W386" s="15">
        <f t="shared" si="226"/>
        <v>-5.6446982554359711E-2</v>
      </c>
      <c r="X386" s="15">
        <f t="shared" si="226"/>
        <v>-2.5522724865397004E-2</v>
      </c>
      <c r="Y386" s="15">
        <f t="shared" si="226"/>
        <v>6.7744827159007814E-3</v>
      </c>
      <c r="Z386" s="15">
        <f t="shared" si="226"/>
        <v>5.0037107451499585E-2</v>
      </c>
      <c r="AA386" s="15">
        <f t="shared" si="226"/>
        <v>6.1705254185785395E-2</v>
      </c>
      <c r="AB386" s="15">
        <f t="shared" si="226"/>
        <v>9.2721905520712675E-2</v>
      </c>
      <c r="AC386" s="15">
        <f t="shared" si="226"/>
        <v>7.9609352334165939E-3</v>
      </c>
      <c r="AD386" s="15">
        <f t="shared" si="226"/>
        <v>5.3483527808554556E-3</v>
      </c>
      <c r="AE386" s="15">
        <f t="shared" si="226"/>
        <v>-1.5809633594296237E-2</v>
      </c>
      <c r="AF386" s="15">
        <f t="shared" si="226"/>
        <v>-2.6413644894102608E-2</v>
      </c>
      <c r="AG386" s="15">
        <f t="shared" si="226"/>
        <v>4.1039811660403977E-2</v>
      </c>
      <c r="AH386" s="15">
        <f t="shared" si="226"/>
        <v>6.3412684095577002E-2</v>
      </c>
      <c r="AI386" s="15">
        <f>(AI385-$D385)/$D385</f>
        <v>7.853971788938463E-2</v>
      </c>
      <c r="AJ386" s="40">
        <f>(AJ385-$D385)/$D385</f>
        <v>6.6055383853917141E-2</v>
      </c>
      <c r="AK386" s="40">
        <f>(AK385-$D385)/$D385</f>
        <v>6.7723724912734568E-2</v>
      </c>
      <c r="AL386" s="40">
        <f>(AL385-$D385)/$D385</f>
        <v>9.0455918525022258E-2</v>
      </c>
    </row>
    <row r="387" spans="1:38" x14ac:dyDescent="0.4">
      <c r="A387" s="16" t="s">
        <v>25</v>
      </c>
      <c r="E387" s="17">
        <f t="shared" ref="E387:AI387" si="227">(E385-D385)/D385</f>
        <v>-2.9434101547534355E-2</v>
      </c>
      <c r="F387" s="17">
        <f t="shared" si="227"/>
        <v>-3.0510322833715527E-2</v>
      </c>
      <c r="G387" s="17">
        <f t="shared" si="227"/>
        <v>-2.2006822436822199E-2</v>
      </c>
      <c r="H387" s="17">
        <f t="shared" si="227"/>
        <v>-3.7593416057618886E-2</v>
      </c>
      <c r="I387" s="17">
        <f t="shared" si="227"/>
        <v>-3.7867282274996611E-2</v>
      </c>
      <c r="J387" s="17">
        <f t="shared" si="227"/>
        <v>2.591061756536028E-2</v>
      </c>
      <c r="K387" s="17">
        <f t="shared" si="227"/>
        <v>4.5100222812606706E-2</v>
      </c>
      <c r="L387" s="17">
        <f t="shared" si="227"/>
        <v>-1.9285858063113281E-2</v>
      </c>
      <c r="M387" s="17">
        <f t="shared" si="227"/>
        <v>-7.5806371023513022E-2</v>
      </c>
      <c r="N387" s="17">
        <f t="shared" si="227"/>
        <v>-8.1844551914045827E-2</v>
      </c>
      <c r="O387" s="17">
        <f t="shared" si="227"/>
        <v>-5.5914407980577223E-2</v>
      </c>
      <c r="P387" s="17">
        <f t="shared" si="227"/>
        <v>-1.3303171425220152E-2</v>
      </c>
      <c r="Q387" s="17">
        <f t="shared" si="227"/>
        <v>-5.7086542946810918E-2</v>
      </c>
      <c r="R387" s="17">
        <f t="shared" si="227"/>
        <v>4.3415553742407388E-2</v>
      </c>
      <c r="S387" s="17">
        <f t="shared" si="227"/>
        <v>0.22413452270097897</v>
      </c>
      <c r="T387" s="17">
        <f t="shared" si="227"/>
        <v>-6.7010489137115054E-4</v>
      </c>
      <c r="U387" s="17">
        <f t="shared" si="227"/>
        <v>-1.5253437792077402E-2</v>
      </c>
      <c r="V387" s="17">
        <f t="shared" si="227"/>
        <v>1.1741904336751423E-2</v>
      </c>
      <c r="W387" s="17">
        <f t="shared" si="227"/>
        <v>0.11102320296046493</v>
      </c>
      <c r="X387" s="17">
        <f t="shared" si="227"/>
        <v>3.2774266116683055E-2</v>
      </c>
      <c r="Y387" s="17">
        <f t="shared" si="227"/>
        <v>3.3143110060556952E-2</v>
      </c>
      <c r="Z387" s="17">
        <f t="shared" si="227"/>
        <v>4.2971514950291972E-2</v>
      </c>
      <c r="AA387" s="17">
        <f t="shared" si="227"/>
        <v>1.1112127991938376E-2</v>
      </c>
      <c r="AB387" s="17">
        <f t="shared" si="227"/>
        <v>2.9213994385582791E-2</v>
      </c>
      <c r="AC387" s="17">
        <f t="shared" si="227"/>
        <v>-7.7568656635381622E-2</v>
      </c>
      <c r="AD387" s="17">
        <f t="shared" si="227"/>
        <v>-2.5919481214379952E-3</v>
      </c>
      <c r="AE387" s="17">
        <f t="shared" si="227"/>
        <v>-2.104542800177411E-2</v>
      </c>
      <c r="AF387" s="17">
        <f t="shared" si="227"/>
        <v>-1.0774349822720351E-2</v>
      </c>
      <c r="AG387" s="17">
        <f t="shared" si="227"/>
        <v>6.9283485949399565E-2</v>
      </c>
      <c r="AH387" s="20">
        <f t="shared" si="227"/>
        <v>2.1490890343078686E-2</v>
      </c>
      <c r="AI387" s="21">
        <f t="shared" si="227"/>
        <v>1.4224989056504463E-2</v>
      </c>
      <c r="AJ387" s="41">
        <f>(AJ385-AI385)/AI385</f>
        <v>-1.1575219556956432E-2</v>
      </c>
      <c r="AK387" s="41">
        <f>(AK385-AJ385)/AJ385</f>
        <v>1.5649665899966341E-3</v>
      </c>
      <c r="AL387" s="41">
        <f>(AL385-AK385)/AK385</f>
        <v>2.1290332959629243E-2</v>
      </c>
    </row>
    <row r="388" spans="1:38" hidden="1" x14ac:dyDescent="0.4">
      <c r="A388" s="2" t="s">
        <v>35</v>
      </c>
      <c r="S388" s="22" t="e">
        <f>S385/#REF!</f>
        <v>#REF!</v>
      </c>
      <c r="T388" s="22" t="e">
        <f>T385/#REF!</f>
        <v>#REF!</v>
      </c>
      <c r="U388" s="22" t="e">
        <f>U385/#REF!</f>
        <v>#REF!</v>
      </c>
      <c r="V388" s="22" t="e">
        <f>V385/#REF!</f>
        <v>#REF!</v>
      </c>
      <c r="W388" s="22" t="e">
        <f>W385/#REF!</f>
        <v>#REF!</v>
      </c>
      <c r="X388" s="22" t="e">
        <f>X385/#REF!</f>
        <v>#REF!</v>
      </c>
      <c r="Y388" s="22" t="e">
        <f>Y385/#REF!</f>
        <v>#REF!</v>
      </c>
      <c r="Z388" s="22" t="e">
        <f>Z385/#REF!</f>
        <v>#REF!</v>
      </c>
      <c r="AA388" s="22" t="e">
        <f>AA385/#REF!</f>
        <v>#REF!</v>
      </c>
      <c r="AB388" s="22" t="e">
        <f>AB385/#REF!</f>
        <v>#REF!</v>
      </c>
      <c r="AC388" s="22" t="e">
        <f>AC385/#REF!</f>
        <v>#REF!</v>
      </c>
      <c r="AD388" s="22" t="e">
        <f>AD385/#REF!</f>
        <v>#REF!</v>
      </c>
      <c r="AE388" s="22" t="e">
        <f>AE385/#REF!</f>
        <v>#REF!</v>
      </c>
      <c r="AF388" s="22" t="e">
        <f>AF385/#REF!</f>
        <v>#REF!</v>
      </c>
      <c r="AG388" s="22" t="e">
        <f>AG385/#REF!</f>
        <v>#REF!</v>
      </c>
      <c r="AH388" s="22" t="e">
        <f>AH385/#REF!</f>
        <v>#REF!</v>
      </c>
      <c r="AI388" s="23" t="e">
        <f>AI385/#REF!</f>
        <v>#REF!</v>
      </c>
    </row>
    <row r="389" spans="1:38" x14ac:dyDescent="0.4">
      <c r="A389" s="2" t="s">
        <v>260</v>
      </c>
      <c r="B389" s="2" t="s">
        <v>261</v>
      </c>
      <c r="D389" s="2">
        <v>0</v>
      </c>
      <c r="E389" s="2">
        <v>0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1.10299E-4</v>
      </c>
      <c r="S389" s="2">
        <v>6.1122400000000003E-5</v>
      </c>
      <c r="T389" s="2">
        <v>7.0019700000000003E-5</v>
      </c>
      <c r="U389" s="2">
        <v>6.4633400000000004E-5</v>
      </c>
      <c r="V389" s="2">
        <v>5.0197700000000002E-5</v>
      </c>
      <c r="W389" s="2">
        <v>1.0031600000000001E-4</v>
      </c>
      <c r="X389" s="2">
        <v>1.5001899999999999E-4</v>
      </c>
      <c r="Y389" s="2">
        <v>1.8008499999999999E-4</v>
      </c>
      <c r="Z389" s="2">
        <v>1.6387699999999999E-4</v>
      </c>
      <c r="AA389" s="2">
        <v>1.9090700000000001E-4</v>
      </c>
      <c r="AB389" s="2">
        <v>1.85742E-4</v>
      </c>
      <c r="AC389" s="2">
        <v>2.18106E-4</v>
      </c>
      <c r="AD389" s="2">
        <v>4.86971E-4</v>
      </c>
      <c r="AE389" s="2">
        <v>4.8917800000000005E-4</v>
      </c>
      <c r="AF389" s="2">
        <v>4.8318900000000003E-4</v>
      </c>
      <c r="AG389" s="2">
        <v>4.8464500000000002E-4</v>
      </c>
      <c r="AH389" s="2">
        <v>3.7842600000000001E-4</v>
      </c>
      <c r="AI389" s="26">
        <v>3.8163200000000002E-4</v>
      </c>
      <c r="AJ389" s="2">
        <v>1.29808E-4</v>
      </c>
      <c r="AK389" s="2">
        <v>4.5979200000000002E-5</v>
      </c>
      <c r="AL389" s="2">
        <v>1.58314E-4</v>
      </c>
    </row>
    <row r="390" spans="1:38" x14ac:dyDescent="0.4">
      <c r="A390" s="2" t="s">
        <v>262</v>
      </c>
      <c r="B390" s="2" t="s">
        <v>263</v>
      </c>
      <c r="D390" s="2">
        <v>3.4249999999999999E-5</v>
      </c>
      <c r="E390" s="2">
        <v>3.4249999999999999E-5</v>
      </c>
      <c r="F390" s="2">
        <v>6.5759999999999994E-5</v>
      </c>
      <c r="G390" s="2">
        <v>2.5331300000000002E-3</v>
      </c>
      <c r="H390" s="2">
        <v>1.1836800000000001E-3</v>
      </c>
      <c r="I390" s="2">
        <v>1.17204E-4</v>
      </c>
      <c r="J390" s="2">
        <v>5.9457999999999999E-5</v>
      </c>
      <c r="K390" s="2">
        <v>5.5485000000000002E-5</v>
      </c>
      <c r="L390" s="2">
        <v>3.9839600000000003E-4</v>
      </c>
      <c r="M390" s="2">
        <v>1.38918E-4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>
        <v>0</v>
      </c>
      <c r="V390" s="2">
        <v>0</v>
      </c>
      <c r="W390" s="2">
        <v>0</v>
      </c>
      <c r="X390" s="2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0</v>
      </c>
      <c r="AG390" s="2">
        <v>0</v>
      </c>
      <c r="AH390" s="2">
        <v>0</v>
      </c>
      <c r="AI390" s="2">
        <v>0</v>
      </c>
      <c r="AJ390" s="2">
        <v>0</v>
      </c>
      <c r="AK390" s="2">
        <v>0</v>
      </c>
    </row>
    <row r="391" spans="1:38" hidden="1" x14ac:dyDescent="0.4">
      <c r="A391" s="2" t="s">
        <v>264</v>
      </c>
      <c r="B391" s="2" t="s">
        <v>265</v>
      </c>
      <c r="AI391" s="26"/>
    </row>
    <row r="392" spans="1:38" x14ac:dyDescent="0.4">
      <c r="A392" s="2" t="s">
        <v>266</v>
      </c>
      <c r="B392" s="2" t="s">
        <v>267</v>
      </c>
      <c r="D392" s="2">
        <v>1.8410399999999999E-5</v>
      </c>
      <c r="E392" s="2">
        <v>1.8410399999999999E-5</v>
      </c>
      <c r="F392" s="2">
        <v>5.1164499999999999E-6</v>
      </c>
      <c r="G392" s="2">
        <v>1.4838600000000001E-5</v>
      </c>
      <c r="H392" s="2">
        <v>4.4888000000000001E-6</v>
      </c>
      <c r="I392" s="2">
        <v>1.7337300000000001E-5</v>
      </c>
      <c r="J392" s="2">
        <v>5.8136499999999998E-6</v>
      </c>
      <c r="K392" s="2">
        <v>5.6816599999999999E-6</v>
      </c>
      <c r="L392" s="2">
        <v>5.4372100000000001E-6</v>
      </c>
      <c r="M392" s="2">
        <v>2.3799299999999998E-6</v>
      </c>
      <c r="N392" s="2">
        <v>7.8544599999999997E-6</v>
      </c>
      <c r="O392" s="2">
        <v>9.9934399999999993E-6</v>
      </c>
      <c r="P392" s="2">
        <v>9.4639799999999998E-6</v>
      </c>
      <c r="Q392" s="2">
        <v>2.5644100000000001E-5</v>
      </c>
      <c r="R392" s="2">
        <v>1.30143E-5</v>
      </c>
      <c r="S392" s="2">
        <v>2.3337E-5</v>
      </c>
      <c r="T392" s="2">
        <v>2.1599399999999999E-5</v>
      </c>
      <c r="U392" s="2">
        <v>1.28636E-6</v>
      </c>
      <c r="V392" s="2">
        <v>3.9745999999999997E-8</v>
      </c>
      <c r="W392" s="2">
        <v>1.2356400000000001E-7</v>
      </c>
      <c r="X392" s="2">
        <v>5.7585400000000003E-6</v>
      </c>
      <c r="Y392" s="2">
        <v>2.8403800000000001E-5</v>
      </c>
      <c r="Z392" s="2">
        <v>6.8597900000000001E-6</v>
      </c>
      <c r="AA392" s="2">
        <v>5.2665700000000001E-6</v>
      </c>
      <c r="AB392" s="2">
        <v>1.3464399999999999E-5</v>
      </c>
      <c r="AC392" s="2">
        <v>3.77179E-5</v>
      </c>
      <c r="AD392" s="2">
        <v>2.1628799999999999E-6</v>
      </c>
      <c r="AE392" s="2">
        <v>6.08128E-6</v>
      </c>
      <c r="AF392" s="2">
        <v>3.3189000000000001E-6</v>
      </c>
      <c r="AG392" s="2">
        <v>7.4883300000000004E-6</v>
      </c>
      <c r="AH392" s="2">
        <v>7.7733900000000001E-6</v>
      </c>
      <c r="AI392" s="26">
        <v>5.0563199999999999E-6</v>
      </c>
      <c r="AJ392" s="2">
        <v>6.8669100000000001E-6</v>
      </c>
      <c r="AK392" s="2">
        <v>6.7466699999999997E-6</v>
      </c>
      <c r="AL392" s="2">
        <v>6.8777700000000001E-6</v>
      </c>
    </row>
    <row r="393" spans="1:38" x14ac:dyDescent="0.4">
      <c r="A393" s="2" t="s">
        <v>268</v>
      </c>
      <c r="B393" s="2" t="s">
        <v>269</v>
      </c>
      <c r="D393" s="2">
        <v>1.19628E-5</v>
      </c>
      <c r="E393" s="2">
        <v>1.19628E-5</v>
      </c>
      <c r="F393" s="2">
        <v>7.9055599999999999E-6</v>
      </c>
      <c r="G393" s="2">
        <v>4.3609199999999997E-6</v>
      </c>
      <c r="H393" s="2">
        <v>1.7298600000000001E-5</v>
      </c>
      <c r="I393" s="2">
        <v>1.98401E-5</v>
      </c>
      <c r="J393" s="2">
        <v>2.4675E-5</v>
      </c>
      <c r="K393" s="2">
        <v>5.8391699999999999E-5</v>
      </c>
      <c r="L393" s="2">
        <v>2.6057599999999999E-4</v>
      </c>
      <c r="M393" s="2">
        <v>1.08235E-4</v>
      </c>
      <c r="N393" s="2">
        <v>4.1411500000000002E-6</v>
      </c>
      <c r="O393" s="2">
        <v>1.6709599999999999E-4</v>
      </c>
      <c r="P393" s="2">
        <v>3.20872E-5</v>
      </c>
      <c r="Q393" s="2">
        <v>7.3195199999999997E-6</v>
      </c>
      <c r="R393" s="2">
        <v>6.0046700000000002E-5</v>
      </c>
      <c r="S393" s="2">
        <v>3.9005300000000001E-4</v>
      </c>
      <c r="T393" s="2">
        <v>2.8557499999999999E-4</v>
      </c>
      <c r="U393" s="2">
        <v>7.7423800000000001E-4</v>
      </c>
      <c r="V393" s="2">
        <v>1.0368420000000001E-3</v>
      </c>
      <c r="W393" s="2">
        <v>1.112764E-3</v>
      </c>
      <c r="X393" s="2">
        <v>1.0334579999999999E-3</v>
      </c>
      <c r="Y393" s="2">
        <v>5.8409399999999995E-4</v>
      </c>
      <c r="Z393" s="2">
        <v>5.87939E-5</v>
      </c>
      <c r="AA393" s="2">
        <v>2.1229E-5</v>
      </c>
      <c r="AB393" s="2">
        <v>2.56916E-5</v>
      </c>
      <c r="AC393" s="2">
        <v>4.7013399999999998E-4</v>
      </c>
      <c r="AD393" s="2">
        <v>5.3432499999999999E-4</v>
      </c>
      <c r="AE393" s="2">
        <v>6.2989700000000003E-4</v>
      </c>
      <c r="AF393" s="2">
        <v>6.3679199999999996E-4</v>
      </c>
      <c r="AG393" s="2">
        <v>9.8186699999999998E-4</v>
      </c>
      <c r="AH393" s="2">
        <v>1.6126280000000001E-3</v>
      </c>
      <c r="AI393" s="26">
        <v>2.8050150000000001E-3</v>
      </c>
      <c r="AJ393" s="2">
        <v>2.24552E-3</v>
      </c>
      <c r="AK393" s="2">
        <v>1.9390550000000001E-3</v>
      </c>
      <c r="AL393" s="2">
        <v>2.1069230000000001E-3</v>
      </c>
    </row>
    <row r="394" spans="1:38" hidden="1" x14ac:dyDescent="0.4">
      <c r="A394" s="2" t="s">
        <v>270</v>
      </c>
      <c r="B394" s="2" t="s">
        <v>271</v>
      </c>
    </row>
    <row r="395" spans="1:38" x14ac:dyDescent="0.4">
      <c r="A395" s="2" t="s">
        <v>272</v>
      </c>
      <c r="B395" s="2" t="s">
        <v>273</v>
      </c>
      <c r="D395" s="2">
        <v>0</v>
      </c>
      <c r="E395" s="2">
        <v>0</v>
      </c>
      <c r="F395" s="2">
        <v>0</v>
      </c>
      <c r="G395" s="2">
        <v>0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>
        <v>0</v>
      </c>
      <c r="V395" s="2">
        <v>0</v>
      </c>
      <c r="W395" s="2">
        <v>0</v>
      </c>
      <c r="X395" s="2">
        <v>0</v>
      </c>
      <c r="Y395" s="2">
        <v>6.2460000000000002E-7</v>
      </c>
      <c r="Z395" s="2">
        <v>7.4067200000000003E-6</v>
      </c>
      <c r="AA395" s="2">
        <v>1.10242E-5</v>
      </c>
      <c r="AB395" s="2">
        <v>1.44179E-5</v>
      </c>
      <c r="AC395" s="2">
        <v>1.8227899999999999E-5</v>
      </c>
      <c r="AD395" s="2">
        <v>1.98415E-5</v>
      </c>
      <c r="AE395" s="2">
        <v>1.95604E-5</v>
      </c>
      <c r="AF395" s="2">
        <v>1.97998E-5</v>
      </c>
      <c r="AG395" s="2">
        <v>2.5514899999999999E-5</v>
      </c>
      <c r="AH395" s="2">
        <v>3.8334799999999998E-5</v>
      </c>
      <c r="AI395" s="2">
        <v>4.7266599999999999E-5</v>
      </c>
      <c r="AJ395" s="2">
        <v>5.3356500000000003E-5</v>
      </c>
      <c r="AK395" s="2">
        <v>6.8185500000000006E-5</v>
      </c>
      <c r="AL395" s="2">
        <v>7.8246799999999998E-5</v>
      </c>
    </row>
    <row r="396" spans="1:38" hidden="1" x14ac:dyDescent="0.4">
      <c r="A396" s="2" t="s">
        <v>274</v>
      </c>
      <c r="B396" s="2" t="s">
        <v>275</v>
      </c>
    </row>
    <row r="397" spans="1:38" x14ac:dyDescent="0.4">
      <c r="A397" s="2" t="s">
        <v>276</v>
      </c>
      <c r="B397" s="2" t="s">
        <v>277</v>
      </c>
      <c r="D397" s="2">
        <v>0.23686892100000001</v>
      </c>
      <c r="E397" s="2">
        <v>0.22989499499999999</v>
      </c>
      <c r="F397" s="2">
        <v>0.222864694</v>
      </c>
      <c r="G397" s="2">
        <v>0.215484869</v>
      </c>
      <c r="H397" s="2">
        <v>0.208634968</v>
      </c>
      <c r="I397" s="2">
        <v>0.20173996699999999</v>
      </c>
      <c r="J397" s="2">
        <v>0.20703560900000001</v>
      </c>
      <c r="K397" s="2">
        <v>0.21634740599999999</v>
      </c>
      <c r="L397" s="2">
        <v>0.211627804</v>
      </c>
      <c r="M397" s="2">
        <v>0.19594957800000001</v>
      </c>
      <c r="N397" s="2">
        <v>0.180129287</v>
      </c>
      <c r="O397" s="2">
        <v>0.16989170000000001</v>
      </c>
      <c r="P397" s="2">
        <v>0.167764784</v>
      </c>
      <c r="Q397" s="2">
        <v>0.158193888</v>
      </c>
      <c r="R397" s="2">
        <v>0.16491299800000001</v>
      </c>
      <c r="S397" s="54">
        <v>0.201625639</v>
      </c>
      <c r="T397" s="54">
        <v>0.20158752899999999</v>
      </c>
      <c r="U397" s="54">
        <v>0.19804390899999999</v>
      </c>
      <c r="V397" s="54">
        <v>0.200132265</v>
      </c>
      <c r="W397" s="54">
        <v>0.22234615699999999</v>
      </c>
      <c r="X397" s="54">
        <v>0.22969711900000001</v>
      </c>
      <c r="Y397" s="54">
        <v>0.237745439</v>
      </c>
      <c r="Z397" s="54">
        <v>0.24855207600000001</v>
      </c>
      <c r="AA397" s="54">
        <v>0.25132516199999999</v>
      </c>
      <c r="AB397" s="54">
        <v>0.258663158</v>
      </c>
      <c r="AC397" s="54">
        <v>0.23807557100000001</v>
      </c>
      <c r="AD397" s="54">
        <v>0.23715744799999999</v>
      </c>
      <c r="AE397" s="54">
        <v>0.232042995</v>
      </c>
      <c r="AF397" s="54">
        <v>0.22953216600000001</v>
      </c>
      <c r="AG397" s="54">
        <v>0.24515773699999999</v>
      </c>
      <c r="AH397" s="2">
        <v>0.24992097399999999</v>
      </c>
      <c r="AI397" s="2">
        <v>0.25230326800000002</v>
      </c>
      <c r="AJ397" s="2">
        <v>0.25014872900000001</v>
      </c>
      <c r="AK397" s="2">
        <v>0.25091960000000002</v>
      </c>
      <c r="AL397" s="2">
        <v>0.25601522399999999</v>
      </c>
    </row>
    <row r="399" spans="1:38" x14ac:dyDescent="0.4">
      <c r="A399" s="9" t="s">
        <v>278</v>
      </c>
    </row>
    <row r="400" spans="1:38" x14ac:dyDescent="0.4">
      <c r="A400" s="4" t="s">
        <v>279</v>
      </c>
    </row>
    <row r="401" spans="1:38" x14ac:dyDescent="0.4">
      <c r="A401" s="2" t="s">
        <v>34</v>
      </c>
      <c r="D401" s="10">
        <f t="shared" ref="D401:AI401" si="228">D405</f>
        <v>0.16905450299999999</v>
      </c>
      <c r="E401" s="10">
        <f t="shared" si="228"/>
        <v>0.18322072</v>
      </c>
      <c r="F401" s="10">
        <f t="shared" si="228"/>
        <v>0.28533417799999999</v>
      </c>
      <c r="G401" s="10">
        <f t="shared" si="228"/>
        <v>0.25891434699999999</v>
      </c>
      <c r="H401" s="10">
        <f t="shared" si="228"/>
        <v>0.30439535699999998</v>
      </c>
      <c r="I401" s="10">
        <f t="shared" si="228"/>
        <v>0.29859271900000001</v>
      </c>
      <c r="J401" s="10">
        <f t="shared" si="228"/>
        <v>0.37639344899999999</v>
      </c>
      <c r="K401" s="10">
        <f t="shared" si="228"/>
        <v>0.36932654999999998</v>
      </c>
      <c r="L401" s="10">
        <f t="shared" si="228"/>
        <v>0.30219100300000001</v>
      </c>
      <c r="M401" s="10">
        <f t="shared" si="228"/>
        <v>0.453902427</v>
      </c>
      <c r="N401" s="10">
        <f t="shared" si="228"/>
        <v>0.37561544200000002</v>
      </c>
      <c r="O401" s="10">
        <f t="shared" si="228"/>
        <v>0.38281200999999998</v>
      </c>
      <c r="P401" s="10">
        <f t="shared" si="228"/>
        <v>0.68863371299999998</v>
      </c>
      <c r="Q401" s="10">
        <f t="shared" si="228"/>
        <v>0.59306848300000004</v>
      </c>
      <c r="R401" s="10">
        <f t="shared" si="228"/>
        <v>0.48933417600000001</v>
      </c>
      <c r="S401" s="10">
        <f t="shared" si="228"/>
        <v>0.57812220599999997</v>
      </c>
      <c r="T401" s="10">
        <f t="shared" si="228"/>
        <v>0.61657258599999998</v>
      </c>
      <c r="U401" s="10">
        <f t="shared" si="228"/>
        <v>0.54528596500000004</v>
      </c>
      <c r="V401" s="10">
        <f t="shared" si="228"/>
        <v>0.50175521499999998</v>
      </c>
      <c r="W401" s="10">
        <f t="shared" si="228"/>
        <v>0.47024506599999999</v>
      </c>
      <c r="X401" s="10">
        <f t="shared" si="228"/>
        <v>0.43997251100000001</v>
      </c>
      <c r="Y401" s="10">
        <f t="shared" si="228"/>
        <v>0.41214004999999998</v>
      </c>
      <c r="Z401" s="10">
        <f t="shared" si="228"/>
        <v>0.40976812000000001</v>
      </c>
      <c r="AA401" s="10">
        <f t="shared" si="228"/>
        <v>0.39077634999999999</v>
      </c>
      <c r="AB401" s="10">
        <f t="shared" si="228"/>
        <v>0.41177624000000002</v>
      </c>
      <c r="AC401" s="10">
        <f t="shared" si="228"/>
        <v>0.37070229999999998</v>
      </c>
      <c r="AD401" s="10">
        <f t="shared" si="228"/>
        <v>0.27028983099999998</v>
      </c>
      <c r="AE401" s="10">
        <f t="shared" si="228"/>
        <v>0.30453350000000001</v>
      </c>
      <c r="AF401" s="10">
        <f t="shared" si="228"/>
        <v>0.369987332</v>
      </c>
      <c r="AG401" s="10">
        <f t="shared" si="228"/>
        <v>0.31749504099999998</v>
      </c>
      <c r="AH401" s="10">
        <f t="shared" si="228"/>
        <v>0.30252557299999999</v>
      </c>
      <c r="AI401" s="25">
        <f t="shared" si="228"/>
        <v>0.33782231099999999</v>
      </c>
      <c r="AJ401" s="42">
        <f>AJ405</f>
        <v>0.30089659699999999</v>
      </c>
      <c r="AK401" s="42">
        <f>AK405</f>
        <v>0.28839926999999999</v>
      </c>
      <c r="AL401" s="42">
        <f>AL405</f>
        <v>0.27842873600000001</v>
      </c>
    </row>
    <row r="402" spans="1:38" x14ac:dyDescent="0.4">
      <c r="A402" s="14" t="s">
        <v>73</v>
      </c>
      <c r="B402" s="14"/>
      <c r="C402" s="14"/>
      <c r="D402" s="14"/>
      <c r="E402" s="15">
        <f t="shared" ref="E402:AI402" si="229">(E401-$S401)/$S401</f>
        <v>-0.68307614186333465</v>
      </c>
      <c r="F402" s="15">
        <f t="shared" si="229"/>
        <v>-0.50644660412853959</v>
      </c>
      <c r="G402" s="15">
        <f t="shared" si="229"/>
        <v>-0.55214599212264126</v>
      </c>
      <c r="H402" s="15">
        <f t="shared" si="229"/>
        <v>-0.4734757567848899</v>
      </c>
      <c r="I402" s="15">
        <f t="shared" si="229"/>
        <v>-0.48351280075202641</v>
      </c>
      <c r="J402" s="15">
        <f t="shared" si="229"/>
        <v>-0.34893791469411223</v>
      </c>
      <c r="K402" s="15">
        <f t="shared" si="229"/>
        <v>-0.36116179906779089</v>
      </c>
      <c r="L402" s="15">
        <f t="shared" si="229"/>
        <v>-0.47728871186103511</v>
      </c>
      <c r="M402" s="15">
        <f t="shared" si="229"/>
        <v>-0.21486768318323338</v>
      </c>
      <c r="N402" s="15">
        <f t="shared" si="229"/>
        <v>-0.35028366303576991</v>
      </c>
      <c r="O402" s="15">
        <f t="shared" si="229"/>
        <v>-0.33783548525378732</v>
      </c>
      <c r="P402" s="15">
        <f t="shared" si="229"/>
        <v>0.19115596296607229</v>
      </c>
      <c r="Q402" s="15">
        <f t="shared" si="229"/>
        <v>2.585314462043007E-2</v>
      </c>
      <c r="R402" s="15">
        <f t="shared" si="229"/>
        <v>-0.15358003736670162</v>
      </c>
      <c r="S402" s="15">
        <f t="shared" si="229"/>
        <v>0</v>
      </c>
      <c r="T402" s="15">
        <f t="shared" si="229"/>
        <v>6.6509086834834377E-2</v>
      </c>
      <c r="U402" s="15">
        <f t="shared" si="229"/>
        <v>-5.6798096767796416E-2</v>
      </c>
      <c r="V402" s="15">
        <f t="shared" si="229"/>
        <v>-0.1320948930994704</v>
      </c>
      <c r="W402" s="15">
        <f t="shared" si="229"/>
        <v>-0.18659919802492414</v>
      </c>
      <c r="X402" s="15">
        <f t="shared" si="229"/>
        <v>-0.23896278946946378</v>
      </c>
      <c r="Y402" s="15">
        <f t="shared" si="229"/>
        <v>-0.28710565738068189</v>
      </c>
      <c r="Z402" s="15">
        <f t="shared" si="229"/>
        <v>-0.29120847504688302</v>
      </c>
      <c r="AA402" s="15">
        <f t="shared" si="229"/>
        <v>-0.32405926299949112</v>
      </c>
      <c r="AB402" s="15">
        <f t="shared" si="229"/>
        <v>-0.28773495339495742</v>
      </c>
      <c r="AC402" s="15">
        <f t="shared" si="229"/>
        <v>-0.35878211189140863</v>
      </c>
      <c r="AD402" s="15">
        <f t="shared" si="229"/>
        <v>-0.53246938416338918</v>
      </c>
      <c r="AE402" s="15">
        <f t="shared" si="229"/>
        <v>-0.47323680557601688</v>
      </c>
      <c r="AF402" s="15">
        <f t="shared" si="229"/>
        <v>-0.3600188192736537</v>
      </c>
      <c r="AG402" s="15">
        <f t="shared" si="229"/>
        <v>-0.45081673441203191</v>
      </c>
      <c r="AH402" s="15">
        <f t="shared" si="229"/>
        <v>-0.47670999338849129</v>
      </c>
      <c r="AI402" s="31">
        <f t="shared" si="229"/>
        <v>-0.41565588124113673</v>
      </c>
      <c r="AJ402" s="43">
        <f>(AJ401-$S401)/$S401</f>
        <v>-0.47952769522227967</v>
      </c>
      <c r="AK402" s="43">
        <f>(AK401-$S401)/$S401</f>
        <v>-0.501144797748869</v>
      </c>
      <c r="AL402" s="43">
        <f>(AL401-$S401)/$S401</f>
        <v>-0.51839121017953071</v>
      </c>
    </row>
    <row r="403" spans="1:38" x14ac:dyDescent="0.4">
      <c r="A403" s="16" t="s">
        <v>25</v>
      </c>
      <c r="E403" s="17">
        <f t="shared" ref="E403:AI403" si="230">(E401-D401)/D401</f>
        <v>8.379674453273811E-2</v>
      </c>
      <c r="F403" s="17">
        <f t="shared" si="230"/>
        <v>0.55732483749654504</v>
      </c>
      <c r="G403" s="17">
        <f t="shared" si="230"/>
        <v>-9.2592591554174083E-2</v>
      </c>
      <c r="H403" s="17">
        <f t="shared" si="230"/>
        <v>0.17566044727525273</v>
      </c>
      <c r="I403" s="17">
        <f t="shared" si="230"/>
        <v>-1.9062833471536728E-2</v>
      </c>
      <c r="J403" s="17">
        <f t="shared" si="230"/>
        <v>0.26055802787341237</v>
      </c>
      <c r="K403" s="17">
        <f t="shared" si="230"/>
        <v>-1.8775297547753058E-2</v>
      </c>
      <c r="L403" s="17">
        <f t="shared" si="230"/>
        <v>-0.18177828536832774</v>
      </c>
      <c r="M403" s="17">
        <f t="shared" si="230"/>
        <v>0.50203818940301137</v>
      </c>
      <c r="N403" s="17">
        <f t="shared" si="230"/>
        <v>-0.1724753610978158</v>
      </c>
      <c r="O403" s="17">
        <f t="shared" si="230"/>
        <v>1.9159403994897416E-2</v>
      </c>
      <c r="P403" s="17">
        <f t="shared" si="230"/>
        <v>0.79888220591616244</v>
      </c>
      <c r="Q403" s="17">
        <f t="shared" si="230"/>
        <v>-0.13877512557971433</v>
      </c>
      <c r="R403" s="17">
        <f t="shared" si="230"/>
        <v>-0.17491117800640238</v>
      </c>
      <c r="S403" s="17">
        <f t="shared" si="230"/>
        <v>0.18144661532898931</v>
      </c>
      <c r="T403" s="17">
        <f t="shared" si="230"/>
        <v>6.6509086834834377E-2</v>
      </c>
      <c r="U403" s="17">
        <f t="shared" si="230"/>
        <v>-0.11561756493662848</v>
      </c>
      <c r="V403" s="17">
        <f t="shared" si="230"/>
        <v>-7.9831047916298484E-2</v>
      </c>
      <c r="W403" s="17">
        <f t="shared" si="230"/>
        <v>-6.2799843545223513E-2</v>
      </c>
      <c r="X403" s="17">
        <f t="shared" si="230"/>
        <v>-6.4376124682188535E-2</v>
      </c>
      <c r="Y403" s="17">
        <f t="shared" si="230"/>
        <v>-6.3259545321912233E-2</v>
      </c>
      <c r="Z403" s="17">
        <f t="shared" si="230"/>
        <v>-5.7551553167423716E-3</v>
      </c>
      <c r="AA403" s="17">
        <f t="shared" si="230"/>
        <v>-4.634760263926832E-2</v>
      </c>
      <c r="AB403" s="17">
        <f t="shared" si="230"/>
        <v>5.3738896941946515E-2</v>
      </c>
      <c r="AC403" s="17">
        <f t="shared" si="230"/>
        <v>-9.9748203053192264E-2</v>
      </c>
      <c r="AD403" s="17">
        <f t="shared" si="230"/>
        <v>-0.27087090908257111</v>
      </c>
      <c r="AE403" s="17">
        <f t="shared" si="230"/>
        <v>0.12669240597512541</v>
      </c>
      <c r="AF403" s="17">
        <f t="shared" si="230"/>
        <v>0.21493146730983614</v>
      </c>
      <c r="AG403" s="17">
        <f t="shared" si="230"/>
        <v>-0.14187591428130308</v>
      </c>
      <c r="AH403" s="20">
        <f t="shared" si="230"/>
        <v>-4.7148667118866866E-2</v>
      </c>
      <c r="AI403" s="21">
        <f t="shared" si="230"/>
        <v>0.11667356795651783</v>
      </c>
      <c r="AJ403" s="41">
        <f>(AJ401-AI401)/AI401</f>
        <v>-0.10930513704288762</v>
      </c>
      <c r="AK403" s="41">
        <f>(AK401-AJ401)/AJ401</f>
        <v>-4.153362691569424E-2</v>
      </c>
      <c r="AL403" s="41">
        <f>(AL401-AK401)/AK401</f>
        <v>-3.4571980712711149E-2</v>
      </c>
    </row>
    <row r="404" spans="1:38" hidden="1" x14ac:dyDescent="0.4">
      <c r="A404" s="2" t="s">
        <v>35</v>
      </c>
      <c r="S404" s="22" t="e">
        <f>S401/#REF!</f>
        <v>#REF!</v>
      </c>
      <c r="T404" s="22" t="e">
        <f>T401/#REF!</f>
        <v>#REF!</v>
      </c>
      <c r="U404" s="22" t="e">
        <f>U401/#REF!</f>
        <v>#REF!</v>
      </c>
      <c r="V404" s="22" t="e">
        <f>V401/#REF!</f>
        <v>#REF!</v>
      </c>
      <c r="W404" s="22" t="e">
        <f>W401/#REF!</f>
        <v>#REF!</v>
      </c>
      <c r="X404" s="22" t="e">
        <f>X401/#REF!</f>
        <v>#REF!</v>
      </c>
      <c r="Y404" s="22" t="e">
        <f>Y401/#REF!</f>
        <v>#REF!</v>
      </c>
      <c r="Z404" s="22" t="e">
        <f>Z401/#REF!</f>
        <v>#REF!</v>
      </c>
      <c r="AA404" s="22" t="e">
        <f>AA401/#REF!</f>
        <v>#REF!</v>
      </c>
      <c r="AB404" s="22" t="e">
        <f>AB401/#REF!</f>
        <v>#REF!</v>
      </c>
      <c r="AC404" s="22" t="e">
        <f>AC401/#REF!</f>
        <v>#REF!</v>
      </c>
      <c r="AD404" s="22" t="e">
        <f>AD401/#REF!</f>
        <v>#REF!</v>
      </c>
      <c r="AE404" s="22" t="e">
        <f>AE401/#REF!</f>
        <v>#REF!</v>
      </c>
      <c r="AF404" s="22" t="e">
        <f>AF401/#REF!</f>
        <v>#REF!</v>
      </c>
      <c r="AG404" s="22" t="e">
        <f>AG401/#REF!</f>
        <v>#REF!</v>
      </c>
      <c r="AH404" s="22" t="e">
        <f>AH401/#REF!</f>
        <v>#REF!</v>
      </c>
      <c r="AI404" s="23" t="e">
        <f>AI401/#REF!</f>
        <v>#REF!</v>
      </c>
    </row>
    <row r="405" spans="1:38" x14ac:dyDescent="0.4">
      <c r="A405" s="2" t="s">
        <v>280</v>
      </c>
      <c r="B405" s="2" t="s">
        <v>281</v>
      </c>
      <c r="D405" s="2">
        <v>0.16905450299999999</v>
      </c>
      <c r="E405" s="2">
        <v>0.18322072</v>
      </c>
      <c r="F405" s="2">
        <v>0.28533417799999999</v>
      </c>
      <c r="G405" s="2">
        <v>0.25891434699999999</v>
      </c>
      <c r="H405" s="2">
        <v>0.30439535699999998</v>
      </c>
      <c r="I405" s="2">
        <v>0.29859271900000001</v>
      </c>
      <c r="J405" s="2">
        <v>0.37639344899999999</v>
      </c>
      <c r="K405" s="2">
        <v>0.36932654999999998</v>
      </c>
      <c r="L405" s="2">
        <v>0.30219100300000001</v>
      </c>
      <c r="M405" s="2">
        <v>0.453902427</v>
      </c>
      <c r="N405" s="2">
        <v>0.37561544200000002</v>
      </c>
      <c r="O405" s="2">
        <v>0.38281200999999998</v>
      </c>
      <c r="P405" s="2">
        <v>0.68863371299999998</v>
      </c>
      <c r="Q405" s="2">
        <v>0.59306848300000004</v>
      </c>
      <c r="R405" s="2">
        <v>0.48933417600000001</v>
      </c>
      <c r="S405" s="2">
        <v>0.57812220599999997</v>
      </c>
      <c r="T405" s="2">
        <v>0.61657258599999998</v>
      </c>
      <c r="U405" s="2">
        <v>0.54528596500000004</v>
      </c>
      <c r="V405" s="2">
        <v>0.50175521499999998</v>
      </c>
      <c r="W405" s="2">
        <v>0.47024506599999999</v>
      </c>
      <c r="X405" s="2">
        <v>0.43997251100000001</v>
      </c>
      <c r="Y405" s="2">
        <v>0.41214004999999998</v>
      </c>
      <c r="Z405" s="2">
        <v>0.40976812000000001</v>
      </c>
      <c r="AA405" s="2">
        <v>0.39077634999999999</v>
      </c>
      <c r="AB405" s="2">
        <v>0.41177624000000002</v>
      </c>
      <c r="AC405" s="2">
        <v>0.37070229999999998</v>
      </c>
      <c r="AD405" s="2">
        <v>0.27028983099999998</v>
      </c>
      <c r="AE405" s="2">
        <v>0.30453350000000001</v>
      </c>
      <c r="AF405" s="2">
        <v>0.369987332</v>
      </c>
      <c r="AG405" s="2">
        <v>0.31749504099999998</v>
      </c>
      <c r="AH405" s="2">
        <v>0.30252557299999999</v>
      </c>
      <c r="AI405" s="26">
        <v>0.33782231099999999</v>
      </c>
      <c r="AJ405" s="2">
        <v>0.30089659699999999</v>
      </c>
      <c r="AK405" s="2">
        <v>0.28839926999999999</v>
      </c>
      <c r="AL405" s="2">
        <v>0.27842873600000001</v>
      </c>
    </row>
    <row r="406" spans="1:38" x14ac:dyDescent="0.4"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</row>
    <row r="407" spans="1:38" x14ac:dyDescent="0.4"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</row>
    <row r="410" spans="1:38" s="36" customFormat="1" x14ac:dyDescent="0.4"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</row>
    <row r="412" spans="1:38" x14ac:dyDescent="0.4">
      <c r="A412" s="2" t="s">
        <v>282</v>
      </c>
    </row>
    <row r="413" spans="1:38" x14ac:dyDescent="0.4">
      <c r="A413" s="2" t="s">
        <v>283</v>
      </c>
      <c r="D413" s="10">
        <f t="shared" ref="D413:AL413" si="231">D23+D83+D139+D202+D255+D269+D281+D294+D306+D322+D343+D362+D385+D401</f>
        <v>22.432483536964</v>
      </c>
      <c r="E413" s="10">
        <f t="shared" si="231"/>
        <v>23.502729178588108</v>
      </c>
      <c r="F413" s="10">
        <f t="shared" si="231"/>
        <v>14.944355770453695</v>
      </c>
      <c r="G413" s="10">
        <f t="shared" si="231"/>
        <v>16.788301172842267</v>
      </c>
      <c r="H413" s="10">
        <f t="shared" si="231"/>
        <v>15.937750200628573</v>
      </c>
      <c r="I413" s="10">
        <f t="shared" si="231"/>
        <v>15.570153420838521</v>
      </c>
      <c r="J413" s="10">
        <f t="shared" si="231"/>
        <v>16.365278745417108</v>
      </c>
      <c r="K413" s="10">
        <f t="shared" si="231"/>
        <v>16.466672165314421</v>
      </c>
      <c r="L413" s="10">
        <f t="shared" si="231"/>
        <v>17.578877835485745</v>
      </c>
      <c r="M413" s="10">
        <f t="shared" si="231"/>
        <v>17.30005660913309</v>
      </c>
      <c r="N413" s="10">
        <f t="shared" si="231"/>
        <v>16.650540091377341</v>
      </c>
      <c r="O413" s="10">
        <f t="shared" si="231"/>
        <v>17.158249820540778</v>
      </c>
      <c r="P413" s="10">
        <f t="shared" si="231"/>
        <v>17.566174768554568</v>
      </c>
      <c r="Q413" s="10">
        <f t="shared" si="231"/>
        <v>17.551804495096718</v>
      </c>
      <c r="R413" s="10">
        <f t="shared" si="231"/>
        <v>17.804886801868001</v>
      </c>
      <c r="S413" s="10">
        <f t="shared" si="231"/>
        <v>38.974812597281101</v>
      </c>
      <c r="T413" s="10">
        <f t="shared" si="231"/>
        <v>27.608895623489673</v>
      </c>
      <c r="U413" s="10">
        <f t="shared" si="231"/>
        <v>27.771135196039413</v>
      </c>
      <c r="V413" s="10">
        <f t="shared" si="231"/>
        <v>25.070592857245565</v>
      </c>
      <c r="W413" s="10">
        <f t="shared" si="231"/>
        <v>25.227198662441499</v>
      </c>
      <c r="X413" s="10">
        <f t="shared" si="231"/>
        <v>26.526595607795976</v>
      </c>
      <c r="Y413" s="10">
        <f t="shared" si="231"/>
        <v>27.943740931320797</v>
      </c>
      <c r="Z413" s="10">
        <f t="shared" si="231"/>
        <v>24.939474359153664</v>
      </c>
      <c r="AA413" s="10">
        <f t="shared" si="231"/>
        <v>25.148501713899567</v>
      </c>
      <c r="AB413" s="10">
        <f t="shared" si="231"/>
        <v>24.586905464831609</v>
      </c>
      <c r="AC413" s="10">
        <f t="shared" si="231"/>
        <v>22.926887547817305</v>
      </c>
      <c r="AD413" s="10">
        <f t="shared" si="231"/>
        <v>23.872147370536574</v>
      </c>
      <c r="AE413" s="10">
        <f t="shared" si="231"/>
        <v>20.133613169115804</v>
      </c>
      <c r="AF413" s="10">
        <f t="shared" si="231"/>
        <v>23.245710540541971</v>
      </c>
      <c r="AG413" s="10">
        <f t="shared" si="231"/>
        <v>19.436532051188319</v>
      </c>
      <c r="AH413" s="10">
        <f t="shared" si="231"/>
        <v>18.531479917058913</v>
      </c>
      <c r="AI413" s="10">
        <f t="shared" si="231"/>
        <v>19.216271310343732</v>
      </c>
      <c r="AJ413" s="39">
        <f t="shared" si="231"/>
        <v>18.344709552462973</v>
      </c>
      <c r="AK413" s="39">
        <f t="shared" si="231"/>
        <v>17.357126519534081</v>
      </c>
      <c r="AL413" s="39">
        <f t="shared" si="231"/>
        <v>17.728868479239431</v>
      </c>
    </row>
    <row r="414" spans="1:38" x14ac:dyDescent="0.4">
      <c r="A414" s="2" t="s">
        <v>19</v>
      </c>
      <c r="D414" s="10">
        <f t="shared" ref="D414:AI414" si="232">D8</f>
        <v>22.432483536963989</v>
      </c>
      <c r="E414" s="10">
        <f t="shared" si="232"/>
        <v>23.502729178588105</v>
      </c>
      <c r="F414" s="10">
        <f t="shared" si="232"/>
        <v>14.944355770453694</v>
      </c>
      <c r="G414" s="10">
        <f t="shared" si="232"/>
        <v>16.788301172842264</v>
      </c>
      <c r="H414" s="10">
        <f t="shared" si="232"/>
        <v>15.937750200628573</v>
      </c>
      <c r="I414" s="10">
        <f t="shared" si="232"/>
        <v>15.570153420838526</v>
      </c>
      <c r="J414" s="10">
        <f t="shared" si="232"/>
        <v>16.365278745417111</v>
      </c>
      <c r="K414" s="10">
        <f t="shared" si="232"/>
        <v>16.466672165314424</v>
      </c>
      <c r="L414" s="10">
        <f t="shared" si="232"/>
        <v>17.578877835485741</v>
      </c>
      <c r="M414" s="10">
        <f t="shared" si="232"/>
        <v>17.300056609133094</v>
      </c>
      <c r="N414" s="10">
        <f t="shared" si="232"/>
        <v>16.650540091377341</v>
      </c>
      <c r="O414" s="10">
        <f t="shared" si="232"/>
        <v>17.158249820540778</v>
      </c>
      <c r="P414" s="10">
        <f t="shared" si="232"/>
        <v>17.566174768554557</v>
      </c>
      <c r="Q414" s="10">
        <f t="shared" si="232"/>
        <v>17.551804495096718</v>
      </c>
      <c r="R414" s="10">
        <f t="shared" si="232"/>
        <v>17.804886801867998</v>
      </c>
      <c r="S414" s="10">
        <f t="shared" si="232"/>
        <v>38.974812597281108</v>
      </c>
      <c r="T414" s="10">
        <f t="shared" si="232"/>
        <v>27.60889562348968</v>
      </c>
      <c r="U414" s="10">
        <f t="shared" si="232"/>
        <v>27.771135196039413</v>
      </c>
      <c r="V414" s="10">
        <f t="shared" si="232"/>
        <v>25.070592857245565</v>
      </c>
      <c r="W414" s="10">
        <f t="shared" si="232"/>
        <v>25.227198662441502</v>
      </c>
      <c r="X414" s="10">
        <f t="shared" si="232"/>
        <v>26.526595607795976</v>
      </c>
      <c r="Y414" s="10">
        <f t="shared" si="232"/>
        <v>27.943740931320797</v>
      </c>
      <c r="Z414" s="10">
        <f t="shared" si="232"/>
        <v>24.93947435915366</v>
      </c>
      <c r="AA414" s="10">
        <f t="shared" si="232"/>
        <v>25.14850171389957</v>
      </c>
      <c r="AB414" s="10">
        <f t="shared" si="232"/>
        <v>24.586905464831617</v>
      </c>
      <c r="AC414" s="10">
        <f t="shared" si="232"/>
        <v>22.926887547817298</v>
      </c>
      <c r="AD414" s="10">
        <f t="shared" si="232"/>
        <v>23.872147370536577</v>
      </c>
      <c r="AE414" s="10">
        <f t="shared" si="232"/>
        <v>20.114155709115803</v>
      </c>
      <c r="AF414" s="10">
        <f t="shared" si="232"/>
        <v>23.245710540541971</v>
      </c>
      <c r="AG414" s="10">
        <f t="shared" si="232"/>
        <v>19.436532051188319</v>
      </c>
      <c r="AH414" s="10">
        <f t="shared" si="232"/>
        <v>18.531479917058917</v>
      </c>
      <c r="AI414" s="10">
        <f t="shared" si="232"/>
        <v>19.216271310343732</v>
      </c>
      <c r="AJ414" s="39">
        <f>AJ8</f>
        <v>18.34470955246297</v>
      </c>
      <c r="AK414" s="39">
        <f>AK8</f>
        <v>17.357126519534084</v>
      </c>
      <c r="AL414" s="39">
        <f>AL8</f>
        <v>17.728868479239431</v>
      </c>
    </row>
    <row r="415" spans="1:38" hidden="1" x14ac:dyDescent="0.4">
      <c r="A415" s="2" t="s">
        <v>284</v>
      </c>
      <c r="D415" s="38">
        <f t="shared" ref="D415:AL415" si="233">D413-D414</f>
        <v>0</v>
      </c>
      <c r="E415" s="38">
        <f t="shared" si="233"/>
        <v>0</v>
      </c>
      <c r="F415" s="38">
        <f t="shared" si="233"/>
        <v>0</v>
      </c>
      <c r="G415" s="38">
        <f t="shared" si="233"/>
        <v>0</v>
      </c>
      <c r="H415" s="38">
        <f t="shared" si="233"/>
        <v>0</v>
      </c>
      <c r="I415" s="38">
        <f t="shared" si="233"/>
        <v>0</v>
      </c>
      <c r="J415" s="38">
        <f t="shared" si="233"/>
        <v>0</v>
      </c>
      <c r="K415" s="38">
        <f t="shared" si="233"/>
        <v>0</v>
      </c>
      <c r="L415" s="38">
        <f t="shared" si="233"/>
        <v>0</v>
      </c>
      <c r="M415" s="38">
        <f t="shared" si="233"/>
        <v>0</v>
      </c>
      <c r="N415" s="38">
        <f t="shared" si="233"/>
        <v>0</v>
      </c>
      <c r="O415" s="38">
        <f t="shared" si="233"/>
        <v>0</v>
      </c>
      <c r="P415" s="38">
        <f t="shared" si="233"/>
        <v>0</v>
      </c>
      <c r="Q415" s="38">
        <f t="shared" si="233"/>
        <v>0</v>
      </c>
      <c r="R415" s="38">
        <f t="shared" si="233"/>
        <v>0</v>
      </c>
      <c r="S415" s="38">
        <f t="shared" si="233"/>
        <v>0</v>
      </c>
      <c r="T415" s="38">
        <f t="shared" si="233"/>
        <v>0</v>
      </c>
      <c r="U415" s="38">
        <f t="shared" si="233"/>
        <v>0</v>
      </c>
      <c r="V415" s="38">
        <f t="shared" si="233"/>
        <v>0</v>
      </c>
      <c r="W415" s="38">
        <f t="shared" si="233"/>
        <v>0</v>
      </c>
      <c r="X415" s="38">
        <f t="shared" si="233"/>
        <v>0</v>
      </c>
      <c r="Y415" s="38">
        <f t="shared" si="233"/>
        <v>0</v>
      </c>
      <c r="Z415" s="38">
        <f t="shared" si="233"/>
        <v>0</v>
      </c>
      <c r="AA415" s="38">
        <f t="shared" si="233"/>
        <v>0</v>
      </c>
      <c r="AB415" s="38">
        <f t="shared" si="233"/>
        <v>0</v>
      </c>
      <c r="AC415" s="38">
        <f t="shared" si="233"/>
        <v>0</v>
      </c>
      <c r="AD415" s="38">
        <f t="shared" si="233"/>
        <v>0</v>
      </c>
      <c r="AE415" s="38">
        <f t="shared" si="233"/>
        <v>1.9457460000001703E-2</v>
      </c>
      <c r="AF415" s="38">
        <f t="shared" si="233"/>
        <v>0</v>
      </c>
      <c r="AG415" s="38">
        <f t="shared" si="233"/>
        <v>0</v>
      </c>
      <c r="AH415" s="38">
        <f t="shared" si="233"/>
        <v>0</v>
      </c>
      <c r="AI415" s="38">
        <f t="shared" si="233"/>
        <v>0</v>
      </c>
      <c r="AJ415" s="38">
        <f t="shared" si="233"/>
        <v>0</v>
      </c>
      <c r="AK415" s="38">
        <f t="shared" si="233"/>
        <v>0</v>
      </c>
      <c r="AL415" s="38">
        <f t="shared" si="233"/>
        <v>0</v>
      </c>
    </row>
    <row r="416" spans="1:38" x14ac:dyDescent="0.4"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</row>
    <row r="417" spans="19:33" x14ac:dyDescent="0.4"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</row>
    <row r="418" spans="19:33" x14ac:dyDescent="0.4"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</row>
    <row r="419" spans="19:33" x14ac:dyDescent="0.4"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</row>
  </sheetData>
  <mergeCells count="11">
    <mergeCell ref="S117:AH117"/>
    <mergeCell ref="S89:AH89"/>
    <mergeCell ref="S93:AH93"/>
    <mergeCell ref="S94:AH94"/>
    <mergeCell ref="S110:AH110"/>
    <mergeCell ref="S114:AH114"/>
    <mergeCell ref="S121:AH121"/>
    <mergeCell ref="S124:AH124"/>
    <mergeCell ref="S128:AH128"/>
    <mergeCell ref="S173:AH173"/>
    <mergeCell ref="S177:AH177"/>
  </mergeCells>
  <pageMargins left="0.7" right="0.7" top="0.75" bottom="0.75" header="0.3" footer="0.3"/>
  <ignoredErrors>
    <ignoredError sqref="D5:R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B42E5-3B84-4DE3-B4A8-F82EF5286978}">
  <dimension ref="A1:AR55"/>
  <sheetViews>
    <sheetView zoomScaleNormal="100" workbookViewId="0">
      <pane xSplit="3" ySplit="2" topLeftCell="D47" activePane="bottomRight" state="frozen"/>
      <selection pane="topRight" activeCell="D1" sqref="D1"/>
      <selection pane="bottomLeft" activeCell="A3" sqref="A3"/>
      <selection pane="bottomRight" activeCell="C63" sqref="C63"/>
    </sheetView>
  </sheetViews>
  <sheetFormatPr defaultColWidth="9.1796875" defaultRowHeight="18" x14ac:dyDescent="0.4"/>
  <cols>
    <col min="1" max="1" width="13.453125" style="2" customWidth="1"/>
    <col min="2" max="2" width="9.1796875" style="2"/>
    <col min="3" max="3" width="69" style="2" customWidth="1"/>
    <col min="4" max="18" width="9.54296875" style="2" customWidth="1"/>
    <col min="19" max="19" width="9.54296875" style="2" bestFit="1" customWidth="1"/>
    <col min="20" max="22" width="10.453125" style="2" bestFit="1" customWidth="1"/>
    <col min="23" max="25" width="9.54296875" style="2" bestFit="1" customWidth="1"/>
    <col min="26" max="33" width="10.453125" style="2" bestFit="1" customWidth="1"/>
    <col min="34" max="34" width="9.54296875" style="2" customWidth="1"/>
    <col min="35" max="16384" width="9.1796875" style="2"/>
  </cols>
  <sheetData>
    <row r="1" spans="1:44" ht="20" x14ac:dyDescent="0.5">
      <c r="A1" s="2" t="s">
        <v>0</v>
      </c>
      <c r="B1" s="3" t="s">
        <v>297</v>
      </c>
    </row>
    <row r="2" spans="1:44" x14ac:dyDescent="0.4">
      <c r="A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>
        <v>2005</v>
      </c>
      <c r="T2" s="2">
        <v>2006</v>
      </c>
      <c r="U2" s="2">
        <v>2007</v>
      </c>
      <c r="V2" s="2">
        <v>2008</v>
      </c>
      <c r="W2" s="2">
        <v>2009</v>
      </c>
      <c r="X2" s="2">
        <v>2010</v>
      </c>
      <c r="Y2" s="2">
        <v>2011</v>
      </c>
      <c r="Z2" s="2">
        <v>2012</v>
      </c>
      <c r="AA2" s="2">
        <v>2013</v>
      </c>
      <c r="AB2" s="2">
        <v>2014</v>
      </c>
      <c r="AC2" s="2">
        <v>2015</v>
      </c>
      <c r="AD2" s="2">
        <v>2016</v>
      </c>
      <c r="AE2" s="2">
        <v>2017</v>
      </c>
      <c r="AF2" s="2">
        <v>2018</v>
      </c>
      <c r="AG2" s="2">
        <v>2019</v>
      </c>
      <c r="AH2" s="7">
        <v>2020</v>
      </c>
      <c r="AI2" s="7">
        <v>2021</v>
      </c>
      <c r="AJ2" s="7">
        <v>2022</v>
      </c>
      <c r="AK2" s="7">
        <v>2023</v>
      </c>
      <c r="AL2" s="7">
        <v>2024</v>
      </c>
      <c r="AM2" s="8">
        <v>2025</v>
      </c>
      <c r="AN2" s="8">
        <v>2026</v>
      </c>
      <c r="AO2" s="8">
        <v>2027</v>
      </c>
      <c r="AP2" s="8">
        <v>2028</v>
      </c>
      <c r="AQ2" s="8">
        <v>2029</v>
      </c>
      <c r="AR2" s="8">
        <v>2030</v>
      </c>
    </row>
    <row r="4" spans="1:44" ht="24" x14ac:dyDescent="0.6">
      <c r="A4" s="1" t="s">
        <v>298</v>
      </c>
    </row>
    <row r="6" spans="1:44" x14ac:dyDescent="0.4">
      <c r="C6" s="2" t="str">
        <f>'[1]SO2 analize LT'!A16</f>
        <v>ENERGIJOS GAMYBA</v>
      </c>
      <c r="D6" s="10">
        <f>'PM10 analizė LT'!D23</f>
        <v>16.041894223</v>
      </c>
      <c r="E6" s="10">
        <f>'PM10 analizė LT'!E23</f>
        <v>17.247910999999998</v>
      </c>
      <c r="F6" s="10">
        <f>'PM10 analizė LT'!F23</f>
        <v>10.400468</v>
      </c>
      <c r="G6" s="10">
        <f>'PM10 analizė LT'!G23</f>
        <v>13.244820999999998</v>
      </c>
      <c r="H6" s="10">
        <f>'PM10 analizė LT'!H23</f>
        <v>12.806236000000002</v>
      </c>
      <c r="I6" s="10">
        <f>'PM10 analizė LT'!I23</f>
        <v>12.425922</v>
      </c>
      <c r="J6" s="10">
        <f>'PM10 analizė LT'!J23</f>
        <v>13.287385999999998</v>
      </c>
      <c r="K6" s="10">
        <f>'PM10 analizė LT'!K23</f>
        <v>13.181792000000002</v>
      </c>
      <c r="L6" s="10">
        <f>'PM10 analizė LT'!L23</f>
        <v>14.012530999999999</v>
      </c>
      <c r="M6" s="10">
        <f>'PM10 analizė LT'!M23</f>
        <v>13.881483000000001</v>
      </c>
      <c r="N6" s="10">
        <f>'PM10 analizė LT'!N23</f>
        <v>13.581460999999999</v>
      </c>
      <c r="O6" s="10">
        <f>'PM10 analizė LT'!O23</f>
        <v>14.036932</v>
      </c>
      <c r="P6" s="10">
        <f>'PM10 analizė LT'!P23</f>
        <v>13.992556</v>
      </c>
      <c r="Q6" s="10">
        <f>'PM10 analizė LT'!Q23</f>
        <v>14.044277999999998</v>
      </c>
      <c r="R6" s="10">
        <f>'PM10 analizė LT'!R23</f>
        <v>14.224999999999998</v>
      </c>
      <c r="S6" s="10">
        <f>'PM10 analizė LT'!S23</f>
        <v>14.575456000000001</v>
      </c>
      <c r="T6" s="10">
        <f>'PM10 analizė LT'!T23</f>
        <v>14.904796999999999</v>
      </c>
      <c r="U6" s="10">
        <f>'PM10 analizė LT'!U23</f>
        <v>14.052229000000001</v>
      </c>
      <c r="V6" s="10">
        <f>'PM10 analizė LT'!V23</f>
        <v>14.255519999999999</v>
      </c>
      <c r="W6" s="10">
        <f>'PM10 analizė LT'!W23</f>
        <v>14.103468999999999</v>
      </c>
      <c r="X6" s="10">
        <f>'PM10 analizė LT'!X23</f>
        <v>13.837358999999999</v>
      </c>
      <c r="Y6" s="10">
        <f>'PM10 analizė LT'!Y23</f>
        <v>13.180849</v>
      </c>
      <c r="Z6" s="10">
        <f>'PM10 analizė LT'!Z23</f>
        <v>13.316515000000001</v>
      </c>
      <c r="AA6" s="10">
        <f>'PM10 analizė LT'!AA23</f>
        <v>12.763738999999999</v>
      </c>
      <c r="AB6" s="10">
        <f>'PM10 analizė LT'!AB23</f>
        <v>11.901613999999999</v>
      </c>
      <c r="AC6" s="10">
        <f>'PM10 analizė LT'!AC23</f>
        <v>11.717813</v>
      </c>
      <c r="AD6" s="10">
        <f>'PM10 analizė LT'!AD23</f>
        <v>11.325404000000002</v>
      </c>
      <c r="AE6" s="10">
        <f>'PM10 analizė LT'!AE23</f>
        <v>11.239099999999999</v>
      </c>
      <c r="AF6" s="10">
        <f>'PM10 analizė LT'!AF23</f>
        <v>10.115375999999999</v>
      </c>
      <c r="AG6" s="10">
        <f>'PM10 analizė LT'!AG23</f>
        <v>9.4102880000000013</v>
      </c>
      <c r="AH6" s="10">
        <f>'PM10 analizė LT'!AH23</f>
        <v>8.9434229999999992</v>
      </c>
      <c r="AI6" s="10">
        <f>'PM10 analizė LT'!AI23</f>
        <v>9.0815569999999983</v>
      </c>
      <c r="AJ6" s="10">
        <f>'PM10 analizė LT'!AJ23</f>
        <v>8.3717740000000003</v>
      </c>
      <c r="AK6" s="10">
        <f>'PM10 analizė LT'!AK23</f>
        <v>7.4693909999999999</v>
      </c>
      <c r="AL6" s="10">
        <f>'PM10 analizė LT'!AL23</f>
        <v>7.2004839999999994</v>
      </c>
    </row>
    <row r="7" spans="1:44" x14ac:dyDescent="0.4">
      <c r="C7" s="2" t="str">
        <f>'[1]SO2 analize LT'!A77</f>
        <v>DEGALŲ / KURO GAMYBA IR PASKIRSTYMAS</v>
      </c>
      <c r="D7" s="10">
        <f>'PM10 analizė LT'!D83</f>
        <v>0.20541799999999999</v>
      </c>
      <c r="E7" s="10">
        <f>'PM10 analizė LT'!E83</f>
        <v>0.224546</v>
      </c>
      <c r="F7" s="10">
        <f>'PM10 analizė LT'!F83</f>
        <v>9.1815999999999995E-2</v>
      </c>
      <c r="G7" s="10">
        <f>'PM10 analizė LT'!G83</f>
        <v>8.4731000000000001E-2</v>
      </c>
      <c r="H7" s="10">
        <f>'PM10 analizė LT'!H83</f>
        <v>7.0134000000000002E-2</v>
      </c>
      <c r="I7" s="10">
        <f>'PM10 analizė LT'!I83</f>
        <v>5.7207999999999995E-2</v>
      </c>
      <c r="J7" s="10">
        <f>'PM10 analizė LT'!J83</f>
        <v>5.2571E-2</v>
      </c>
      <c r="K7" s="10">
        <f>'PM10 analizė LT'!K83</f>
        <v>4.0724000000000003E-2</v>
      </c>
      <c r="L7" s="10">
        <f>'PM10 analizė LT'!L83</f>
        <v>3.4639999999999997E-2</v>
      </c>
      <c r="M7" s="10">
        <f>'PM10 analizė LT'!M83</f>
        <v>2.7502000000000002E-2</v>
      </c>
      <c r="N7" s="10">
        <f>'PM10 analizė LT'!N83</f>
        <v>2.0364E-2</v>
      </c>
      <c r="O7" s="10">
        <f>'PM10 analizė LT'!O83</f>
        <v>1.8959E-2</v>
      </c>
      <c r="P7" s="10">
        <f>'PM10 analizė LT'!P83</f>
        <v>2.3628E-2</v>
      </c>
      <c r="Q7" s="10">
        <f>'PM10 analizė LT'!Q83</f>
        <v>2.5770999999999999E-2</v>
      </c>
      <c r="R7" s="10">
        <f>'PM10 analizė LT'!R83</f>
        <v>2.4895E-2</v>
      </c>
      <c r="S7" s="10">
        <f>'PM10 analizė LT'!S83</f>
        <v>2.7716000000000001E-2</v>
      </c>
      <c r="T7" s="10">
        <f>'PM10 analizė LT'!T83</f>
        <v>3.6920999999999995E-2</v>
      </c>
      <c r="U7" s="10">
        <f>'PM10 analizė LT'!U83</f>
        <v>3.2751000000000002E-2</v>
      </c>
      <c r="V7" s="10">
        <f>'PM10 analizė LT'!V83</f>
        <v>2.7539000000000001E-2</v>
      </c>
      <c r="W7" s="10">
        <f>'PM10 analizė LT'!W83</f>
        <v>2.6308000000000002E-2</v>
      </c>
      <c r="X7" s="10">
        <f>'PM10 analizė LT'!X83</f>
        <v>3.1850999999999997E-2</v>
      </c>
      <c r="Y7" s="10">
        <f>'PM10 analizė LT'!Y83</f>
        <v>3.2672E-2</v>
      </c>
      <c r="Z7" s="10">
        <f>'PM10 analizė LT'!Z83</f>
        <v>2.6359999999999998E-2</v>
      </c>
      <c r="AA7" s="10">
        <f>'PM10 analizė LT'!AA83</f>
        <v>2.9156999999999999E-2</v>
      </c>
      <c r="AB7" s="10">
        <f>'PM10 analizė LT'!AB83</f>
        <v>2.5121999999999998E-2</v>
      </c>
      <c r="AC7" s="10">
        <f>'PM10 analizė LT'!AC83</f>
        <v>2.1077000000000002E-2</v>
      </c>
      <c r="AD7" s="10">
        <f>'PM10 analizė LT'!AD83</f>
        <v>2.2786999999999998E-2</v>
      </c>
      <c r="AE7" s="10">
        <f>'PM10 analizė LT'!AE83</f>
        <v>2.4539999999999999E-2</v>
      </c>
      <c r="AF7" s="10">
        <f>'PM10 analizė LT'!AF83</f>
        <v>2.4699000000000002E-2</v>
      </c>
      <c r="AG7" s="10">
        <f>'PM10 analizė LT'!AG83</f>
        <v>2.4344000000000001E-2</v>
      </c>
      <c r="AH7" s="10">
        <f>'PM10 analizė LT'!AH83</f>
        <v>1.1238000000000001E-2</v>
      </c>
      <c r="AI7" s="10">
        <f>'PM10 analizė LT'!AI83</f>
        <v>1.5386E-2</v>
      </c>
      <c r="AJ7" s="10">
        <f>'PM10 analizė LT'!AJ83</f>
        <v>1.5612000000000001E-2</v>
      </c>
      <c r="AK7" s="10">
        <f>'PM10 analizė LT'!AK83</f>
        <v>1.0005E-2</v>
      </c>
      <c r="AL7" s="10">
        <f>'PM10 analizė LT'!AL83</f>
        <v>8.4379999999999993E-3</v>
      </c>
    </row>
    <row r="8" spans="1:44" x14ac:dyDescent="0.4">
      <c r="C8" s="2" t="str">
        <f>'[1]KD2.5 analize LT'!A242</f>
        <v>PROCESAI MINERALŲ PRAMONĖJE</v>
      </c>
      <c r="D8" s="10">
        <f>'PM10 analizė LT'!D255</f>
        <v>0.94519208500000007</v>
      </c>
      <c r="E8" s="10">
        <f>'PM10 analizė LT'!E255</f>
        <v>0.94432094</v>
      </c>
      <c r="F8" s="10">
        <f>'PM10 analizė LT'!F255</f>
        <v>0.53484946599999994</v>
      </c>
      <c r="G8" s="10">
        <f>'PM10 analizė LT'!G255</f>
        <v>0.31484483699999999</v>
      </c>
      <c r="H8" s="10">
        <f>'PM10 analizė LT'!H255</f>
        <v>0.28139182600000001</v>
      </c>
      <c r="I8" s="10">
        <f>'PM10 analizė LT'!I255</f>
        <v>0.27050497200000001</v>
      </c>
      <c r="J8" s="10">
        <f>'PM10 analizė LT'!J255</f>
        <v>0.25598262300000002</v>
      </c>
      <c r="K8" s="10">
        <f>'PM10 analizė LT'!K255</f>
        <v>0.227229968</v>
      </c>
      <c r="L8" s="10">
        <f>'PM10 analizė LT'!L255</f>
        <v>0.46924215199999997</v>
      </c>
      <c r="M8" s="10">
        <f>'PM10 analizė LT'!M255</f>
        <v>0.44256691799999998</v>
      </c>
      <c r="N8" s="10">
        <f>'PM10 analizė LT'!N255</f>
        <v>0.38859178699999997</v>
      </c>
      <c r="O8" s="10">
        <f>'PM10 analizė LT'!O255</f>
        <v>0.36526436500000004</v>
      </c>
      <c r="P8" s="10">
        <f>'PM10 analizė LT'!P255</f>
        <v>0.393608654</v>
      </c>
      <c r="Q8" s="10">
        <f>'PM10 analizė LT'!Q255</f>
        <v>0.410268407</v>
      </c>
      <c r="R8" s="10">
        <f>'PM10 analizė LT'!R255</f>
        <v>0.44392108499999999</v>
      </c>
      <c r="S8" s="10">
        <f>'PM10 analizė LT'!S255</f>
        <v>0.55715880399999995</v>
      </c>
      <c r="T8" s="10">
        <f>'PM10 analizė LT'!T255</f>
        <v>0.61280311700000001</v>
      </c>
      <c r="U8" s="10">
        <f>'PM10 analizė LT'!U255</f>
        <v>0.62314236099999998</v>
      </c>
      <c r="V8" s="10">
        <f>'PM10 analizė LT'!V255</f>
        <v>0.629654563</v>
      </c>
      <c r="W8" s="10">
        <f>'PM10 analizė LT'!W255</f>
        <v>0.42855664599999999</v>
      </c>
      <c r="X8" s="10">
        <f>'PM10 analizė LT'!X255</f>
        <v>0.46719314499999998</v>
      </c>
      <c r="Y8" s="10">
        <f>'PM10 analizė LT'!Y255</f>
        <v>0.52187768000000001</v>
      </c>
      <c r="Z8" s="10">
        <f>'PM10 analizė LT'!Z255</f>
        <v>0.52022983400000011</v>
      </c>
      <c r="AA8" s="10">
        <f>'PM10 analizė LT'!AA255</f>
        <v>0.58347216599999996</v>
      </c>
      <c r="AB8" s="10">
        <f>'PM10 analizė LT'!AB255</f>
        <v>0.57086092099999997</v>
      </c>
      <c r="AC8" s="10">
        <f>'PM10 analizė LT'!AC255</f>
        <v>0.62064191999999996</v>
      </c>
      <c r="AD8" s="10">
        <f>'PM10 analizė LT'!AD255</f>
        <v>0.6102454759999999</v>
      </c>
      <c r="AE8" s="10">
        <f>'PM10 analizė LT'!AE255</f>
        <v>0.65198368100000004</v>
      </c>
      <c r="AF8" s="10">
        <f>'PM10 analizė LT'!AF255</f>
        <v>0.68642295999999992</v>
      </c>
      <c r="AG8" s="10">
        <f>'PM10 analizė LT'!AG255</f>
        <v>0.72733899400000002</v>
      </c>
      <c r="AH8" s="10">
        <f>'PM10 analizė LT'!AH255</f>
        <v>0.68865945299999998</v>
      </c>
      <c r="AI8" s="10">
        <f>'PM10 analizė LT'!AI255</f>
        <v>0.8063698760000001</v>
      </c>
      <c r="AJ8" s="10">
        <f>'PM10 analizė LT'!AJ255</f>
        <v>0.73275099700000002</v>
      </c>
      <c r="AK8" s="10">
        <f>'PM10 analizė LT'!AK255</f>
        <v>0.66017740199999997</v>
      </c>
      <c r="AL8" s="10">
        <f>'PM10 analizė LT'!AL255</f>
        <v>0.69987908599999993</v>
      </c>
    </row>
    <row r="9" spans="1:44" x14ac:dyDescent="0.4">
      <c r="C9" s="2" t="str">
        <f>'[1]SO2 analize LT'!A188</f>
        <v>NE KELIŲ TRANSPORTAS IR MECHANIZMAI</v>
      </c>
      <c r="D9" s="10">
        <f>'PM10 analizė LT'!D202</f>
        <v>1.4924962899199434</v>
      </c>
      <c r="E9" s="10">
        <f>'PM10 analizė LT'!E202</f>
        <v>1.1910342370124394</v>
      </c>
      <c r="F9" s="10">
        <f>'PM10 analizė LT'!F202</f>
        <v>0.92646946093748306</v>
      </c>
      <c r="G9" s="10">
        <f>'PM10 analizė LT'!G202</f>
        <v>0.81672127402453032</v>
      </c>
      <c r="H9" s="10">
        <f>'PM10 analizė LT'!H202</f>
        <v>0.79337239484795297</v>
      </c>
      <c r="I9" s="10">
        <f>'PM10 analizė LT'!I202</f>
        <v>0.69544831900420778</v>
      </c>
      <c r="J9" s="10">
        <f>'PM10 analizė LT'!J202</f>
        <v>0.51647344877168655</v>
      </c>
      <c r="K9" s="10">
        <f>'PM10 analizė LT'!K202</f>
        <v>0.47563241544318802</v>
      </c>
      <c r="L9" s="10">
        <f>'PM10 analizė LT'!L202</f>
        <v>0.43337588892880341</v>
      </c>
      <c r="M9" s="10">
        <f>'PM10 analizė LT'!M202</f>
        <v>0.33994234915731597</v>
      </c>
      <c r="N9" s="10">
        <f>'PM10 analizė LT'!N202</f>
        <v>0.28884802728275288</v>
      </c>
      <c r="O9" s="10">
        <f>'PM10 analizė LT'!O202</f>
        <v>0.24216816329981525</v>
      </c>
      <c r="P9" s="10">
        <f>'PM10 analizė LT'!P202</f>
        <v>0.24925202206882946</v>
      </c>
      <c r="Q9" s="10">
        <f>'PM10 analizė LT'!Q202</f>
        <v>0.25324906742622338</v>
      </c>
      <c r="R9" s="10">
        <f>'PM10 analizė LT'!R202</f>
        <v>0.26069646468823299</v>
      </c>
      <c r="S9" s="10">
        <f>'PM10 analizė LT'!S202</f>
        <v>0.64034913066614207</v>
      </c>
      <c r="T9" s="10">
        <f>'PM10 analizė LT'!T202</f>
        <v>0.62675554110238163</v>
      </c>
      <c r="U9" s="10">
        <f>'PM10 analizė LT'!U202</f>
        <v>0.63624591266829467</v>
      </c>
      <c r="V9" s="10">
        <f>'PM10 analizė LT'!V202</f>
        <v>0.6420627385786869</v>
      </c>
      <c r="W9" s="10">
        <f>'PM10 analizė LT'!W202</f>
        <v>0.57989638513350006</v>
      </c>
      <c r="X9" s="10">
        <f>'PM10 analizė LT'!X202</f>
        <v>0.5957893009063735</v>
      </c>
      <c r="Y9" s="10">
        <f>'PM10 analizė LT'!Y202</f>
        <v>0.60192196052079794</v>
      </c>
      <c r="Z9" s="10">
        <f>'PM10 analizė LT'!Z202</f>
        <v>0.58121319914366354</v>
      </c>
      <c r="AA9" s="10">
        <f>'PM10 analizė LT'!AA202</f>
        <v>0.33024938042727053</v>
      </c>
      <c r="AB9" s="10">
        <f>'PM10 analizė LT'!AB202</f>
        <v>0.36103516933961333</v>
      </c>
      <c r="AC9" s="10">
        <f>'PM10 analizė LT'!AC202</f>
        <v>0.30859591961090282</v>
      </c>
      <c r="AD9" s="10">
        <f>'PM10 analizė LT'!AD202</f>
        <v>0.29514404475657552</v>
      </c>
      <c r="AE9" s="10">
        <f>'PM10 analizė LT'!AE202</f>
        <v>0.29138224343580466</v>
      </c>
      <c r="AF9" s="10">
        <f>'PM10 analizė LT'!AF202</f>
        <v>0.25573374524197079</v>
      </c>
      <c r="AG9" s="10">
        <f>'PM10 analizė LT'!AG202</f>
        <v>0.24939483735831855</v>
      </c>
      <c r="AH9" s="10">
        <f>'PM10 analizė LT'!AH202</f>
        <v>0.21528572306891225</v>
      </c>
      <c r="AI9" s="10">
        <f>'PM10 analizė LT'!AI202</f>
        <v>0.20928347762373567</v>
      </c>
      <c r="AJ9" s="10">
        <f>'PM10 analizė LT'!AJ202</f>
        <v>0.17739094165296812</v>
      </c>
      <c r="AK9" s="10">
        <f>'PM10 analizė LT'!AK202</f>
        <v>0.18310486976407991</v>
      </c>
      <c r="AL9" s="10">
        <f>'PM10 analizė LT'!AL202</f>
        <v>0.1920578502694324</v>
      </c>
    </row>
    <row r="10" spans="1:44" x14ac:dyDescent="0.4">
      <c r="C10" s="2" t="str">
        <f>'[1]SO2 analize LT'!A124</f>
        <v>KELIŲ TRANSPORTAS</v>
      </c>
      <c r="D10" s="10">
        <f>'PM10 analizė LT'!D139</f>
        <v>1.9825596650022499</v>
      </c>
      <c r="E10" s="10">
        <f>'PM10 analizė LT'!E139</f>
        <v>2.1614892672026143</v>
      </c>
      <c r="F10" s="10">
        <f>'PM10 analizė LT'!F139</f>
        <v>1.4673643092449962</v>
      </c>
      <c r="G10" s="10">
        <f>'PM10 analizė LT'!G139</f>
        <v>1.0276055839881009</v>
      </c>
      <c r="H10" s="10">
        <f>'PM10 analizė LT'!H139</f>
        <v>0.70003757431074487</v>
      </c>
      <c r="I10" s="10">
        <f>'PM10 analizė LT'!I139</f>
        <v>0.86724904497170219</v>
      </c>
      <c r="J10" s="10">
        <f>'PM10 analizė LT'!J139</f>
        <v>0.95788853031437315</v>
      </c>
      <c r="K10" s="10">
        <f>'PM10 analizė LT'!K139</f>
        <v>1.2537599934662422</v>
      </c>
      <c r="L10" s="10">
        <f>'PM10 analizė LT'!L139</f>
        <v>1.4378103438523167</v>
      </c>
      <c r="M10" s="10">
        <f>'PM10 analizė LT'!M139</f>
        <v>1.3285278277797645</v>
      </c>
      <c r="N10" s="10">
        <f>'PM10 analizė LT'!N139</f>
        <v>1.1706680803116822</v>
      </c>
      <c r="O10" s="10">
        <f>'PM10 analizė LT'!O139</f>
        <v>1.3232882075760592</v>
      </c>
      <c r="P10" s="10">
        <f>'PM10 analizė LT'!P139</f>
        <v>1.3285908477377006</v>
      </c>
      <c r="Q10" s="10">
        <f>'PM10 analizė LT'!Q139</f>
        <v>1.2900710179439994</v>
      </c>
      <c r="R10" s="10">
        <f>'PM10 analizė LT'!R139</f>
        <v>1.4087731476877983</v>
      </c>
      <c r="S10" s="10">
        <f>'PM10 analizė LT'!S139</f>
        <v>1.2923499999999999</v>
      </c>
      <c r="T10" s="10">
        <f>'PM10 analizė LT'!T139</f>
        <v>1.42496</v>
      </c>
      <c r="U10" s="10">
        <f>'PM10 analizė LT'!U139</f>
        <v>1.69953</v>
      </c>
      <c r="V10" s="10">
        <f>'PM10 analizė LT'!V139</f>
        <v>1.6515000000000002</v>
      </c>
      <c r="W10" s="10">
        <f>'PM10 analizė LT'!W139</f>
        <v>1.26464</v>
      </c>
      <c r="X10" s="10">
        <f>'PM10 analizė LT'!X139</f>
        <v>1.4824699999999997</v>
      </c>
      <c r="Y10" s="10">
        <f>'PM10 analizė LT'!Y139</f>
        <v>1.4639800000000001</v>
      </c>
      <c r="Z10" s="10">
        <f>'PM10 analizė LT'!Z139</f>
        <v>1.4316700000000002</v>
      </c>
      <c r="AA10" s="10">
        <f>'PM10 analizė LT'!AA139</f>
        <v>1.5448200000000001</v>
      </c>
      <c r="AB10" s="10">
        <f>'PM10 analizė LT'!AB139</f>
        <v>1.4442300000000001</v>
      </c>
      <c r="AC10" s="10">
        <f>'PM10 analizė LT'!AC139</f>
        <v>1.5095800000000001</v>
      </c>
      <c r="AD10" s="10">
        <f>'PM10 analizė LT'!AD139</f>
        <v>1.5964100000000001</v>
      </c>
      <c r="AE10" s="10">
        <f>'PM10 analizė LT'!AE139</f>
        <v>1.55376</v>
      </c>
      <c r="AF10" s="10">
        <f>'PM10 analizė LT'!AF139</f>
        <v>1.54819</v>
      </c>
      <c r="AG10" s="10">
        <f>'PM10 analizė LT'!AG139</f>
        <v>1.5565900000000001</v>
      </c>
      <c r="AH10" s="10">
        <f>'PM10 analizė LT'!AH139</f>
        <v>1.3348800000000001</v>
      </c>
      <c r="AI10" s="10">
        <f>'PM10 analizė LT'!AI139</f>
        <v>1.31989</v>
      </c>
      <c r="AJ10" s="10">
        <f>'PM10 analizė LT'!AJ139</f>
        <v>1.25918</v>
      </c>
      <c r="AK10" s="10">
        <f>'PM10 analizė LT'!AK139</f>
        <v>1.28244</v>
      </c>
      <c r="AL10" s="10">
        <f>'PM10 analizė LT'!AL139</f>
        <v>1.2519900000000002</v>
      </c>
    </row>
    <row r="11" spans="1:44" x14ac:dyDescent="0.4">
      <c r="C11" s="2" t="str">
        <f>'[1]SO2 analize LT'!A314</f>
        <v>KITI PRAMONĖS PROCESAI</v>
      </c>
      <c r="D11" s="10">
        <f>'PM10 analizė LT'!D269+'PM10 analizė LT'!D281+'PM10 analizė LT'!D294+'PM10 analizė LT'!D306+'PM10 analizė LT'!D322+'PM10 analizė LT'!D343</f>
        <v>2.1948226841806161E-2</v>
      </c>
      <c r="E11" s="10">
        <f>'PM10 analizė LT'!E269+'PM10 analizė LT'!E281+'PM10 analizė LT'!E294+'PM10 analizė LT'!E306+'PM10 analizė LT'!E322+'PM10 analizė LT'!E343</f>
        <v>1.8545396173059107E-2</v>
      </c>
      <c r="F11" s="10">
        <f>'PM10 analizė LT'!F269+'PM10 analizė LT'!F281+'PM10 analizė LT'!F294+'PM10 analizė LT'!F306+'PM10 analizė LT'!F322+'PM10 analizė LT'!F343</f>
        <v>9.5788802612193635E-3</v>
      </c>
      <c r="G11" s="10">
        <f>'PM10 analizė LT'!G269+'PM10 analizė LT'!G281+'PM10 analizė LT'!G294+'PM10 analizė LT'!G306+'PM10 analizė LT'!G322+'PM10 analizė LT'!G343</f>
        <v>6.0559323096382942E-3</v>
      </c>
      <c r="H11" s="10">
        <f>'PM10 analizė LT'!H269+'PM10 analizė LT'!H281+'PM10 analizė LT'!H294+'PM10 analizė LT'!H306+'PM10 analizė LT'!H322+'PM10 analizė LT'!H343</f>
        <v>1.7554613069871532E-2</v>
      </c>
      <c r="I11" s="10">
        <f>'PM10 analizė LT'!I269+'PM10 analizė LT'!I281+'PM10 analizė LT'!I294+'PM10 analizė LT'!I306+'PM10 analizė LT'!I322+'PM10 analizė LT'!I343</f>
        <v>3.8445017462612002E-2</v>
      </c>
      <c r="J11" s="10">
        <f>'PM10 analizė LT'!J269+'PM10 analizė LT'!J281+'PM10 analizė LT'!J294+'PM10 analizė LT'!J306+'PM10 analizė LT'!J322+'PM10 analizė LT'!J343</f>
        <v>2.291713868104964E-2</v>
      </c>
      <c r="K11" s="10">
        <f>'PM10 analizė LT'!K269+'PM10 analizė LT'!K281+'PM10 analizė LT'!K294+'PM10 analizė LT'!K306+'PM10 analizė LT'!K322+'PM10 analizė LT'!K343</f>
        <v>1.9775274044988338E-2</v>
      </c>
      <c r="L11" s="10">
        <f>'PM10 analizė LT'!L269+'PM10 analizė LT'!L281+'PM10 analizė LT'!L294+'PM10 analizė LT'!L306+'PM10 analizė LT'!L322+'PM10 analizė LT'!L343</f>
        <v>2.0868234494628615E-2</v>
      </c>
      <c r="M11" s="10">
        <f>'PM10 analizė LT'!M269+'PM10 analizė LT'!M281+'PM10 analizė LT'!M294+'PM10 analizė LT'!M306+'PM10 analizė LT'!M322+'PM10 analizė LT'!M343</f>
        <v>2.5813976266012631E-2</v>
      </c>
      <c r="N11" s="10">
        <f>'PM10 analizė LT'!N269+'PM10 analizė LT'!N281+'PM10 analizė LT'!N294+'PM10 analizė LT'!N306+'PM10 analizė LT'!N322+'PM10 analizė LT'!N343</f>
        <v>9.6017472172905904E-2</v>
      </c>
      <c r="O11" s="10">
        <f>'PM10 analizė LT'!O269+'PM10 analizė LT'!O281+'PM10 analizė LT'!O294+'PM10 analizė LT'!O306+'PM10 analizė LT'!O322+'PM10 analizė LT'!O343</f>
        <v>6.2013285224907198E-2</v>
      </c>
      <c r="P11" s="10">
        <f>'PM10 analizė LT'!P269+'PM10 analizė LT'!P281+'PM10 analizė LT'!P294+'PM10 analizė LT'!P306+'PM10 analizė LT'!P322+'PM10 analizė LT'!P343</f>
        <v>0.1414531965680319</v>
      </c>
      <c r="Q11" s="10">
        <f>'PM10 analizė LT'!Q269+'PM10 analizė LT'!Q281+'PM10 analizė LT'!Q294+'PM10 analizė LT'!Q306+'PM10 analizė LT'!Q322+'PM10 analizė LT'!Q343</f>
        <v>0.1597286681064993</v>
      </c>
      <c r="R11" s="10">
        <f>'PM10 analizė LT'!R269+'PM10 analizė LT'!R281+'PM10 analizė LT'!R294+'PM10 analizė LT'!R306+'PM10 analizė LT'!R322+'PM10 analizė LT'!R343</f>
        <v>0.15275757049197505</v>
      </c>
      <c r="S11" s="10">
        <f>'PM10 analizė LT'!S269+'PM10 analizė LT'!S281+'PM10 analizė LT'!S294+'PM10 analizė LT'!S306+'PM10 analizė LT'!S322+'PM10 analizė LT'!S343</f>
        <v>16.695723305214955</v>
      </c>
      <c r="T11" s="10">
        <f>'PM10 analizė LT'!T269+'PM10 analizė LT'!T281+'PM10 analizė LT'!T294+'PM10 analizė LT'!T306+'PM10 analizė LT'!T322+'PM10 analizė LT'!T343</f>
        <v>4.7538876562872971</v>
      </c>
      <c r="U11" s="10">
        <f>'PM10 analizė LT'!U269+'PM10 analizė LT'!U281+'PM10 analizė LT'!U294+'PM10 analizė LT'!U306+'PM10 analizė LT'!U322+'PM10 analizė LT'!U343</f>
        <v>5.5145298906111186</v>
      </c>
      <c r="V11" s="10">
        <f>'PM10 analizė LT'!V269+'PM10 analizė LT'!V281+'PM10 analizė LT'!V294+'PM10 analizė LT'!V306+'PM10 analizė LT'!V322+'PM10 analizė LT'!V343</f>
        <v>2.6339619962208798</v>
      </c>
      <c r="W11" s="10">
        <f>'PM10 analizė LT'!W269+'PM10 analizė LT'!W281+'PM10 analizė LT'!W294+'PM10 analizė LT'!W306+'PM10 analizė LT'!W322+'PM10 analizė LT'!W343</f>
        <v>3.4076512047440004</v>
      </c>
      <c r="X11" s="10">
        <f>'PM10 analizė LT'!X269+'PM10 analizė LT'!X281+'PM10 analizė LT'!X294+'PM10 analizė LT'!X306+'PM10 analizė LT'!X322+'PM10 analizė LT'!X343</f>
        <v>4.8368802963496007</v>
      </c>
      <c r="Y11" s="10">
        <f>'PM10 analizė LT'!Y269+'PM10 analizė LT'!Y281+'PM10 analizė LT'!Y294+'PM10 analizė LT'!Y306+'PM10 analizė LT'!Y322+'PM10 analizė LT'!Y343</f>
        <v>6.6987355944000004</v>
      </c>
      <c r="Z11" s="10">
        <f>'PM10 analizė LT'!Z269+'PM10 analizė LT'!Z281+'PM10 analizė LT'!Z294+'PM10 analizė LT'!Z306+'PM10 analizė LT'!Z322+'PM10 analizė LT'!Z343</f>
        <v>3.4002751926000006</v>
      </c>
      <c r="AA11" s="10">
        <f>'PM10 analizė LT'!AA269+'PM10 analizė LT'!AA281+'PM10 analizė LT'!AA294+'PM10 analizė LT'!AA306+'PM10 analizė LT'!AA322+'PM10 analizė LT'!AA343</f>
        <v>4.1439932287022945</v>
      </c>
      <c r="AB11" s="10">
        <f>'PM10 analizė LT'!AB269+'PM10 analizė LT'!AB281+'PM10 analizė LT'!AB294+'PM10 analizė LT'!AB306+'PM10 analizė LT'!AB322+'PM10 analizė LT'!AB343</f>
        <v>4.1881096605920005</v>
      </c>
      <c r="AC11" s="10">
        <f>'PM10 analizė LT'!AC269+'PM10 analizė LT'!AC281+'PM10 analizė LT'!AC294+'PM10 analizė LT'!AC306+'PM10 analizė LT'!AC322+'PM10 analizė LT'!AC343</f>
        <v>2.5316656514063998</v>
      </c>
      <c r="AD11" s="10">
        <f>'PM10 analizė LT'!AD269+'PM10 analizė LT'!AD281+'PM10 analizė LT'!AD294+'PM10 analizė LT'!AD306+'PM10 analizė LT'!AD322+'PM10 analizė LT'!AD343</f>
        <v>3.8193002704000008</v>
      </c>
      <c r="AE11" s="10">
        <f>'PM10 analizė LT'!AE269+'PM10 analizė LT'!AE281+'PM10 analizė LT'!AE294+'PM10 analizė LT'!AE306+'PM10 analizė LT'!AE322+'PM10 analizė LT'!AE343</f>
        <v>0.50638403300000001</v>
      </c>
      <c r="AF11" s="10">
        <f>'PM10 analizė LT'!AF269+'PM10 analizė LT'!AF281+'PM10 analizė LT'!AF294+'PM10 analizė LT'!AF306+'PM10 analizė LT'!AF322+'PM10 analizė LT'!AF343</f>
        <v>4.4551152375999994</v>
      </c>
      <c r="AG11" s="10">
        <f>'PM10 analizė LT'!AG269+'PM10 analizė LT'!AG281+'PM10 analizė LT'!AG294+'PM10 analizė LT'!AG306+'PM10 analizė LT'!AG322+'PM10 analizė LT'!AG343</f>
        <v>1.1066649266000002</v>
      </c>
      <c r="AH11" s="10">
        <f>'PM10 analizė LT'!AH269+'PM10 analizė LT'!AH281+'PM10 analizė LT'!AH294+'PM10 analizė LT'!AH306+'PM10 analizė LT'!AH322+'PM10 analizė LT'!AH343</f>
        <v>0.98501303179999999</v>
      </c>
      <c r="AI11" s="10">
        <f>'PM10 analizė LT'!AI269+'PM10 analizė LT'!AI281+'PM10 analizė LT'!AI294+'PM10 analizė LT'!AI306+'PM10 analizė LT'!AI322+'PM10 analizė LT'!AI343</f>
        <v>1.3575944078</v>
      </c>
      <c r="AJ11" s="10">
        <f>'PM10 analizė LT'!AJ269+'PM10 analizė LT'!AJ281+'PM10 analizė LT'!AJ294+'PM10 analizė LT'!AJ306+'PM10 analizė LT'!AJ322+'PM10 analizė LT'!AJ343</f>
        <v>1.4888147364000002</v>
      </c>
      <c r="AK11" s="10">
        <f>'PM10 analizė LT'!AK269+'PM10 analizė LT'!AK281+'PM10 analizė LT'!AK294+'PM10 analizė LT'!AK306+'PM10 analizė LT'!AK322+'PM10 analizė LT'!AK343</f>
        <v>1.3738884113999998</v>
      </c>
      <c r="AL11" s="10">
        <f>'PM10 analizė LT'!AL269+'PM10 analizė LT'!AL281+'PM10 analizė LT'!AL294+'PM10 analizė LT'!AL306+'PM10 analizė LT'!AL322+'PM10 analizė LT'!AL343</f>
        <v>2.2165382214</v>
      </c>
    </row>
    <row r="12" spans="1:44" x14ac:dyDescent="0.4">
      <c r="C12" s="2" t="str">
        <f>'[1]KD2.5 analize LT'!A339</f>
        <v xml:space="preserve">ŽEMĖS ŪKIO VEIKLOS </v>
      </c>
      <c r="D12" s="10">
        <f>'PM10 analizė LT'!D362</f>
        <v>1.3369869999999999</v>
      </c>
      <c r="E12" s="10">
        <f>'PM10 analizė LT'!E362</f>
        <v>1.3017020000000001</v>
      </c>
      <c r="F12" s="10">
        <f>'PM10 analizė LT'!F362</f>
        <v>1.0055319999999996</v>
      </c>
      <c r="G12" s="10">
        <f>'PM10 analizė LT'!G362</f>
        <v>0.81657000000000002</v>
      </c>
      <c r="H12" s="10">
        <f>'PM10 analizė LT'!H362</f>
        <v>0.7547879999999999</v>
      </c>
      <c r="I12" s="10">
        <f>'PM10 analizė LT'!I362</f>
        <v>0.71488900000000011</v>
      </c>
      <c r="J12" s="10">
        <f>'PM10 analizė LT'!J362</f>
        <v>0.68854100000000007</v>
      </c>
      <c r="K12" s="10">
        <f>'PM10 analizė LT'!K362</f>
        <v>0.68196500000000015</v>
      </c>
      <c r="L12" s="10">
        <f>'PM10 analizė LT'!L362</f>
        <v>0.65592700000000004</v>
      </c>
      <c r="M12" s="10">
        <f>'PM10 analizė LT'!M362</f>
        <v>0.60411900000000007</v>
      </c>
      <c r="N12" s="10">
        <f>'PM10 analizė LT'!N362</f>
        <v>0.5488329999999999</v>
      </c>
      <c r="O12" s="10">
        <f>'PM10 analizė LT'!O362</f>
        <v>0.55674399999999991</v>
      </c>
      <c r="P12" s="10">
        <f>'PM10 analizė LT'!P362</f>
        <v>0.58064599999999988</v>
      </c>
      <c r="Q12" s="10">
        <f>'PM10 analizė LT'!Q362</f>
        <v>0.61714299999999989</v>
      </c>
      <c r="R12" s="10">
        <f>'PM10 analizė LT'!R362</f>
        <v>0.634413</v>
      </c>
      <c r="S12" s="10">
        <f>'PM10 analizė LT'!S362</f>
        <v>4.405837</v>
      </c>
      <c r="T12" s="10">
        <f>'PM10 analizė LT'!T362</f>
        <v>4.4302340000000004</v>
      </c>
      <c r="U12" s="10">
        <f>'PM10 analizė LT'!U362</f>
        <v>4.4685370000000004</v>
      </c>
      <c r="V12" s="10">
        <f>'PM10 analizė LT'!V362</f>
        <v>4.52738</v>
      </c>
      <c r="W12" s="10">
        <f>'PM10 analizė LT'!W362</f>
        <v>4.7228729999999999</v>
      </c>
      <c r="X12" s="10">
        <f>'PM10 analizė LT'!X362</f>
        <v>4.6041939999999997</v>
      </c>
      <c r="Y12" s="10">
        <f>'PM10 analizė LT'!Y362</f>
        <v>4.7930259999999993</v>
      </c>
      <c r="Z12" s="10">
        <f>'PM10 analizė LT'!Z362</f>
        <v>5.0046539999999995</v>
      </c>
      <c r="AA12" s="10">
        <f>'PM10 analizė LT'!AA362</f>
        <v>5.1107410000000009</v>
      </c>
      <c r="AB12" s="10">
        <f>'PM10 analizė LT'!AB362</f>
        <v>5.4252549999999999</v>
      </c>
      <c r="AC12" s="10">
        <f>'PM10 analizė LT'!AC362</f>
        <v>5.6079920000000003</v>
      </c>
      <c r="AD12" s="10">
        <f>'PM10 analizė LT'!AD362</f>
        <v>5.6943659999999996</v>
      </c>
      <c r="AE12" s="10">
        <f>'PM10 analizė LT'!AE362</f>
        <v>5.3287420000000001</v>
      </c>
      <c r="AF12" s="10">
        <f>'PM10 analizė LT'!AF362</f>
        <v>5.5595109999999996</v>
      </c>
      <c r="AG12" s="10">
        <f>'PM10 analizė LT'!AG362</f>
        <v>5.7977589999999992</v>
      </c>
      <c r="AH12" s="10">
        <f>'PM10 analizė LT'!AH362</f>
        <v>5.7984970000000002</v>
      </c>
      <c r="AI12" s="10">
        <f>'PM10 analizė LT'!AI362</f>
        <v>5.8328259999999998</v>
      </c>
      <c r="AJ12" s="10">
        <f>'PM10 analizė LT'!AJ362</f>
        <v>5.7457060000000002</v>
      </c>
      <c r="AK12" s="10">
        <f>'PM10 analizė LT'!AK362</f>
        <v>5.836741</v>
      </c>
      <c r="AL12" s="10">
        <f>'PM10 analizė LT'!AL362</f>
        <v>5.622687</v>
      </c>
    </row>
    <row r="13" spans="1:44" x14ac:dyDescent="0.4">
      <c r="C13" s="2" t="str">
        <f>'[1]SO2 analize LT'!A339</f>
        <v>ATLIEKŲ TVARKYMAS</v>
      </c>
      <c r="D13" s="10">
        <f>'PM10 analizė LT'!D385</f>
        <v>0.23693354419999998</v>
      </c>
      <c r="E13" s="10">
        <f>'PM10 analizė LT'!E385</f>
        <v>0.22995961819999997</v>
      </c>
      <c r="F13" s="10">
        <f>'PM10 analizė LT'!F385</f>
        <v>0.22294347601</v>
      </c>
      <c r="G13" s="10">
        <f>'PM10 analizė LT'!G385</f>
        <v>0.21803719852</v>
      </c>
      <c r="H13" s="10">
        <f>'PM10 analizė LT'!H385</f>
        <v>0.2098404354</v>
      </c>
      <c r="I13" s="10">
        <f>'PM10 analizė LT'!I385</f>
        <v>0.20189434840000001</v>
      </c>
      <c r="J13" s="10">
        <f>'PM10 analizė LT'!J385</f>
        <v>0.20712555565000002</v>
      </c>
      <c r="K13" s="10">
        <f>'PM10 analizė LT'!K385</f>
        <v>0.21646696435999999</v>
      </c>
      <c r="L13" s="10">
        <f>'PM10 analizė LT'!L385</f>
        <v>0.21229221321000002</v>
      </c>
      <c r="M13" s="10">
        <f>'PM10 analizė LT'!M385</f>
        <v>0.19619911093000003</v>
      </c>
      <c r="N13" s="10">
        <f>'PM10 analizė LT'!N385</f>
        <v>0.18014128261000001</v>
      </c>
      <c r="O13" s="10">
        <f>'PM10 analizė LT'!O385</f>
        <v>0.17006878944000001</v>
      </c>
      <c r="P13" s="10">
        <f>'PM10 analizė LT'!P385</f>
        <v>0.16780633518000002</v>
      </c>
      <c r="Q13" s="10">
        <f>'PM10 analizė LT'!Q385</f>
        <v>0.15822685162</v>
      </c>
      <c r="R13" s="10">
        <f>'PM10 analizė LT'!R385</f>
        <v>0.16509635800000003</v>
      </c>
      <c r="S13" s="10">
        <f>'PM10 analizė LT'!S385</f>
        <v>0.20210015139999998</v>
      </c>
      <c r="T13" s="10">
        <f>'PM10 analizė LT'!T385</f>
        <v>0.20196472309999999</v>
      </c>
      <c r="U13" s="10">
        <f>'PM10 analizė LT'!U385</f>
        <v>0.19888406676000001</v>
      </c>
      <c r="V13" s="10">
        <f>'PM10 analizė LT'!V385</f>
        <v>0.20121934444600001</v>
      </c>
      <c r="W13" s="10">
        <f>'PM10 analizė LT'!W385</f>
        <v>0.22355936056399997</v>
      </c>
      <c r="X13" s="10">
        <f>'PM10 analizė LT'!X385</f>
        <v>0.23088635454000001</v>
      </c>
      <c r="Y13" s="10">
        <f>'PM10 analizė LT'!Y385</f>
        <v>0.2385386464</v>
      </c>
      <c r="Z13" s="10">
        <f>'PM10 analizė LT'!Z385</f>
        <v>0.24878901341000001</v>
      </c>
      <c r="AA13" s="10">
        <f>'PM10 analizė LT'!AA385</f>
        <v>0.25155358877</v>
      </c>
      <c r="AB13" s="10">
        <f>'PM10 analizė LT'!AB385</f>
        <v>0.25890247389999999</v>
      </c>
      <c r="AC13" s="10">
        <f>'PM10 analizė LT'!AC385</f>
        <v>0.23881975680000003</v>
      </c>
      <c r="AD13" s="10">
        <f>'PM10 analizė LT'!AD385</f>
        <v>0.23820074837999999</v>
      </c>
      <c r="AE13" s="10">
        <f>'PM10 analizė LT'!AE385</f>
        <v>0.23318771167999999</v>
      </c>
      <c r="AF13" s="10">
        <f>'PM10 analizė LT'!AF385</f>
        <v>0.23067526570000002</v>
      </c>
      <c r="AG13" s="10">
        <f>'PM10 analizė LT'!AG385</f>
        <v>0.24665725222999998</v>
      </c>
      <c r="AH13" s="10">
        <f>'PM10 analizė LT'!AH385</f>
        <v>0.25195813619000001</v>
      </c>
      <c r="AI13" s="10">
        <f>'PM10 analizė LT'!AI385</f>
        <v>0.25554223792000003</v>
      </c>
      <c r="AJ13" s="10">
        <f>'PM10 analizė LT'!AJ385</f>
        <v>0.25258428041000003</v>
      </c>
      <c r="AK13" s="10">
        <f>'PM10 analizė LT'!AK385</f>
        <v>0.25297956637000002</v>
      </c>
      <c r="AL13" s="10">
        <f>'PM10 analizė LT'!AL385</f>
        <v>0.25836558556999994</v>
      </c>
    </row>
    <row r="14" spans="1:44" x14ac:dyDescent="0.4">
      <c r="C14" s="2" t="str">
        <f>'[1]KD2.5 analize LT'!A372</f>
        <v>GAISRAI</v>
      </c>
      <c r="D14" s="10">
        <f>'PM10 analizė LT'!D401</f>
        <v>0.16905450299999999</v>
      </c>
      <c r="E14" s="10">
        <f>'PM10 analizė LT'!E401</f>
        <v>0.18322072</v>
      </c>
      <c r="F14" s="10">
        <f>'PM10 analizė LT'!F401</f>
        <v>0.28533417799999999</v>
      </c>
      <c r="G14" s="10">
        <f>'PM10 analizė LT'!G401</f>
        <v>0.25891434699999999</v>
      </c>
      <c r="H14" s="10">
        <f>'PM10 analizė LT'!H401</f>
        <v>0.30439535699999998</v>
      </c>
      <c r="I14" s="10">
        <f>'PM10 analizė LT'!I401</f>
        <v>0.29859271900000001</v>
      </c>
      <c r="J14" s="10">
        <f>'PM10 analizė LT'!J401</f>
        <v>0.37639344899999999</v>
      </c>
      <c r="K14" s="10">
        <f>'PM10 analizė LT'!K401</f>
        <v>0.36932654999999998</v>
      </c>
      <c r="L14" s="10">
        <f>'PM10 analizė LT'!L401</f>
        <v>0.30219100300000001</v>
      </c>
      <c r="M14" s="10">
        <f>'PM10 analizė LT'!M401</f>
        <v>0.453902427</v>
      </c>
      <c r="N14" s="10">
        <f>'PM10 analizė LT'!N401</f>
        <v>0.37561544200000002</v>
      </c>
      <c r="O14" s="10">
        <f>'PM10 analizė LT'!O401</f>
        <v>0.38281200999999998</v>
      </c>
      <c r="P14" s="10">
        <f>'PM10 analizė LT'!P401</f>
        <v>0.68863371299999998</v>
      </c>
      <c r="Q14" s="10">
        <f>'PM10 analizė LT'!Q401</f>
        <v>0.59306848300000004</v>
      </c>
      <c r="R14" s="10">
        <f>'PM10 analizė LT'!R401</f>
        <v>0.48933417600000001</v>
      </c>
      <c r="S14" s="10">
        <f>'PM10 analizė LT'!S401</f>
        <v>0.57812220599999997</v>
      </c>
      <c r="T14" s="10">
        <f>'PM10 analizė LT'!T401</f>
        <v>0.61657258599999998</v>
      </c>
      <c r="U14" s="10">
        <f>'PM10 analizė LT'!U401</f>
        <v>0.54528596500000004</v>
      </c>
      <c r="V14" s="10">
        <f>'PM10 analizė LT'!V401</f>
        <v>0.50175521499999998</v>
      </c>
      <c r="W14" s="10">
        <f>'PM10 analizė LT'!W401</f>
        <v>0.47024506599999999</v>
      </c>
      <c r="X14" s="10">
        <f>'PM10 analizė LT'!X401</f>
        <v>0.43997251100000001</v>
      </c>
      <c r="Y14" s="10">
        <f>'PM10 analizė LT'!Y401</f>
        <v>0.41214004999999998</v>
      </c>
      <c r="Z14" s="10">
        <f>'PM10 analizė LT'!Z401</f>
        <v>0.40976812000000001</v>
      </c>
      <c r="AA14" s="10">
        <f>'PM10 analizė LT'!AA401</f>
        <v>0.39077634999999999</v>
      </c>
      <c r="AB14" s="10">
        <f>'PM10 analizė LT'!AB401</f>
        <v>0.41177624000000002</v>
      </c>
      <c r="AC14" s="10">
        <f>'PM10 analizė LT'!AC401</f>
        <v>0.37070229999999998</v>
      </c>
      <c r="AD14" s="10">
        <f>'PM10 analizė LT'!AD401</f>
        <v>0.27028983099999998</v>
      </c>
      <c r="AE14" s="10">
        <f>'PM10 analizė LT'!AE401</f>
        <v>0.30453350000000001</v>
      </c>
      <c r="AF14" s="10">
        <f>'PM10 analizė LT'!AF401</f>
        <v>0.369987332</v>
      </c>
      <c r="AG14" s="10">
        <f>'PM10 analizė LT'!AG401</f>
        <v>0.31749504099999998</v>
      </c>
      <c r="AH14" s="10">
        <f>'PM10 analizė LT'!AH401</f>
        <v>0.30252557299999999</v>
      </c>
      <c r="AI14" s="10">
        <f>'PM10 analizė LT'!AI401</f>
        <v>0.33782231099999999</v>
      </c>
      <c r="AJ14" s="10">
        <f>'PM10 analizė LT'!AJ401</f>
        <v>0.30089659699999999</v>
      </c>
      <c r="AK14" s="10">
        <f>'PM10 analizė LT'!AK401</f>
        <v>0.28839926999999999</v>
      </c>
      <c r="AL14" s="10">
        <f>'PM10 analizė LT'!AL401</f>
        <v>0.27842873600000001</v>
      </c>
    </row>
    <row r="15" spans="1:44" x14ac:dyDescent="0.4">
      <c r="C15" s="2" t="s">
        <v>291</v>
      </c>
      <c r="D15" s="10">
        <f t="shared" ref="D15:R15" si="0">SUM(D6:D14)</f>
        <v>22.432483536964003</v>
      </c>
      <c r="E15" s="10">
        <f t="shared" si="0"/>
        <v>23.502729178588112</v>
      </c>
      <c r="F15" s="10">
        <f t="shared" si="0"/>
        <v>14.944355770453699</v>
      </c>
      <c r="G15" s="10">
        <f t="shared" si="0"/>
        <v>16.788301172842271</v>
      </c>
      <c r="H15" s="10">
        <f t="shared" si="0"/>
        <v>15.937750200628571</v>
      </c>
      <c r="I15" s="10">
        <f t="shared" si="0"/>
        <v>15.570153420838521</v>
      </c>
      <c r="J15" s="10">
        <f t="shared" si="0"/>
        <v>16.365278745417108</v>
      </c>
      <c r="K15" s="10">
        <f t="shared" si="0"/>
        <v>16.466672165314421</v>
      </c>
      <c r="L15" s="10">
        <f t="shared" si="0"/>
        <v>17.578877835485745</v>
      </c>
      <c r="M15" s="10">
        <f t="shared" si="0"/>
        <v>17.300056609133094</v>
      </c>
      <c r="N15" s="10">
        <f t="shared" si="0"/>
        <v>16.650540091377337</v>
      </c>
      <c r="O15" s="10">
        <f t="shared" si="0"/>
        <v>17.158249820540778</v>
      </c>
      <c r="P15" s="10">
        <f t="shared" si="0"/>
        <v>17.566174768554564</v>
      </c>
      <c r="Q15" s="10">
        <f t="shared" si="0"/>
        <v>17.551804495096718</v>
      </c>
      <c r="R15" s="10">
        <f t="shared" si="0"/>
        <v>17.804886801868001</v>
      </c>
      <c r="S15" s="10">
        <f>SUM(S6:S14)</f>
        <v>38.974812597281101</v>
      </c>
      <c r="T15" s="10">
        <f t="shared" ref="T15:AL15" si="1">SUM(T6:T14)</f>
        <v>27.60889562348968</v>
      </c>
      <c r="U15" s="10">
        <f t="shared" si="1"/>
        <v>27.771135196039417</v>
      </c>
      <c r="V15" s="10">
        <f t="shared" si="1"/>
        <v>25.070592857245565</v>
      </c>
      <c r="W15" s="10">
        <f t="shared" si="1"/>
        <v>25.227198662441499</v>
      </c>
      <c r="X15" s="10">
        <f t="shared" si="1"/>
        <v>26.526595607795976</v>
      </c>
      <c r="Y15" s="10">
        <f t="shared" si="1"/>
        <v>27.943740931320797</v>
      </c>
      <c r="Z15" s="10">
        <f t="shared" si="1"/>
        <v>24.939474359153664</v>
      </c>
      <c r="AA15" s="10">
        <f t="shared" si="1"/>
        <v>25.148501713899563</v>
      </c>
      <c r="AB15" s="10">
        <f t="shared" si="1"/>
        <v>24.586905464831617</v>
      </c>
      <c r="AC15" s="10">
        <f t="shared" si="1"/>
        <v>22.926887547817305</v>
      </c>
      <c r="AD15" s="10">
        <f t="shared" si="1"/>
        <v>23.872147370536574</v>
      </c>
      <c r="AE15" s="10">
        <f t="shared" si="1"/>
        <v>20.133613169115804</v>
      </c>
      <c r="AF15" s="10">
        <f t="shared" si="1"/>
        <v>23.245710540541971</v>
      </c>
      <c r="AG15" s="10">
        <f t="shared" si="1"/>
        <v>19.436532051188323</v>
      </c>
      <c r="AH15" s="10">
        <f t="shared" si="1"/>
        <v>18.531479917058913</v>
      </c>
      <c r="AI15" s="10">
        <f t="shared" si="1"/>
        <v>19.216271310343735</v>
      </c>
      <c r="AJ15" s="10">
        <f t="shared" si="1"/>
        <v>18.344709552462973</v>
      </c>
      <c r="AK15" s="10">
        <f t="shared" si="1"/>
        <v>17.357126519534077</v>
      </c>
      <c r="AL15" s="10">
        <f t="shared" si="1"/>
        <v>17.728868479239431</v>
      </c>
    </row>
    <row r="16" spans="1:44" hidden="1" x14ac:dyDescent="0.4">
      <c r="C16" s="2" t="s">
        <v>292</v>
      </c>
      <c r="D16" s="10">
        <f>D15-'PM10 analizė LT'!D8</f>
        <v>0</v>
      </c>
      <c r="E16" s="10">
        <f>E15-'PM10 analizė LT'!E8</f>
        <v>0</v>
      </c>
      <c r="F16" s="10">
        <f>F15-'PM10 analizė LT'!F8</f>
        <v>0</v>
      </c>
      <c r="G16" s="10">
        <f>G15-'PM10 analizė LT'!G8</f>
        <v>0</v>
      </c>
      <c r="H16" s="10">
        <f>H15-'PM10 analizė LT'!H8</f>
        <v>0</v>
      </c>
      <c r="I16" s="10">
        <f>I15-'PM10 analizė LT'!I8</f>
        <v>0</v>
      </c>
      <c r="J16" s="10">
        <f>J15-'PM10 analizė LT'!J8</f>
        <v>0</v>
      </c>
      <c r="K16" s="10">
        <f>K15-'PM10 analizė LT'!K8</f>
        <v>0</v>
      </c>
      <c r="L16" s="10">
        <f>L15-'PM10 analizė LT'!L8</f>
        <v>0</v>
      </c>
      <c r="M16" s="10">
        <f>M15-'PM10 analizė LT'!M8</f>
        <v>0</v>
      </c>
      <c r="N16" s="10">
        <f>N15-'PM10 analizė LT'!N8</f>
        <v>0</v>
      </c>
      <c r="O16" s="10">
        <f>O15-'PM10 analizė LT'!O8</f>
        <v>0</v>
      </c>
      <c r="P16" s="10">
        <f>P15-'PM10 analizė LT'!P8</f>
        <v>0</v>
      </c>
      <c r="Q16" s="10">
        <f>Q15-'PM10 analizė LT'!Q8</f>
        <v>0</v>
      </c>
      <c r="R16" s="10">
        <f>R15-'PM10 analizė LT'!R8</f>
        <v>0</v>
      </c>
      <c r="S16" s="10">
        <f>S15-'PM10 analizė LT'!S8</f>
        <v>0</v>
      </c>
      <c r="T16" s="10">
        <f>T15-'PM10 analizė LT'!T8</f>
        <v>0</v>
      </c>
      <c r="U16" s="10">
        <f>U15-'PM10 analizė LT'!U8</f>
        <v>0</v>
      </c>
      <c r="V16" s="10">
        <f>V15-'PM10 analizė LT'!V8</f>
        <v>0</v>
      </c>
      <c r="W16" s="10">
        <f>W15-'PM10 analizė LT'!W8</f>
        <v>0</v>
      </c>
      <c r="X16" s="10">
        <f>X15-'PM10 analizė LT'!X8</f>
        <v>0</v>
      </c>
      <c r="Y16" s="10">
        <f>Y15-'PM10 analizė LT'!Y8</f>
        <v>0</v>
      </c>
      <c r="Z16" s="10">
        <f>Z15-'PM10 analizė LT'!Z8</f>
        <v>0</v>
      </c>
      <c r="AA16" s="10">
        <f>AA15-'PM10 analizė LT'!AA8</f>
        <v>0</v>
      </c>
      <c r="AB16" s="10">
        <f>AB15-'PM10 analizė LT'!AB8</f>
        <v>0</v>
      </c>
      <c r="AC16" s="10">
        <f>AC15-'PM10 analizė LT'!AC8</f>
        <v>0</v>
      </c>
      <c r="AD16" s="10">
        <f>AD15-'PM10 analizė LT'!AD8</f>
        <v>0</v>
      </c>
      <c r="AE16" s="10">
        <f>AE15-'PM10 analizė LT'!AE8</f>
        <v>1.9457460000001703E-2</v>
      </c>
      <c r="AF16" s="10">
        <f>AF15-'PM10 analizė LT'!AF8</f>
        <v>0</v>
      </c>
      <c r="AG16" s="10">
        <f>AG15-'PM10 analizė LT'!AG8</f>
        <v>0</v>
      </c>
      <c r="AH16" s="10">
        <f>AH15-'PM10 analizė LT'!AH8</f>
        <v>0</v>
      </c>
      <c r="AI16" s="10">
        <f>AI15-'PM10 analizė LT'!AI8</f>
        <v>0</v>
      </c>
      <c r="AJ16" s="10">
        <f>AJ15-'PM10 analizė LT'!AJ8</f>
        <v>0</v>
      </c>
      <c r="AK16" s="10">
        <f>AK15-'PM10 analizė LT'!AK8</f>
        <v>0</v>
      </c>
      <c r="AL16" s="10">
        <f>AL15-'PM10 analizė LT'!AL8</f>
        <v>0</v>
      </c>
    </row>
    <row r="19" spans="1:38" ht="24" x14ac:dyDescent="0.6">
      <c r="A19" s="1" t="s">
        <v>299</v>
      </c>
    </row>
    <row r="21" spans="1:38" x14ac:dyDescent="0.4">
      <c r="C21" s="2" t="s">
        <v>26</v>
      </c>
      <c r="D21" s="22">
        <f t="shared" ref="D21:AI28" si="2">D6/D$15</f>
        <v>0.71511895669359749</v>
      </c>
      <c r="E21" s="22">
        <f t="shared" si="2"/>
        <v>0.73386843157404491</v>
      </c>
      <c r="F21" s="22">
        <f t="shared" si="2"/>
        <v>0.69594622610381351</v>
      </c>
      <c r="G21" s="22">
        <f t="shared" si="2"/>
        <v>0.78893158179849598</v>
      </c>
      <c r="H21" s="22">
        <f t="shared" si="2"/>
        <v>0.80351591904702679</v>
      </c>
      <c r="I21" s="22">
        <f t="shared" si="2"/>
        <v>0.79806034431039086</v>
      </c>
      <c r="J21" s="22">
        <f t="shared" si="2"/>
        <v>0.81192543107284165</v>
      </c>
      <c r="K21" s="22">
        <f t="shared" si="2"/>
        <v>0.80051341689830158</v>
      </c>
      <c r="L21" s="22">
        <f t="shared" si="2"/>
        <v>0.79712317994004656</v>
      </c>
      <c r="M21" s="22">
        <f t="shared" si="2"/>
        <v>0.80239523567059601</v>
      </c>
      <c r="N21" s="22">
        <f t="shared" si="2"/>
        <v>0.81567690450073183</v>
      </c>
      <c r="O21" s="22">
        <f t="shared" si="2"/>
        <v>0.81808646842266319</v>
      </c>
      <c r="P21" s="22">
        <f t="shared" si="2"/>
        <v>0.7965624949290756</v>
      </c>
      <c r="Q21" s="22">
        <f t="shared" si="2"/>
        <v>0.80016148789279273</v>
      </c>
      <c r="R21" s="22">
        <f t="shared" si="2"/>
        <v>0.79893796339708156</v>
      </c>
      <c r="S21" s="22">
        <f t="shared" si="2"/>
        <v>0.37397116313567064</v>
      </c>
      <c r="T21" s="22">
        <f t="shared" si="2"/>
        <v>0.53985487877751182</v>
      </c>
      <c r="U21" s="22">
        <f t="shared" si="2"/>
        <v>0.50600124556680204</v>
      </c>
      <c r="V21" s="22">
        <f t="shared" si="2"/>
        <v>0.5686151931536817</v>
      </c>
      <c r="W21" s="22">
        <f t="shared" si="2"/>
        <v>0.55905807016921705</v>
      </c>
      <c r="X21" s="22">
        <f t="shared" si="2"/>
        <v>0.52164096760058043</v>
      </c>
      <c r="Y21" s="22">
        <f t="shared" si="2"/>
        <v>0.47169235616646515</v>
      </c>
      <c r="Z21" s="22">
        <f t="shared" si="2"/>
        <v>0.53395331466207796</v>
      </c>
      <c r="AA21" s="22">
        <f t="shared" si="2"/>
        <v>0.50753476867949898</v>
      </c>
      <c r="AB21" s="22">
        <f t="shared" si="2"/>
        <v>0.48406311306738931</v>
      </c>
      <c r="AC21" s="22">
        <f t="shared" si="2"/>
        <v>0.51109479974378658</v>
      </c>
      <c r="AD21" s="22">
        <f t="shared" si="2"/>
        <v>0.47441915568844117</v>
      </c>
      <c r="AE21" s="22">
        <f t="shared" si="2"/>
        <v>0.55822568485821267</v>
      </c>
      <c r="AF21" s="22">
        <f t="shared" si="2"/>
        <v>0.43515021760071182</v>
      </c>
      <c r="AG21" s="22">
        <f t="shared" si="2"/>
        <v>0.48415468228678527</v>
      </c>
      <c r="AH21" s="22">
        <f t="shared" si="2"/>
        <v>0.4826070578295934</v>
      </c>
      <c r="AI21" s="22">
        <f t="shared" si="2"/>
        <v>0.472597251221759</v>
      </c>
      <c r="AJ21" s="22">
        <f t="shared" ref="AJ21:AL27" si="3">AJ6/AJ$15</f>
        <v>0.45635903779550441</v>
      </c>
      <c r="AK21" s="22">
        <f t="shared" si="3"/>
        <v>0.43033568900899521</v>
      </c>
      <c r="AL21" s="22">
        <f t="shared" si="3"/>
        <v>0.40614458889081345</v>
      </c>
    </row>
    <row r="22" spans="1:38" x14ac:dyDescent="0.4">
      <c r="C22" s="2" t="s">
        <v>64</v>
      </c>
      <c r="D22" s="22">
        <f t="shared" si="2"/>
        <v>9.1571670903720682E-3</v>
      </c>
      <c r="E22" s="22">
        <f t="shared" si="2"/>
        <v>9.5540393753322066E-3</v>
      </c>
      <c r="F22" s="22">
        <f t="shared" si="2"/>
        <v>6.1438580163842372E-3</v>
      </c>
      <c r="G22" s="22">
        <f t="shared" si="2"/>
        <v>5.0470264458363293E-3</v>
      </c>
      <c r="H22" s="22">
        <f t="shared" si="2"/>
        <v>4.4004956231045696E-3</v>
      </c>
      <c r="I22" s="22">
        <f t="shared" si="2"/>
        <v>3.6742091393547165E-3</v>
      </c>
      <c r="J22" s="22">
        <f t="shared" si="2"/>
        <v>3.2123498058181169E-3</v>
      </c>
      <c r="K22" s="22">
        <f t="shared" si="2"/>
        <v>2.4731165830690115E-3</v>
      </c>
      <c r="L22" s="22">
        <f t="shared" si="2"/>
        <v>1.9705467165869756E-3</v>
      </c>
      <c r="M22" s="22">
        <f t="shared" si="2"/>
        <v>1.5897057808169871E-3</v>
      </c>
      <c r="N22" s="22">
        <f t="shared" si="2"/>
        <v>1.2230233907274707E-3</v>
      </c>
      <c r="O22" s="22">
        <f t="shared" si="2"/>
        <v>1.104949525638884E-3</v>
      </c>
      <c r="P22" s="22">
        <f t="shared" si="2"/>
        <v>1.345085103120845E-3</v>
      </c>
      <c r="Q22" s="22">
        <f t="shared" si="2"/>
        <v>1.468282079326909E-3</v>
      </c>
      <c r="R22" s="22">
        <f t="shared" si="2"/>
        <v>1.3982116413898311E-3</v>
      </c>
      <c r="S22" s="22">
        <f t="shared" si="2"/>
        <v>7.1112593372504071E-4</v>
      </c>
      <c r="T22" s="22">
        <f t="shared" si="2"/>
        <v>1.3372863769526358E-3</v>
      </c>
      <c r="U22" s="22">
        <f t="shared" si="2"/>
        <v>1.1793180137868757E-3</v>
      </c>
      <c r="V22" s="22">
        <f t="shared" si="2"/>
        <v>1.0984582676927422E-3</v>
      </c>
      <c r="W22" s="22">
        <f t="shared" si="2"/>
        <v>1.0428427013248844E-3</v>
      </c>
      <c r="X22" s="22">
        <f t="shared" si="2"/>
        <v>1.2007194768196797E-3</v>
      </c>
      <c r="Y22" s="22">
        <f t="shared" si="2"/>
        <v>1.1692063736312244E-3</v>
      </c>
      <c r="Z22" s="22">
        <f t="shared" si="2"/>
        <v>1.0569589246505089E-3</v>
      </c>
      <c r="AA22" s="22">
        <f t="shared" si="2"/>
        <v>1.1593931253520739E-3</v>
      </c>
      <c r="AB22" s="22">
        <f t="shared" si="2"/>
        <v>1.0217633949881886E-3</v>
      </c>
      <c r="AC22" s="22">
        <f t="shared" si="2"/>
        <v>9.1931362057064668E-4</v>
      </c>
      <c r="AD22" s="22">
        <f t="shared" si="2"/>
        <v>9.5454336999126091E-4</v>
      </c>
      <c r="AE22" s="22">
        <f t="shared" si="2"/>
        <v>1.218857231132434E-3</v>
      </c>
      <c r="AF22" s="22">
        <f t="shared" si="2"/>
        <v>1.0625186077630711E-3</v>
      </c>
      <c r="AG22" s="22">
        <f t="shared" si="2"/>
        <v>1.2524868086491614E-3</v>
      </c>
      <c r="AH22" s="22">
        <f t="shared" si="2"/>
        <v>6.0642755194392252E-4</v>
      </c>
      <c r="AI22" s="22">
        <f t="shared" si="2"/>
        <v>8.0067562283625874E-4</v>
      </c>
      <c r="AJ22" s="22">
        <f t="shared" si="3"/>
        <v>8.5103555089559454E-4</v>
      </c>
      <c r="AK22" s="22">
        <f t="shared" si="3"/>
        <v>5.7642029564860067E-4</v>
      </c>
      <c r="AL22" s="22">
        <f t="shared" si="3"/>
        <v>4.759469003834581E-4</v>
      </c>
    </row>
    <row r="23" spans="1:38" x14ac:dyDescent="0.4">
      <c r="C23" s="2" t="s">
        <v>148</v>
      </c>
      <c r="D23" s="22">
        <f t="shared" si="2"/>
        <v>4.2134972859448346E-2</v>
      </c>
      <c r="E23" s="22">
        <f t="shared" si="2"/>
        <v>4.0179203565018848E-2</v>
      </c>
      <c r="F23" s="22">
        <f t="shared" si="2"/>
        <v>3.5789395957599203E-2</v>
      </c>
      <c r="G23" s="22">
        <f t="shared" si="2"/>
        <v>1.8753823496406606E-2</v>
      </c>
      <c r="H23" s="22">
        <f t="shared" si="2"/>
        <v>1.7655680535694565E-2</v>
      </c>
      <c r="I23" s="22">
        <f t="shared" si="2"/>
        <v>1.7373301642485173E-2</v>
      </c>
      <c r="J23" s="22">
        <f t="shared" si="2"/>
        <v>1.564181258273311E-2</v>
      </c>
      <c r="K23" s="22">
        <f t="shared" si="2"/>
        <v>1.3799386161257265E-2</v>
      </c>
      <c r="L23" s="22">
        <f t="shared" si="2"/>
        <v>2.6693521417661854E-2</v>
      </c>
      <c r="M23" s="22">
        <f t="shared" si="2"/>
        <v>2.5581819065630042E-2</v>
      </c>
      <c r="N23" s="22">
        <f t="shared" si="2"/>
        <v>2.3338089026988165E-2</v>
      </c>
      <c r="O23" s="22">
        <f t="shared" si="2"/>
        <v>2.1287973355110408E-2</v>
      </c>
      <c r="P23" s="22">
        <f t="shared" si="2"/>
        <v>2.2407192185324488E-2</v>
      </c>
      <c r="Q23" s="22">
        <f t="shared" si="2"/>
        <v>2.3374713814446418E-2</v>
      </c>
      <c r="R23" s="22">
        <f t="shared" si="2"/>
        <v>2.4932541831910213E-2</v>
      </c>
      <c r="S23" s="22">
        <f t="shared" si="2"/>
        <v>1.4295355560962147E-2</v>
      </c>
      <c r="T23" s="22">
        <f t="shared" si="2"/>
        <v>2.2195857645194123E-2</v>
      </c>
      <c r="U23" s="22">
        <f t="shared" si="2"/>
        <v>2.2438490778326898E-2</v>
      </c>
      <c r="V23" s="22">
        <f t="shared" si="2"/>
        <v>2.5115264189615114E-2</v>
      </c>
      <c r="W23" s="22">
        <f t="shared" si="2"/>
        <v>1.6987880887386807E-2</v>
      </c>
      <c r="X23" s="22">
        <f t="shared" si="2"/>
        <v>1.7612254203577305E-2</v>
      </c>
      <c r="Y23" s="22">
        <f t="shared" si="2"/>
        <v>1.8676013397155869E-2</v>
      </c>
      <c r="Z23" s="22">
        <f t="shared" si="2"/>
        <v>2.0859695216834329E-2</v>
      </c>
      <c r="AA23" s="22">
        <f t="shared" si="2"/>
        <v>2.3201070689531981E-2</v>
      </c>
      <c r="AB23" s="22">
        <f t="shared" si="2"/>
        <v>2.3218087441566917E-2</v>
      </c>
      <c r="AC23" s="22">
        <f t="shared" si="2"/>
        <v>2.7070483017180697E-2</v>
      </c>
      <c r="AD23" s="22">
        <f t="shared" si="2"/>
        <v>2.556307426089266E-2</v>
      </c>
      <c r="AE23" s="22">
        <f t="shared" si="2"/>
        <v>3.2382845320586481E-2</v>
      </c>
      <c r="AF23" s="22">
        <f t="shared" si="2"/>
        <v>2.952901606525795E-2</v>
      </c>
      <c r="AG23" s="22">
        <f t="shared" si="2"/>
        <v>3.7421232969156733E-2</v>
      </c>
      <c r="AH23" s="22">
        <f t="shared" si="2"/>
        <v>3.7161600481031384E-2</v>
      </c>
      <c r="AI23" s="22">
        <f t="shared" si="2"/>
        <v>4.1962869017463718E-2</v>
      </c>
      <c r="AJ23" s="22">
        <f t="shared" si="3"/>
        <v>3.9943450448449339E-2</v>
      </c>
      <c r="AK23" s="22">
        <f t="shared" si="3"/>
        <v>3.8034947850211401E-2</v>
      </c>
      <c r="AL23" s="22">
        <f t="shared" si="3"/>
        <v>3.9476805122648458E-2</v>
      </c>
    </row>
    <row r="24" spans="1:38" x14ac:dyDescent="0.4">
      <c r="C24" s="2" t="s">
        <v>114</v>
      </c>
      <c r="D24" s="22">
        <f t="shared" si="2"/>
        <v>6.6532815569021783E-2</v>
      </c>
      <c r="E24" s="22">
        <f t="shared" si="2"/>
        <v>5.0676422638504352E-2</v>
      </c>
      <c r="F24" s="22">
        <f t="shared" si="2"/>
        <v>6.1994606871524992E-2</v>
      </c>
      <c r="G24" s="22">
        <f t="shared" si="2"/>
        <v>4.8648238175861773E-2</v>
      </c>
      <c r="H24" s="22">
        <f t="shared" si="2"/>
        <v>4.9779447215621629E-2</v>
      </c>
      <c r="I24" s="22">
        <f t="shared" si="2"/>
        <v>4.4665476325586193E-2</v>
      </c>
      <c r="J24" s="22">
        <f t="shared" si="2"/>
        <v>3.1559098797282539E-2</v>
      </c>
      <c r="K24" s="22">
        <f t="shared" si="2"/>
        <v>2.8884549996997289E-2</v>
      </c>
      <c r="L24" s="22">
        <f t="shared" si="2"/>
        <v>2.465321694505241E-2</v>
      </c>
      <c r="M24" s="22">
        <f t="shared" si="2"/>
        <v>1.9649782473997957E-2</v>
      </c>
      <c r="N24" s="22">
        <f t="shared" si="2"/>
        <v>1.7347667144583256E-2</v>
      </c>
      <c r="O24" s="22">
        <f t="shared" si="2"/>
        <v>1.4113803321006944E-2</v>
      </c>
      <c r="P24" s="22">
        <f t="shared" si="2"/>
        <v>1.4189316988637658E-2</v>
      </c>
      <c r="Q24" s="22">
        <f t="shared" si="2"/>
        <v>1.4428662733622128E-2</v>
      </c>
      <c r="R24" s="22">
        <f t="shared" si="2"/>
        <v>1.4641849037809216E-2</v>
      </c>
      <c r="S24" s="22">
        <f t="shared" si="2"/>
        <v>1.6429819362641734E-2</v>
      </c>
      <c r="T24" s="22">
        <f t="shared" si="2"/>
        <v>2.2701217377530208E-2</v>
      </c>
      <c r="U24" s="22">
        <f t="shared" si="2"/>
        <v>2.2910331471038783E-2</v>
      </c>
      <c r="V24" s="22">
        <f t="shared" si="2"/>
        <v>2.5610193673307035E-2</v>
      </c>
      <c r="W24" s="22">
        <f t="shared" si="2"/>
        <v>2.2986951222485733E-2</v>
      </c>
      <c r="X24" s="22">
        <f t="shared" si="2"/>
        <v>2.246007402213631E-2</v>
      </c>
      <c r="Y24" s="22">
        <f t="shared" si="2"/>
        <v>2.1540493164468631E-2</v>
      </c>
      <c r="Z24" s="22">
        <f t="shared" si="2"/>
        <v>2.3304949846721122E-2</v>
      </c>
      <c r="AA24" s="22">
        <f t="shared" si="2"/>
        <v>1.3131970412565051E-2</v>
      </c>
      <c r="AB24" s="22">
        <f t="shared" si="2"/>
        <v>1.4684042685079966E-2</v>
      </c>
      <c r="AC24" s="22">
        <f t="shared" si="2"/>
        <v>1.3460000576497001E-2</v>
      </c>
      <c r="AD24" s="22">
        <f t="shared" si="2"/>
        <v>1.2363531448404491E-2</v>
      </c>
      <c r="AE24" s="22">
        <f t="shared" si="2"/>
        <v>1.4472426831105204E-2</v>
      </c>
      <c r="AF24" s="22">
        <f t="shared" si="2"/>
        <v>1.1001330537776213E-2</v>
      </c>
      <c r="AG24" s="22">
        <f t="shared" si="2"/>
        <v>1.2831241535347397E-2</v>
      </c>
      <c r="AH24" s="22">
        <f t="shared" si="2"/>
        <v>1.1617297918593851E-2</v>
      </c>
      <c r="AI24" s="22">
        <f t="shared" si="2"/>
        <v>1.0890951436092733E-2</v>
      </c>
      <c r="AJ24" s="22">
        <f t="shared" si="3"/>
        <v>9.6698691873893135E-3</v>
      </c>
      <c r="AK24" s="22">
        <f t="shared" si="3"/>
        <v>1.0549261685568162E-2</v>
      </c>
      <c r="AL24" s="22">
        <f t="shared" si="3"/>
        <v>1.08330574223805E-2</v>
      </c>
    </row>
    <row r="25" spans="1:38" x14ac:dyDescent="0.4">
      <c r="C25" s="2" t="s">
        <v>85</v>
      </c>
      <c r="D25" s="22">
        <f t="shared" si="2"/>
        <v>8.8378964448381725E-2</v>
      </c>
      <c r="E25" s="22">
        <f t="shared" si="2"/>
        <v>9.196758601004576E-2</v>
      </c>
      <c r="F25" s="22">
        <f t="shared" si="2"/>
        <v>9.8188528952589851E-2</v>
      </c>
      <c r="G25" s="22">
        <f t="shared" si="2"/>
        <v>6.1209622903978828E-2</v>
      </c>
      <c r="H25" s="22">
        <f t="shared" si="2"/>
        <v>4.392323668638852E-2</v>
      </c>
      <c r="I25" s="22">
        <f t="shared" si="2"/>
        <v>5.5699454047190566E-2</v>
      </c>
      <c r="J25" s="22">
        <f t="shared" si="2"/>
        <v>5.8531757705784136E-2</v>
      </c>
      <c r="K25" s="22">
        <f t="shared" si="2"/>
        <v>7.6139245433401906E-2</v>
      </c>
      <c r="L25" s="22">
        <f t="shared" si="2"/>
        <v>8.1791929912037334E-2</v>
      </c>
      <c r="M25" s="22">
        <f t="shared" si="2"/>
        <v>7.6793264773388339E-2</v>
      </c>
      <c r="N25" s="22">
        <f t="shared" si="2"/>
        <v>7.0308114564879814E-2</v>
      </c>
      <c r="O25" s="22">
        <f t="shared" si="2"/>
        <v>7.7122563281011441E-2</v>
      </c>
      <c r="P25" s="22">
        <f t="shared" si="2"/>
        <v>7.5633475428926525E-2</v>
      </c>
      <c r="Q25" s="22">
        <f t="shared" si="2"/>
        <v>7.3500762745186368E-2</v>
      </c>
      <c r="R25" s="22">
        <f t="shared" si="2"/>
        <v>7.9122836520364545E-2</v>
      </c>
      <c r="S25" s="22">
        <f t="shared" si="2"/>
        <v>3.3158594329973888E-2</v>
      </c>
      <c r="T25" s="22">
        <f t="shared" si="2"/>
        <v>5.1612350578327457E-2</v>
      </c>
      <c r="U25" s="22">
        <f t="shared" si="2"/>
        <v>6.11977143895212E-2</v>
      </c>
      <c r="V25" s="22">
        <f t="shared" si="2"/>
        <v>6.5873990671214064E-2</v>
      </c>
      <c r="W25" s="22">
        <f t="shared" si="2"/>
        <v>5.0130021050764091E-2</v>
      </c>
      <c r="X25" s="22">
        <f t="shared" si="2"/>
        <v>5.5886176346138912E-2</v>
      </c>
      <c r="Y25" s="22">
        <f t="shared" si="2"/>
        <v>5.2390265268996081E-2</v>
      </c>
      <c r="Z25" s="22">
        <f t="shared" si="2"/>
        <v>5.7405780867010411E-2</v>
      </c>
      <c r="AA25" s="22">
        <f t="shared" si="2"/>
        <v>6.1427913979709529E-2</v>
      </c>
      <c r="AB25" s="22">
        <f t="shared" si="2"/>
        <v>5.8739803675813697E-2</v>
      </c>
      <c r="AC25" s="22">
        <f t="shared" si="2"/>
        <v>6.5843215606634573E-2</v>
      </c>
      <c r="AD25" s="22">
        <f t="shared" si="2"/>
        <v>6.6873330464201033E-2</v>
      </c>
      <c r="AE25" s="22">
        <f t="shared" si="2"/>
        <v>7.7172437304169964E-2</v>
      </c>
      <c r="AF25" s="22">
        <f t="shared" si="2"/>
        <v>6.6601104633900524E-2</v>
      </c>
      <c r="AG25" s="22">
        <f t="shared" si="2"/>
        <v>8.0085788755964435E-2</v>
      </c>
      <c r="AH25" s="22">
        <f t="shared" si="2"/>
        <v>7.2033102913232186E-2</v>
      </c>
      <c r="AI25" s="22">
        <f t="shared" si="2"/>
        <v>6.8686061863080045E-2</v>
      </c>
      <c r="AJ25" s="22">
        <f t="shared" si="3"/>
        <v>6.8639952919338623E-2</v>
      </c>
      <c r="AK25" s="22">
        <f t="shared" si="3"/>
        <v>7.3885501644336979E-2</v>
      </c>
      <c r="AL25" s="22">
        <f t="shared" si="3"/>
        <v>7.0618720053458858E-2</v>
      </c>
    </row>
    <row r="26" spans="1:38" x14ac:dyDescent="0.4">
      <c r="C26" s="2" t="s">
        <v>213</v>
      </c>
      <c r="D26" s="22">
        <f t="shared" si="2"/>
        <v>9.7841270252756944E-4</v>
      </c>
      <c r="E26" s="22">
        <f t="shared" si="2"/>
        <v>7.8907415526681369E-4</v>
      </c>
      <c r="F26" s="22">
        <f t="shared" si="2"/>
        <v>6.4096976867732559E-4</v>
      </c>
      <c r="G26" s="22">
        <f t="shared" si="2"/>
        <v>3.6072335415537584E-4</v>
      </c>
      <c r="H26" s="22">
        <f t="shared" si="2"/>
        <v>1.1014486266185295E-3</v>
      </c>
      <c r="I26" s="22">
        <f t="shared" si="2"/>
        <v>2.4691482751325114E-3</v>
      </c>
      <c r="J26" s="22">
        <f t="shared" si="2"/>
        <v>1.4003512581456823E-3</v>
      </c>
      <c r="K26" s="22">
        <f t="shared" si="2"/>
        <v>1.2009271725615083E-3</v>
      </c>
      <c r="L26" s="22">
        <f t="shared" si="2"/>
        <v>1.1871198315345694E-3</v>
      </c>
      <c r="M26" s="22">
        <f t="shared" si="2"/>
        <v>1.4921324738547297E-3</v>
      </c>
      <c r="N26" s="22">
        <f t="shared" si="2"/>
        <v>5.7666280880960489E-3</v>
      </c>
      <c r="O26" s="22">
        <f t="shared" si="2"/>
        <v>3.6141964287446609E-3</v>
      </c>
      <c r="P26" s="22">
        <f t="shared" si="2"/>
        <v>8.0525896179314514E-3</v>
      </c>
      <c r="Q26" s="22">
        <f t="shared" si="2"/>
        <v>9.1004129034778832E-3</v>
      </c>
      <c r="R26" s="22">
        <f t="shared" si="2"/>
        <v>8.5795305632579751E-3</v>
      </c>
      <c r="S26" s="22">
        <f t="shared" si="2"/>
        <v>0.42837212529354546</v>
      </c>
      <c r="T26" s="22">
        <f t="shared" si="2"/>
        <v>0.17218680968327774</v>
      </c>
      <c r="U26" s="22">
        <f t="shared" si="2"/>
        <v>0.19857056082452021</v>
      </c>
      <c r="V26" s="22">
        <f t="shared" si="2"/>
        <v>0.10506181529965884</v>
      </c>
      <c r="W26" s="22">
        <f t="shared" si="2"/>
        <v>0.1350784623509286</v>
      </c>
      <c r="X26" s="22">
        <f t="shared" si="2"/>
        <v>0.18234078612515495</v>
      </c>
      <c r="Y26" s="22">
        <f t="shared" si="2"/>
        <v>0.23972221940018451</v>
      </c>
      <c r="Z26" s="22">
        <f t="shared" si="2"/>
        <v>0.13634109298506447</v>
      </c>
      <c r="AA26" s="22">
        <f t="shared" si="2"/>
        <v>0.16478091919137719</v>
      </c>
      <c r="AB26" s="22">
        <f t="shared" si="2"/>
        <v>0.17033903134262052</v>
      </c>
      <c r="AC26" s="22">
        <f t="shared" si="2"/>
        <v>0.1104234338885402</v>
      </c>
      <c r="AD26" s="22">
        <f t="shared" si="2"/>
        <v>0.15998980783412256</v>
      </c>
      <c r="AE26" s="22">
        <f t="shared" si="2"/>
        <v>2.5151175238470054E-2</v>
      </c>
      <c r="AF26" s="22">
        <f t="shared" si="2"/>
        <v>0.19165321833591623</v>
      </c>
      <c r="AG26" s="22">
        <f t="shared" si="2"/>
        <v>5.6937365353318788E-2</v>
      </c>
      <c r="AH26" s="22">
        <f t="shared" si="2"/>
        <v>5.315350075701504E-2</v>
      </c>
      <c r="AI26" s="22">
        <f t="shared" si="2"/>
        <v>7.0648170286252879E-2</v>
      </c>
      <c r="AJ26" s="22">
        <f t="shared" si="3"/>
        <v>8.1157716460008536E-2</v>
      </c>
      <c r="AK26" s="22">
        <f t="shared" si="3"/>
        <v>7.9154139359057893E-2</v>
      </c>
      <c r="AL26" s="22">
        <f t="shared" si="3"/>
        <v>0.12502423513353794</v>
      </c>
    </row>
    <row r="27" spans="1:38" x14ac:dyDescent="0.4">
      <c r="C27" s="2" t="s">
        <v>226</v>
      </c>
      <c r="D27" s="22">
        <f t="shared" si="2"/>
        <v>5.9600489522122116E-2</v>
      </c>
      <c r="E27" s="22">
        <f t="shared" si="2"/>
        <v>5.5385142300235522E-2</v>
      </c>
      <c r="F27" s="22">
        <f t="shared" si="2"/>
        <v>6.7285068386020663E-2</v>
      </c>
      <c r="G27" s="22">
        <f t="shared" si="2"/>
        <v>4.8639227494973167E-2</v>
      </c>
      <c r="H27" s="22">
        <f t="shared" si="2"/>
        <v>4.735850358416533E-2</v>
      </c>
      <c r="I27" s="22">
        <f t="shared" si="2"/>
        <v>4.5914062673474941E-2</v>
      </c>
      <c r="J27" s="22">
        <f t="shared" si="2"/>
        <v>4.2073282753758004E-2</v>
      </c>
      <c r="K27" s="22">
        <f t="shared" si="2"/>
        <v>4.1414864713010972E-2</v>
      </c>
      <c r="L27" s="22">
        <f t="shared" si="2"/>
        <v>3.7313360166591959E-2</v>
      </c>
      <c r="M27" s="22">
        <f t="shared" si="2"/>
        <v>3.4920059144839553E-2</v>
      </c>
      <c r="N27" s="22">
        <f t="shared" si="2"/>
        <v>3.2961873728301401E-2</v>
      </c>
      <c r="O27" s="22">
        <f t="shared" si="2"/>
        <v>3.2447598433582719E-2</v>
      </c>
      <c r="P27" s="22">
        <f t="shared" si="2"/>
        <v>3.3054777585352378E-2</v>
      </c>
      <c r="Q27" s="22">
        <f t="shared" si="2"/>
        <v>3.516122801917064E-2</v>
      </c>
      <c r="R27" s="22">
        <f t="shared" si="2"/>
        <v>3.5631397551678934E-2</v>
      </c>
      <c r="S27" s="22">
        <f t="shared" si="2"/>
        <v>0.11304318626300086</v>
      </c>
      <c r="T27" s="22">
        <f t="shared" si="2"/>
        <v>0.16046400625422888</v>
      </c>
      <c r="U27" s="22">
        <f t="shared" si="2"/>
        <v>0.16090580987979494</v>
      </c>
      <c r="V27" s="22">
        <f t="shared" si="2"/>
        <v>0.18058527876781172</v>
      </c>
      <c r="W27" s="22">
        <f t="shared" si="2"/>
        <v>0.18721353342459937</v>
      </c>
      <c r="X27" s="22">
        <f t="shared" si="2"/>
        <v>0.17356897462736831</v>
      </c>
      <c r="Y27" s="22">
        <f t="shared" si="2"/>
        <v>0.17152413528954982</v>
      </c>
      <c r="Z27" s="22">
        <f t="shared" si="2"/>
        <v>0.20067199203671732</v>
      </c>
      <c r="AA27" s="22">
        <f t="shared" si="2"/>
        <v>0.20322248450989416</v>
      </c>
      <c r="AB27" s="22">
        <f t="shared" si="2"/>
        <v>0.22065627607183524</v>
      </c>
      <c r="AC27" s="22">
        <f t="shared" si="2"/>
        <v>0.24460328460650102</v>
      </c>
      <c r="AD27" s="22">
        <f t="shared" si="2"/>
        <v>0.23853597716257763</v>
      </c>
      <c r="AE27" s="22">
        <f t="shared" si="2"/>
        <v>0.26466893722653256</v>
      </c>
      <c r="AF27" s="22">
        <f t="shared" si="2"/>
        <v>0.23916287653603296</v>
      </c>
      <c r="AG27" s="22">
        <f t="shared" si="2"/>
        <v>0.29829184469384457</v>
      </c>
      <c r="AH27" s="22">
        <f t="shared" si="2"/>
        <v>0.31289983454922393</v>
      </c>
      <c r="AI27" s="22">
        <f t="shared" si="2"/>
        <v>0.30353578515829477</v>
      </c>
      <c r="AJ27" s="22">
        <f t="shared" si="3"/>
        <v>0.31320779342775573</v>
      </c>
      <c r="AK27" s="22">
        <f t="shared" si="3"/>
        <v>0.33627346055415386</v>
      </c>
      <c r="AL27" s="22">
        <f t="shared" si="3"/>
        <v>0.31714866668361757</v>
      </c>
    </row>
    <row r="28" spans="1:38" x14ac:dyDescent="0.4">
      <c r="C28" s="2" t="s">
        <v>257</v>
      </c>
      <c r="D28" s="22">
        <f t="shared" si="2"/>
        <v>1.0562073691465479E-2</v>
      </c>
      <c r="E28" s="22">
        <f t="shared" si="2"/>
        <v>9.7843793566536937E-3</v>
      </c>
      <c r="F28" s="22">
        <f t="shared" si="2"/>
        <v>1.4918239329578782E-2</v>
      </c>
      <c r="G28" s="22">
        <f t="shared" si="2"/>
        <v>1.2987448597402435E-2</v>
      </c>
      <c r="H28" s="22">
        <f t="shared" si="2"/>
        <v>1.3166251996578794E-2</v>
      </c>
      <c r="I28" s="22">
        <f t="shared" si="2"/>
        <v>1.2966753951813476E-2</v>
      </c>
      <c r="J28" s="22">
        <f t="shared" si="2"/>
        <v>1.26564025503081E-2</v>
      </c>
      <c r="K28" s="22">
        <f t="shared" si="2"/>
        <v>1.3145762676685116E-2</v>
      </c>
      <c r="L28" s="22">
        <f t="shared" si="2"/>
        <v>1.2076550915067777E-2</v>
      </c>
      <c r="M28" s="22">
        <f t="shared" si="2"/>
        <v>1.1340951961187343E-2</v>
      </c>
      <c r="N28" s="22">
        <f t="shared" si="2"/>
        <v>1.0818945308764377E-2</v>
      </c>
      <c r="O28" s="22">
        <f t="shared" si="2"/>
        <v>9.9117795357195667E-3</v>
      </c>
      <c r="P28" s="22">
        <f t="shared" si="2"/>
        <v>9.5528102954088954E-3</v>
      </c>
      <c r="Q28" s="22">
        <f t="shared" si="2"/>
        <v>9.0148481122953681E-3</v>
      </c>
      <c r="R28" s="22">
        <f t="shared" si="2"/>
        <v>9.2725306168573302E-3</v>
      </c>
      <c r="S28" s="22">
        <f t="shared" si="2"/>
        <v>5.1854040579555876E-3</v>
      </c>
      <c r="T28" s="22">
        <f t="shared" si="2"/>
        <v>7.3152047026527264E-3</v>
      </c>
      <c r="U28" s="22">
        <f t="shared" si="2"/>
        <v>7.1615389632456892E-3</v>
      </c>
      <c r="V28" s="22">
        <f t="shared" si="2"/>
        <v>8.0261103353942553E-3</v>
      </c>
      <c r="W28" s="22">
        <f t="shared" si="2"/>
        <v>8.8618385083254342E-3</v>
      </c>
      <c r="X28" s="22">
        <f t="shared" si="2"/>
        <v>8.7039572643895606E-3</v>
      </c>
      <c r="Y28" s="22">
        <f t="shared" si="2"/>
        <v>8.5363891322308063E-3</v>
      </c>
      <c r="Z28" s="22">
        <f t="shared" si="2"/>
        <v>9.9757119908457769E-3</v>
      </c>
      <c r="AA28" s="22">
        <f t="shared" si="2"/>
        <v>1.0002726668641515E-2</v>
      </c>
      <c r="AB28" s="22">
        <f t="shared" si="2"/>
        <v>1.0530095959832213E-2</v>
      </c>
      <c r="AC28" s="22">
        <f t="shared" si="2"/>
        <v>1.0416579934886811E-2</v>
      </c>
      <c r="AD28" s="22">
        <f t="shared" si="2"/>
        <v>9.9781869088991781E-3</v>
      </c>
      <c r="AE28" s="22">
        <f t="shared" si="2"/>
        <v>1.158201013008937E-2</v>
      </c>
      <c r="AF28" s="22">
        <f t="shared" si="2"/>
        <v>9.923347591276591E-3</v>
      </c>
      <c r="AG28" s="22">
        <f t="shared" si="2"/>
        <v>1.2690394128973213E-2</v>
      </c>
      <c r="AH28" s="22">
        <f t="shared" si="2"/>
        <v>1.3596223146650216E-2</v>
      </c>
      <c r="AI28" s="22">
        <f t="shared" ref="AI28:AL29" si="4">AI13/AI$15</f>
        <v>1.329822179303051E-2</v>
      </c>
      <c r="AJ28" s="22">
        <f t="shared" si="4"/>
        <v>1.3768780567915173E-2</v>
      </c>
      <c r="AK28" s="22">
        <f t="shared" si="4"/>
        <v>1.4574968159925058E-2</v>
      </c>
      <c r="AL28" s="22">
        <f t="shared" si="4"/>
        <v>1.4573157100947925E-2</v>
      </c>
    </row>
    <row r="29" spans="1:38" x14ac:dyDescent="0.4">
      <c r="C29" s="2" t="s">
        <v>278</v>
      </c>
      <c r="D29" s="22">
        <f t="shared" ref="D29:AH29" si="5">D14/D$15</f>
        <v>7.5361474230632476E-3</v>
      </c>
      <c r="E29" s="22">
        <f t="shared" si="5"/>
        <v>7.7957210248978705E-3</v>
      </c>
      <c r="F29" s="22">
        <f t="shared" si="5"/>
        <v>1.9093106613811393E-2</v>
      </c>
      <c r="G29" s="22">
        <f t="shared" si="5"/>
        <v>1.5422307732889308E-2</v>
      </c>
      <c r="H29" s="22">
        <f t="shared" si="5"/>
        <v>1.9099016684801278E-2</v>
      </c>
      <c r="I29" s="22">
        <f t="shared" si="5"/>
        <v>1.9177249634571646E-2</v>
      </c>
      <c r="J29" s="22">
        <f t="shared" si="5"/>
        <v>2.2999513473328664E-2</v>
      </c>
      <c r="K29" s="22">
        <f t="shared" si="5"/>
        <v>2.2428730364715311E-2</v>
      </c>
      <c r="L29" s="22">
        <f t="shared" si="5"/>
        <v>1.7190574155420756E-2</v>
      </c>
      <c r="M29" s="22">
        <f t="shared" si="5"/>
        <v>2.6237048655689054E-2</v>
      </c>
      <c r="N29" s="22">
        <f t="shared" si="5"/>
        <v>2.2558754246927794E-2</v>
      </c>
      <c r="O29" s="22">
        <f t="shared" si="5"/>
        <v>2.2310667696522374E-2</v>
      </c>
      <c r="P29" s="22">
        <f t="shared" si="5"/>
        <v>3.9202257866222077E-2</v>
      </c>
      <c r="Q29" s="22">
        <f t="shared" si="5"/>
        <v>3.3789601699681648E-2</v>
      </c>
      <c r="R29" s="22">
        <f t="shared" si="5"/>
        <v>2.7483138839650555E-2</v>
      </c>
      <c r="S29" s="22">
        <f t="shared" si="5"/>
        <v>1.4833226062524544E-2</v>
      </c>
      <c r="T29" s="22">
        <f t="shared" si="5"/>
        <v>2.2332388604324301E-2</v>
      </c>
      <c r="U29" s="22">
        <f t="shared" si="5"/>
        <v>1.9634990112963262E-2</v>
      </c>
      <c r="V29" s="22">
        <f t="shared" si="5"/>
        <v>2.0013695641624585E-2</v>
      </c>
      <c r="W29" s="22">
        <f t="shared" si="5"/>
        <v>1.8640399684968011E-2</v>
      </c>
      <c r="X29" s="22">
        <f t="shared" si="5"/>
        <v>1.6586090333834444E-2</v>
      </c>
      <c r="Y29" s="22">
        <f t="shared" si="5"/>
        <v>1.4748921807317931E-2</v>
      </c>
      <c r="Z29" s="22">
        <f t="shared" si="5"/>
        <v>1.6430503470078177E-2</v>
      </c>
      <c r="AA29" s="22">
        <f t="shared" si="5"/>
        <v>1.5538752743429567E-2</v>
      </c>
      <c r="AB29" s="22">
        <f t="shared" si="5"/>
        <v>1.6747786360873783E-2</v>
      </c>
      <c r="AC29" s="22">
        <f t="shared" si="5"/>
        <v>1.6168889005402382E-2</v>
      </c>
      <c r="AD29" s="22">
        <f t="shared" si="5"/>
        <v>1.1322392862470197E-2</v>
      </c>
      <c r="AE29" s="22">
        <f t="shared" si="5"/>
        <v>1.5125625859701269E-2</v>
      </c>
      <c r="AF29" s="22">
        <f t="shared" si="5"/>
        <v>1.5916370091364554E-2</v>
      </c>
      <c r="AG29" s="22">
        <f t="shared" si="5"/>
        <v>1.6334963467960262E-2</v>
      </c>
      <c r="AH29" s="22">
        <f t="shared" si="5"/>
        <v>1.6324954852715998E-2</v>
      </c>
      <c r="AI29" s="22">
        <f t="shared" si="4"/>
        <v>1.7580013601189996E-2</v>
      </c>
      <c r="AJ29" s="22">
        <f t="shared" si="4"/>
        <v>1.640236364274306E-2</v>
      </c>
      <c r="AK29" s="22">
        <f t="shared" si="4"/>
        <v>1.6615611442103009E-2</v>
      </c>
      <c r="AL29" s="22">
        <f t="shared" si="4"/>
        <v>1.5704822692211916E-2</v>
      </c>
    </row>
    <row r="46" spans="1:10" ht="24" x14ac:dyDescent="0.6">
      <c r="A46" s="1" t="s">
        <v>323</v>
      </c>
    </row>
    <row r="47" spans="1:10" ht="20" x14ac:dyDescent="0.4">
      <c r="A47" s="1"/>
    </row>
    <row r="48" spans="1:10" x14ac:dyDescent="0.4">
      <c r="D48" s="2" t="s">
        <v>293</v>
      </c>
      <c r="E48" s="2" t="s">
        <v>293</v>
      </c>
      <c r="F48" s="2" t="s">
        <v>293</v>
      </c>
      <c r="H48" s="2" t="s">
        <v>294</v>
      </c>
      <c r="I48" s="2" t="s">
        <v>294</v>
      </c>
      <c r="J48" s="2" t="s">
        <v>294</v>
      </c>
    </row>
    <row r="49" spans="3:31" x14ac:dyDescent="0.4">
      <c r="D49" s="44">
        <v>2022</v>
      </c>
      <c r="E49" s="44">
        <v>2023</v>
      </c>
      <c r="F49" s="44">
        <v>2024</v>
      </c>
      <c r="H49" s="44">
        <v>2022</v>
      </c>
      <c r="I49" s="44">
        <v>2023</v>
      </c>
      <c r="J49" s="44">
        <v>2024</v>
      </c>
    </row>
    <row r="50" spans="3:31" x14ac:dyDescent="0.4">
      <c r="C50" s="2" t="s">
        <v>301</v>
      </c>
      <c r="D50" s="10">
        <f>'PM10 analizė LT'!AJ55</f>
        <v>7.0870600000000001</v>
      </c>
      <c r="E50" s="10">
        <f>'PM10 analizė LT'!AK55</f>
        <v>6.2258120000000003</v>
      </c>
      <c r="F50" s="10">
        <f>'PM10 analizė LT'!AL55</f>
        <v>6.155926</v>
      </c>
      <c r="G50" s="10"/>
      <c r="H50" s="22">
        <f t="shared" ref="H50:H55" si="6">D50/AJ$15</f>
        <v>0.386327184943001</v>
      </c>
      <c r="I50" s="22">
        <f t="shared" ref="I50:J55" si="7">E50/AK$15</f>
        <v>0.35868909482184969</v>
      </c>
      <c r="J50" s="22">
        <f t="shared" si="7"/>
        <v>0.3472261079272268</v>
      </c>
    </row>
    <row r="51" spans="3:31" x14ac:dyDescent="0.4">
      <c r="C51" s="2" t="s">
        <v>300</v>
      </c>
      <c r="D51" s="10">
        <f>'PM10 analizė LT'!AJ377</f>
        <v>5.2203970000000002</v>
      </c>
      <c r="E51" s="10">
        <f>'PM10 analizė LT'!AK377</f>
        <v>5.313828</v>
      </c>
      <c r="F51" s="10">
        <f>'PM10 analizė LT'!AL377</f>
        <v>5.0936760000000003</v>
      </c>
      <c r="G51" s="10"/>
      <c r="H51" s="22">
        <f t="shared" si="6"/>
        <v>0.28457234414480581</v>
      </c>
      <c r="I51" s="22">
        <f t="shared" si="7"/>
        <v>0.30614675729993129</v>
      </c>
      <c r="J51" s="22">
        <f t="shared" si="7"/>
        <v>0.28730970653681104</v>
      </c>
      <c r="Z51" s="10"/>
      <c r="AA51" s="10"/>
      <c r="AB51" s="10"/>
      <c r="AC51" s="10"/>
      <c r="AD51" s="10"/>
      <c r="AE51" s="10"/>
    </row>
    <row r="52" spans="3:31" x14ac:dyDescent="0.4">
      <c r="C52" s="2" t="s">
        <v>295</v>
      </c>
      <c r="D52" s="10">
        <f>'PM10 analizė LT'!AJ269</f>
        <v>1.3948290000000001</v>
      </c>
      <c r="E52" s="10">
        <f>'PM10 analizė LT'!AK269</f>
        <v>1.3108070000000001</v>
      </c>
      <c r="F52" s="10">
        <f>'PM10 analizė LT'!AL269</f>
        <v>2.1251660000000001</v>
      </c>
      <c r="G52" s="10"/>
      <c r="H52" s="22">
        <f t="shared" si="6"/>
        <v>7.6034400872415531E-2</v>
      </c>
      <c r="I52" s="22">
        <f t="shared" si="7"/>
        <v>7.55198159398556E-2</v>
      </c>
      <c r="J52" s="22">
        <f t="shared" si="7"/>
        <v>0.11987036863004411</v>
      </c>
      <c r="Z52" s="10"/>
      <c r="AA52" s="10"/>
      <c r="AB52" s="10"/>
      <c r="AC52" s="10"/>
      <c r="AD52" s="10"/>
      <c r="AE52" s="10"/>
    </row>
    <row r="53" spans="3:31" x14ac:dyDescent="0.4">
      <c r="C53" s="2" t="s">
        <v>36</v>
      </c>
      <c r="D53" s="10">
        <f>'PM10 analizė LT'!AJ33</f>
        <v>0.87060300000000002</v>
      </c>
      <c r="E53" s="10">
        <f>'PM10 analizė LT'!AK33</f>
        <v>0.86876699999999996</v>
      </c>
      <c r="F53" s="10">
        <f>'PM10 analizė LT'!AL33</f>
        <v>0.71868200000000004</v>
      </c>
      <c r="G53" s="10"/>
      <c r="H53" s="22">
        <f t="shared" si="6"/>
        <v>4.7457987683599615E-2</v>
      </c>
      <c r="I53" s="22">
        <f t="shared" si="7"/>
        <v>5.005246686554201E-2</v>
      </c>
      <c r="J53" s="22">
        <f t="shared" si="7"/>
        <v>4.0537386852498754E-2</v>
      </c>
      <c r="Z53" s="10"/>
      <c r="AA53" s="10"/>
      <c r="AB53" s="10"/>
      <c r="AC53" s="10"/>
      <c r="AD53" s="10"/>
      <c r="AE53" s="10"/>
    </row>
    <row r="54" spans="3:31" x14ac:dyDescent="0.4">
      <c r="C54" s="2" t="s">
        <v>108</v>
      </c>
      <c r="D54" s="10">
        <f>'PM10 analizė LT'!AJ184</f>
        <v>0.50322999999999996</v>
      </c>
      <c r="E54" s="10">
        <f>'PM10 analizė LT'!AK184</f>
        <v>0.51417999999999997</v>
      </c>
      <c r="F54" s="10">
        <f>'PM10 analizė LT'!AL184</f>
        <v>0.54601</v>
      </c>
      <c r="G54" s="10"/>
      <c r="H54" s="22">
        <f t="shared" si="6"/>
        <v>2.7431887027747244E-2</v>
      </c>
      <c r="I54" s="22">
        <f t="shared" si="7"/>
        <v>2.9623566978170663E-2</v>
      </c>
      <c r="J54" s="22">
        <f t="shared" si="7"/>
        <v>3.0797791784590182E-2</v>
      </c>
      <c r="Z54" s="10"/>
      <c r="AA54" s="10"/>
      <c r="AB54" s="10"/>
      <c r="AC54" s="10"/>
      <c r="AD54" s="10"/>
      <c r="AE54" s="10"/>
    </row>
    <row r="55" spans="3:31" x14ac:dyDescent="0.4">
      <c r="C55" s="2" t="s">
        <v>296</v>
      </c>
      <c r="D55" s="10">
        <f>AI15-SUM(D50:D54)</f>
        <v>4.1401523103437352</v>
      </c>
      <c r="E55" s="10">
        <f t="shared" ref="E55:F55" si="8">AJ15-SUM(E50:E54)</f>
        <v>4.1113155524629725</v>
      </c>
      <c r="F55" s="10">
        <f t="shared" si="8"/>
        <v>2.7176665195340775</v>
      </c>
      <c r="G55" s="10"/>
      <c r="H55" s="22">
        <f t="shared" si="6"/>
        <v>0.22568644646586272</v>
      </c>
      <c r="I55" s="22">
        <f t="shared" si="7"/>
        <v>0.23686613955576177</v>
      </c>
      <c r="J55" s="22">
        <f t="shared" si="7"/>
        <v>0.15329046649065475</v>
      </c>
      <c r="Z55" s="10"/>
      <c r="AA55" s="10"/>
      <c r="AB55" s="10"/>
      <c r="AC55" s="10"/>
      <c r="AD55" s="10"/>
      <c r="AE55" s="10"/>
    </row>
  </sheetData>
  <pageMargins left="0.7" right="0.7" top="0.75" bottom="0.75" header="0.3" footer="0.3"/>
  <ignoredErrors>
    <ignoredError sqref="D2:R2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08492-44C3-4F2D-92D8-6A640A761F57}">
  <dimension ref="A1:AR419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M418" sqref="AM418"/>
    </sheetView>
  </sheetViews>
  <sheetFormatPr defaultColWidth="9.1796875" defaultRowHeight="18" x14ac:dyDescent="0.4"/>
  <cols>
    <col min="1" max="1" width="13.453125" style="2" customWidth="1"/>
    <col min="2" max="2" width="9.1796875" style="2"/>
    <col min="3" max="3" width="69" style="2" customWidth="1"/>
    <col min="4" max="4" width="11.54296875" style="2" customWidth="1"/>
    <col min="5" max="6" width="10.453125" style="2" bestFit="1" customWidth="1"/>
    <col min="7" max="13" width="11.54296875" style="2" bestFit="1" customWidth="1"/>
    <col min="14" max="14" width="11.81640625" style="2" customWidth="1"/>
    <col min="15" max="18" width="11.54296875" style="2" bestFit="1" customWidth="1"/>
    <col min="19" max="19" width="11.54296875" style="2" customWidth="1"/>
    <col min="20" max="21" width="10.453125" style="2" bestFit="1" customWidth="1"/>
    <col min="22" max="33" width="11.54296875" style="2" bestFit="1" customWidth="1"/>
    <col min="34" max="34" width="10.54296875" style="2" customWidth="1"/>
    <col min="35" max="35" width="9.81640625" style="2" customWidth="1"/>
    <col min="36" max="37" width="9.54296875" style="2" bestFit="1" customWidth="1"/>
    <col min="38" max="16384" width="9.1796875" style="2"/>
  </cols>
  <sheetData>
    <row r="1" spans="1:44" ht="20" x14ac:dyDescent="0.4">
      <c r="A1" s="1" t="s">
        <v>302</v>
      </c>
    </row>
    <row r="2" spans="1:44" x14ac:dyDescent="0.4">
      <c r="A2" s="2" t="s">
        <v>0</v>
      </c>
      <c r="B2" s="3" t="s">
        <v>303</v>
      </c>
    </row>
    <row r="3" spans="1:44" x14ac:dyDescent="0.4">
      <c r="A3" s="4"/>
      <c r="B3" s="5" t="s">
        <v>1</v>
      </c>
    </row>
    <row r="4" spans="1:44" x14ac:dyDescent="0.4">
      <c r="A4" s="6"/>
      <c r="B4" s="5" t="s">
        <v>2</v>
      </c>
    </row>
    <row r="5" spans="1:44" x14ac:dyDescent="0.4">
      <c r="A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2" t="s">
        <v>17</v>
      </c>
      <c r="R5" s="2" t="s">
        <v>18</v>
      </c>
      <c r="S5" s="2">
        <v>2005</v>
      </c>
      <c r="T5" s="2">
        <v>2006</v>
      </c>
      <c r="U5" s="2">
        <v>2007</v>
      </c>
      <c r="V5" s="2">
        <v>2008</v>
      </c>
      <c r="W5" s="2">
        <v>2009</v>
      </c>
      <c r="X5" s="2">
        <v>2010</v>
      </c>
      <c r="Y5" s="2">
        <v>2011</v>
      </c>
      <c r="Z5" s="2">
        <v>2012</v>
      </c>
      <c r="AA5" s="2">
        <v>2013</v>
      </c>
      <c r="AB5" s="2">
        <v>2014</v>
      </c>
      <c r="AC5" s="2">
        <v>2015</v>
      </c>
      <c r="AD5" s="2">
        <v>2016</v>
      </c>
      <c r="AE5" s="2">
        <v>2017</v>
      </c>
      <c r="AF5" s="2">
        <v>2018</v>
      </c>
      <c r="AG5" s="2">
        <v>2019</v>
      </c>
      <c r="AH5" s="7">
        <v>2020</v>
      </c>
      <c r="AI5" s="7">
        <v>2021</v>
      </c>
      <c r="AJ5" s="7">
        <v>2022</v>
      </c>
      <c r="AK5" s="7">
        <v>2023</v>
      </c>
      <c r="AL5" s="7">
        <v>2024</v>
      </c>
      <c r="AM5" s="8">
        <v>2025</v>
      </c>
      <c r="AN5" s="8">
        <v>2026</v>
      </c>
      <c r="AO5" s="8">
        <v>2027</v>
      </c>
      <c r="AP5" s="8">
        <v>2028</v>
      </c>
      <c r="AQ5" s="8">
        <v>2029</v>
      </c>
      <c r="AR5" s="8">
        <v>2030</v>
      </c>
    </row>
    <row r="8" spans="1:44" x14ac:dyDescent="0.4">
      <c r="A8" s="9" t="s">
        <v>19</v>
      </c>
      <c r="D8" s="10">
        <v>28.08819721311017</v>
      </c>
      <c r="E8" s="10">
        <v>29.29964396707091</v>
      </c>
      <c r="F8" s="10">
        <v>18.820909952555816</v>
      </c>
      <c r="G8" s="10">
        <v>20.012813463113552</v>
      </c>
      <c r="H8" s="10">
        <v>18.940701433403667</v>
      </c>
      <c r="I8" s="10">
        <v>18.504212270091863</v>
      </c>
      <c r="J8" s="10">
        <v>19.323339041253025</v>
      </c>
      <c r="K8" s="10">
        <v>19.344586362481962</v>
      </c>
      <c r="L8" s="10">
        <v>21.097816318334456</v>
      </c>
      <c r="M8" s="10">
        <v>20.573253226991191</v>
      </c>
      <c r="N8" s="10">
        <v>20.535748101653549</v>
      </c>
      <c r="O8" s="10">
        <v>20.74074186478175</v>
      </c>
      <c r="P8" s="10">
        <v>21.339897373909874</v>
      </c>
      <c r="Q8" s="10">
        <v>21.482695612914725</v>
      </c>
      <c r="R8" s="10">
        <v>21.848875509176505</v>
      </c>
      <c r="S8" s="10">
        <v>82.383456821644273</v>
      </c>
      <c r="T8" s="10">
        <v>42.696325654508044</v>
      </c>
      <c r="U8" s="10">
        <v>44.594271808857201</v>
      </c>
      <c r="V8" s="10">
        <v>34.986315845552085</v>
      </c>
      <c r="W8" s="10">
        <v>36.678418173094251</v>
      </c>
      <c r="X8" s="10">
        <v>42.314395719553445</v>
      </c>
      <c r="Y8" s="10">
        <v>48.19839541455422</v>
      </c>
      <c r="Z8" s="10">
        <v>37.233769908480753</v>
      </c>
      <c r="AA8" s="10">
        <v>39.138939270455616</v>
      </c>
      <c r="AB8" s="10">
        <v>38.721107671105642</v>
      </c>
      <c r="AC8" s="10">
        <v>33.185420557174993</v>
      </c>
      <c r="AD8" s="10">
        <v>37.358924350621592</v>
      </c>
      <c r="AE8" s="10">
        <v>25.850960882244959</v>
      </c>
      <c r="AF8" s="10">
        <v>38.209190119793952</v>
      </c>
      <c r="AG8" s="10">
        <v>26.432777446177415</v>
      </c>
      <c r="AH8" s="10">
        <v>25.069345981220888</v>
      </c>
      <c r="AI8" s="10">
        <v>27.126416851061965</v>
      </c>
      <c r="AJ8" s="10">
        <v>26.433506482375709</v>
      </c>
      <c r="AK8" s="10">
        <v>24.984782217498555</v>
      </c>
      <c r="AL8" s="10">
        <v>27.442667784473304</v>
      </c>
    </row>
    <row r="9" spans="1:44" hidden="1" x14ac:dyDescent="0.4">
      <c r="A9" s="9" t="s">
        <v>20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44" hidden="1" x14ac:dyDescent="0.4">
      <c r="A10" s="11" t="s">
        <v>21</v>
      </c>
      <c r="AH10" s="12"/>
      <c r="AI10" s="13" t="s">
        <v>22</v>
      </c>
      <c r="AJ10" s="12" t="s">
        <v>22</v>
      </c>
      <c r="AK10" s="12" t="s">
        <v>22</v>
      </c>
      <c r="AL10" s="12" t="s">
        <v>22</v>
      </c>
      <c r="AM10" s="12" t="s">
        <v>22</v>
      </c>
      <c r="AN10" s="12" t="s">
        <v>22</v>
      </c>
      <c r="AO10" s="12" t="s">
        <v>22</v>
      </c>
      <c r="AP10" s="12" t="s">
        <v>22</v>
      </c>
      <c r="AQ10" s="12" t="s">
        <v>22</v>
      </c>
      <c r="AR10" s="12" t="s">
        <v>23</v>
      </c>
    </row>
    <row r="11" spans="1:44" x14ac:dyDescent="0.4">
      <c r="A11" s="14" t="s">
        <v>24</v>
      </c>
      <c r="B11" s="14"/>
      <c r="C11" s="14"/>
      <c r="D11" s="14"/>
      <c r="E11" s="15">
        <f>(E8-$D$8)/$D$8</f>
        <v>4.3130099976487514E-2</v>
      </c>
      <c r="F11" s="15">
        <f t="shared" ref="F11:R11" si="0">(F8-$D$8)/$D$8</f>
        <v>-0.32993528172142167</v>
      </c>
      <c r="G11" s="15">
        <f t="shared" si="0"/>
        <v>-0.28750096308165451</v>
      </c>
      <c r="H11" s="15">
        <f t="shared" si="0"/>
        <v>-0.325670448348921</v>
      </c>
      <c r="I11" s="15">
        <f t="shared" si="0"/>
        <v>-0.34121039774475032</v>
      </c>
      <c r="J11" s="15">
        <f t="shared" si="0"/>
        <v>-0.31204772970499317</v>
      </c>
      <c r="K11" s="15">
        <f t="shared" si="0"/>
        <v>-0.31129127954666763</v>
      </c>
      <c r="L11" s="15">
        <f t="shared" si="0"/>
        <v>-0.248872536807487</v>
      </c>
      <c r="M11" s="15">
        <f t="shared" si="0"/>
        <v>-0.26754810674041329</v>
      </c>
      <c r="N11" s="15">
        <f t="shared" si="0"/>
        <v>-0.2688833695574992</v>
      </c>
      <c r="O11" s="15">
        <f t="shared" si="0"/>
        <v>-0.26158515238916774</v>
      </c>
      <c r="P11" s="15">
        <f t="shared" si="0"/>
        <v>-0.24025393256817942</v>
      </c>
      <c r="Q11" s="15">
        <f t="shared" si="0"/>
        <v>-0.23517000931310489</v>
      </c>
      <c r="R11" s="15">
        <f t="shared" si="0"/>
        <v>-0.22213322046248882</v>
      </c>
      <c r="S11" s="15">
        <f>(S8-$D$8)/$D$8</f>
        <v>1.9330275701422297</v>
      </c>
      <c r="T11" s="15">
        <f t="shared" ref="T11:AL11" si="1">(T8-$D$8)/$D$8</f>
        <v>0.52008067055935958</v>
      </c>
      <c r="U11" s="15">
        <f t="shared" si="1"/>
        <v>0.58765162002076865</v>
      </c>
      <c r="V11" s="15">
        <f t="shared" si="1"/>
        <v>0.245587802595683</v>
      </c>
      <c r="W11" s="15">
        <f t="shared" si="1"/>
        <v>0.3058302708005266</v>
      </c>
      <c r="X11" s="15">
        <f t="shared" si="1"/>
        <v>0.5064831465866807</v>
      </c>
      <c r="Y11" s="15">
        <f t="shared" si="1"/>
        <v>0.71596614225058242</v>
      </c>
      <c r="Z11" s="15">
        <f t="shared" si="1"/>
        <v>0.32560198242633687</v>
      </c>
      <c r="AA11" s="15">
        <f t="shared" si="1"/>
        <v>0.39343009355500785</v>
      </c>
      <c r="AB11" s="15">
        <f t="shared" si="1"/>
        <v>0.37855439341021713</v>
      </c>
      <c r="AC11" s="15">
        <f t="shared" si="1"/>
        <v>0.18147207189522624</v>
      </c>
      <c r="AD11" s="15">
        <f t="shared" si="1"/>
        <v>0.33005774871106031</v>
      </c>
      <c r="AE11" s="15">
        <f t="shared" si="1"/>
        <v>-7.9650406677612667E-2</v>
      </c>
      <c r="AF11" s="15">
        <f t="shared" si="1"/>
        <v>0.36032903179559728</v>
      </c>
      <c r="AG11" s="15">
        <f t="shared" si="1"/>
        <v>-5.8936490454435012E-2</v>
      </c>
      <c r="AH11" s="15">
        <f t="shared" si="1"/>
        <v>-0.10747757177097265</v>
      </c>
      <c r="AI11" s="15">
        <f t="shared" si="1"/>
        <v>-3.4241441511927817E-2</v>
      </c>
      <c r="AJ11" s="15">
        <f t="shared" si="1"/>
        <v>-5.8910535203809185E-2</v>
      </c>
      <c r="AK11" s="15">
        <f t="shared" si="1"/>
        <v>-0.1104882229381064</v>
      </c>
      <c r="AL11" s="15">
        <f t="shared" si="1"/>
        <v>-2.2982230712036061E-2</v>
      </c>
    </row>
    <row r="12" spans="1:44" x14ac:dyDescent="0.4">
      <c r="A12" s="16" t="s">
        <v>25</v>
      </c>
      <c r="D12" s="10"/>
      <c r="E12" s="17">
        <f t="shared" ref="E12:AL12" si="2">(E8-D8)/D8</f>
        <v>4.3130099976487514E-2</v>
      </c>
      <c r="F12" s="17">
        <f t="shared" si="2"/>
        <v>-0.35764031898448545</v>
      </c>
      <c r="G12" s="17">
        <f t="shared" si="2"/>
        <v>6.332868674056219E-2</v>
      </c>
      <c r="H12" s="17">
        <f t="shared" si="2"/>
        <v>-5.3571279804608143E-2</v>
      </c>
      <c r="I12" s="17">
        <f t="shared" si="2"/>
        <v>-2.3045036892985184E-2</v>
      </c>
      <c r="J12" s="17">
        <f t="shared" si="2"/>
        <v>4.4267043590129319E-2</v>
      </c>
      <c r="K12" s="17">
        <f t="shared" si="2"/>
        <v>1.0995677912382E-3</v>
      </c>
      <c r="L12" s="17">
        <f t="shared" si="2"/>
        <v>9.063155567145191E-2</v>
      </c>
      <c r="M12" s="17">
        <f t="shared" si="2"/>
        <v>-2.4863383178068889E-2</v>
      </c>
      <c r="N12" s="17">
        <f t="shared" si="2"/>
        <v>-1.8230041172310506E-3</v>
      </c>
      <c r="O12" s="17">
        <f t="shared" si="2"/>
        <v>9.9822885493854683E-3</v>
      </c>
      <c r="P12" s="17">
        <f t="shared" si="2"/>
        <v>2.8887853338819276E-2</v>
      </c>
      <c r="Q12" s="17">
        <f t="shared" si="2"/>
        <v>6.6916085163293924E-3</v>
      </c>
      <c r="R12" s="17">
        <f t="shared" si="2"/>
        <v>1.704534211440599E-2</v>
      </c>
      <c r="S12" s="17">
        <f t="shared" si="2"/>
        <v>2.7706039739685142</v>
      </c>
      <c r="T12" s="17">
        <f t="shared" si="2"/>
        <v>-0.48173665804114923</v>
      </c>
      <c r="U12" s="17">
        <f t="shared" si="2"/>
        <v>4.4452212813510902E-2</v>
      </c>
      <c r="V12" s="17">
        <f t="shared" si="2"/>
        <v>-0.21545269321780491</v>
      </c>
      <c r="W12" s="17">
        <f t="shared" si="2"/>
        <v>4.8364690212367362E-2</v>
      </c>
      <c r="X12" s="17">
        <f t="shared" si="2"/>
        <v>0.1536592314276386</v>
      </c>
      <c r="Y12" s="17">
        <f t="shared" si="2"/>
        <v>0.13905432406498441</v>
      </c>
      <c r="Z12" s="17">
        <f t="shared" si="2"/>
        <v>-0.22748943013074946</v>
      </c>
      <c r="AA12" s="17">
        <f t="shared" si="2"/>
        <v>5.1167780395530722E-2</v>
      </c>
      <c r="AB12" s="17">
        <f t="shared" si="2"/>
        <v>-1.0675598448458149E-2</v>
      </c>
      <c r="AC12" s="17">
        <f t="shared" si="2"/>
        <v>-0.14296303610295411</v>
      </c>
      <c r="AD12" s="17">
        <f t="shared" si="2"/>
        <v>0.12576317320601951</v>
      </c>
      <c r="AE12" s="17">
        <f t="shared" si="2"/>
        <v>-0.30803786962311619</v>
      </c>
      <c r="AF12" s="17">
        <f t="shared" si="2"/>
        <v>0.47805686194190611</v>
      </c>
      <c r="AG12" s="17">
        <f t="shared" si="2"/>
        <v>-0.3082089056767488</v>
      </c>
      <c r="AH12" s="17">
        <f t="shared" si="2"/>
        <v>-5.1581089718352693E-2</v>
      </c>
      <c r="AI12" s="17">
        <f t="shared" si="2"/>
        <v>8.2055226785014701E-2</v>
      </c>
      <c r="AJ12" s="17">
        <f t="shared" si="2"/>
        <v>-2.5543748460797155E-2</v>
      </c>
      <c r="AK12" s="17">
        <f t="shared" si="2"/>
        <v>-5.4806359717848127E-2</v>
      </c>
      <c r="AL12" s="17">
        <f t="shared" si="2"/>
        <v>9.8375304838691904E-2</v>
      </c>
    </row>
    <row r="15" spans="1:44" x14ac:dyDescent="0.4">
      <c r="A15" s="18" t="s">
        <v>26</v>
      </c>
    </row>
    <row r="16" spans="1:44" x14ac:dyDescent="0.4">
      <c r="A16" s="2" t="s">
        <v>27</v>
      </c>
    </row>
    <row r="17" spans="1:38" x14ac:dyDescent="0.4">
      <c r="A17" s="4" t="s">
        <v>28</v>
      </c>
      <c r="B17" s="4"/>
      <c r="C17" s="4"/>
    </row>
    <row r="18" spans="1:38" x14ac:dyDescent="0.4">
      <c r="A18" s="4" t="s">
        <v>29</v>
      </c>
      <c r="B18" s="4"/>
      <c r="C18" s="4"/>
    </row>
    <row r="19" spans="1:38" x14ac:dyDescent="0.4">
      <c r="A19" s="4" t="s">
        <v>30</v>
      </c>
      <c r="B19" s="4"/>
      <c r="C19" s="4"/>
    </row>
    <row r="20" spans="1:38" x14ac:dyDescent="0.4">
      <c r="A20" s="4" t="s">
        <v>31</v>
      </c>
      <c r="B20" s="4"/>
      <c r="C20" s="4"/>
    </row>
    <row r="21" spans="1:38" x14ac:dyDescent="0.4">
      <c r="A21" s="4" t="s">
        <v>32</v>
      </c>
      <c r="B21" s="4"/>
      <c r="C21" s="4"/>
    </row>
    <row r="22" spans="1:38" x14ac:dyDescent="0.4">
      <c r="A22" s="4" t="s">
        <v>33</v>
      </c>
      <c r="B22" s="4"/>
      <c r="C22" s="4"/>
    </row>
    <row r="23" spans="1:38" x14ac:dyDescent="0.4">
      <c r="A23" s="19" t="s">
        <v>34</v>
      </c>
      <c r="B23" s="19"/>
      <c r="C23" s="19"/>
      <c r="D23" s="10">
        <f t="shared" ref="D23:AL23" si="3">D29+D37+D44+D55+D62+D69</f>
        <v>17.618790942999997</v>
      </c>
      <c r="E23" s="10">
        <f t="shared" si="3"/>
        <v>18.973938</v>
      </c>
      <c r="F23" s="10">
        <f t="shared" si="3"/>
        <v>11.303190000000001</v>
      </c>
      <c r="G23" s="10">
        <f t="shared" si="3"/>
        <v>14.250786999999999</v>
      </c>
      <c r="H23" s="10">
        <f t="shared" si="3"/>
        <v>13.763656999999998</v>
      </c>
      <c r="I23" s="10">
        <f t="shared" si="3"/>
        <v>13.270497000000001</v>
      </c>
      <c r="J23" s="10">
        <f t="shared" si="3"/>
        <v>14.219011999999999</v>
      </c>
      <c r="K23" s="10">
        <f t="shared" si="3"/>
        <v>14.084957999999999</v>
      </c>
      <c r="L23" s="10">
        <f t="shared" si="3"/>
        <v>15.073659000000001</v>
      </c>
      <c r="M23" s="10">
        <f t="shared" si="3"/>
        <v>14.817418000000002</v>
      </c>
      <c r="N23" s="10">
        <f t="shared" si="3"/>
        <v>14.376450999999999</v>
      </c>
      <c r="O23" s="10">
        <f t="shared" si="3"/>
        <v>14.874859000000001</v>
      </c>
      <c r="P23" s="10">
        <f t="shared" si="3"/>
        <v>14.843226999999999</v>
      </c>
      <c r="Q23" s="10">
        <f t="shared" si="3"/>
        <v>14.87168</v>
      </c>
      <c r="R23" s="10">
        <f t="shared" si="3"/>
        <v>15.072001000000002</v>
      </c>
      <c r="S23" s="10">
        <f t="shared" si="3"/>
        <v>15.500482</v>
      </c>
      <c r="T23" s="10">
        <f t="shared" si="3"/>
        <v>15.853463</v>
      </c>
      <c r="U23" s="10">
        <f t="shared" si="3"/>
        <v>14.946517999999999</v>
      </c>
      <c r="V23" s="10">
        <f t="shared" si="3"/>
        <v>15.173785000000001</v>
      </c>
      <c r="W23" s="10">
        <f t="shared" si="3"/>
        <v>14.983906000000001</v>
      </c>
      <c r="X23" s="10">
        <f t="shared" si="3"/>
        <v>14.710025</v>
      </c>
      <c r="Y23" s="10">
        <f t="shared" si="3"/>
        <v>13.965688999999999</v>
      </c>
      <c r="Z23" s="10">
        <f t="shared" si="3"/>
        <v>14.159390999999999</v>
      </c>
      <c r="AA23" s="10">
        <f t="shared" si="3"/>
        <v>13.539648999999999</v>
      </c>
      <c r="AB23" s="10">
        <f t="shared" si="3"/>
        <v>12.605892999999998</v>
      </c>
      <c r="AC23" s="10">
        <f t="shared" si="3"/>
        <v>12.421961999999999</v>
      </c>
      <c r="AD23" s="10">
        <f t="shared" si="3"/>
        <v>12.004952000000001</v>
      </c>
      <c r="AE23" s="10">
        <f t="shared" si="3"/>
        <v>11.911037000000002</v>
      </c>
      <c r="AF23" s="10">
        <f t="shared" si="3"/>
        <v>10.734446</v>
      </c>
      <c r="AG23" s="10">
        <f t="shared" si="3"/>
        <v>9.9657719999999994</v>
      </c>
      <c r="AH23" s="10">
        <f t="shared" si="3"/>
        <v>9.4504669999999997</v>
      </c>
      <c r="AI23" s="10">
        <f t="shared" si="3"/>
        <v>9.603534999999999</v>
      </c>
      <c r="AJ23" s="10">
        <f t="shared" si="3"/>
        <v>8.8668750000000003</v>
      </c>
      <c r="AK23" s="10">
        <f t="shared" si="3"/>
        <v>7.8941700000000008</v>
      </c>
      <c r="AL23" s="10">
        <f t="shared" si="3"/>
        <v>7.5907070000000001</v>
      </c>
    </row>
    <row r="24" spans="1:38" x14ac:dyDescent="0.4">
      <c r="A24" s="14" t="s">
        <v>24</v>
      </c>
      <c r="B24" s="14"/>
      <c r="C24" s="14"/>
      <c r="D24" s="14"/>
      <c r="E24" s="15">
        <f t="shared" ref="E24:AL24" si="4">(E23-$D23)/$D23</f>
        <v>7.6914872387336422E-2</v>
      </c>
      <c r="F24" s="15">
        <f t="shared" si="4"/>
        <v>-0.35845824855020514</v>
      </c>
      <c r="G24" s="15">
        <f t="shared" si="4"/>
        <v>-0.19115976538322665</v>
      </c>
      <c r="H24" s="15">
        <f t="shared" si="4"/>
        <v>-0.21880808708566099</v>
      </c>
      <c r="I24" s="15">
        <f t="shared" si="4"/>
        <v>-0.24679865701724485</v>
      </c>
      <c r="J24" s="15">
        <f t="shared" si="4"/>
        <v>-0.19296323760233622</v>
      </c>
      <c r="K24" s="15">
        <f t="shared" si="4"/>
        <v>-0.20057181871517704</v>
      </c>
      <c r="L24" s="15">
        <f t="shared" si="4"/>
        <v>-0.14445553904544087</v>
      </c>
      <c r="M24" s="15">
        <f t="shared" si="4"/>
        <v>-0.15899915902645917</v>
      </c>
      <c r="N24" s="15">
        <f t="shared" si="4"/>
        <v>-0.18402738039684782</v>
      </c>
      <c r="O24" s="15">
        <f t="shared" si="4"/>
        <v>-0.15573894666649468</v>
      </c>
      <c r="P24" s="15">
        <f t="shared" si="4"/>
        <v>-0.15753430255114859</v>
      </c>
      <c r="Q24" s="15">
        <f t="shared" si="4"/>
        <v>-0.15591937902478112</v>
      </c>
      <c r="R24" s="15">
        <f t="shared" si="4"/>
        <v>-0.14454964311906107</v>
      </c>
      <c r="S24" s="45">
        <f t="shared" si="4"/>
        <v>-0.12023009693758857</v>
      </c>
      <c r="T24" s="15">
        <f t="shared" si="4"/>
        <v>-0.10019574831843769</v>
      </c>
      <c r="U24" s="15">
        <f t="shared" si="4"/>
        <v>-0.15167175498280716</v>
      </c>
      <c r="V24" s="15">
        <f t="shared" si="4"/>
        <v>-0.13877262922921538</v>
      </c>
      <c r="W24" s="15">
        <f t="shared" si="4"/>
        <v>-0.1495497024469119</v>
      </c>
      <c r="X24" s="15">
        <f t="shared" si="4"/>
        <v>-0.16509452620275622</v>
      </c>
      <c r="Y24" s="15">
        <f t="shared" si="4"/>
        <v>-0.20734123895438961</v>
      </c>
      <c r="Z24" s="15">
        <f t="shared" si="4"/>
        <v>-0.19634718149456382</v>
      </c>
      <c r="AA24" s="15">
        <f t="shared" si="4"/>
        <v>-0.23152223987427778</v>
      </c>
      <c r="AB24" s="15">
        <f t="shared" si="4"/>
        <v>-0.28451997411273217</v>
      </c>
      <c r="AC24" s="15">
        <f t="shared" si="4"/>
        <v>-0.29495945322313477</v>
      </c>
      <c r="AD24" s="15">
        <f t="shared" si="4"/>
        <v>-0.31862793316305238</v>
      </c>
      <c r="AE24" s="15">
        <f t="shared" si="4"/>
        <v>-0.32395832162749533</v>
      </c>
      <c r="AF24" s="15">
        <f t="shared" si="4"/>
        <v>-0.39073878368113391</v>
      </c>
      <c r="AG24" s="15">
        <f t="shared" si="4"/>
        <v>-0.43436686250259227</v>
      </c>
      <c r="AH24" s="15">
        <f t="shared" si="4"/>
        <v>-0.46361432912315126</v>
      </c>
      <c r="AI24" s="31">
        <f t="shared" si="4"/>
        <v>-0.45492655931560871</v>
      </c>
      <c r="AJ24" s="31">
        <f t="shared" si="4"/>
        <v>-0.49673760085547536</v>
      </c>
      <c r="AK24" s="31">
        <f t="shared" si="4"/>
        <v>-0.55194598621783519</v>
      </c>
      <c r="AL24" s="31">
        <f t="shared" si="4"/>
        <v>-0.56916981281193912</v>
      </c>
    </row>
    <row r="25" spans="1:38" x14ac:dyDescent="0.4">
      <c r="A25" s="16" t="s">
        <v>25</v>
      </c>
      <c r="D25" s="10"/>
      <c r="E25" s="17">
        <f t="shared" ref="E25:AL25" si="5">(E23-D23)/D23</f>
        <v>7.6914872387336422E-2</v>
      </c>
      <c r="F25" s="17">
        <f t="shared" si="5"/>
        <v>-0.4042781208624166</v>
      </c>
      <c r="G25" s="17">
        <f t="shared" si="5"/>
        <v>0.26077567483161818</v>
      </c>
      <c r="H25" s="17">
        <f t="shared" si="5"/>
        <v>-3.4182673560414628E-2</v>
      </c>
      <c r="I25" s="17">
        <f t="shared" si="5"/>
        <v>-3.5830593569717545E-2</v>
      </c>
      <c r="J25" s="17">
        <f t="shared" si="5"/>
        <v>7.1475469230730296E-2</v>
      </c>
      <c r="K25" s="17">
        <f t="shared" si="5"/>
        <v>-9.4277999062101353E-3</v>
      </c>
      <c r="L25" s="17">
        <f t="shared" si="5"/>
        <v>7.0195523479729405E-2</v>
      </c>
      <c r="M25" s="17">
        <f t="shared" si="5"/>
        <v>-1.6999256782974807E-2</v>
      </c>
      <c r="N25" s="17">
        <f t="shared" si="5"/>
        <v>-2.9760043214006805E-2</v>
      </c>
      <c r="O25" s="17">
        <f t="shared" si="5"/>
        <v>3.4668361475304395E-2</v>
      </c>
      <c r="P25" s="17">
        <f t="shared" si="5"/>
        <v>-2.1265411658693287E-3</v>
      </c>
      <c r="Q25" s="17">
        <f t="shared" si="5"/>
        <v>1.9169012237029543E-3</v>
      </c>
      <c r="R25" s="17">
        <f t="shared" si="5"/>
        <v>1.3469964388690614E-2</v>
      </c>
      <c r="S25" s="17">
        <f t="shared" si="5"/>
        <v>2.8428939196593592E-2</v>
      </c>
      <c r="T25" s="17">
        <f t="shared" si="5"/>
        <v>2.2772259598120868E-2</v>
      </c>
      <c r="U25" s="17">
        <f t="shared" si="5"/>
        <v>-5.7208005594739798E-2</v>
      </c>
      <c r="V25" s="17">
        <f t="shared" si="5"/>
        <v>1.52053474929747E-2</v>
      </c>
      <c r="W25" s="17">
        <f t="shared" si="5"/>
        <v>-1.2513621354197351E-2</v>
      </c>
      <c r="X25" s="17">
        <f t="shared" si="5"/>
        <v>-1.8278344778724663E-2</v>
      </c>
      <c r="Y25" s="17">
        <f t="shared" si="5"/>
        <v>-5.0600593812722992E-2</v>
      </c>
      <c r="Z25" s="17">
        <f t="shared" si="5"/>
        <v>1.386984917106489E-2</v>
      </c>
      <c r="AA25" s="17">
        <f t="shared" si="5"/>
        <v>-4.3768972832235548E-2</v>
      </c>
      <c r="AB25" s="17">
        <f t="shared" si="5"/>
        <v>-6.8964564738716691E-2</v>
      </c>
      <c r="AC25" s="17">
        <f t="shared" si="5"/>
        <v>-1.4590874283955878E-2</v>
      </c>
      <c r="AD25" s="17">
        <f t="shared" si="5"/>
        <v>-3.3570381232851762E-2</v>
      </c>
      <c r="AE25" s="17">
        <f t="shared" si="5"/>
        <v>-7.8230216997118417E-3</v>
      </c>
      <c r="AF25" s="17">
        <f t="shared" si="5"/>
        <v>-9.8781575441332412E-2</v>
      </c>
      <c r="AG25" s="17">
        <f t="shared" si="5"/>
        <v>-7.1608166830407521E-2</v>
      </c>
      <c r="AH25" s="20">
        <f t="shared" si="5"/>
        <v>-5.1707484377527368E-2</v>
      </c>
      <c r="AI25" s="21">
        <f t="shared" si="5"/>
        <v>1.6196871540845474E-2</v>
      </c>
      <c r="AJ25" s="21">
        <f t="shared" si="5"/>
        <v>-7.6707170849067433E-2</v>
      </c>
      <c r="AK25" s="21">
        <f t="shared" si="5"/>
        <v>-0.10970099386762523</v>
      </c>
      <c r="AL25" s="21">
        <f t="shared" si="5"/>
        <v>-3.8441406759672093E-2</v>
      </c>
    </row>
    <row r="26" spans="1:38" hidden="1" x14ac:dyDescent="0.4">
      <c r="A26" s="2" t="s">
        <v>35</v>
      </c>
      <c r="D26" s="22" t="e">
        <f>D23/#REF!</f>
        <v>#REF!</v>
      </c>
      <c r="E26" s="22" t="e">
        <f>E23/#REF!</f>
        <v>#REF!</v>
      </c>
      <c r="F26" s="22" t="e">
        <f>F23/#REF!</f>
        <v>#REF!</v>
      </c>
      <c r="G26" s="22" t="e">
        <f>G23/#REF!</f>
        <v>#REF!</v>
      </c>
      <c r="H26" s="22" t="e">
        <f>H23/#REF!</f>
        <v>#REF!</v>
      </c>
      <c r="I26" s="22" t="e">
        <f>I23/#REF!</f>
        <v>#REF!</v>
      </c>
      <c r="J26" s="22" t="e">
        <f>J23/#REF!</f>
        <v>#REF!</v>
      </c>
      <c r="K26" s="22" t="e">
        <f>K23/#REF!</f>
        <v>#REF!</v>
      </c>
      <c r="L26" s="22" t="e">
        <f>L23/#REF!</f>
        <v>#REF!</v>
      </c>
      <c r="M26" s="22" t="e">
        <f>M23/#REF!</f>
        <v>#REF!</v>
      </c>
      <c r="N26" s="22" t="e">
        <f>N23/#REF!</f>
        <v>#REF!</v>
      </c>
      <c r="O26" s="22" t="e">
        <f>O23/#REF!</f>
        <v>#REF!</v>
      </c>
      <c r="P26" s="22" t="e">
        <f>P23/#REF!</f>
        <v>#REF!</v>
      </c>
      <c r="Q26" s="22" t="e">
        <f>Q23/#REF!</f>
        <v>#REF!</v>
      </c>
      <c r="R26" s="22" t="e">
        <f>R23/#REF!</f>
        <v>#REF!</v>
      </c>
      <c r="S26" s="22" t="e">
        <f>S23/#REF!</f>
        <v>#REF!</v>
      </c>
      <c r="T26" s="22" t="e">
        <f>T23/#REF!</f>
        <v>#REF!</v>
      </c>
      <c r="U26" s="22" t="e">
        <f>U23/#REF!</f>
        <v>#REF!</v>
      </c>
      <c r="V26" s="22" t="e">
        <f>V23/#REF!</f>
        <v>#REF!</v>
      </c>
      <c r="W26" s="22" t="e">
        <f>W23/#REF!</f>
        <v>#REF!</v>
      </c>
      <c r="X26" s="22" t="e">
        <f>X23/#REF!</f>
        <v>#REF!</v>
      </c>
      <c r="Y26" s="22" t="e">
        <f>Y23/#REF!</f>
        <v>#REF!</v>
      </c>
      <c r="Z26" s="22" t="e">
        <f>Z23/#REF!</f>
        <v>#REF!</v>
      </c>
      <c r="AA26" s="22" t="e">
        <f>AA23/#REF!</f>
        <v>#REF!</v>
      </c>
      <c r="AB26" s="22" t="e">
        <f>AB23/#REF!</f>
        <v>#REF!</v>
      </c>
      <c r="AC26" s="22" t="e">
        <f>AC23/#REF!</f>
        <v>#REF!</v>
      </c>
      <c r="AD26" s="22" t="e">
        <f>AD23/#REF!</f>
        <v>#REF!</v>
      </c>
      <c r="AE26" s="22" t="e">
        <f>AE23/#REF!</f>
        <v>#REF!</v>
      </c>
      <c r="AF26" s="22" t="e">
        <f>AF23/#REF!</f>
        <v>#REF!</v>
      </c>
      <c r="AG26" s="22" t="e">
        <f>AG23/#REF!</f>
        <v>#REF!</v>
      </c>
      <c r="AH26" s="22" t="e">
        <f>AH23/#REF!</f>
        <v>#REF!</v>
      </c>
      <c r="AI26" s="23" t="e">
        <f>AI23/#REF!</f>
        <v>#REF!</v>
      </c>
    </row>
    <row r="27" spans="1:38" x14ac:dyDescent="0.4"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8" x14ac:dyDescent="0.4">
      <c r="A28" s="9" t="s">
        <v>36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/>
    </row>
    <row r="29" spans="1:38" x14ac:dyDescent="0.4">
      <c r="A29" s="2" t="s">
        <v>34</v>
      </c>
      <c r="D29" s="10">
        <f t="shared" ref="D29:AL29" si="6">D33+D34</f>
        <v>2.893281</v>
      </c>
      <c r="E29" s="10">
        <f t="shared" si="6"/>
        <v>3.4837690000000001</v>
      </c>
      <c r="F29" s="10">
        <f t="shared" si="6"/>
        <v>2.2332689999999999</v>
      </c>
      <c r="G29" s="10">
        <f t="shared" si="6"/>
        <v>2.1246619999999998</v>
      </c>
      <c r="H29" s="10">
        <f t="shared" si="6"/>
        <v>2.1333449999999998</v>
      </c>
      <c r="I29" s="10">
        <f t="shared" si="6"/>
        <v>1.6669610000000001</v>
      </c>
      <c r="J29" s="10">
        <f t="shared" si="6"/>
        <v>1.777598</v>
      </c>
      <c r="K29" s="10">
        <f t="shared" si="6"/>
        <v>1.558778</v>
      </c>
      <c r="L29" s="10">
        <f t="shared" si="6"/>
        <v>2.113334</v>
      </c>
      <c r="M29" s="10">
        <f t="shared" si="6"/>
        <v>1.46895</v>
      </c>
      <c r="N29" s="10">
        <f t="shared" si="6"/>
        <v>0.80554000000000003</v>
      </c>
      <c r="O29" s="10">
        <f t="shared" si="6"/>
        <v>0.989367</v>
      </c>
      <c r="P29" s="10">
        <f t="shared" si="6"/>
        <v>0.96347499999999997</v>
      </c>
      <c r="Q29" s="10">
        <f t="shared" si="6"/>
        <v>0.80899399999999999</v>
      </c>
      <c r="R29" s="10">
        <f t="shared" si="6"/>
        <v>0.84265400000000001</v>
      </c>
      <c r="S29" s="10">
        <f t="shared" si="6"/>
        <v>0.688612</v>
      </c>
      <c r="T29" s="10">
        <f t="shared" si="6"/>
        <v>0.68150500000000003</v>
      </c>
      <c r="U29" s="10">
        <f t="shared" si="6"/>
        <v>0.6686979999999999</v>
      </c>
      <c r="V29" s="10">
        <f t="shared" si="6"/>
        <v>0.71770099999999992</v>
      </c>
      <c r="W29" s="10">
        <f t="shared" si="6"/>
        <v>0.83696599999999999</v>
      </c>
      <c r="X29" s="10">
        <f t="shared" si="6"/>
        <v>0.80215200000000009</v>
      </c>
      <c r="Y29" s="10">
        <f t="shared" si="6"/>
        <v>0.63973900000000006</v>
      </c>
      <c r="Z29" s="10">
        <f t="shared" si="6"/>
        <v>1.00851</v>
      </c>
      <c r="AA29" s="10">
        <f t="shared" si="6"/>
        <v>1.020335</v>
      </c>
      <c r="AB29" s="10">
        <f t="shared" si="6"/>
        <v>1.1453490000000002</v>
      </c>
      <c r="AC29" s="10">
        <f t="shared" si="6"/>
        <v>1.515547</v>
      </c>
      <c r="AD29" s="10">
        <f t="shared" si="6"/>
        <v>1.549385</v>
      </c>
      <c r="AE29" s="10">
        <f t="shared" si="6"/>
        <v>1.848541</v>
      </c>
      <c r="AF29" s="10">
        <f t="shared" si="6"/>
        <v>1.0164470000000001</v>
      </c>
      <c r="AG29" s="10">
        <f t="shared" si="6"/>
        <v>0.98612600000000006</v>
      </c>
      <c r="AH29" s="10">
        <f t="shared" si="6"/>
        <v>0.92162599999999995</v>
      </c>
      <c r="AI29" s="25">
        <f t="shared" si="6"/>
        <v>1.1279250000000001</v>
      </c>
      <c r="AJ29" s="25">
        <f t="shared" si="6"/>
        <v>0.93222699999999992</v>
      </c>
      <c r="AK29" s="25">
        <f t="shared" si="6"/>
        <v>0.93575799999999998</v>
      </c>
      <c r="AL29" s="25">
        <f t="shared" si="6"/>
        <v>0.76404800000000006</v>
      </c>
    </row>
    <row r="30" spans="1:38" x14ac:dyDescent="0.4">
      <c r="A30" s="14" t="s">
        <v>24</v>
      </c>
      <c r="B30" s="14"/>
      <c r="C30" s="14"/>
      <c r="D30" s="14"/>
      <c r="E30" s="15">
        <f t="shared" ref="E30:AL30" si="7">(E29-$D29)/$D29</f>
        <v>0.20408940576459739</v>
      </c>
      <c r="F30" s="15">
        <f t="shared" si="7"/>
        <v>-0.22811887265702849</v>
      </c>
      <c r="G30" s="15">
        <f t="shared" si="7"/>
        <v>-0.26565653318844595</v>
      </c>
      <c r="H30" s="15">
        <f t="shared" si="7"/>
        <v>-0.2626554420396775</v>
      </c>
      <c r="I30" s="15">
        <f t="shared" si="7"/>
        <v>-0.42385098440144592</v>
      </c>
      <c r="J30" s="15">
        <f t="shared" si="7"/>
        <v>-0.38561169827610936</v>
      </c>
      <c r="K30" s="15">
        <f t="shared" si="7"/>
        <v>-0.46124209850339459</v>
      </c>
      <c r="L30" s="15">
        <f t="shared" si="7"/>
        <v>-0.26957181137953762</v>
      </c>
      <c r="M30" s="15">
        <f t="shared" si="7"/>
        <v>-0.49228920384850278</v>
      </c>
      <c r="N30" s="15">
        <f t="shared" si="7"/>
        <v>-0.72158252171151016</v>
      </c>
      <c r="O30" s="15">
        <f t="shared" si="7"/>
        <v>-0.6580466950842313</v>
      </c>
      <c r="P30" s="15">
        <f t="shared" si="7"/>
        <v>-0.66699570487622883</v>
      </c>
      <c r="Q30" s="15">
        <f t="shared" si="7"/>
        <v>-0.72038872131673337</v>
      </c>
      <c r="R30" s="15">
        <f t="shared" si="7"/>
        <v>-0.70875487033578832</v>
      </c>
      <c r="S30" s="45">
        <f t="shared" si="7"/>
        <v>-0.76199615592125336</v>
      </c>
      <c r="T30" s="15">
        <f t="shared" si="7"/>
        <v>-0.76445253675671321</v>
      </c>
      <c r="U30" s="15">
        <f t="shared" si="7"/>
        <v>-0.76887899930908887</v>
      </c>
      <c r="V30" s="15">
        <f t="shared" si="7"/>
        <v>-0.75194217222592619</v>
      </c>
      <c r="W30" s="15">
        <f t="shared" si="7"/>
        <v>-0.71072080451224751</v>
      </c>
      <c r="X30" s="15">
        <f t="shared" si="7"/>
        <v>-0.72275351063377524</v>
      </c>
      <c r="Y30" s="15">
        <f t="shared" si="7"/>
        <v>-0.77888805131613559</v>
      </c>
      <c r="Z30" s="15">
        <f t="shared" si="7"/>
        <v>-0.65143033117073657</v>
      </c>
      <c r="AA30" s="15">
        <f t="shared" si="7"/>
        <v>-0.64734327567906469</v>
      </c>
      <c r="AB30" s="15">
        <f t="shared" si="7"/>
        <v>-0.60413489045827207</v>
      </c>
      <c r="AC30" s="15">
        <f t="shared" si="7"/>
        <v>-0.47618395862690144</v>
      </c>
      <c r="AD30" s="15">
        <f t="shared" si="7"/>
        <v>-0.46448858579584906</v>
      </c>
      <c r="AE30" s="15">
        <f t="shared" si="7"/>
        <v>-0.36109178472467762</v>
      </c>
      <c r="AF30" s="15">
        <f t="shared" si="7"/>
        <v>-0.64868707878702414</v>
      </c>
      <c r="AG30" s="15">
        <f t="shared" si="7"/>
        <v>-0.65916687663590223</v>
      </c>
      <c r="AH30" s="15">
        <f t="shared" si="7"/>
        <v>-0.68145990659047639</v>
      </c>
      <c r="AI30" s="31">
        <f t="shared" si="7"/>
        <v>-0.61015711920134963</v>
      </c>
      <c r="AJ30" s="31">
        <f t="shared" si="7"/>
        <v>-0.67779590022538427</v>
      </c>
      <c r="AK30" s="31">
        <f t="shared" si="7"/>
        <v>-0.67657548644601062</v>
      </c>
      <c r="AL30" s="31">
        <f t="shared" si="7"/>
        <v>-0.73592333409717214</v>
      </c>
    </row>
    <row r="31" spans="1:38" x14ac:dyDescent="0.4">
      <c r="A31" s="16" t="s">
        <v>25</v>
      </c>
      <c r="D31" s="10"/>
      <c r="E31" s="17">
        <f t="shared" ref="E31:AL31" si="8">(E29-D29)/D29</f>
        <v>0.20408940576459739</v>
      </c>
      <c r="F31" s="17">
        <f t="shared" si="8"/>
        <v>-0.35895032075892519</v>
      </c>
      <c r="G31" s="17">
        <f t="shared" si="8"/>
        <v>-4.8631400874681964E-2</v>
      </c>
      <c r="H31" s="17">
        <f t="shared" si="8"/>
        <v>4.0867676835186009E-3</v>
      </c>
      <c r="I31" s="17">
        <f t="shared" si="8"/>
        <v>-0.21861630444208496</v>
      </c>
      <c r="J31" s="17">
        <f t="shared" si="8"/>
        <v>6.6370478973413208E-2</v>
      </c>
      <c r="K31" s="17">
        <f t="shared" si="8"/>
        <v>-0.12309869835587124</v>
      </c>
      <c r="L31" s="17">
        <f t="shared" si="8"/>
        <v>0.35576329663364509</v>
      </c>
      <c r="M31" s="17">
        <f t="shared" si="8"/>
        <v>-0.30491346848155571</v>
      </c>
      <c r="N31" s="17">
        <f t="shared" si="8"/>
        <v>-0.45162190680417985</v>
      </c>
      <c r="O31" s="17">
        <f t="shared" si="8"/>
        <v>0.22820344116989841</v>
      </c>
      <c r="P31" s="17">
        <f t="shared" si="8"/>
        <v>-2.6170268464583948E-2</v>
      </c>
      <c r="Q31" s="17">
        <f t="shared" si="8"/>
        <v>-0.16033732063623859</v>
      </c>
      <c r="R31" s="17">
        <f t="shared" si="8"/>
        <v>4.1607230708756833E-2</v>
      </c>
      <c r="S31" s="17">
        <f t="shared" si="8"/>
        <v>-0.18280575420041917</v>
      </c>
      <c r="T31" s="17">
        <f t="shared" si="8"/>
        <v>-1.0320761183365923E-2</v>
      </c>
      <c r="U31" s="17">
        <f t="shared" si="8"/>
        <v>-1.8792231898518901E-2</v>
      </c>
      <c r="V31" s="17">
        <f t="shared" si="8"/>
        <v>7.3281212146589378E-2</v>
      </c>
      <c r="W31" s="17">
        <f t="shared" si="8"/>
        <v>0.16617644395089332</v>
      </c>
      <c r="X31" s="17">
        <f t="shared" si="8"/>
        <v>-4.159547699667597E-2</v>
      </c>
      <c r="Y31" s="17">
        <f t="shared" si="8"/>
        <v>-0.20247160139225484</v>
      </c>
      <c r="Z31" s="17">
        <f t="shared" si="8"/>
        <v>0.57643976684241527</v>
      </c>
      <c r="AA31" s="17">
        <f t="shared" si="8"/>
        <v>1.1725218391488408E-2</v>
      </c>
      <c r="AB31" s="17">
        <f t="shared" si="8"/>
        <v>0.12252250486359889</v>
      </c>
      <c r="AC31" s="17">
        <f t="shared" si="8"/>
        <v>0.32321851243594724</v>
      </c>
      <c r="AD31" s="17">
        <f t="shared" si="8"/>
        <v>2.2327252140646271E-2</v>
      </c>
      <c r="AE31" s="17">
        <f t="shared" si="8"/>
        <v>0.19308048031961067</v>
      </c>
      <c r="AF31" s="17">
        <f t="shared" si="8"/>
        <v>-0.45013553932533812</v>
      </c>
      <c r="AG31" s="17">
        <f t="shared" si="8"/>
        <v>-2.9830379744344802E-2</v>
      </c>
      <c r="AH31" s="20">
        <f t="shared" si="8"/>
        <v>-6.5407463143655184E-2</v>
      </c>
      <c r="AI31" s="21">
        <f t="shared" si="8"/>
        <v>0.22384242632043816</v>
      </c>
      <c r="AJ31" s="21">
        <f t="shared" si="8"/>
        <v>-0.17350267083361051</v>
      </c>
      <c r="AK31" s="21">
        <f t="shared" si="8"/>
        <v>3.7877040677861316E-3</v>
      </c>
      <c r="AL31" s="21">
        <f t="shared" si="8"/>
        <v>-0.18349829763678208</v>
      </c>
    </row>
    <row r="32" spans="1:38" hidden="1" x14ac:dyDescent="0.4">
      <c r="A32" s="2" t="s">
        <v>35</v>
      </c>
      <c r="D32" s="22" t="e">
        <f>D29/#REF!</f>
        <v>#REF!</v>
      </c>
      <c r="E32" s="22" t="e">
        <f>E29/#REF!</f>
        <v>#REF!</v>
      </c>
      <c r="F32" s="22" t="e">
        <f>F29/#REF!</f>
        <v>#REF!</v>
      </c>
      <c r="G32" s="22" t="e">
        <f>G29/#REF!</f>
        <v>#REF!</v>
      </c>
      <c r="H32" s="22" t="e">
        <f>H29/#REF!</f>
        <v>#REF!</v>
      </c>
      <c r="I32" s="22" t="e">
        <f>I29/#REF!</f>
        <v>#REF!</v>
      </c>
      <c r="J32" s="22" t="e">
        <f>J29/#REF!</f>
        <v>#REF!</v>
      </c>
      <c r="K32" s="22" t="e">
        <f>K29/#REF!</f>
        <v>#REF!</v>
      </c>
      <c r="L32" s="22" t="e">
        <f>L29/#REF!</f>
        <v>#REF!</v>
      </c>
      <c r="M32" s="22" t="e">
        <f>M29/#REF!</f>
        <v>#REF!</v>
      </c>
      <c r="N32" s="22" t="e">
        <f>N29/#REF!</f>
        <v>#REF!</v>
      </c>
      <c r="O32" s="22" t="e">
        <f>O29/#REF!</f>
        <v>#REF!</v>
      </c>
      <c r="P32" s="22" t="e">
        <f>P29/#REF!</f>
        <v>#REF!</v>
      </c>
      <c r="Q32" s="22" t="e">
        <f>Q29/#REF!</f>
        <v>#REF!</v>
      </c>
      <c r="R32" s="22" t="e">
        <f>R29/#REF!</f>
        <v>#REF!</v>
      </c>
      <c r="S32" s="22" t="e">
        <f>S29/#REF!</f>
        <v>#REF!</v>
      </c>
      <c r="T32" s="22" t="e">
        <f>T29/#REF!</f>
        <v>#REF!</v>
      </c>
      <c r="U32" s="22" t="e">
        <f>U29/#REF!</f>
        <v>#REF!</v>
      </c>
      <c r="V32" s="22" t="e">
        <f>V29/#REF!</f>
        <v>#REF!</v>
      </c>
      <c r="W32" s="22" t="e">
        <f>W29/#REF!</f>
        <v>#REF!</v>
      </c>
      <c r="X32" s="22" t="e">
        <f>X29/#REF!</f>
        <v>#REF!</v>
      </c>
      <c r="Y32" s="22" t="e">
        <f>Y29/#REF!</f>
        <v>#REF!</v>
      </c>
      <c r="Z32" s="22" t="e">
        <f>Z29/#REF!</f>
        <v>#REF!</v>
      </c>
      <c r="AA32" s="22" t="e">
        <f>AA29/#REF!</f>
        <v>#REF!</v>
      </c>
      <c r="AB32" s="22" t="e">
        <f>AB29/#REF!</f>
        <v>#REF!</v>
      </c>
      <c r="AC32" s="22" t="e">
        <f>AC29/#REF!</f>
        <v>#REF!</v>
      </c>
      <c r="AD32" s="22" t="e">
        <f>AD29/#REF!</f>
        <v>#REF!</v>
      </c>
      <c r="AE32" s="22" t="e">
        <f>AE29/#REF!</f>
        <v>#REF!</v>
      </c>
      <c r="AF32" s="22" t="e">
        <f>AF29/#REF!</f>
        <v>#REF!</v>
      </c>
      <c r="AG32" s="22" t="e">
        <f>AG29/#REF!</f>
        <v>#REF!</v>
      </c>
      <c r="AH32" s="22" t="e">
        <f>AH29/#REF!</f>
        <v>#REF!</v>
      </c>
      <c r="AI32" s="23" t="e">
        <f>AI29/#REF!</f>
        <v>#REF!</v>
      </c>
    </row>
    <row r="33" spans="1:38" x14ac:dyDescent="0.4">
      <c r="A33" s="2" t="s">
        <v>37</v>
      </c>
      <c r="B33" s="2" t="s">
        <v>38</v>
      </c>
      <c r="D33" s="2">
        <v>2.8842850000000002</v>
      </c>
      <c r="E33" s="2">
        <v>3.4780139999999999</v>
      </c>
      <c r="F33" s="2">
        <v>2.2282690000000001</v>
      </c>
      <c r="G33" s="2">
        <v>2.1182289999999999</v>
      </c>
      <c r="H33" s="2">
        <v>2.132441</v>
      </c>
      <c r="I33" s="2">
        <v>1.6389720000000001</v>
      </c>
      <c r="J33" s="2">
        <v>1.7674609999999999</v>
      </c>
      <c r="K33" s="2">
        <v>1.552605</v>
      </c>
      <c r="L33" s="2">
        <v>2.0996459999999999</v>
      </c>
      <c r="M33" s="2">
        <v>1.4529719999999999</v>
      </c>
      <c r="N33" s="2">
        <v>0.788856</v>
      </c>
      <c r="O33" s="2">
        <v>0.96971200000000002</v>
      </c>
      <c r="P33" s="2">
        <v>0.95155599999999996</v>
      </c>
      <c r="Q33" s="2">
        <v>0.79163300000000003</v>
      </c>
      <c r="R33" s="2">
        <v>0.83477000000000001</v>
      </c>
      <c r="S33" s="2">
        <v>0.67612000000000005</v>
      </c>
      <c r="T33" s="2">
        <v>0.670763</v>
      </c>
      <c r="U33" s="2">
        <v>0.66158799999999995</v>
      </c>
      <c r="V33" s="2">
        <v>0.71069099999999996</v>
      </c>
      <c r="W33" s="2">
        <v>0.82833999999999997</v>
      </c>
      <c r="X33" s="2">
        <v>0.79424700000000004</v>
      </c>
      <c r="Y33" s="2">
        <v>0.62920900000000002</v>
      </c>
      <c r="Z33" s="2">
        <v>0.99637200000000004</v>
      </c>
      <c r="AA33" s="2">
        <v>1.008197</v>
      </c>
      <c r="AB33" s="2">
        <v>1.1340410000000001</v>
      </c>
      <c r="AC33" s="2">
        <v>1.5042880000000001</v>
      </c>
      <c r="AD33" s="2">
        <v>1.5391250000000001</v>
      </c>
      <c r="AE33" s="2">
        <v>1.8384100000000001</v>
      </c>
      <c r="AF33" s="2">
        <v>1.006548</v>
      </c>
      <c r="AG33" s="2">
        <v>0.97690900000000003</v>
      </c>
      <c r="AH33" s="2">
        <v>0.91173899999999997</v>
      </c>
      <c r="AI33" s="26">
        <v>1.1192930000000001</v>
      </c>
      <c r="AJ33" s="2">
        <v>0.92644099999999996</v>
      </c>
      <c r="AK33" s="2">
        <v>0.92943900000000002</v>
      </c>
      <c r="AL33" s="2">
        <v>0.75827100000000003</v>
      </c>
    </row>
    <row r="34" spans="1:38" x14ac:dyDescent="0.4">
      <c r="A34" s="2" t="s">
        <v>39</v>
      </c>
      <c r="B34" s="2" t="s">
        <v>40</v>
      </c>
      <c r="D34" s="27">
        <v>8.9960000000000005E-3</v>
      </c>
      <c r="E34" s="27">
        <v>5.7549999999999997E-3</v>
      </c>
      <c r="F34" s="27">
        <v>5.0000000000000001E-3</v>
      </c>
      <c r="G34" s="27">
        <v>6.4330000000000003E-3</v>
      </c>
      <c r="H34" s="27">
        <v>9.0399999999999996E-4</v>
      </c>
      <c r="I34" s="27">
        <v>2.7989E-2</v>
      </c>
      <c r="J34" s="27">
        <v>1.0137E-2</v>
      </c>
      <c r="K34" s="27">
        <v>6.1729999999999997E-3</v>
      </c>
      <c r="L34" s="27">
        <v>1.3688000000000001E-2</v>
      </c>
      <c r="M34" s="27">
        <v>1.5977999999999999E-2</v>
      </c>
      <c r="N34" s="27">
        <v>1.6684000000000001E-2</v>
      </c>
      <c r="O34" s="27">
        <v>1.9654999999999999E-2</v>
      </c>
      <c r="P34" s="27">
        <v>1.1919000000000001E-2</v>
      </c>
      <c r="Q34" s="27">
        <v>1.7361000000000001E-2</v>
      </c>
      <c r="R34" s="27">
        <v>7.8840000000000004E-3</v>
      </c>
      <c r="S34" s="27">
        <v>1.2492E-2</v>
      </c>
      <c r="T34" s="27">
        <v>1.0742E-2</v>
      </c>
      <c r="U34" s="27">
        <v>7.11E-3</v>
      </c>
      <c r="V34" s="27">
        <v>7.0099999999999997E-3</v>
      </c>
      <c r="W34" s="27">
        <v>8.626E-3</v>
      </c>
      <c r="X34" s="27">
        <v>7.9050000000000006E-3</v>
      </c>
      <c r="Y34" s="27">
        <v>1.0529999999999999E-2</v>
      </c>
      <c r="Z34" s="27">
        <v>1.2137999999999999E-2</v>
      </c>
      <c r="AA34" s="27">
        <v>1.2137999999999999E-2</v>
      </c>
      <c r="AB34" s="27">
        <v>1.1308E-2</v>
      </c>
      <c r="AC34" s="27">
        <v>1.1259E-2</v>
      </c>
      <c r="AD34" s="27">
        <v>1.026E-2</v>
      </c>
      <c r="AE34" s="27">
        <v>1.0130999999999999E-2</v>
      </c>
      <c r="AF34" s="27">
        <v>9.8989999999999998E-3</v>
      </c>
      <c r="AG34" s="27">
        <v>9.2169999999999995E-3</v>
      </c>
      <c r="AH34" s="27">
        <v>9.887E-3</v>
      </c>
      <c r="AI34" s="28">
        <v>8.6320000000000008E-3</v>
      </c>
      <c r="AJ34" s="2">
        <v>5.7860000000000003E-3</v>
      </c>
      <c r="AK34" s="2">
        <v>6.319E-3</v>
      </c>
      <c r="AL34" s="2">
        <v>5.777E-3</v>
      </c>
    </row>
    <row r="35" spans="1:38" x14ac:dyDescent="0.4"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8" x14ac:dyDescent="0.4">
      <c r="A36" s="9" t="s">
        <v>41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/>
    </row>
    <row r="37" spans="1:38" x14ac:dyDescent="0.4">
      <c r="A37" s="2" t="s">
        <v>34</v>
      </c>
      <c r="D37" s="10">
        <f t="shared" ref="D37:AL37" si="9">D41</f>
        <v>0.44549</v>
      </c>
      <c r="E37" s="10">
        <f t="shared" si="9"/>
        <v>0.56581700000000001</v>
      </c>
      <c r="F37" s="10">
        <f t="shared" si="9"/>
        <v>0.34790500000000002</v>
      </c>
      <c r="G37" s="10">
        <f t="shared" si="9"/>
        <v>0.39235399999999998</v>
      </c>
      <c r="H37" s="10">
        <f t="shared" si="9"/>
        <v>0.26005299999999998</v>
      </c>
      <c r="I37" s="10">
        <f t="shared" si="9"/>
        <v>0.204155</v>
      </c>
      <c r="J37" s="10">
        <f t="shared" si="9"/>
        <v>0.24176500000000001</v>
      </c>
      <c r="K37" s="10">
        <f t="shared" si="9"/>
        <v>0.29485099999999997</v>
      </c>
      <c r="L37" s="10">
        <f t="shared" si="9"/>
        <v>0.31419000000000002</v>
      </c>
      <c r="M37" s="10">
        <f t="shared" si="9"/>
        <v>0.26838400000000001</v>
      </c>
      <c r="N37" s="10">
        <f t="shared" si="9"/>
        <v>0.27189099999999999</v>
      </c>
      <c r="O37" s="10">
        <f t="shared" si="9"/>
        <v>0.339976</v>
      </c>
      <c r="P37" s="10">
        <f t="shared" si="9"/>
        <v>0.339889</v>
      </c>
      <c r="Q37" s="10">
        <f t="shared" si="9"/>
        <v>0.29008699999999998</v>
      </c>
      <c r="R37" s="10">
        <f t="shared" si="9"/>
        <v>0.32730300000000001</v>
      </c>
      <c r="S37" s="10">
        <f t="shared" si="9"/>
        <v>0.67485499999999998</v>
      </c>
      <c r="T37" s="10">
        <f t="shared" si="9"/>
        <v>0.67873099999999997</v>
      </c>
      <c r="U37" s="10">
        <f t="shared" si="9"/>
        <v>0.58186400000000005</v>
      </c>
      <c r="V37" s="10">
        <f t="shared" si="9"/>
        <v>0.60495900000000002</v>
      </c>
      <c r="W37" s="10">
        <f t="shared" si="9"/>
        <v>0.423595</v>
      </c>
      <c r="X37" s="10">
        <f t="shared" si="9"/>
        <v>0.37337500000000001</v>
      </c>
      <c r="Y37" s="10">
        <f t="shared" si="9"/>
        <v>0.234407</v>
      </c>
      <c r="Z37" s="10">
        <f t="shared" si="9"/>
        <v>0.28113199999999999</v>
      </c>
      <c r="AA37" s="10">
        <f t="shared" si="9"/>
        <v>0.21648999999999999</v>
      </c>
      <c r="AB37" s="10">
        <f t="shared" si="9"/>
        <v>0.171455</v>
      </c>
      <c r="AC37" s="10">
        <f t="shared" si="9"/>
        <v>0.25771100000000002</v>
      </c>
      <c r="AD37" s="10">
        <f t="shared" si="9"/>
        <v>0.25137700000000002</v>
      </c>
      <c r="AE37" s="10">
        <f t="shared" si="9"/>
        <v>0.198187</v>
      </c>
      <c r="AF37" s="10">
        <f t="shared" si="9"/>
        <v>0.17691299999999999</v>
      </c>
      <c r="AG37" s="10">
        <f t="shared" si="9"/>
        <v>0.115006</v>
      </c>
      <c r="AH37" s="10">
        <f t="shared" si="9"/>
        <v>5.8729000000000003E-2</v>
      </c>
      <c r="AI37" s="25">
        <f t="shared" si="9"/>
        <v>4.3062000000000003E-2</v>
      </c>
      <c r="AJ37" s="25">
        <f t="shared" si="9"/>
        <v>6.6186999999999996E-2</v>
      </c>
      <c r="AK37" s="25">
        <f t="shared" si="9"/>
        <v>4.2231999999999999E-2</v>
      </c>
      <c r="AL37" s="25">
        <f t="shared" si="9"/>
        <v>3.8349000000000001E-2</v>
      </c>
    </row>
    <row r="38" spans="1:38" x14ac:dyDescent="0.4">
      <c r="A38" s="14" t="s">
        <v>24</v>
      </c>
      <c r="B38" s="14"/>
      <c r="C38" s="14"/>
      <c r="D38" s="14"/>
      <c r="E38" s="15">
        <f t="shared" ref="E38:AL38" si="10">(E37-$D37)/$D37</f>
        <v>0.27010033895261404</v>
      </c>
      <c r="F38" s="15">
        <f t="shared" si="10"/>
        <v>-0.2190509326808682</v>
      </c>
      <c r="G38" s="15">
        <f t="shared" si="10"/>
        <v>-0.11927540461065347</v>
      </c>
      <c r="H38" s="15">
        <f t="shared" si="10"/>
        <v>-0.41625401243574495</v>
      </c>
      <c r="I38" s="15">
        <f t="shared" si="10"/>
        <v>-0.54172933174706506</v>
      </c>
      <c r="J38" s="15">
        <f t="shared" si="10"/>
        <v>-0.4573054389548587</v>
      </c>
      <c r="K38" s="15">
        <f t="shared" si="10"/>
        <v>-0.33814227030909788</v>
      </c>
      <c r="L38" s="15">
        <f t="shared" si="10"/>
        <v>-0.29473164380794176</v>
      </c>
      <c r="M38" s="15">
        <f t="shared" si="10"/>
        <v>-0.39755325596534152</v>
      </c>
      <c r="N38" s="15">
        <f t="shared" si="10"/>
        <v>-0.38968102538777527</v>
      </c>
      <c r="O38" s="15">
        <f t="shared" si="10"/>
        <v>-0.23684931199353521</v>
      </c>
      <c r="P38" s="15">
        <f t="shared" si="10"/>
        <v>-0.2370446025724483</v>
      </c>
      <c r="Q38" s="15">
        <f t="shared" si="10"/>
        <v>-0.34883611304406387</v>
      </c>
      <c r="R38" s="15">
        <f t="shared" si="10"/>
        <v>-0.26529663965521111</v>
      </c>
      <c r="S38" s="45">
        <f t="shared" si="10"/>
        <v>0.51486004175177891</v>
      </c>
      <c r="T38" s="15">
        <f t="shared" si="10"/>
        <v>0.52356057375025244</v>
      </c>
      <c r="U38" s="15">
        <f t="shared" si="10"/>
        <v>0.306121349525242</v>
      </c>
      <c r="V38" s="15">
        <f t="shared" si="10"/>
        <v>0.35796314170912935</v>
      </c>
      <c r="W38" s="15">
        <f t="shared" si="10"/>
        <v>-4.9148129026465238E-2</v>
      </c>
      <c r="X38" s="15">
        <f t="shared" si="10"/>
        <v>-0.16187793216458279</v>
      </c>
      <c r="Y38" s="15">
        <f t="shared" si="10"/>
        <v>-0.47382208354845223</v>
      </c>
      <c r="Z38" s="15">
        <f t="shared" si="10"/>
        <v>-0.36893757435632674</v>
      </c>
      <c r="AA38" s="15">
        <f t="shared" si="10"/>
        <v>-0.51404071920806305</v>
      </c>
      <c r="AB38" s="15">
        <f t="shared" si="10"/>
        <v>-0.61513165278681903</v>
      </c>
      <c r="AC38" s="15">
        <f t="shared" si="10"/>
        <v>-0.42151114503131376</v>
      </c>
      <c r="AD38" s="15">
        <f t="shared" si="10"/>
        <v>-0.43572919706390711</v>
      </c>
      <c r="AE38" s="15">
        <f t="shared" si="10"/>
        <v>-0.55512581651664461</v>
      </c>
      <c r="AF38" s="15">
        <f t="shared" si="10"/>
        <v>-0.60287997485914391</v>
      </c>
      <c r="AG38" s="15">
        <f t="shared" si="10"/>
        <v>-0.74184381243125552</v>
      </c>
      <c r="AH38" s="15">
        <f t="shared" si="10"/>
        <v>-0.86816988035646148</v>
      </c>
      <c r="AI38" s="31">
        <f t="shared" si="10"/>
        <v>-0.90333789759590566</v>
      </c>
      <c r="AJ38" s="31">
        <f t="shared" si="10"/>
        <v>-0.85142876383308264</v>
      </c>
      <c r="AK38" s="31">
        <f t="shared" si="10"/>
        <v>-0.90520101461312263</v>
      </c>
      <c r="AL38" s="31">
        <f t="shared" si="10"/>
        <v>-0.91391725964668113</v>
      </c>
    </row>
    <row r="39" spans="1:38" x14ac:dyDescent="0.4">
      <c r="A39" s="16" t="s">
        <v>25</v>
      </c>
      <c r="D39" s="10"/>
      <c r="E39" s="17">
        <f t="shared" ref="E39:AL39" si="11">(E37-D37)/D37</f>
        <v>0.27010033895261404</v>
      </c>
      <c r="F39" s="17">
        <f t="shared" si="11"/>
        <v>-0.38512805377003517</v>
      </c>
      <c r="G39" s="17">
        <f t="shared" si="11"/>
        <v>0.12776188902142815</v>
      </c>
      <c r="H39" s="17">
        <f t="shared" si="11"/>
        <v>-0.33719804054501806</v>
      </c>
      <c r="I39" s="17">
        <f t="shared" si="11"/>
        <v>-0.21494849126908738</v>
      </c>
      <c r="J39" s="17">
        <f t="shared" si="11"/>
        <v>0.18422277191349712</v>
      </c>
      <c r="K39" s="17">
        <f t="shared" si="11"/>
        <v>0.21957686182863509</v>
      </c>
      <c r="L39" s="17">
        <f t="shared" si="11"/>
        <v>6.5589060237204733E-2</v>
      </c>
      <c r="M39" s="17">
        <f t="shared" si="11"/>
        <v>-0.14579076355071774</v>
      </c>
      <c r="N39" s="17">
        <f t="shared" si="11"/>
        <v>1.3067097889590967E-2</v>
      </c>
      <c r="O39" s="17">
        <f t="shared" si="11"/>
        <v>0.2504128492668018</v>
      </c>
      <c r="P39" s="17">
        <f t="shared" si="11"/>
        <v>-2.5590041649999924E-4</v>
      </c>
      <c r="Q39" s="17">
        <f t="shared" si="11"/>
        <v>-0.14652430646475764</v>
      </c>
      <c r="R39" s="17">
        <f t="shared" si="11"/>
        <v>0.1282925467187431</v>
      </c>
      <c r="S39" s="17">
        <f t="shared" si="11"/>
        <v>1.0618662218189261</v>
      </c>
      <c r="T39" s="17">
        <f t="shared" si="11"/>
        <v>5.7434560016596022E-3</v>
      </c>
      <c r="U39" s="17">
        <f t="shared" si="11"/>
        <v>-0.14271780720196944</v>
      </c>
      <c r="V39" s="17">
        <f t="shared" si="11"/>
        <v>3.9691405551812754E-2</v>
      </c>
      <c r="W39" s="17">
        <f t="shared" si="11"/>
        <v>-0.29979552333298626</v>
      </c>
      <c r="X39" s="17">
        <f t="shared" si="11"/>
        <v>-0.11855664018697101</v>
      </c>
      <c r="Y39" s="17">
        <f t="shared" si="11"/>
        <v>-0.37219417475728156</v>
      </c>
      <c r="Z39" s="17">
        <f t="shared" si="11"/>
        <v>0.19933278443049904</v>
      </c>
      <c r="AA39" s="17">
        <f t="shared" si="11"/>
        <v>-0.2299346925999175</v>
      </c>
      <c r="AB39" s="17">
        <f t="shared" si="11"/>
        <v>-0.20802346528708021</v>
      </c>
      <c r="AC39" s="17">
        <f t="shared" si="11"/>
        <v>0.50308244145694225</v>
      </c>
      <c r="AD39" s="17">
        <f t="shared" si="11"/>
        <v>-2.4577918676346781E-2</v>
      </c>
      <c r="AE39" s="17">
        <f t="shared" si="11"/>
        <v>-0.21159453728861435</v>
      </c>
      <c r="AF39" s="17">
        <f t="shared" si="11"/>
        <v>-0.10734306488316597</v>
      </c>
      <c r="AG39" s="17">
        <f t="shared" si="11"/>
        <v>-0.34992906117696265</v>
      </c>
      <c r="AH39" s="20">
        <f t="shared" si="11"/>
        <v>-0.48933968662504562</v>
      </c>
      <c r="AI39" s="21">
        <f t="shared" si="11"/>
        <v>-0.26676769568696895</v>
      </c>
      <c r="AJ39" s="21">
        <f t="shared" si="11"/>
        <v>0.53701639496539855</v>
      </c>
      <c r="AK39" s="21">
        <f t="shared" si="11"/>
        <v>-0.36192907972864757</v>
      </c>
      <c r="AL39" s="21">
        <f t="shared" si="11"/>
        <v>-9.1944497063837796E-2</v>
      </c>
    </row>
    <row r="40" spans="1:38" hidden="1" x14ac:dyDescent="0.4">
      <c r="A40" s="2" t="s">
        <v>35</v>
      </c>
      <c r="D40" s="22" t="e">
        <f>D37/#REF!</f>
        <v>#REF!</v>
      </c>
      <c r="E40" s="22" t="e">
        <f>E37/#REF!</f>
        <v>#REF!</v>
      </c>
      <c r="F40" s="22" t="e">
        <f>F37/#REF!</f>
        <v>#REF!</v>
      </c>
      <c r="G40" s="22" t="e">
        <f>G37/#REF!</f>
        <v>#REF!</v>
      </c>
      <c r="H40" s="22" t="e">
        <f>H37/#REF!</f>
        <v>#REF!</v>
      </c>
      <c r="I40" s="22" t="e">
        <f>I37/#REF!</f>
        <v>#REF!</v>
      </c>
      <c r="J40" s="22" t="e">
        <f>J37/#REF!</f>
        <v>#REF!</v>
      </c>
      <c r="K40" s="22" t="e">
        <f>K37/#REF!</f>
        <v>#REF!</v>
      </c>
      <c r="L40" s="22" t="e">
        <f>L37/#REF!</f>
        <v>#REF!</v>
      </c>
      <c r="M40" s="22" t="e">
        <f>M37/#REF!</f>
        <v>#REF!</v>
      </c>
      <c r="N40" s="22" t="e">
        <f>N37/#REF!</f>
        <v>#REF!</v>
      </c>
      <c r="O40" s="22" t="e">
        <f>O37/#REF!</f>
        <v>#REF!</v>
      </c>
      <c r="P40" s="22" t="e">
        <f>P37/#REF!</f>
        <v>#REF!</v>
      </c>
      <c r="Q40" s="22" t="e">
        <f>Q37/#REF!</f>
        <v>#REF!</v>
      </c>
      <c r="R40" s="22" t="e">
        <f>R37/#REF!</f>
        <v>#REF!</v>
      </c>
      <c r="S40" s="22" t="e">
        <f>S37/#REF!</f>
        <v>#REF!</v>
      </c>
      <c r="T40" s="22" t="e">
        <f>T37/#REF!</f>
        <v>#REF!</v>
      </c>
      <c r="U40" s="22" t="e">
        <f>U37/#REF!</f>
        <v>#REF!</v>
      </c>
      <c r="V40" s="22" t="e">
        <f>V37/#REF!</f>
        <v>#REF!</v>
      </c>
      <c r="W40" s="22" t="e">
        <f>W37/#REF!</f>
        <v>#REF!</v>
      </c>
      <c r="X40" s="22" t="e">
        <f>X37/#REF!</f>
        <v>#REF!</v>
      </c>
      <c r="Y40" s="22" t="e">
        <f>Y37/#REF!</f>
        <v>#REF!</v>
      </c>
      <c r="Z40" s="22" t="e">
        <f>Z37/#REF!</f>
        <v>#REF!</v>
      </c>
      <c r="AA40" s="22" t="e">
        <f>AA37/#REF!</f>
        <v>#REF!</v>
      </c>
      <c r="AB40" s="22" t="e">
        <f>AB37/#REF!</f>
        <v>#REF!</v>
      </c>
      <c r="AC40" s="22" t="e">
        <f>AC37/#REF!</f>
        <v>#REF!</v>
      </c>
      <c r="AD40" s="22" t="e">
        <f>AD37/#REF!</f>
        <v>#REF!</v>
      </c>
      <c r="AE40" s="22" t="e">
        <f>AE37/#REF!</f>
        <v>#REF!</v>
      </c>
      <c r="AF40" s="22" t="e">
        <f>AF37/#REF!</f>
        <v>#REF!</v>
      </c>
      <c r="AG40" s="22" t="e">
        <f>AG37/#REF!</f>
        <v>#REF!</v>
      </c>
      <c r="AH40" s="22" t="e">
        <f>AH37/#REF!</f>
        <v>#REF!</v>
      </c>
      <c r="AI40" s="23" t="e">
        <f>AI37/#REF!</f>
        <v>#REF!</v>
      </c>
    </row>
    <row r="41" spans="1:38" x14ac:dyDescent="0.4">
      <c r="A41" s="2" t="s">
        <v>42</v>
      </c>
      <c r="B41" s="2" t="s">
        <v>43</v>
      </c>
      <c r="D41" s="38">
        <v>0.44549</v>
      </c>
      <c r="E41" s="38">
        <v>0.56581700000000001</v>
      </c>
      <c r="F41" s="38">
        <v>0.34790500000000002</v>
      </c>
      <c r="G41" s="38">
        <v>0.39235399999999998</v>
      </c>
      <c r="H41" s="38">
        <v>0.26005299999999998</v>
      </c>
      <c r="I41" s="38">
        <v>0.204155</v>
      </c>
      <c r="J41" s="38">
        <v>0.24176500000000001</v>
      </c>
      <c r="K41" s="38">
        <v>0.29485099999999997</v>
      </c>
      <c r="L41" s="38">
        <v>0.31419000000000002</v>
      </c>
      <c r="M41" s="38">
        <v>0.26838400000000001</v>
      </c>
      <c r="N41" s="38">
        <v>0.27189099999999999</v>
      </c>
      <c r="O41" s="38">
        <v>0.339976</v>
      </c>
      <c r="P41" s="38">
        <v>0.339889</v>
      </c>
      <c r="Q41" s="38">
        <v>0.29008699999999998</v>
      </c>
      <c r="R41" s="38">
        <v>0.32730300000000001</v>
      </c>
      <c r="S41" s="38">
        <v>0.67485499999999998</v>
      </c>
      <c r="T41" s="38">
        <v>0.67873099999999997</v>
      </c>
      <c r="U41" s="38">
        <v>0.58186400000000005</v>
      </c>
      <c r="V41" s="38">
        <v>0.60495900000000002</v>
      </c>
      <c r="W41" s="38">
        <v>0.423595</v>
      </c>
      <c r="X41" s="38">
        <v>0.37337500000000001</v>
      </c>
      <c r="Y41" s="38">
        <v>0.234407</v>
      </c>
      <c r="Z41" s="38">
        <v>0.28113199999999999</v>
      </c>
      <c r="AA41" s="38">
        <v>0.21648999999999999</v>
      </c>
      <c r="AB41" s="38">
        <v>0.171455</v>
      </c>
      <c r="AC41" s="38">
        <v>0.25771100000000002</v>
      </c>
      <c r="AD41" s="38">
        <v>0.25137700000000002</v>
      </c>
      <c r="AE41" s="38">
        <v>0.198187</v>
      </c>
      <c r="AF41" s="38">
        <v>0.17691299999999999</v>
      </c>
      <c r="AG41" s="38">
        <v>0.115006</v>
      </c>
      <c r="AH41" s="38">
        <v>5.8729000000000003E-2</v>
      </c>
      <c r="AI41" s="55">
        <v>4.3062000000000003E-2</v>
      </c>
      <c r="AJ41" s="38">
        <v>6.6186999999999996E-2</v>
      </c>
      <c r="AK41" s="38">
        <v>4.2231999999999999E-2</v>
      </c>
      <c r="AL41" s="38">
        <v>3.8349000000000001E-2</v>
      </c>
    </row>
    <row r="42" spans="1:38" x14ac:dyDescent="0.4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8" x14ac:dyDescent="0.4">
      <c r="A43" s="9" t="s">
        <v>44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/>
    </row>
    <row r="44" spans="1:38" x14ac:dyDescent="0.4">
      <c r="A44" s="2" t="s">
        <v>34</v>
      </c>
      <c r="D44" s="10">
        <f t="shared" ref="D44:AL44" si="12">D48+D49+D50+D51+D52</f>
        <v>1.2523429429999999</v>
      </c>
      <c r="E44" s="10">
        <f t="shared" si="12"/>
        <v>1.3029030000000001</v>
      </c>
      <c r="F44" s="10">
        <f t="shared" si="12"/>
        <v>0.59640800000000005</v>
      </c>
      <c r="G44" s="10">
        <f t="shared" si="12"/>
        <v>0.68343700000000007</v>
      </c>
      <c r="H44" s="10">
        <f t="shared" si="12"/>
        <v>0.637019</v>
      </c>
      <c r="I44" s="10">
        <f t="shared" si="12"/>
        <v>0.47808300000000004</v>
      </c>
      <c r="J44" s="10">
        <f t="shared" si="12"/>
        <v>0.40403699999999998</v>
      </c>
      <c r="K44" s="10">
        <f t="shared" si="12"/>
        <v>0.38118400000000002</v>
      </c>
      <c r="L44" s="10">
        <f t="shared" si="12"/>
        <v>0.34363199999999999</v>
      </c>
      <c r="M44" s="10">
        <f t="shared" si="12"/>
        <v>0.28733599999999998</v>
      </c>
      <c r="N44" s="10">
        <f t="shared" si="12"/>
        <v>0.249912</v>
      </c>
      <c r="O44" s="10">
        <f t="shared" si="12"/>
        <v>0.26676599999999995</v>
      </c>
      <c r="P44" s="10">
        <f t="shared" si="12"/>
        <v>0.37074499999999999</v>
      </c>
      <c r="Q44" s="10">
        <f t="shared" si="12"/>
        <v>0.41395699999999996</v>
      </c>
      <c r="R44" s="10">
        <f t="shared" si="12"/>
        <v>0.42155600000000004</v>
      </c>
      <c r="S44" s="10">
        <f t="shared" si="12"/>
        <v>0.41087200000000001</v>
      </c>
      <c r="T44" s="10">
        <f t="shared" si="12"/>
        <v>0.39205699999999999</v>
      </c>
      <c r="U44" s="10">
        <f t="shared" si="12"/>
        <v>0.36890499999999998</v>
      </c>
      <c r="V44" s="10">
        <f t="shared" si="12"/>
        <v>0.32685399999999998</v>
      </c>
      <c r="W44" s="10">
        <f t="shared" si="12"/>
        <v>0.246035</v>
      </c>
      <c r="X44" s="10">
        <f t="shared" si="12"/>
        <v>0.28289599999999998</v>
      </c>
      <c r="Y44" s="10">
        <f t="shared" si="12"/>
        <v>0.31362299999999999</v>
      </c>
      <c r="Z44" s="10">
        <f t="shared" si="12"/>
        <v>0.34754099999999999</v>
      </c>
      <c r="AA44" s="10">
        <f t="shared" si="12"/>
        <v>0.33477899999999999</v>
      </c>
      <c r="AB44" s="10">
        <f t="shared" si="12"/>
        <v>0.31720599999999999</v>
      </c>
      <c r="AC44" s="10">
        <f t="shared" si="12"/>
        <v>0.31196699999999999</v>
      </c>
      <c r="AD44" s="10">
        <f t="shared" si="12"/>
        <v>0.33969899999999997</v>
      </c>
      <c r="AE44" s="10">
        <f t="shared" si="12"/>
        <v>0.34661199999999998</v>
      </c>
      <c r="AF44" s="10">
        <f t="shared" si="12"/>
        <v>0.23120099999999999</v>
      </c>
      <c r="AG44" s="10">
        <f t="shared" si="12"/>
        <v>0.22558</v>
      </c>
      <c r="AH44" s="10">
        <f t="shared" si="12"/>
        <v>0.244417</v>
      </c>
      <c r="AI44" s="25">
        <f t="shared" si="12"/>
        <v>0.21640999999999999</v>
      </c>
      <c r="AJ44" s="25">
        <f t="shared" si="12"/>
        <v>0.19723299999999999</v>
      </c>
      <c r="AK44" s="25">
        <f t="shared" si="12"/>
        <v>0.19118200000000002</v>
      </c>
      <c r="AL44" s="25">
        <f t="shared" si="12"/>
        <v>0.16795299999999999</v>
      </c>
    </row>
    <row r="45" spans="1:38" x14ac:dyDescent="0.4">
      <c r="A45" s="14" t="s">
        <v>24</v>
      </c>
      <c r="B45" s="14"/>
      <c r="C45" s="14"/>
      <c r="D45" s="14"/>
      <c r="E45" s="15">
        <f t="shared" ref="E45:AL45" si="13">(E44-$D44)/$D44</f>
        <v>4.0372373464159186E-2</v>
      </c>
      <c r="F45" s="15">
        <f t="shared" si="13"/>
        <v>-0.52376623086061491</v>
      </c>
      <c r="G45" s="15">
        <f t="shared" si="13"/>
        <v>-0.45427328526895361</v>
      </c>
      <c r="H45" s="15">
        <f t="shared" si="13"/>
        <v>-0.4913382124595882</v>
      </c>
      <c r="I45" s="15">
        <f t="shared" si="13"/>
        <v>-0.61824913641087198</v>
      </c>
      <c r="J45" s="15">
        <f t="shared" si="13"/>
        <v>-0.67737511337579359</v>
      </c>
      <c r="K45" s="15">
        <f t="shared" si="13"/>
        <v>-0.69562330978855524</v>
      </c>
      <c r="L45" s="15">
        <f t="shared" si="13"/>
        <v>-0.7256087065282405</v>
      </c>
      <c r="M45" s="15">
        <f t="shared" si="13"/>
        <v>-0.77056124953147109</v>
      </c>
      <c r="N45" s="15">
        <f t="shared" si="13"/>
        <v>-0.80044443784596797</v>
      </c>
      <c r="O45" s="15">
        <f t="shared" si="13"/>
        <v>-0.78698646286059681</v>
      </c>
      <c r="P45" s="15">
        <f t="shared" si="13"/>
        <v>-0.70395888596467304</v>
      </c>
      <c r="Q45" s="15">
        <f t="shared" si="13"/>
        <v>-0.66945396042368255</v>
      </c>
      <c r="R45" s="15">
        <f t="shared" si="13"/>
        <v>-0.66338613368143518</v>
      </c>
      <c r="S45" s="45">
        <f t="shared" si="13"/>
        <v>-0.6719173431713904</v>
      </c>
      <c r="T45" s="15">
        <f t="shared" si="13"/>
        <v>-0.68694118317078268</v>
      </c>
      <c r="U45" s="15">
        <f t="shared" si="13"/>
        <v>-0.70542813207675814</v>
      </c>
      <c r="V45" s="15">
        <f t="shared" si="13"/>
        <v>-0.73900599526115585</v>
      </c>
      <c r="W45" s="15">
        <f t="shared" si="13"/>
        <v>-0.80354023522452989</v>
      </c>
      <c r="X45" s="15">
        <f t="shared" si="13"/>
        <v>-0.77410660428019828</v>
      </c>
      <c r="Y45" s="15">
        <f t="shared" si="13"/>
        <v>-0.74957099271169847</v>
      </c>
      <c r="Z45" s="15">
        <f t="shared" si="13"/>
        <v>-0.72248735704338141</v>
      </c>
      <c r="AA45" s="15">
        <f t="shared" si="13"/>
        <v>-0.73267785643600669</v>
      </c>
      <c r="AB45" s="15">
        <f t="shared" si="13"/>
        <v>-0.74670995530974138</v>
      </c>
      <c r="AC45" s="15">
        <f t="shared" si="13"/>
        <v>-0.7508933142125751</v>
      </c>
      <c r="AD45" s="15">
        <f t="shared" si="13"/>
        <v>-0.7287492200928225</v>
      </c>
      <c r="AE45" s="15">
        <f t="shared" si="13"/>
        <v>-0.72322916662932002</v>
      </c>
      <c r="AF45" s="15">
        <f t="shared" si="13"/>
        <v>-0.81538523349989445</v>
      </c>
      <c r="AG45" s="15">
        <f t="shared" si="13"/>
        <v>-0.81987362067165026</v>
      </c>
      <c r="AH45" s="15">
        <f t="shared" si="13"/>
        <v>-0.80483221359917867</v>
      </c>
      <c r="AI45" s="31">
        <f t="shared" si="13"/>
        <v>-0.82719589613242228</v>
      </c>
      <c r="AJ45" s="31">
        <f t="shared" si="13"/>
        <v>-0.84250879433430081</v>
      </c>
      <c r="AK45" s="31">
        <f t="shared" si="13"/>
        <v>-0.84734053793442432</v>
      </c>
      <c r="AL45" s="31">
        <f t="shared" si="13"/>
        <v>-0.86588897159617717</v>
      </c>
    </row>
    <row r="46" spans="1:38" x14ac:dyDescent="0.4">
      <c r="A46" s="16" t="s">
        <v>25</v>
      </c>
      <c r="D46" s="10"/>
      <c r="E46" s="17">
        <f t="shared" ref="E46:AL46" si="14">(E44-D44)/D44</f>
        <v>4.0372373464159186E-2</v>
      </c>
      <c r="F46" s="17">
        <f t="shared" si="14"/>
        <v>-0.54224681346193848</v>
      </c>
      <c r="G46" s="17">
        <f t="shared" si="14"/>
        <v>0.1459219192230822</v>
      </c>
      <c r="H46" s="17">
        <f t="shared" si="14"/>
        <v>-6.7918476757916332E-2</v>
      </c>
      <c r="I46" s="17">
        <f t="shared" si="14"/>
        <v>-0.24949962246024054</v>
      </c>
      <c r="J46" s="17">
        <f t="shared" si="14"/>
        <v>-0.15488105621827183</v>
      </c>
      <c r="K46" s="17">
        <f t="shared" si="14"/>
        <v>-5.6561651531914052E-2</v>
      </c>
      <c r="L46" s="17">
        <f t="shared" si="14"/>
        <v>-9.85141034251176E-2</v>
      </c>
      <c r="M46" s="17">
        <f t="shared" si="14"/>
        <v>-0.16382641895981753</v>
      </c>
      <c r="N46" s="17">
        <f t="shared" si="14"/>
        <v>-0.13024473090736974</v>
      </c>
      <c r="O46" s="17">
        <f t="shared" si="14"/>
        <v>6.7439738788053205E-2</v>
      </c>
      <c r="P46" s="17">
        <f t="shared" si="14"/>
        <v>0.38977605841823942</v>
      </c>
      <c r="Q46" s="17">
        <f t="shared" si="14"/>
        <v>0.116554505118073</v>
      </c>
      <c r="R46" s="17">
        <f t="shared" si="14"/>
        <v>1.8356979106525746E-2</v>
      </c>
      <c r="S46" s="17">
        <f t="shared" si="14"/>
        <v>-2.5344201007695362E-2</v>
      </c>
      <c r="T46" s="17">
        <f t="shared" si="14"/>
        <v>-4.5792850328082772E-2</v>
      </c>
      <c r="U46" s="17">
        <f t="shared" si="14"/>
        <v>-5.9052637754204128E-2</v>
      </c>
      <c r="V46" s="17">
        <f t="shared" si="14"/>
        <v>-0.11398869627681925</v>
      </c>
      <c r="W46" s="17">
        <f t="shared" si="14"/>
        <v>-0.24726330410519676</v>
      </c>
      <c r="X46" s="17">
        <f t="shared" si="14"/>
        <v>0.14982014753998404</v>
      </c>
      <c r="Y46" s="17">
        <f t="shared" si="14"/>
        <v>0.10861588711045758</v>
      </c>
      <c r="Z46" s="17">
        <f t="shared" si="14"/>
        <v>0.10814895591203454</v>
      </c>
      <c r="AA46" s="17">
        <f t="shared" si="14"/>
        <v>-3.6720847324488319E-2</v>
      </c>
      <c r="AB46" s="17">
        <f t="shared" si="14"/>
        <v>-5.2491345036576383E-2</v>
      </c>
      <c r="AC46" s="17">
        <f t="shared" si="14"/>
        <v>-1.6516081032515128E-2</v>
      </c>
      <c r="AD46" s="17">
        <f t="shared" si="14"/>
        <v>8.8894017636480721E-2</v>
      </c>
      <c r="AE46" s="17">
        <f t="shared" si="14"/>
        <v>2.0350369003146913E-2</v>
      </c>
      <c r="AF46" s="17">
        <f t="shared" si="14"/>
        <v>-0.33296885278063076</v>
      </c>
      <c r="AG46" s="17">
        <f t="shared" si="14"/>
        <v>-2.4312178580542416E-2</v>
      </c>
      <c r="AH46" s="20">
        <f t="shared" si="14"/>
        <v>8.3504743328309219E-2</v>
      </c>
      <c r="AI46" s="21">
        <f t="shared" si="14"/>
        <v>-0.1145869558991396</v>
      </c>
      <c r="AJ46" s="21">
        <f t="shared" si="14"/>
        <v>-8.8614204519199671E-2</v>
      </c>
      <c r="AK46" s="21">
        <f t="shared" si="14"/>
        <v>-3.0679450193425915E-2</v>
      </c>
      <c r="AL46" s="21">
        <f t="shared" si="14"/>
        <v>-0.12150202424914493</v>
      </c>
    </row>
    <row r="47" spans="1:38" hidden="1" x14ac:dyDescent="0.4">
      <c r="A47" s="2" t="s">
        <v>35</v>
      </c>
      <c r="D47" s="22" t="e">
        <f>D44/#REF!</f>
        <v>#REF!</v>
      </c>
      <c r="E47" s="22" t="e">
        <f>E44/#REF!</f>
        <v>#REF!</v>
      </c>
      <c r="F47" s="22" t="e">
        <f>F44/#REF!</f>
        <v>#REF!</v>
      </c>
      <c r="G47" s="22" t="e">
        <f>G44/#REF!</f>
        <v>#REF!</v>
      </c>
      <c r="H47" s="22" t="e">
        <f>H44/#REF!</f>
        <v>#REF!</v>
      </c>
      <c r="I47" s="22" t="e">
        <f>I44/#REF!</f>
        <v>#REF!</v>
      </c>
      <c r="J47" s="22" t="e">
        <f>J44/#REF!</f>
        <v>#REF!</v>
      </c>
      <c r="K47" s="22" t="e">
        <f>K44/#REF!</f>
        <v>#REF!</v>
      </c>
      <c r="L47" s="22" t="e">
        <f>L44/#REF!</f>
        <v>#REF!</v>
      </c>
      <c r="M47" s="22" t="e">
        <f>M44/#REF!</f>
        <v>#REF!</v>
      </c>
      <c r="N47" s="22" t="e">
        <f>N44/#REF!</f>
        <v>#REF!</v>
      </c>
      <c r="O47" s="22" t="e">
        <f>O44/#REF!</f>
        <v>#REF!</v>
      </c>
      <c r="P47" s="22" t="e">
        <f>P44/#REF!</f>
        <v>#REF!</v>
      </c>
      <c r="Q47" s="22" t="e">
        <f>Q44/#REF!</f>
        <v>#REF!</v>
      </c>
      <c r="R47" s="22" t="e">
        <f>R44/#REF!</f>
        <v>#REF!</v>
      </c>
      <c r="S47" s="22" t="e">
        <f>S44/#REF!</f>
        <v>#REF!</v>
      </c>
      <c r="T47" s="22" t="e">
        <f>T44/#REF!</f>
        <v>#REF!</v>
      </c>
      <c r="U47" s="22" t="e">
        <f>U44/#REF!</f>
        <v>#REF!</v>
      </c>
      <c r="V47" s="22" t="e">
        <f>V44/#REF!</f>
        <v>#REF!</v>
      </c>
      <c r="W47" s="22" t="e">
        <f>W44/#REF!</f>
        <v>#REF!</v>
      </c>
      <c r="X47" s="22" t="e">
        <f>X44/#REF!</f>
        <v>#REF!</v>
      </c>
      <c r="Y47" s="22" t="e">
        <f>Y44/#REF!</f>
        <v>#REF!</v>
      </c>
      <c r="Z47" s="22" t="e">
        <f>Z44/#REF!</f>
        <v>#REF!</v>
      </c>
      <c r="AA47" s="22" t="e">
        <f>AA44/#REF!</f>
        <v>#REF!</v>
      </c>
      <c r="AB47" s="22" t="e">
        <f>AB44/#REF!</f>
        <v>#REF!</v>
      </c>
      <c r="AC47" s="22" t="e">
        <f>AC44/#REF!</f>
        <v>#REF!</v>
      </c>
      <c r="AD47" s="22" t="e">
        <f>AD44/#REF!</f>
        <v>#REF!</v>
      </c>
      <c r="AE47" s="22" t="e">
        <f>AE44/#REF!</f>
        <v>#REF!</v>
      </c>
      <c r="AF47" s="22" t="e">
        <f>AF44/#REF!</f>
        <v>#REF!</v>
      </c>
      <c r="AG47" s="22" t="e">
        <f>AG44/#REF!</f>
        <v>#REF!</v>
      </c>
      <c r="AH47" s="22" t="e">
        <f>AH44/#REF!</f>
        <v>#REF!</v>
      </c>
      <c r="AI47" s="23" t="e">
        <f>AI44/#REF!</f>
        <v>#REF!</v>
      </c>
    </row>
    <row r="48" spans="1:38" x14ac:dyDescent="0.4">
      <c r="A48" s="2" t="s">
        <v>45</v>
      </c>
      <c r="B48" s="2" t="s">
        <v>46</v>
      </c>
      <c r="D48" s="2">
        <v>3.8003000000000002E-2</v>
      </c>
      <c r="E48" s="2">
        <v>4.9348999999999997E-2</v>
      </c>
      <c r="F48" s="2">
        <v>2.2068999999999998E-2</v>
      </c>
      <c r="G48" s="2">
        <v>1.5128000000000001E-2</v>
      </c>
      <c r="H48" s="2">
        <v>1.3528E-2</v>
      </c>
      <c r="I48" s="2">
        <v>1.1927E-2</v>
      </c>
      <c r="J48" s="2">
        <v>8.8020000000000008E-3</v>
      </c>
      <c r="K48" s="2">
        <v>7.3509999999999999E-3</v>
      </c>
      <c r="L48" s="2">
        <v>5.8240000000000002E-3</v>
      </c>
      <c r="M48" s="2">
        <v>4.9360000000000003E-3</v>
      </c>
      <c r="N48" s="2">
        <v>1.044E-3</v>
      </c>
      <c r="O48" s="2">
        <v>3.0599999999999998E-3</v>
      </c>
      <c r="P48" s="2">
        <v>2.8010000000000001E-3</v>
      </c>
      <c r="Q48" s="2">
        <v>8.7000000000000001E-4</v>
      </c>
      <c r="R48" s="2">
        <v>9.9200000000000004E-4</v>
      </c>
      <c r="S48" s="2">
        <v>1.903E-3</v>
      </c>
      <c r="T48" s="2">
        <v>2.9650000000000002E-3</v>
      </c>
      <c r="U48" s="2">
        <v>1.9959999999999999E-3</v>
      </c>
      <c r="V48" s="2">
        <v>2.2769999999999999E-3</v>
      </c>
      <c r="W48" s="2">
        <v>2.4069999999999999E-3</v>
      </c>
      <c r="X48" s="2">
        <v>4.104E-3</v>
      </c>
      <c r="Y48" s="2">
        <v>2.2200000000000002E-3</v>
      </c>
      <c r="Z48" s="2">
        <v>2.085E-3</v>
      </c>
      <c r="AA48" s="2">
        <v>2.3280000000000002E-3</v>
      </c>
      <c r="AB48" s="2">
        <v>2.5600000000000002E-3</v>
      </c>
      <c r="AC48" s="2">
        <v>6.3689999999999997E-3</v>
      </c>
      <c r="AD48" s="2">
        <v>8.7880000000000007E-3</v>
      </c>
      <c r="AE48" s="2">
        <v>3.7751E-2</v>
      </c>
      <c r="AF48" s="2">
        <v>2.0693E-2</v>
      </c>
      <c r="AG48" s="2">
        <v>2.0584000000000002E-2</v>
      </c>
      <c r="AH48" s="2">
        <v>1.9962000000000001E-2</v>
      </c>
      <c r="AI48" s="26">
        <v>2.0355999999999999E-2</v>
      </c>
      <c r="AJ48" s="2">
        <v>1.9982E-2</v>
      </c>
      <c r="AK48" s="2">
        <v>2.0202000000000001E-2</v>
      </c>
      <c r="AL48" s="2">
        <v>1.2725E-2</v>
      </c>
    </row>
    <row r="49" spans="1:38" x14ac:dyDescent="0.4">
      <c r="A49" s="2" t="s">
        <v>47</v>
      </c>
      <c r="B49" s="2" t="s">
        <v>48</v>
      </c>
      <c r="D49" s="2">
        <v>3.7076999999999999E-2</v>
      </c>
      <c r="E49" s="2">
        <v>4.6857000000000003E-2</v>
      </c>
      <c r="F49" s="2">
        <v>3.1704999999999997E-2</v>
      </c>
      <c r="G49" s="2">
        <v>2.6675999999999998E-2</v>
      </c>
      <c r="H49" s="2">
        <v>3.6547999999999997E-2</v>
      </c>
      <c r="I49" s="2">
        <v>2.8080000000000001E-2</v>
      </c>
      <c r="J49" s="2">
        <v>3.2631E-2</v>
      </c>
      <c r="K49" s="2">
        <v>3.9787999999999997E-2</v>
      </c>
      <c r="L49" s="2">
        <v>1.7721000000000001E-2</v>
      </c>
      <c r="M49" s="2">
        <v>1.9229E-2</v>
      </c>
      <c r="N49" s="2">
        <v>5.8139999999999997E-3</v>
      </c>
      <c r="O49" s="2">
        <v>3.5569999999999998E-3</v>
      </c>
      <c r="P49" s="2">
        <v>2.6549999999999998E-3</v>
      </c>
      <c r="Q49" s="2">
        <v>1.57E-3</v>
      </c>
      <c r="R49" s="2">
        <v>1.7799999999999999E-4</v>
      </c>
      <c r="S49" s="2">
        <v>2.31E-4</v>
      </c>
      <c r="T49" s="2">
        <v>1.7699999999999999E-4</v>
      </c>
      <c r="U49" s="2">
        <v>2.92E-4</v>
      </c>
      <c r="V49" s="2">
        <v>2.7300000000000002E-4</v>
      </c>
      <c r="W49" s="2">
        <v>6.9090000000000002E-3</v>
      </c>
      <c r="X49" s="2">
        <v>1.0326999999999999E-2</v>
      </c>
      <c r="Y49" s="2">
        <v>1.1193E-2</v>
      </c>
      <c r="Z49" s="2">
        <v>6.9800000000000001E-3</v>
      </c>
      <c r="AA49" s="2">
        <v>1.6964E-2</v>
      </c>
      <c r="AB49" s="2">
        <v>1.6979999999999999E-2</v>
      </c>
      <c r="AC49" s="2">
        <v>1.2499E-2</v>
      </c>
      <c r="AD49" s="2">
        <v>1.5164E-2</v>
      </c>
      <c r="AE49" s="2">
        <v>2.0029999999999999E-2</v>
      </c>
      <c r="AF49" s="2">
        <v>3.1676999999999997E-2</v>
      </c>
      <c r="AG49" s="2">
        <v>3.2162000000000003E-2</v>
      </c>
      <c r="AH49" s="2">
        <v>3.1075999999999999E-2</v>
      </c>
      <c r="AI49" s="26">
        <v>3.0984000000000001E-2</v>
      </c>
      <c r="AJ49" s="2">
        <v>3.2490999999999999E-2</v>
      </c>
      <c r="AK49" s="2">
        <v>3.3361000000000002E-2</v>
      </c>
      <c r="AL49" s="2">
        <v>2.2615E-2</v>
      </c>
    </row>
    <row r="50" spans="1:38" x14ac:dyDescent="0.4">
      <c r="A50" s="2" t="s">
        <v>49</v>
      </c>
      <c r="B50" s="2" t="s">
        <v>50</v>
      </c>
      <c r="D50" s="2">
        <v>0.124356943</v>
      </c>
      <c r="E50" s="2">
        <v>0.147923</v>
      </c>
      <c r="F50" s="2">
        <v>0.11415599999999999</v>
      </c>
      <c r="G50" s="2">
        <v>0.100107</v>
      </c>
      <c r="H50" s="2">
        <v>9.1289999999999996E-2</v>
      </c>
      <c r="I50" s="2">
        <v>8.1680000000000003E-2</v>
      </c>
      <c r="J50" s="2">
        <v>7.9908999999999994E-2</v>
      </c>
      <c r="K50" s="2">
        <v>7.9414999999999999E-2</v>
      </c>
      <c r="L50" s="2">
        <v>0.116102</v>
      </c>
      <c r="M50" s="2">
        <v>9.5210000000000003E-2</v>
      </c>
      <c r="N50" s="2">
        <v>8.3884E-2</v>
      </c>
      <c r="O50" s="2">
        <v>6.0417999999999999E-2</v>
      </c>
      <c r="P50" s="2">
        <v>5.3350000000000002E-2</v>
      </c>
      <c r="Q50" s="2">
        <v>4.6363000000000001E-2</v>
      </c>
      <c r="R50" s="2">
        <v>4.3103000000000002E-2</v>
      </c>
      <c r="S50" s="2">
        <v>4.8689000000000003E-2</v>
      </c>
      <c r="T50" s="2">
        <v>3.2566999999999999E-2</v>
      </c>
      <c r="U50" s="2">
        <v>3.1153E-2</v>
      </c>
      <c r="V50" s="2">
        <v>2.3768000000000001E-2</v>
      </c>
      <c r="W50" s="2">
        <v>2.197E-2</v>
      </c>
      <c r="X50" s="2">
        <v>2.2789E-2</v>
      </c>
      <c r="Y50" s="2">
        <v>2.5363E-2</v>
      </c>
      <c r="Z50" s="2">
        <v>2.3206999999999998E-2</v>
      </c>
      <c r="AA50" s="2">
        <v>2.7591000000000001E-2</v>
      </c>
      <c r="AB50" s="2">
        <v>4.4200999999999997E-2</v>
      </c>
      <c r="AC50" s="2">
        <v>4.7021E-2</v>
      </c>
      <c r="AD50" s="2">
        <v>4.7260999999999997E-2</v>
      </c>
      <c r="AE50" s="2">
        <v>4.8225999999999998E-2</v>
      </c>
      <c r="AF50" s="2">
        <v>2.6425000000000001E-2</v>
      </c>
      <c r="AG50" s="2">
        <v>2.2733E-2</v>
      </c>
      <c r="AH50" s="2">
        <v>2.9692E-2</v>
      </c>
      <c r="AI50" s="26">
        <v>3.0099999999999998E-2</v>
      </c>
      <c r="AJ50" s="2">
        <v>2.5741E-2</v>
      </c>
      <c r="AK50" s="2">
        <v>2.7715E-2</v>
      </c>
      <c r="AL50" s="2">
        <v>3.0724000000000001E-2</v>
      </c>
    </row>
    <row r="51" spans="1:38" x14ac:dyDescent="0.4">
      <c r="A51" s="2" t="s">
        <v>51</v>
      </c>
      <c r="B51" s="2" t="s">
        <v>52</v>
      </c>
      <c r="D51" s="2">
        <v>0.72211999999999998</v>
      </c>
      <c r="E51" s="2">
        <v>0.658161</v>
      </c>
      <c r="F51" s="2">
        <v>0.168101</v>
      </c>
      <c r="G51" s="2">
        <v>0.36603200000000002</v>
      </c>
      <c r="H51" s="2">
        <v>0.31958799999999998</v>
      </c>
      <c r="I51" s="2">
        <v>0.216305</v>
      </c>
      <c r="J51" s="2">
        <v>0.160385</v>
      </c>
      <c r="K51" s="2">
        <v>0.13064400000000001</v>
      </c>
      <c r="L51" s="2">
        <v>7.3682999999999998E-2</v>
      </c>
      <c r="M51" s="2">
        <v>5.5274999999999998E-2</v>
      </c>
      <c r="N51" s="2">
        <v>5.0566E-2</v>
      </c>
      <c r="O51" s="2">
        <v>5.2567999999999997E-2</v>
      </c>
      <c r="P51" s="2">
        <v>7.3069999999999996E-2</v>
      </c>
      <c r="Q51" s="2">
        <v>8.8332999999999995E-2</v>
      </c>
      <c r="R51" s="2">
        <v>8.7803000000000006E-2</v>
      </c>
      <c r="S51" s="2">
        <v>8.3336999999999994E-2</v>
      </c>
      <c r="T51" s="2">
        <v>9.9018999999999996E-2</v>
      </c>
      <c r="U51" s="2">
        <v>8.8722999999999996E-2</v>
      </c>
      <c r="V51" s="2">
        <v>8.1392999999999993E-2</v>
      </c>
      <c r="W51" s="2">
        <v>4.8559999999999999E-2</v>
      </c>
      <c r="X51" s="2">
        <v>6.2038999999999997E-2</v>
      </c>
      <c r="Y51" s="2">
        <v>9.5884999999999998E-2</v>
      </c>
      <c r="Z51" s="2">
        <v>0.103237</v>
      </c>
      <c r="AA51" s="2">
        <v>9.6658999999999995E-2</v>
      </c>
      <c r="AB51" s="2">
        <v>9.1558E-2</v>
      </c>
      <c r="AC51" s="2">
        <v>7.0746000000000003E-2</v>
      </c>
      <c r="AD51" s="2">
        <v>8.0768000000000006E-2</v>
      </c>
      <c r="AE51" s="2">
        <v>6.5729999999999997E-2</v>
      </c>
      <c r="AF51" s="2">
        <v>5.7155999999999998E-2</v>
      </c>
      <c r="AG51" s="2">
        <v>5.2335E-2</v>
      </c>
      <c r="AH51" s="2">
        <v>5.0252999999999999E-2</v>
      </c>
      <c r="AI51" s="26">
        <v>5.5331999999999999E-2</v>
      </c>
      <c r="AJ51" s="2">
        <v>4.3173000000000003E-2</v>
      </c>
      <c r="AK51" s="2">
        <v>3.7345999999999997E-2</v>
      </c>
      <c r="AL51" s="2">
        <v>4.1699E-2</v>
      </c>
    </row>
    <row r="52" spans="1:38" x14ac:dyDescent="0.4">
      <c r="A52" s="2" t="s">
        <v>53</v>
      </c>
      <c r="B52" s="2" t="s">
        <v>54</v>
      </c>
      <c r="D52" s="2">
        <v>0.33078600000000002</v>
      </c>
      <c r="E52" s="2">
        <v>0.400613</v>
      </c>
      <c r="F52" s="2">
        <v>0.26037700000000003</v>
      </c>
      <c r="G52" s="2">
        <v>0.17549400000000001</v>
      </c>
      <c r="H52" s="2">
        <v>0.176065</v>
      </c>
      <c r="I52" s="2">
        <v>0.14009099999999999</v>
      </c>
      <c r="J52" s="2">
        <v>0.12231</v>
      </c>
      <c r="K52" s="2">
        <v>0.123986</v>
      </c>
      <c r="L52" s="2">
        <v>0.130302</v>
      </c>
      <c r="M52" s="2">
        <v>0.11268599999999999</v>
      </c>
      <c r="N52" s="2">
        <v>0.10860400000000001</v>
      </c>
      <c r="O52" s="2">
        <v>0.14716299999999999</v>
      </c>
      <c r="P52" s="2">
        <v>0.238869</v>
      </c>
      <c r="Q52" s="2">
        <v>0.27682099999999998</v>
      </c>
      <c r="R52" s="2">
        <v>0.28948000000000002</v>
      </c>
      <c r="S52" s="2">
        <v>0.27671200000000001</v>
      </c>
      <c r="T52" s="2">
        <v>0.25732899999999997</v>
      </c>
      <c r="U52" s="2">
        <v>0.24674099999999999</v>
      </c>
      <c r="V52" s="2">
        <v>0.219143</v>
      </c>
      <c r="W52" s="2">
        <v>0.166189</v>
      </c>
      <c r="X52" s="2">
        <v>0.18363699999999999</v>
      </c>
      <c r="Y52" s="2">
        <v>0.17896200000000001</v>
      </c>
      <c r="Z52" s="2">
        <v>0.212032</v>
      </c>
      <c r="AA52" s="2">
        <v>0.19123699999999999</v>
      </c>
      <c r="AB52" s="2">
        <v>0.161907</v>
      </c>
      <c r="AC52" s="2">
        <v>0.17533199999999999</v>
      </c>
      <c r="AD52" s="2">
        <v>0.187718</v>
      </c>
      <c r="AE52" s="2">
        <v>0.174875</v>
      </c>
      <c r="AF52" s="2">
        <v>9.5250000000000001E-2</v>
      </c>
      <c r="AG52" s="2">
        <v>9.7766000000000006E-2</v>
      </c>
      <c r="AH52" s="2">
        <v>0.11343399999999999</v>
      </c>
      <c r="AI52" s="26">
        <v>7.9638E-2</v>
      </c>
      <c r="AJ52" s="2">
        <v>7.5845999999999997E-2</v>
      </c>
      <c r="AK52" s="2">
        <v>7.2557999999999997E-2</v>
      </c>
      <c r="AL52" s="2">
        <v>6.019E-2</v>
      </c>
    </row>
    <row r="53" spans="1:38" x14ac:dyDescent="0.4"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8" x14ac:dyDescent="0.4">
      <c r="A54" s="9" t="s">
        <v>55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/>
    </row>
    <row r="55" spans="1:38" x14ac:dyDescent="0.4">
      <c r="A55" s="2" t="s">
        <v>34</v>
      </c>
      <c r="D55" s="10">
        <f t="shared" ref="D55:AL55" si="15">D59</f>
        <v>10.623849999999999</v>
      </c>
      <c r="E55" s="10">
        <f t="shared" si="15"/>
        <v>10.92919</v>
      </c>
      <c r="F55" s="10">
        <f t="shared" si="15"/>
        <v>6.8670049999999998</v>
      </c>
      <c r="G55" s="10">
        <f t="shared" si="15"/>
        <v>9.8789619999999996</v>
      </c>
      <c r="H55" s="10">
        <f t="shared" si="15"/>
        <v>9.5108169999999994</v>
      </c>
      <c r="I55" s="10">
        <f t="shared" si="15"/>
        <v>9.9068670000000001</v>
      </c>
      <c r="J55" s="10">
        <f t="shared" si="15"/>
        <v>10.89664</v>
      </c>
      <c r="K55" s="10">
        <f t="shared" si="15"/>
        <v>11.17801</v>
      </c>
      <c r="L55" s="10">
        <f t="shared" si="15"/>
        <v>11.59896</v>
      </c>
      <c r="M55" s="10">
        <f t="shared" si="15"/>
        <v>12.14756</v>
      </c>
      <c r="N55" s="10">
        <f t="shared" si="15"/>
        <v>12.58277</v>
      </c>
      <c r="O55" s="10">
        <f t="shared" si="15"/>
        <v>12.85483</v>
      </c>
      <c r="P55" s="10">
        <f t="shared" si="15"/>
        <v>12.71702</v>
      </c>
      <c r="Q55" s="10">
        <f t="shared" si="15"/>
        <v>12.921099999999999</v>
      </c>
      <c r="R55" s="10">
        <f t="shared" si="15"/>
        <v>13.08479</v>
      </c>
      <c r="S55" s="10">
        <f t="shared" si="15"/>
        <v>13.32269</v>
      </c>
      <c r="T55" s="10">
        <f t="shared" si="15"/>
        <v>13.63287</v>
      </c>
      <c r="U55" s="10">
        <f t="shared" si="15"/>
        <v>12.93211</v>
      </c>
      <c r="V55" s="10">
        <f t="shared" si="15"/>
        <v>13.18256</v>
      </c>
      <c r="W55" s="10">
        <f t="shared" si="15"/>
        <v>13.113060000000001</v>
      </c>
      <c r="X55" s="10">
        <f t="shared" si="15"/>
        <v>12.90199</v>
      </c>
      <c r="Y55" s="10">
        <f t="shared" si="15"/>
        <v>12.38016</v>
      </c>
      <c r="Z55" s="10">
        <f t="shared" si="15"/>
        <v>12.199619999999999</v>
      </c>
      <c r="AA55" s="10">
        <f t="shared" si="15"/>
        <v>11.60835</v>
      </c>
      <c r="AB55" s="10">
        <f t="shared" si="15"/>
        <v>10.63636</v>
      </c>
      <c r="AC55" s="10">
        <f t="shared" si="15"/>
        <v>10.05279</v>
      </c>
      <c r="AD55" s="10">
        <f t="shared" si="15"/>
        <v>9.557328</v>
      </c>
      <c r="AE55" s="10">
        <f t="shared" si="15"/>
        <v>9.2041000000000004</v>
      </c>
      <c r="AF55" s="10">
        <f t="shared" si="15"/>
        <v>9.0843939999999996</v>
      </c>
      <c r="AG55" s="10">
        <f t="shared" si="15"/>
        <v>8.4379559999999998</v>
      </c>
      <c r="AH55" s="10">
        <f t="shared" si="15"/>
        <v>8.0529399999999995</v>
      </c>
      <c r="AI55" s="25">
        <f t="shared" si="15"/>
        <v>8.0179960000000001</v>
      </c>
      <c r="AJ55" s="25">
        <f t="shared" si="15"/>
        <v>7.4859140000000002</v>
      </c>
      <c r="AK55" s="25">
        <f t="shared" si="15"/>
        <v>6.5598239999999999</v>
      </c>
      <c r="AL55" s="25">
        <f t="shared" si="15"/>
        <v>6.4818259999999999</v>
      </c>
    </row>
    <row r="56" spans="1:38" x14ac:dyDescent="0.4">
      <c r="A56" s="14" t="s">
        <v>24</v>
      </c>
      <c r="B56" s="14"/>
      <c r="C56" s="14"/>
      <c r="D56" s="14"/>
      <c r="E56" s="15">
        <f t="shared" ref="E56:R56" si="16">(E55-$D55)/$D55</f>
        <v>2.874099314278732E-2</v>
      </c>
      <c r="F56" s="15">
        <f t="shared" si="16"/>
        <v>-0.35362368632840258</v>
      </c>
      <c r="G56" s="15">
        <f t="shared" si="16"/>
        <v>-7.0114694766962971E-2</v>
      </c>
      <c r="H56" s="15">
        <f t="shared" si="16"/>
        <v>-0.10476738658772478</v>
      </c>
      <c r="I56" s="15">
        <f t="shared" si="16"/>
        <v>-6.7488057530932677E-2</v>
      </c>
      <c r="J56" s="15">
        <f t="shared" si="16"/>
        <v>2.5677132113122884E-2</v>
      </c>
      <c r="K56" s="15">
        <f t="shared" si="16"/>
        <v>5.2161881050655022E-2</v>
      </c>
      <c r="L56" s="15">
        <f t="shared" si="16"/>
        <v>9.1784993199264003E-2</v>
      </c>
      <c r="M56" s="15">
        <f t="shared" si="16"/>
        <v>0.14342352348724816</v>
      </c>
      <c r="N56" s="15">
        <f t="shared" si="16"/>
        <v>0.1843888985631387</v>
      </c>
      <c r="O56" s="15">
        <f t="shared" si="16"/>
        <v>0.20999731735670221</v>
      </c>
      <c r="P56" s="15">
        <f t="shared" si="16"/>
        <v>0.19702556041359778</v>
      </c>
      <c r="Q56" s="15">
        <f t="shared" si="16"/>
        <v>0.21623516898299583</v>
      </c>
      <c r="R56" s="15">
        <f t="shared" si="16"/>
        <v>0.2316429542962298</v>
      </c>
      <c r="S56" s="45">
        <f>(S55-$D55)/$D55</f>
        <v>0.25403596624575842</v>
      </c>
      <c r="T56" s="15">
        <f t="shared" ref="T56:AL56" si="17">(T55-$D55)/$D55</f>
        <v>0.28323253811000737</v>
      </c>
      <c r="U56" s="15">
        <f t="shared" si="17"/>
        <v>0.21727151644648604</v>
      </c>
      <c r="V56" s="15">
        <f t="shared" si="17"/>
        <v>0.24084583272542454</v>
      </c>
      <c r="W56" s="15">
        <f t="shared" si="17"/>
        <v>0.23430394819203978</v>
      </c>
      <c r="X56" s="15">
        <f t="shared" si="17"/>
        <v>0.21443638605590259</v>
      </c>
      <c r="Y56" s="15">
        <f t="shared" si="17"/>
        <v>0.16531765791120931</v>
      </c>
      <c r="Z56" s="15">
        <f t="shared" si="17"/>
        <v>0.14832381857801083</v>
      </c>
      <c r="AA56" s="15">
        <f t="shared" si="17"/>
        <v>9.266885357003353E-2</v>
      </c>
      <c r="AB56" s="15">
        <f t="shared" si="17"/>
        <v>1.177539216009327E-3</v>
      </c>
      <c r="AC56" s="15">
        <f t="shared" si="17"/>
        <v>-5.3752641462369979E-2</v>
      </c>
      <c r="AD56" s="15">
        <f t="shared" si="17"/>
        <v>-0.10038940685344759</v>
      </c>
      <c r="AE56" s="15">
        <f t="shared" si="17"/>
        <v>-0.13363799375932442</v>
      </c>
      <c r="AF56" s="15">
        <f t="shared" si="17"/>
        <v>-0.14490566037735844</v>
      </c>
      <c r="AG56" s="15">
        <f t="shared" si="17"/>
        <v>-0.20575346978731812</v>
      </c>
      <c r="AH56" s="15">
        <f t="shared" si="17"/>
        <v>-0.24199419231257971</v>
      </c>
      <c r="AI56" s="31">
        <f t="shared" si="17"/>
        <v>-0.2452833953792645</v>
      </c>
      <c r="AJ56" s="31">
        <f t="shared" si="17"/>
        <v>-0.29536712208850835</v>
      </c>
      <c r="AK56" s="31">
        <f t="shared" si="17"/>
        <v>-0.38253796881544821</v>
      </c>
      <c r="AL56" s="31">
        <f t="shared" si="17"/>
        <v>-0.38987975169077121</v>
      </c>
    </row>
    <row r="57" spans="1:38" x14ac:dyDescent="0.4">
      <c r="A57" s="16" t="s">
        <v>25</v>
      </c>
      <c r="D57" s="10"/>
      <c r="E57" s="17">
        <f t="shared" ref="E57:AL57" si="18">(E55-D55)/D55</f>
        <v>2.874099314278732E-2</v>
      </c>
      <c r="F57" s="17">
        <f t="shared" si="18"/>
        <v>-0.37168216491798572</v>
      </c>
      <c r="G57" s="17">
        <f t="shared" si="18"/>
        <v>0.43861290329626962</v>
      </c>
      <c r="H57" s="17">
        <f t="shared" si="18"/>
        <v>-3.7265554822460113E-2</v>
      </c>
      <c r="I57" s="17">
        <f t="shared" si="18"/>
        <v>4.1642058721138332E-2</v>
      </c>
      <c r="J57" s="17">
        <f t="shared" si="18"/>
        <v>9.9907771044064647E-2</v>
      </c>
      <c r="K57" s="17">
        <f t="shared" si="18"/>
        <v>2.5821721191119536E-2</v>
      </c>
      <c r="L57" s="17">
        <f t="shared" si="18"/>
        <v>3.7658760369690084E-2</v>
      </c>
      <c r="M57" s="17">
        <f t="shared" si="18"/>
        <v>4.729734389979795E-2</v>
      </c>
      <c r="N57" s="17">
        <f t="shared" si="18"/>
        <v>3.5826947963212334E-2</v>
      </c>
      <c r="O57" s="17">
        <f t="shared" si="18"/>
        <v>2.1621630213379067E-2</v>
      </c>
      <c r="P57" s="17">
        <f t="shared" si="18"/>
        <v>-1.0720484051519933E-2</v>
      </c>
      <c r="Q57" s="17">
        <f t="shared" si="18"/>
        <v>1.6047784779767538E-2</v>
      </c>
      <c r="R57" s="17">
        <f t="shared" si="18"/>
        <v>1.2668426062796572E-2</v>
      </c>
      <c r="S57" s="17">
        <f t="shared" si="18"/>
        <v>1.8181415215681701E-2</v>
      </c>
      <c r="T57" s="17">
        <f t="shared" si="18"/>
        <v>2.3282084924290875E-2</v>
      </c>
      <c r="U57" s="17">
        <f t="shared" si="18"/>
        <v>-5.1402235919509293E-2</v>
      </c>
      <c r="V57" s="17">
        <f t="shared" si="18"/>
        <v>1.9366522555097406E-2</v>
      </c>
      <c r="W57" s="17">
        <f t="shared" si="18"/>
        <v>-5.272117100168683E-3</v>
      </c>
      <c r="X57" s="17">
        <f t="shared" si="18"/>
        <v>-1.609616672233645E-2</v>
      </c>
      <c r="Y57" s="17">
        <f t="shared" si="18"/>
        <v>-4.0445698686791695E-2</v>
      </c>
      <c r="Z57" s="17">
        <f t="shared" si="18"/>
        <v>-1.4583010235732058E-2</v>
      </c>
      <c r="AA57" s="17">
        <f t="shared" si="18"/>
        <v>-4.846626370329566E-2</v>
      </c>
      <c r="AB57" s="17">
        <f t="shared" si="18"/>
        <v>-8.3731968798321899E-2</v>
      </c>
      <c r="AC57" s="17">
        <f t="shared" si="18"/>
        <v>-5.4865574313016856E-2</v>
      </c>
      <c r="AD57" s="17">
        <f t="shared" si="18"/>
        <v>-4.9286019105143929E-2</v>
      </c>
      <c r="AE57" s="17">
        <f t="shared" si="18"/>
        <v>-3.6958865490438295E-2</v>
      </c>
      <c r="AF57" s="17">
        <f t="shared" si="18"/>
        <v>-1.3005725709194896E-2</v>
      </c>
      <c r="AG57" s="17">
        <f t="shared" si="18"/>
        <v>-7.1159176935742752E-2</v>
      </c>
      <c r="AH57" s="20">
        <f t="shared" si="18"/>
        <v>-4.5629059928731584E-2</v>
      </c>
      <c r="AI57" s="21">
        <f t="shared" si="18"/>
        <v>-4.3392847829487645E-3</v>
      </c>
      <c r="AJ57" s="21">
        <f t="shared" si="18"/>
        <v>-6.6360970995745061E-2</v>
      </c>
      <c r="AK57" s="21">
        <f t="shared" si="18"/>
        <v>-0.12371101244283601</v>
      </c>
      <c r="AL57" s="21">
        <f t="shared" si="18"/>
        <v>-1.1890258031313038E-2</v>
      </c>
    </row>
    <row r="58" spans="1:38" hidden="1" x14ac:dyDescent="0.4">
      <c r="A58" s="2" t="s">
        <v>35</v>
      </c>
      <c r="D58" s="22" t="e">
        <f>D55/#REF!</f>
        <v>#REF!</v>
      </c>
      <c r="E58" s="22" t="e">
        <f>E55/#REF!</f>
        <v>#REF!</v>
      </c>
      <c r="F58" s="22" t="e">
        <f>F55/#REF!</f>
        <v>#REF!</v>
      </c>
      <c r="G58" s="22" t="e">
        <f>G55/#REF!</f>
        <v>#REF!</v>
      </c>
      <c r="H58" s="22" t="e">
        <f>H55/#REF!</f>
        <v>#REF!</v>
      </c>
      <c r="I58" s="22" t="e">
        <f>I55/#REF!</f>
        <v>#REF!</v>
      </c>
      <c r="J58" s="22" t="e">
        <f>J55/#REF!</f>
        <v>#REF!</v>
      </c>
      <c r="K58" s="22" t="e">
        <f>K55/#REF!</f>
        <v>#REF!</v>
      </c>
      <c r="L58" s="22" t="e">
        <f>L55/#REF!</f>
        <v>#REF!</v>
      </c>
      <c r="M58" s="22" t="e">
        <f>M55/#REF!</f>
        <v>#REF!</v>
      </c>
      <c r="N58" s="22" t="e">
        <f>N55/#REF!</f>
        <v>#REF!</v>
      </c>
      <c r="O58" s="22" t="e">
        <f>O55/#REF!</f>
        <v>#REF!</v>
      </c>
      <c r="P58" s="22" t="e">
        <f>P55/#REF!</f>
        <v>#REF!</v>
      </c>
      <c r="Q58" s="22" t="e">
        <f>Q55/#REF!</f>
        <v>#REF!</v>
      </c>
      <c r="R58" s="22" t="e">
        <f>R55/#REF!</f>
        <v>#REF!</v>
      </c>
      <c r="S58" s="22" t="e">
        <f>S55/#REF!</f>
        <v>#REF!</v>
      </c>
      <c r="T58" s="22" t="e">
        <f>T55/#REF!</f>
        <v>#REF!</v>
      </c>
      <c r="U58" s="22" t="e">
        <f>U55/#REF!</f>
        <v>#REF!</v>
      </c>
      <c r="V58" s="22" t="e">
        <f>V55/#REF!</f>
        <v>#REF!</v>
      </c>
      <c r="W58" s="22" t="e">
        <f>W55/#REF!</f>
        <v>#REF!</v>
      </c>
      <c r="X58" s="22" t="e">
        <f>X55/#REF!</f>
        <v>#REF!</v>
      </c>
      <c r="Y58" s="22" t="e">
        <f>Y55/#REF!</f>
        <v>#REF!</v>
      </c>
      <c r="Z58" s="22" t="e">
        <f>Z55/#REF!</f>
        <v>#REF!</v>
      </c>
      <c r="AA58" s="22" t="e">
        <f>AA55/#REF!</f>
        <v>#REF!</v>
      </c>
      <c r="AB58" s="22" t="e">
        <f>AB55/#REF!</f>
        <v>#REF!</v>
      </c>
      <c r="AC58" s="22" t="e">
        <f>AC55/#REF!</f>
        <v>#REF!</v>
      </c>
      <c r="AD58" s="22" t="e">
        <f>AD55/#REF!</f>
        <v>#REF!</v>
      </c>
      <c r="AE58" s="22" t="e">
        <f>AE55/#REF!</f>
        <v>#REF!</v>
      </c>
      <c r="AF58" s="22" t="e">
        <f>AF55/#REF!</f>
        <v>#REF!</v>
      </c>
      <c r="AG58" s="22" t="e">
        <f>AG55/#REF!</f>
        <v>#REF!</v>
      </c>
      <c r="AH58" s="22" t="e">
        <f>AH55/#REF!</f>
        <v>#REF!</v>
      </c>
      <c r="AI58" s="23" t="e">
        <f>AI55/#REF!</f>
        <v>#REF!</v>
      </c>
    </row>
    <row r="59" spans="1:38" x14ac:dyDescent="0.4">
      <c r="A59" s="2" t="s">
        <v>56</v>
      </c>
      <c r="B59" s="2" t="s">
        <v>57</v>
      </c>
      <c r="D59" s="2">
        <v>10.623849999999999</v>
      </c>
      <c r="E59" s="2">
        <v>10.92919</v>
      </c>
      <c r="F59" s="2">
        <v>6.8670049999999998</v>
      </c>
      <c r="G59" s="2">
        <v>9.8789619999999996</v>
      </c>
      <c r="H59" s="2">
        <v>9.5108169999999994</v>
      </c>
      <c r="I59" s="2">
        <v>9.9068670000000001</v>
      </c>
      <c r="J59" s="2">
        <v>10.89664</v>
      </c>
      <c r="K59" s="2">
        <v>11.17801</v>
      </c>
      <c r="L59" s="2">
        <v>11.59896</v>
      </c>
      <c r="M59" s="2">
        <v>12.14756</v>
      </c>
      <c r="N59" s="2">
        <v>12.58277</v>
      </c>
      <c r="O59" s="2">
        <v>12.85483</v>
      </c>
      <c r="P59" s="2">
        <v>12.71702</v>
      </c>
      <c r="Q59" s="2">
        <v>12.921099999999999</v>
      </c>
      <c r="R59" s="2">
        <v>13.08479</v>
      </c>
      <c r="S59" s="2">
        <v>13.32269</v>
      </c>
      <c r="T59" s="2">
        <v>13.63287</v>
      </c>
      <c r="U59" s="2">
        <v>12.93211</v>
      </c>
      <c r="V59" s="2">
        <v>13.18256</v>
      </c>
      <c r="W59" s="2">
        <v>13.113060000000001</v>
      </c>
      <c r="X59" s="2">
        <v>12.90199</v>
      </c>
      <c r="Y59" s="2">
        <v>12.38016</v>
      </c>
      <c r="Z59" s="2">
        <v>12.199619999999999</v>
      </c>
      <c r="AA59" s="2">
        <v>11.60835</v>
      </c>
      <c r="AB59" s="2">
        <v>10.63636</v>
      </c>
      <c r="AC59" s="2">
        <v>10.05279</v>
      </c>
      <c r="AD59" s="2">
        <v>9.557328</v>
      </c>
      <c r="AE59" s="2">
        <v>9.2041000000000004</v>
      </c>
      <c r="AF59" s="2">
        <v>9.0843939999999996</v>
      </c>
      <c r="AG59" s="2">
        <v>8.4379559999999998</v>
      </c>
      <c r="AH59" s="2">
        <v>8.0529399999999995</v>
      </c>
      <c r="AI59" s="26">
        <v>8.0179960000000001</v>
      </c>
      <c r="AJ59" s="2">
        <v>7.4859140000000002</v>
      </c>
      <c r="AK59" s="2">
        <v>6.5598239999999999</v>
      </c>
      <c r="AL59" s="2">
        <v>6.4818259999999999</v>
      </c>
    </row>
    <row r="60" spans="1:38" x14ac:dyDescent="0.4">
      <c r="AI60"/>
    </row>
    <row r="61" spans="1:38" x14ac:dyDescent="0.4">
      <c r="A61" s="9" t="s">
        <v>58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/>
    </row>
    <row r="62" spans="1:38" x14ac:dyDescent="0.4">
      <c r="A62" s="2" t="s">
        <v>34</v>
      </c>
      <c r="D62" s="10">
        <f t="shared" ref="D62:AL62" si="19">D66</f>
        <v>2.1525599999999998</v>
      </c>
      <c r="E62" s="10">
        <f t="shared" si="19"/>
        <v>2.4467490000000001</v>
      </c>
      <c r="F62" s="10">
        <f t="shared" si="19"/>
        <v>1.193041</v>
      </c>
      <c r="G62" s="10">
        <f t="shared" si="19"/>
        <v>1.1126499999999999</v>
      </c>
      <c r="H62" s="10">
        <f t="shared" si="19"/>
        <v>1.159281</v>
      </c>
      <c r="I62" s="10">
        <f t="shared" si="19"/>
        <v>0.97160299999999999</v>
      </c>
      <c r="J62" s="10">
        <f t="shared" si="19"/>
        <v>0.84160699999999999</v>
      </c>
      <c r="K62" s="10">
        <f t="shared" si="19"/>
        <v>0.61705399999999999</v>
      </c>
      <c r="L62" s="10">
        <f t="shared" si="19"/>
        <v>0.6361</v>
      </c>
      <c r="M62" s="10">
        <f t="shared" si="19"/>
        <v>0.57782500000000003</v>
      </c>
      <c r="N62" s="10">
        <f t="shared" si="19"/>
        <v>0.43085699999999999</v>
      </c>
      <c r="O62" s="10">
        <f t="shared" si="19"/>
        <v>0.37829099999999999</v>
      </c>
      <c r="P62" s="10">
        <f t="shared" si="19"/>
        <v>0.40331899999999998</v>
      </c>
      <c r="Q62" s="10">
        <f t="shared" si="19"/>
        <v>0.37632199999999999</v>
      </c>
      <c r="R62" s="10">
        <f t="shared" si="19"/>
        <v>0.35646899999999998</v>
      </c>
      <c r="S62" s="10">
        <f t="shared" si="19"/>
        <v>0.37154900000000002</v>
      </c>
      <c r="T62" s="10">
        <f t="shared" si="19"/>
        <v>0.43693799999999999</v>
      </c>
      <c r="U62" s="10">
        <f t="shared" si="19"/>
        <v>0.35957499999999998</v>
      </c>
      <c r="V62" s="10">
        <f t="shared" si="19"/>
        <v>0.30753599999999998</v>
      </c>
      <c r="W62" s="10">
        <f t="shared" si="19"/>
        <v>0.33105099999999998</v>
      </c>
      <c r="X62" s="10">
        <f t="shared" si="19"/>
        <v>0.319803</v>
      </c>
      <c r="Y62" s="10">
        <f t="shared" si="19"/>
        <v>0.36285000000000001</v>
      </c>
      <c r="Z62" s="10">
        <f t="shared" si="19"/>
        <v>0.29125400000000001</v>
      </c>
      <c r="AA62" s="10">
        <f t="shared" si="19"/>
        <v>0.32723600000000003</v>
      </c>
      <c r="AB62" s="10">
        <f t="shared" si="19"/>
        <v>0.29799399999999998</v>
      </c>
      <c r="AC62" s="10">
        <f t="shared" si="19"/>
        <v>0.249334</v>
      </c>
      <c r="AD62" s="10">
        <f t="shared" si="19"/>
        <v>0.26993899999999998</v>
      </c>
      <c r="AE62" s="10">
        <f t="shared" si="19"/>
        <v>0.26993899999999998</v>
      </c>
      <c r="AF62" s="10">
        <f t="shared" si="19"/>
        <v>0.194243</v>
      </c>
      <c r="AG62" s="10">
        <f t="shared" si="19"/>
        <v>0.17114499999999999</v>
      </c>
      <c r="AH62" s="10">
        <f t="shared" si="19"/>
        <v>0.140846</v>
      </c>
      <c r="AI62" s="25">
        <f t="shared" si="19"/>
        <v>0.16568099999999999</v>
      </c>
      <c r="AJ62" s="25">
        <f t="shared" si="19"/>
        <v>0.14935000000000001</v>
      </c>
      <c r="AK62" s="25">
        <f t="shared" si="19"/>
        <v>0.134768</v>
      </c>
      <c r="AL62" s="25">
        <f t="shared" si="19"/>
        <v>0.106169</v>
      </c>
    </row>
    <row r="63" spans="1:38" x14ac:dyDescent="0.4">
      <c r="A63" s="14" t="s">
        <v>24</v>
      </c>
      <c r="B63" s="14"/>
      <c r="C63" s="14"/>
      <c r="D63" s="14"/>
      <c r="E63" s="15">
        <f t="shared" ref="E63:AL63" si="20">(E62-$D62)/$D62</f>
        <v>0.13666936113279085</v>
      </c>
      <c r="F63" s="15">
        <f t="shared" si="20"/>
        <v>-0.44575714498085994</v>
      </c>
      <c r="G63" s="15">
        <f t="shared" si="20"/>
        <v>-0.48310383914966365</v>
      </c>
      <c r="H63" s="15">
        <f t="shared" si="20"/>
        <v>-0.4614407960753707</v>
      </c>
      <c r="I63" s="15">
        <f t="shared" si="20"/>
        <v>-0.54862907421860474</v>
      </c>
      <c r="J63" s="15">
        <f t="shared" si="20"/>
        <v>-0.60902042219496777</v>
      </c>
      <c r="K63" s="15">
        <f t="shared" si="20"/>
        <v>-0.71333946556658112</v>
      </c>
      <c r="L63" s="15">
        <f t="shared" si="20"/>
        <v>-0.70449139629092805</v>
      </c>
      <c r="M63" s="15">
        <f t="shared" si="20"/>
        <v>-0.73156381239082757</v>
      </c>
      <c r="N63" s="15">
        <f t="shared" si="20"/>
        <v>-0.79983972572193107</v>
      </c>
      <c r="O63" s="15">
        <f t="shared" si="20"/>
        <v>-0.824259950942134</v>
      </c>
      <c r="P63" s="15">
        <f t="shared" si="20"/>
        <v>-0.81263286505370347</v>
      </c>
      <c r="Q63" s="15">
        <f t="shared" si="20"/>
        <v>-0.82517467573493886</v>
      </c>
      <c r="R63" s="15">
        <f t="shared" si="20"/>
        <v>-0.8343976474523358</v>
      </c>
      <c r="S63" s="45">
        <f t="shared" si="20"/>
        <v>-0.82739203552978779</v>
      </c>
      <c r="T63" s="15">
        <f t="shared" si="20"/>
        <v>-0.79701471735979479</v>
      </c>
      <c r="U63" s="15">
        <f t="shared" si="20"/>
        <v>-0.83295471438659086</v>
      </c>
      <c r="V63" s="15">
        <f t="shared" si="20"/>
        <v>-0.85713011484000445</v>
      </c>
      <c r="W63" s="15">
        <f t="shared" si="20"/>
        <v>-0.84620591295945291</v>
      </c>
      <c r="X63" s="15">
        <f t="shared" si="20"/>
        <v>-0.85143131898762403</v>
      </c>
      <c r="Y63" s="15">
        <f t="shared" si="20"/>
        <v>-0.83143327015274837</v>
      </c>
      <c r="Z63" s="15">
        <f t="shared" si="20"/>
        <v>-0.86469413163860709</v>
      </c>
      <c r="AA63" s="15">
        <f t="shared" si="20"/>
        <v>-0.84797822128070754</v>
      </c>
      <c r="AB63" s="15">
        <f t="shared" si="20"/>
        <v>-0.8615629761772029</v>
      </c>
      <c r="AC63" s="15">
        <f t="shared" si="20"/>
        <v>-0.88416861783179101</v>
      </c>
      <c r="AD63" s="15">
        <f t="shared" si="20"/>
        <v>-0.87459629464451627</v>
      </c>
      <c r="AE63" s="15">
        <f t="shared" si="20"/>
        <v>-0.87459629464451627</v>
      </c>
      <c r="AF63" s="15">
        <f t="shared" si="20"/>
        <v>-0.90976186494220834</v>
      </c>
      <c r="AG63" s="15">
        <f t="shared" si="20"/>
        <v>-0.92049234399970259</v>
      </c>
      <c r="AH63" s="15">
        <f t="shared" si="20"/>
        <v>-0.93456814211915129</v>
      </c>
      <c r="AI63" s="31">
        <f t="shared" si="20"/>
        <v>-0.92303071691381422</v>
      </c>
      <c r="AJ63" s="31">
        <f t="shared" si="20"/>
        <v>-0.93061749730553378</v>
      </c>
      <c r="AK63" s="31">
        <f t="shared" si="20"/>
        <v>-0.937391756791913</v>
      </c>
      <c r="AL63" s="31">
        <f t="shared" si="20"/>
        <v>-0.95067779759913773</v>
      </c>
    </row>
    <row r="64" spans="1:38" x14ac:dyDescent="0.4">
      <c r="A64" s="16" t="s">
        <v>25</v>
      </c>
      <c r="D64" s="10"/>
      <c r="E64" s="17">
        <f t="shared" ref="E64:AI64" si="21">(E62-D62)/D62</f>
        <v>0.13666936113279085</v>
      </c>
      <c r="F64" s="17">
        <f t="shared" si="21"/>
        <v>-0.51239747109327516</v>
      </c>
      <c r="G64" s="17">
        <f t="shared" si="21"/>
        <v>-6.7383266794686938E-2</v>
      </c>
      <c r="H64" s="17">
        <f t="shared" si="21"/>
        <v>4.1909854851031401E-2</v>
      </c>
      <c r="I64" s="17">
        <f t="shared" si="21"/>
        <v>-0.16189172426702414</v>
      </c>
      <c r="J64" s="17">
        <f t="shared" si="21"/>
        <v>-0.13379538762231075</v>
      </c>
      <c r="K64" s="17">
        <f t="shared" si="21"/>
        <v>-0.26681455833898721</v>
      </c>
      <c r="L64" s="17">
        <f t="shared" si="21"/>
        <v>3.0866018209103268E-2</v>
      </c>
      <c r="M64" s="17">
        <f t="shared" si="21"/>
        <v>-9.1612953938060002E-2</v>
      </c>
      <c r="N64" s="17">
        <f t="shared" si="21"/>
        <v>-0.25434690433954921</v>
      </c>
      <c r="O64" s="17">
        <f t="shared" si="21"/>
        <v>-0.12200335610190853</v>
      </c>
      <c r="P64" s="17">
        <f t="shared" si="21"/>
        <v>6.6160706968973609E-2</v>
      </c>
      <c r="Q64" s="17">
        <f t="shared" si="21"/>
        <v>-6.6937089499874772E-2</v>
      </c>
      <c r="R64" s="17">
        <f t="shared" si="21"/>
        <v>-5.2755353128437904E-2</v>
      </c>
      <c r="S64" s="17">
        <f t="shared" si="21"/>
        <v>4.2303818845397606E-2</v>
      </c>
      <c r="T64" s="17">
        <f t="shared" si="21"/>
        <v>0.1759902462393923</v>
      </c>
      <c r="U64" s="17">
        <f t="shared" si="21"/>
        <v>-0.17705715685062873</v>
      </c>
      <c r="V64" s="17">
        <f t="shared" si="21"/>
        <v>-0.14472363206563305</v>
      </c>
      <c r="W64" s="17">
        <f t="shared" si="21"/>
        <v>7.6462592997242632E-2</v>
      </c>
      <c r="X64" s="17">
        <f t="shared" si="21"/>
        <v>-3.3976638040664371E-2</v>
      </c>
      <c r="Y64" s="17">
        <f t="shared" si="21"/>
        <v>0.13460474104370504</v>
      </c>
      <c r="Z64" s="17">
        <f t="shared" si="21"/>
        <v>-0.19731569519085018</v>
      </c>
      <c r="AA64" s="17">
        <f t="shared" si="21"/>
        <v>0.12354165093011603</v>
      </c>
      <c r="AB64" s="17">
        <f t="shared" si="21"/>
        <v>-8.9360583798848675E-2</v>
      </c>
      <c r="AC64" s="17">
        <f t="shared" si="21"/>
        <v>-0.16329187835996692</v>
      </c>
      <c r="AD64" s="17">
        <f t="shared" si="21"/>
        <v>8.2640153368573818E-2</v>
      </c>
      <c r="AE64" s="17">
        <f t="shared" si="21"/>
        <v>0</v>
      </c>
      <c r="AF64" s="17">
        <f t="shared" si="21"/>
        <v>-0.28041890945732179</v>
      </c>
      <c r="AG64" s="17">
        <f t="shared" si="21"/>
        <v>-0.1189129080584629</v>
      </c>
      <c r="AH64" s="20">
        <f t="shared" si="21"/>
        <v>-0.17703701539630134</v>
      </c>
      <c r="AI64" s="21">
        <f t="shared" si="21"/>
        <v>0.1763273362395808</v>
      </c>
      <c r="AJ64" s="21">
        <f>(AJ62-AI62)/AI62</f>
        <v>-9.8568936691594E-2</v>
      </c>
      <c r="AK64" s="21">
        <f>(AK62-AJ62)/AJ62</f>
        <v>-9.7636424506193573E-2</v>
      </c>
      <c r="AL64" s="21">
        <f>(AL62-AK62)/AK62</f>
        <v>-0.21220912976374212</v>
      </c>
    </row>
    <row r="65" spans="1:38" hidden="1" x14ac:dyDescent="0.4">
      <c r="A65" s="2" t="s">
        <v>35</v>
      </c>
      <c r="D65" s="22" t="e">
        <f>D62/#REF!</f>
        <v>#REF!</v>
      </c>
      <c r="E65" s="22" t="e">
        <f>E62/#REF!</f>
        <v>#REF!</v>
      </c>
      <c r="F65" s="22" t="e">
        <f>F62/#REF!</f>
        <v>#REF!</v>
      </c>
      <c r="G65" s="22" t="e">
        <f>G62/#REF!</f>
        <v>#REF!</v>
      </c>
      <c r="H65" s="22" t="e">
        <f>H62/#REF!</f>
        <v>#REF!</v>
      </c>
      <c r="I65" s="22" t="e">
        <f>I62/#REF!</f>
        <v>#REF!</v>
      </c>
      <c r="J65" s="22" t="e">
        <f>J62/#REF!</f>
        <v>#REF!</v>
      </c>
      <c r="K65" s="22" t="e">
        <f>K62/#REF!</f>
        <v>#REF!</v>
      </c>
      <c r="L65" s="22" t="e">
        <f>L62/#REF!</f>
        <v>#REF!</v>
      </c>
      <c r="M65" s="22" t="e">
        <f>M62/#REF!</f>
        <v>#REF!</v>
      </c>
      <c r="N65" s="22" t="e">
        <f>N62/#REF!</f>
        <v>#REF!</v>
      </c>
      <c r="O65" s="22" t="e">
        <f>O62/#REF!</f>
        <v>#REF!</v>
      </c>
      <c r="P65" s="22" t="e">
        <f>P62/#REF!</f>
        <v>#REF!</v>
      </c>
      <c r="Q65" s="22" t="e">
        <f>Q62/#REF!</f>
        <v>#REF!</v>
      </c>
      <c r="R65" s="22" t="e">
        <f>R62/#REF!</f>
        <v>#REF!</v>
      </c>
      <c r="S65" s="22" t="e">
        <f>S62/#REF!</f>
        <v>#REF!</v>
      </c>
      <c r="T65" s="22" t="e">
        <f>T62/#REF!</f>
        <v>#REF!</v>
      </c>
      <c r="U65" s="22" t="e">
        <f>U62/#REF!</f>
        <v>#REF!</v>
      </c>
      <c r="V65" s="22" t="e">
        <f>V62/#REF!</f>
        <v>#REF!</v>
      </c>
      <c r="W65" s="22" t="e">
        <f>W62/#REF!</f>
        <v>#REF!</v>
      </c>
      <c r="X65" s="22" t="e">
        <f>X62/#REF!</f>
        <v>#REF!</v>
      </c>
      <c r="Y65" s="22" t="e">
        <f>Y62/#REF!</f>
        <v>#REF!</v>
      </c>
      <c r="Z65" s="22" t="e">
        <f>Z62/#REF!</f>
        <v>#REF!</v>
      </c>
      <c r="AA65" s="22" t="e">
        <f>AA62/#REF!</f>
        <v>#REF!</v>
      </c>
      <c r="AB65" s="22" t="e">
        <f>AB62/#REF!</f>
        <v>#REF!</v>
      </c>
      <c r="AC65" s="22" t="e">
        <f>AC62/#REF!</f>
        <v>#REF!</v>
      </c>
      <c r="AD65" s="22" t="e">
        <f>AD62/#REF!</f>
        <v>#REF!</v>
      </c>
      <c r="AE65" s="22" t="e">
        <f>AE62/#REF!</f>
        <v>#REF!</v>
      </c>
      <c r="AF65" s="22" t="e">
        <f>AF62/#REF!</f>
        <v>#REF!</v>
      </c>
      <c r="AG65" s="22" t="e">
        <f>AG62/#REF!</f>
        <v>#REF!</v>
      </c>
      <c r="AH65" s="22" t="e">
        <f>AH62/#REF!</f>
        <v>#REF!</v>
      </c>
      <c r="AI65" s="23" t="e">
        <f>AI62/#REF!</f>
        <v>#REF!</v>
      </c>
    </row>
    <row r="66" spans="1:38" x14ac:dyDescent="0.4">
      <c r="A66" s="2" t="s">
        <v>59</v>
      </c>
      <c r="B66" s="2" t="s">
        <v>60</v>
      </c>
      <c r="D66" s="2">
        <v>2.1525599999999998</v>
      </c>
      <c r="E66" s="2">
        <v>2.4467490000000001</v>
      </c>
      <c r="F66" s="2">
        <v>1.193041</v>
      </c>
      <c r="G66" s="2">
        <v>1.1126499999999999</v>
      </c>
      <c r="H66" s="2">
        <v>1.159281</v>
      </c>
      <c r="I66" s="2">
        <v>0.97160299999999999</v>
      </c>
      <c r="J66" s="2">
        <v>0.84160699999999999</v>
      </c>
      <c r="K66" s="2">
        <v>0.61705399999999999</v>
      </c>
      <c r="L66" s="2">
        <v>0.6361</v>
      </c>
      <c r="M66" s="2">
        <v>0.57782500000000003</v>
      </c>
      <c r="N66" s="2">
        <v>0.43085699999999999</v>
      </c>
      <c r="O66" s="2">
        <v>0.37829099999999999</v>
      </c>
      <c r="P66" s="2">
        <v>0.40331899999999998</v>
      </c>
      <c r="Q66" s="2">
        <v>0.37632199999999999</v>
      </c>
      <c r="R66" s="2">
        <v>0.35646899999999998</v>
      </c>
      <c r="S66" s="2">
        <v>0.37154900000000002</v>
      </c>
      <c r="T66" s="2">
        <v>0.43693799999999999</v>
      </c>
      <c r="U66" s="2">
        <v>0.35957499999999998</v>
      </c>
      <c r="V66" s="2">
        <v>0.30753599999999998</v>
      </c>
      <c r="W66" s="2">
        <v>0.33105099999999998</v>
      </c>
      <c r="X66" s="2">
        <v>0.319803</v>
      </c>
      <c r="Y66" s="2">
        <v>0.36285000000000001</v>
      </c>
      <c r="Z66" s="2">
        <v>0.29125400000000001</v>
      </c>
      <c r="AA66" s="2">
        <v>0.32723600000000003</v>
      </c>
      <c r="AB66" s="2">
        <v>0.29799399999999998</v>
      </c>
      <c r="AC66" s="2">
        <v>0.249334</v>
      </c>
      <c r="AD66" s="2">
        <v>0.26993899999999998</v>
      </c>
      <c r="AE66" s="2">
        <v>0.26993899999999998</v>
      </c>
      <c r="AF66" s="2">
        <v>0.194243</v>
      </c>
      <c r="AG66" s="2">
        <v>0.17114499999999999</v>
      </c>
      <c r="AH66" s="2">
        <v>0.140846</v>
      </c>
      <c r="AI66" s="26">
        <v>0.16568099999999999</v>
      </c>
      <c r="AJ66" s="2">
        <v>0.14935000000000001</v>
      </c>
      <c r="AK66" s="27">
        <v>0.134768</v>
      </c>
      <c r="AL66" s="2">
        <v>0.106169</v>
      </c>
    </row>
    <row r="67" spans="1:38" x14ac:dyDescent="0.4"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8" x14ac:dyDescent="0.4">
      <c r="A68" s="9" t="s">
        <v>61</v>
      </c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/>
    </row>
    <row r="69" spans="1:38" x14ac:dyDescent="0.4">
      <c r="A69" s="2" t="s">
        <v>34</v>
      </c>
      <c r="D69" s="10">
        <f t="shared" ref="D69:AL69" si="22">D73</f>
        <v>0.25126700000000002</v>
      </c>
      <c r="E69" s="10">
        <f t="shared" si="22"/>
        <v>0.24551000000000001</v>
      </c>
      <c r="F69" s="10">
        <f t="shared" si="22"/>
        <v>6.5561999999999995E-2</v>
      </c>
      <c r="G69" s="10">
        <f t="shared" si="22"/>
        <v>5.8722000000000003E-2</v>
      </c>
      <c r="H69" s="10">
        <f t="shared" si="22"/>
        <v>6.3142000000000004E-2</v>
      </c>
      <c r="I69" s="10">
        <f t="shared" si="22"/>
        <v>4.2827999999999998E-2</v>
      </c>
      <c r="J69" s="10">
        <f t="shared" si="22"/>
        <v>5.7364999999999999E-2</v>
      </c>
      <c r="K69" s="10">
        <f t="shared" si="22"/>
        <v>5.5080999999999998E-2</v>
      </c>
      <c r="L69" s="10">
        <f t="shared" si="22"/>
        <v>6.7443000000000003E-2</v>
      </c>
      <c r="M69" s="10">
        <f t="shared" si="22"/>
        <v>6.7363000000000006E-2</v>
      </c>
      <c r="N69" s="10">
        <f t="shared" si="22"/>
        <v>3.5480999999999999E-2</v>
      </c>
      <c r="O69" s="10">
        <f t="shared" si="22"/>
        <v>4.5629000000000003E-2</v>
      </c>
      <c r="P69" s="10">
        <f t="shared" si="22"/>
        <v>4.8779000000000003E-2</v>
      </c>
      <c r="Q69" s="10">
        <f t="shared" si="22"/>
        <v>6.1219999999999997E-2</v>
      </c>
      <c r="R69" s="10">
        <f t="shared" si="22"/>
        <v>3.9229E-2</v>
      </c>
      <c r="S69" s="10">
        <f t="shared" si="22"/>
        <v>3.1904000000000002E-2</v>
      </c>
      <c r="T69" s="10">
        <f t="shared" si="22"/>
        <v>3.1362000000000001E-2</v>
      </c>
      <c r="U69" s="10">
        <f t="shared" si="22"/>
        <v>3.5366000000000002E-2</v>
      </c>
      <c r="V69" s="10">
        <f t="shared" si="22"/>
        <v>3.4174999999999997E-2</v>
      </c>
      <c r="W69" s="10">
        <f t="shared" si="22"/>
        <v>3.3198999999999999E-2</v>
      </c>
      <c r="X69" s="10">
        <f t="shared" si="22"/>
        <v>2.9808999999999999E-2</v>
      </c>
      <c r="Y69" s="10">
        <f t="shared" si="22"/>
        <v>3.4909999999999997E-2</v>
      </c>
      <c r="Z69" s="10">
        <f t="shared" si="22"/>
        <v>3.1334000000000001E-2</v>
      </c>
      <c r="AA69" s="10">
        <f t="shared" si="22"/>
        <v>3.2459000000000002E-2</v>
      </c>
      <c r="AB69" s="10">
        <f t="shared" si="22"/>
        <v>3.7529E-2</v>
      </c>
      <c r="AC69" s="10">
        <f t="shared" si="22"/>
        <v>3.4612999999999998E-2</v>
      </c>
      <c r="AD69" s="10">
        <f t="shared" si="22"/>
        <v>3.7224E-2</v>
      </c>
      <c r="AE69" s="10">
        <f t="shared" si="22"/>
        <v>4.3658000000000002E-2</v>
      </c>
      <c r="AF69" s="10">
        <f t="shared" si="22"/>
        <v>3.1248000000000001E-2</v>
      </c>
      <c r="AG69" s="10">
        <f t="shared" si="22"/>
        <v>2.9959E-2</v>
      </c>
      <c r="AH69" s="10">
        <f t="shared" si="22"/>
        <v>3.1909E-2</v>
      </c>
      <c r="AI69" s="25">
        <f t="shared" si="22"/>
        <v>3.2460999999999997E-2</v>
      </c>
      <c r="AJ69" s="25">
        <f t="shared" si="22"/>
        <v>3.5964000000000003E-2</v>
      </c>
      <c r="AK69" s="25">
        <f t="shared" si="22"/>
        <v>3.0405999999999999E-2</v>
      </c>
      <c r="AL69" s="25">
        <f t="shared" si="22"/>
        <v>3.2362000000000002E-2</v>
      </c>
    </row>
    <row r="70" spans="1:38" x14ac:dyDescent="0.4">
      <c r="A70" s="14" t="s">
        <v>24</v>
      </c>
      <c r="B70" s="14"/>
      <c r="C70" s="14"/>
      <c r="D70" s="14"/>
      <c r="E70" s="15">
        <f t="shared" ref="E70:AL70" si="23">(E69-$D69)/$D69</f>
        <v>-2.2911882579089222E-2</v>
      </c>
      <c r="F70" s="15">
        <f t="shared" si="23"/>
        <v>-0.73907437108732943</v>
      </c>
      <c r="G70" s="15">
        <f t="shared" si="23"/>
        <v>-0.76629640979515812</v>
      </c>
      <c r="H70" s="15">
        <f t="shared" si="23"/>
        <v>-0.74870556022080104</v>
      </c>
      <c r="I70" s="15">
        <f t="shared" si="23"/>
        <v>-0.82955183131887589</v>
      </c>
      <c r="J70" s="15">
        <f t="shared" si="23"/>
        <v>-0.77169703940429901</v>
      </c>
      <c r="K70" s="15">
        <f t="shared" si="23"/>
        <v>-0.78078697162779043</v>
      </c>
      <c r="L70" s="15">
        <f t="shared" si="23"/>
        <v>-0.73158831044267647</v>
      </c>
      <c r="M70" s="15">
        <f t="shared" si="23"/>
        <v>-0.73190669686031196</v>
      </c>
      <c r="N70" s="15">
        <f t="shared" si="23"/>
        <v>-0.85879164394846919</v>
      </c>
      <c r="O70" s="15">
        <f t="shared" si="23"/>
        <v>-0.81840432687141562</v>
      </c>
      <c r="P70" s="15">
        <f t="shared" si="23"/>
        <v>-0.80586786167702085</v>
      </c>
      <c r="Q70" s="15">
        <f t="shared" si="23"/>
        <v>-0.75635479390449212</v>
      </c>
      <c r="R70" s="15">
        <f t="shared" si="23"/>
        <v>-0.84387524028224947</v>
      </c>
      <c r="S70" s="45">
        <f t="shared" si="23"/>
        <v>-0.87302749664699308</v>
      </c>
      <c r="T70" s="15">
        <f t="shared" si="23"/>
        <v>-0.87518456462647309</v>
      </c>
      <c r="U70" s="15">
        <f t="shared" si="23"/>
        <v>-0.85924932442382007</v>
      </c>
      <c r="V70" s="15">
        <f t="shared" si="23"/>
        <v>-0.86398930221636738</v>
      </c>
      <c r="W70" s="15">
        <f t="shared" si="23"/>
        <v>-0.86787361651151962</v>
      </c>
      <c r="X70" s="15">
        <f t="shared" si="23"/>
        <v>-0.88136524095882074</v>
      </c>
      <c r="Y70" s="15">
        <f t="shared" si="23"/>
        <v>-0.86106412700434198</v>
      </c>
      <c r="Z70" s="15">
        <f t="shared" si="23"/>
        <v>-0.87529599987264539</v>
      </c>
      <c r="AA70" s="15">
        <f t="shared" si="23"/>
        <v>-0.87081869087464725</v>
      </c>
      <c r="AB70" s="15">
        <f t="shared" si="23"/>
        <v>-0.85064095165700226</v>
      </c>
      <c r="AC70" s="15">
        <f t="shared" si="23"/>
        <v>-0.86224613657981353</v>
      </c>
      <c r="AD70" s="15">
        <f t="shared" si="23"/>
        <v>-0.8518547998742374</v>
      </c>
      <c r="AE70" s="15">
        <f t="shared" si="23"/>
        <v>-0.82624857223590842</v>
      </c>
      <c r="AF70" s="15">
        <f t="shared" si="23"/>
        <v>-0.87563826527160349</v>
      </c>
      <c r="AG70" s="15">
        <f t="shared" si="23"/>
        <v>-0.88076826642575423</v>
      </c>
      <c r="AH70" s="15">
        <f t="shared" si="23"/>
        <v>-0.87300759749589085</v>
      </c>
      <c r="AI70" s="31">
        <f t="shared" si="23"/>
        <v>-0.87081073121420649</v>
      </c>
      <c r="AJ70" s="31">
        <f t="shared" si="23"/>
        <v>-0.85686938595199535</v>
      </c>
      <c r="AK70" s="31">
        <f t="shared" si="23"/>
        <v>-0.8789892823172164</v>
      </c>
      <c r="AL70" s="31">
        <f t="shared" si="23"/>
        <v>-0.87120473440603019</v>
      </c>
    </row>
    <row r="71" spans="1:38" x14ac:dyDescent="0.4">
      <c r="A71" s="16" t="s">
        <v>25</v>
      </c>
      <c r="D71" s="10"/>
      <c r="E71" s="17">
        <f t="shared" ref="E71:AL71" si="24">(E69-D69)/D69</f>
        <v>-2.2911882579089222E-2</v>
      </c>
      <c r="F71" s="17">
        <f t="shared" si="24"/>
        <v>-0.7329558877438801</v>
      </c>
      <c r="G71" s="17">
        <f t="shared" si="24"/>
        <v>-0.10432872700649755</v>
      </c>
      <c r="H71" s="17">
        <f t="shared" si="24"/>
        <v>7.5269915874799906E-2</v>
      </c>
      <c r="I71" s="17">
        <f t="shared" si="24"/>
        <v>-0.32171929935700494</v>
      </c>
      <c r="J71" s="17">
        <f t="shared" si="24"/>
        <v>0.33942747735126555</v>
      </c>
      <c r="K71" s="17">
        <f t="shared" si="24"/>
        <v>-3.9815218338708297E-2</v>
      </c>
      <c r="L71" s="17">
        <f t="shared" si="24"/>
        <v>0.22443310760516341</v>
      </c>
      <c r="M71" s="17">
        <f t="shared" si="24"/>
        <v>-1.1861868540841412E-3</v>
      </c>
      <c r="N71" s="17">
        <f t="shared" si="24"/>
        <v>-0.47328652227483936</v>
      </c>
      <c r="O71" s="17">
        <f t="shared" si="24"/>
        <v>0.28601223189876285</v>
      </c>
      <c r="P71" s="17">
        <f t="shared" si="24"/>
        <v>6.903504350303534E-2</v>
      </c>
      <c r="Q71" s="17">
        <f t="shared" si="24"/>
        <v>0.25504827897250854</v>
      </c>
      <c r="R71" s="17">
        <f t="shared" si="24"/>
        <v>-0.35921267559621034</v>
      </c>
      <c r="S71" s="17">
        <f t="shared" si="24"/>
        <v>-0.18672410716561721</v>
      </c>
      <c r="T71" s="17">
        <f t="shared" si="24"/>
        <v>-1.698846539618859E-2</v>
      </c>
      <c r="U71" s="17">
        <f t="shared" si="24"/>
        <v>0.1276704291818124</v>
      </c>
      <c r="V71" s="17">
        <f t="shared" si="24"/>
        <v>-3.3676412373466171E-2</v>
      </c>
      <c r="W71" s="17">
        <f t="shared" si="24"/>
        <v>-2.8558888076078939E-2</v>
      </c>
      <c r="X71" s="17">
        <f t="shared" si="24"/>
        <v>-0.10211150938281276</v>
      </c>
      <c r="Y71" s="17">
        <f t="shared" si="24"/>
        <v>0.17112281525713705</v>
      </c>
      <c r="Z71" s="17">
        <f t="shared" si="24"/>
        <v>-0.1024348324262388</v>
      </c>
      <c r="AA71" s="17">
        <f t="shared" si="24"/>
        <v>3.5903491415076309E-2</v>
      </c>
      <c r="AB71" s="17">
        <f t="shared" si="24"/>
        <v>0.15619704858436789</v>
      </c>
      <c r="AC71" s="17">
        <f t="shared" si="24"/>
        <v>-7.7699912068000795E-2</v>
      </c>
      <c r="AD71" s="17">
        <f t="shared" si="24"/>
        <v>7.543408545922059E-2</v>
      </c>
      <c r="AE71" s="17">
        <f t="shared" si="24"/>
        <v>0.17284547603696546</v>
      </c>
      <c r="AF71" s="17">
        <f t="shared" si="24"/>
        <v>-0.28425489028356776</v>
      </c>
      <c r="AG71" s="17">
        <f t="shared" si="24"/>
        <v>-4.1250640040962683E-2</v>
      </c>
      <c r="AH71" s="20">
        <f t="shared" si="24"/>
        <v>6.5088954905036897E-2</v>
      </c>
      <c r="AI71" s="21">
        <f t="shared" si="24"/>
        <v>1.7299194584599862E-2</v>
      </c>
      <c r="AJ71" s="21">
        <f t="shared" si="24"/>
        <v>0.10791411231939886</v>
      </c>
      <c r="AK71" s="21">
        <f t="shared" si="24"/>
        <v>-0.15454343232121021</v>
      </c>
      <c r="AL71" s="21">
        <f t="shared" si="24"/>
        <v>6.432940866934167E-2</v>
      </c>
    </row>
    <row r="72" spans="1:38" hidden="1" x14ac:dyDescent="0.4">
      <c r="A72" s="2" t="s">
        <v>35</v>
      </c>
      <c r="D72" s="22" t="e">
        <f>D69/#REF!</f>
        <v>#REF!</v>
      </c>
      <c r="E72" s="22" t="e">
        <f>E69/#REF!</f>
        <v>#REF!</v>
      </c>
      <c r="F72" s="22" t="e">
        <f>F69/#REF!</f>
        <v>#REF!</v>
      </c>
      <c r="G72" s="22" t="e">
        <f>G69/#REF!</f>
        <v>#REF!</v>
      </c>
      <c r="H72" s="22" t="e">
        <f>H69/#REF!</f>
        <v>#REF!</v>
      </c>
      <c r="I72" s="22" t="e">
        <f>I69/#REF!</f>
        <v>#REF!</v>
      </c>
      <c r="J72" s="22" t="e">
        <f>J69/#REF!</f>
        <v>#REF!</v>
      </c>
      <c r="K72" s="22" t="e">
        <f>K69/#REF!</f>
        <v>#REF!</v>
      </c>
      <c r="L72" s="22" t="e">
        <f>L69/#REF!</f>
        <v>#REF!</v>
      </c>
      <c r="M72" s="22" t="e">
        <f>M69/#REF!</f>
        <v>#REF!</v>
      </c>
      <c r="N72" s="22" t="e">
        <f>N69/#REF!</f>
        <v>#REF!</v>
      </c>
      <c r="O72" s="22" t="e">
        <f>O69/#REF!</f>
        <v>#REF!</v>
      </c>
      <c r="P72" s="22" t="e">
        <f>P69/#REF!</f>
        <v>#REF!</v>
      </c>
      <c r="Q72" s="22" t="e">
        <f>Q69/#REF!</f>
        <v>#REF!</v>
      </c>
      <c r="R72" s="22" t="e">
        <f>R69/#REF!</f>
        <v>#REF!</v>
      </c>
      <c r="S72" s="22" t="e">
        <f>S69/#REF!</f>
        <v>#REF!</v>
      </c>
      <c r="T72" s="22" t="e">
        <f>T69/#REF!</f>
        <v>#REF!</v>
      </c>
      <c r="U72" s="22" t="e">
        <f>U69/#REF!</f>
        <v>#REF!</v>
      </c>
      <c r="V72" s="22" t="e">
        <f>V69/#REF!</f>
        <v>#REF!</v>
      </c>
      <c r="W72" s="22" t="e">
        <f>W69/#REF!</f>
        <v>#REF!</v>
      </c>
      <c r="X72" s="22" t="e">
        <f>X69/#REF!</f>
        <v>#REF!</v>
      </c>
      <c r="Y72" s="22" t="e">
        <f>Y69/#REF!</f>
        <v>#REF!</v>
      </c>
      <c r="Z72" s="22" t="e">
        <f>Z69/#REF!</f>
        <v>#REF!</v>
      </c>
      <c r="AA72" s="22" t="e">
        <f>AA69/#REF!</f>
        <v>#REF!</v>
      </c>
      <c r="AB72" s="22" t="e">
        <f>AB69/#REF!</f>
        <v>#REF!</v>
      </c>
      <c r="AC72" s="22" t="e">
        <f>AC69/#REF!</f>
        <v>#REF!</v>
      </c>
      <c r="AD72" s="22" t="e">
        <f>AD69/#REF!</f>
        <v>#REF!</v>
      </c>
      <c r="AE72" s="22" t="e">
        <f>AE69/#REF!</f>
        <v>#REF!</v>
      </c>
      <c r="AF72" s="22" t="e">
        <f>AF69/#REF!</f>
        <v>#REF!</v>
      </c>
      <c r="AG72" s="22" t="e">
        <f>AG69/#REF!</f>
        <v>#REF!</v>
      </c>
      <c r="AH72" s="22" t="e">
        <f>AH69/#REF!</f>
        <v>#REF!</v>
      </c>
      <c r="AI72" s="23" t="e">
        <f>AI69/#REF!</f>
        <v>#REF!</v>
      </c>
    </row>
    <row r="73" spans="1:38" x14ac:dyDescent="0.4">
      <c r="A73" s="2" t="s">
        <v>62</v>
      </c>
      <c r="B73" s="2" t="s">
        <v>63</v>
      </c>
      <c r="D73" s="2">
        <v>0.25126700000000002</v>
      </c>
      <c r="E73" s="2">
        <v>0.24551000000000001</v>
      </c>
      <c r="F73" s="2">
        <v>6.5561999999999995E-2</v>
      </c>
      <c r="G73" s="2">
        <v>5.8722000000000003E-2</v>
      </c>
      <c r="H73" s="2">
        <v>6.3142000000000004E-2</v>
      </c>
      <c r="I73" s="2">
        <v>4.2827999999999998E-2</v>
      </c>
      <c r="J73" s="2">
        <v>5.7364999999999999E-2</v>
      </c>
      <c r="K73" s="2">
        <v>5.5080999999999998E-2</v>
      </c>
      <c r="L73" s="2">
        <v>6.7443000000000003E-2</v>
      </c>
      <c r="M73" s="2">
        <v>6.7363000000000006E-2</v>
      </c>
      <c r="N73" s="2">
        <v>3.5480999999999999E-2</v>
      </c>
      <c r="O73" s="2">
        <v>4.5629000000000003E-2</v>
      </c>
      <c r="P73" s="2">
        <v>4.8779000000000003E-2</v>
      </c>
      <c r="Q73" s="2">
        <v>6.1219999999999997E-2</v>
      </c>
      <c r="R73" s="2">
        <v>3.9229E-2</v>
      </c>
      <c r="S73" s="2">
        <v>3.1904000000000002E-2</v>
      </c>
      <c r="T73" s="2">
        <v>3.1362000000000001E-2</v>
      </c>
      <c r="U73" s="2">
        <v>3.5366000000000002E-2</v>
      </c>
      <c r="V73" s="2">
        <v>3.4174999999999997E-2</v>
      </c>
      <c r="W73" s="2">
        <v>3.3198999999999999E-2</v>
      </c>
      <c r="X73" s="2">
        <v>2.9808999999999999E-2</v>
      </c>
      <c r="Y73" s="2">
        <v>3.4909999999999997E-2</v>
      </c>
      <c r="Z73" s="2">
        <v>3.1334000000000001E-2</v>
      </c>
      <c r="AA73" s="2">
        <v>3.2459000000000002E-2</v>
      </c>
      <c r="AB73" s="2">
        <v>3.7529E-2</v>
      </c>
      <c r="AC73" s="2">
        <v>3.4612999999999998E-2</v>
      </c>
      <c r="AD73" s="2">
        <v>3.7224E-2</v>
      </c>
      <c r="AE73" s="2">
        <v>4.3658000000000002E-2</v>
      </c>
      <c r="AF73" s="2">
        <v>3.1248000000000001E-2</v>
      </c>
      <c r="AG73" s="2">
        <v>2.9959E-2</v>
      </c>
      <c r="AH73" s="2">
        <v>3.1909E-2</v>
      </c>
      <c r="AI73" s="26">
        <v>3.2460999999999997E-2</v>
      </c>
      <c r="AJ73" s="2">
        <v>3.5964000000000003E-2</v>
      </c>
      <c r="AK73" s="2">
        <v>3.0405999999999999E-2</v>
      </c>
      <c r="AL73" s="2">
        <v>3.2362000000000002E-2</v>
      </c>
    </row>
    <row r="76" spans="1:38" x14ac:dyDescent="0.4">
      <c r="A76" s="18" t="s">
        <v>64</v>
      </c>
    </row>
    <row r="77" spans="1:38" x14ac:dyDescent="0.4">
      <c r="A77" s="2" t="s">
        <v>65</v>
      </c>
    </row>
    <row r="78" spans="1:38" x14ac:dyDescent="0.4">
      <c r="A78" s="6" t="s">
        <v>66</v>
      </c>
      <c r="B78" s="6"/>
      <c r="C78" s="6"/>
    </row>
    <row r="79" spans="1:38" x14ac:dyDescent="0.4">
      <c r="A79" s="4" t="s">
        <v>67</v>
      </c>
      <c r="B79" s="4"/>
      <c r="C79" s="4"/>
    </row>
    <row r="80" spans="1:38" x14ac:dyDescent="0.4">
      <c r="A80" s="6" t="s">
        <v>68</v>
      </c>
      <c r="B80" s="6"/>
      <c r="C80" s="6"/>
    </row>
    <row r="81" spans="1:38" x14ac:dyDescent="0.4">
      <c r="A81" s="6" t="s">
        <v>69</v>
      </c>
      <c r="B81" s="6"/>
      <c r="C81" s="6"/>
    </row>
    <row r="82" spans="1:38" x14ac:dyDescent="0.4">
      <c r="A82" s="4" t="s">
        <v>70</v>
      </c>
      <c r="B82" s="4"/>
      <c r="C82" s="4"/>
    </row>
    <row r="83" spans="1:38" x14ac:dyDescent="0.4">
      <c r="A83" s="2" t="s">
        <v>34</v>
      </c>
      <c r="D83" s="10">
        <f t="shared" ref="D83:AL83" si="25">D96+D103</f>
        <v>0.51231899999999997</v>
      </c>
      <c r="E83" s="10">
        <f t="shared" si="25"/>
        <v>0.55986399999999992</v>
      </c>
      <c r="F83" s="10">
        <f t="shared" si="25"/>
        <v>0.229021</v>
      </c>
      <c r="G83" s="10">
        <f t="shared" si="25"/>
        <v>0.21117799999999998</v>
      </c>
      <c r="H83" s="10">
        <f t="shared" si="25"/>
        <v>0.174872</v>
      </c>
      <c r="I83" s="10">
        <f t="shared" si="25"/>
        <v>0.14261700000000002</v>
      </c>
      <c r="J83" s="10">
        <f t="shared" si="25"/>
        <v>0.13095199999999999</v>
      </c>
      <c r="K83" s="10">
        <f t="shared" si="25"/>
        <v>0.10116599999999999</v>
      </c>
      <c r="L83" s="10">
        <f t="shared" si="25"/>
        <v>8.5782000000000011E-2</v>
      </c>
      <c r="M83" s="10">
        <f t="shared" si="25"/>
        <v>6.8195000000000006E-2</v>
      </c>
      <c r="N83" s="10">
        <f t="shared" si="25"/>
        <v>5.0299000000000003E-2</v>
      </c>
      <c r="O83" s="10">
        <f t="shared" si="25"/>
        <v>4.6540999999999999E-2</v>
      </c>
      <c r="P83" s="10">
        <f t="shared" si="25"/>
        <v>5.8220999999999995E-2</v>
      </c>
      <c r="Q83" s="10">
        <f t="shared" si="25"/>
        <v>6.3499E-2</v>
      </c>
      <c r="R83" s="10">
        <f t="shared" si="25"/>
        <v>6.1102999999999998E-2</v>
      </c>
      <c r="S83" s="10">
        <f t="shared" si="25"/>
        <v>6.8084000000000006E-2</v>
      </c>
      <c r="T83" s="10">
        <f t="shared" si="25"/>
        <v>9.1252E-2</v>
      </c>
      <c r="U83" s="10">
        <f t="shared" si="25"/>
        <v>8.1254000000000007E-2</v>
      </c>
      <c r="V83" s="10">
        <f t="shared" si="25"/>
        <v>6.7632999999999999E-2</v>
      </c>
      <c r="W83" s="10">
        <f t="shared" si="25"/>
        <v>6.4665E-2</v>
      </c>
      <c r="X83" s="10">
        <f t="shared" si="25"/>
        <v>7.8446999999999989E-2</v>
      </c>
      <c r="Y83" s="10">
        <f t="shared" si="25"/>
        <v>8.0496999999999999E-2</v>
      </c>
      <c r="Z83" s="10">
        <f t="shared" si="25"/>
        <v>6.4778999999999989E-2</v>
      </c>
      <c r="AA83" s="10">
        <f t="shared" si="25"/>
        <v>7.1706999999999993E-2</v>
      </c>
      <c r="AB83" s="10">
        <f t="shared" si="25"/>
        <v>6.1817999999999998E-2</v>
      </c>
      <c r="AC83" s="10">
        <f t="shared" si="25"/>
        <v>5.1599000000000006E-2</v>
      </c>
      <c r="AD83" s="10">
        <f t="shared" si="25"/>
        <v>5.5757000000000001E-2</v>
      </c>
      <c r="AE83" s="10">
        <f t="shared" si="25"/>
        <v>6.0073000000000001E-2</v>
      </c>
      <c r="AF83" s="10">
        <f t="shared" si="25"/>
        <v>6.0488999999999994E-2</v>
      </c>
      <c r="AG83" s="10">
        <f t="shared" si="25"/>
        <v>5.9621999999999994E-2</v>
      </c>
      <c r="AH83" s="10">
        <f t="shared" si="25"/>
        <v>2.7067000000000001E-2</v>
      </c>
      <c r="AI83" s="10">
        <f t="shared" si="25"/>
        <v>3.7431000000000006E-2</v>
      </c>
      <c r="AJ83" s="10">
        <f t="shared" si="25"/>
        <v>3.7957999999999999E-2</v>
      </c>
      <c r="AK83" s="10">
        <f t="shared" si="25"/>
        <v>2.3829999999999997E-2</v>
      </c>
      <c r="AL83" s="10">
        <f t="shared" si="25"/>
        <v>1.9942999999999999E-2</v>
      </c>
    </row>
    <row r="84" spans="1:38" x14ac:dyDescent="0.4">
      <c r="A84" s="14" t="s">
        <v>24</v>
      </c>
      <c r="B84" s="14"/>
      <c r="C84" s="14"/>
      <c r="D84" s="14"/>
      <c r="E84" s="15">
        <f t="shared" ref="E84:AL84" si="26">(E83-$D83)/$D83</f>
        <v>9.2803507189856221E-2</v>
      </c>
      <c r="F84" s="15">
        <f t="shared" si="26"/>
        <v>-0.55297187884892018</v>
      </c>
      <c r="G84" s="15">
        <f t="shared" si="26"/>
        <v>-0.5877997888034604</v>
      </c>
      <c r="H84" s="15">
        <f t="shared" si="26"/>
        <v>-0.65866579221149313</v>
      </c>
      <c r="I84" s="15">
        <f t="shared" si="26"/>
        <v>-0.72162461279007806</v>
      </c>
      <c r="J84" s="15">
        <f t="shared" si="26"/>
        <v>-0.74439362975021428</v>
      </c>
      <c r="K84" s="15">
        <f t="shared" si="26"/>
        <v>-0.8025331873305499</v>
      </c>
      <c r="L84" s="15">
        <f t="shared" si="26"/>
        <v>-0.8325613533755335</v>
      </c>
      <c r="M84" s="15">
        <f t="shared" si="26"/>
        <v>-0.86688957465953831</v>
      </c>
      <c r="N84" s="15">
        <f t="shared" si="26"/>
        <v>-0.90182093578415012</v>
      </c>
      <c r="O84" s="15">
        <f t="shared" si="26"/>
        <v>-0.90915620931489949</v>
      </c>
      <c r="P84" s="15">
        <f t="shared" si="26"/>
        <v>-0.88635791372172423</v>
      </c>
      <c r="Q84" s="15">
        <f t="shared" si="26"/>
        <v>-0.87605573870967113</v>
      </c>
      <c r="R84" s="15">
        <f t="shared" si="26"/>
        <v>-0.8807325123604629</v>
      </c>
      <c r="S84" s="45">
        <f t="shared" si="26"/>
        <v>-0.86710623654402819</v>
      </c>
      <c r="T84" s="15">
        <f t="shared" si="26"/>
        <v>-0.82188441186057903</v>
      </c>
      <c r="U84" s="15">
        <f t="shared" si="26"/>
        <v>-0.84139959673562759</v>
      </c>
      <c r="V84" s="15">
        <f t="shared" si="26"/>
        <v>-0.86798654744407289</v>
      </c>
      <c r="W84" s="15">
        <f t="shared" si="26"/>
        <v>-0.87377981296809215</v>
      </c>
      <c r="X84" s="15">
        <f t="shared" si="26"/>
        <v>-0.84687860493169298</v>
      </c>
      <c r="Y84" s="15">
        <f t="shared" si="26"/>
        <v>-0.84287719174967157</v>
      </c>
      <c r="Z84" s="15">
        <f t="shared" si="26"/>
        <v>-0.87355729535699445</v>
      </c>
      <c r="AA84" s="15">
        <f t="shared" si="26"/>
        <v>-0.86003447071063155</v>
      </c>
      <c r="AB84" s="15">
        <f t="shared" si="26"/>
        <v>-0.87933689751892863</v>
      </c>
      <c r="AC84" s="15">
        <f t="shared" si="26"/>
        <v>-0.89928345425408773</v>
      </c>
      <c r="AD84" s="15">
        <f t="shared" si="26"/>
        <v>-0.89116741717562686</v>
      </c>
      <c r="AE84" s="15">
        <f t="shared" si="26"/>
        <v>-0.88274297849581995</v>
      </c>
      <c r="AF84" s="15">
        <f t="shared" si="26"/>
        <v>-0.88193098440619999</v>
      </c>
      <c r="AG84" s="15">
        <f t="shared" si="26"/>
        <v>-0.88362328939586465</v>
      </c>
      <c r="AH84" s="15">
        <f t="shared" si="26"/>
        <v>-0.9471676826352331</v>
      </c>
      <c r="AI84" s="31">
        <f t="shared" si="26"/>
        <v>-0.92693809911402858</v>
      </c>
      <c r="AJ84" s="31">
        <f t="shared" si="26"/>
        <v>-0.92590944313991874</v>
      </c>
      <c r="AK84" s="31">
        <f t="shared" si="26"/>
        <v>-0.95348601164508828</v>
      </c>
      <c r="AL84" s="31">
        <f t="shared" si="26"/>
        <v>-0.96107308141997472</v>
      </c>
    </row>
    <row r="85" spans="1:38" x14ac:dyDescent="0.4">
      <c r="A85" s="16" t="s">
        <v>25</v>
      </c>
      <c r="D85" s="10"/>
      <c r="E85" s="17">
        <f t="shared" ref="E85:AL85" si="27">(E83-D83)/D83</f>
        <v>9.2803507189856221E-2</v>
      </c>
      <c r="F85" s="17">
        <f t="shared" si="27"/>
        <v>-0.59093458411328459</v>
      </c>
      <c r="G85" s="17">
        <f t="shared" si="27"/>
        <v>-7.7909885992987649E-2</v>
      </c>
      <c r="H85" s="17">
        <f t="shared" si="27"/>
        <v>-0.17192131756148832</v>
      </c>
      <c r="I85" s="17">
        <f t="shared" si="27"/>
        <v>-0.18444919712704136</v>
      </c>
      <c r="J85" s="17">
        <f t="shared" si="27"/>
        <v>-8.1792493181037568E-2</v>
      </c>
      <c r="K85" s="17">
        <f t="shared" si="27"/>
        <v>-0.2274573889669497</v>
      </c>
      <c r="L85" s="17">
        <f t="shared" si="27"/>
        <v>-0.1520668999466222</v>
      </c>
      <c r="M85" s="17">
        <f t="shared" si="27"/>
        <v>-0.20501970110279549</v>
      </c>
      <c r="N85" s="17">
        <f t="shared" si="27"/>
        <v>-0.26242393137326786</v>
      </c>
      <c r="O85" s="17">
        <f t="shared" si="27"/>
        <v>-7.4713214974452852E-2</v>
      </c>
      <c r="P85" s="17">
        <f t="shared" si="27"/>
        <v>0.25096151780150827</v>
      </c>
      <c r="Q85" s="17">
        <f t="shared" si="27"/>
        <v>9.0654574809776636E-2</v>
      </c>
      <c r="R85" s="17">
        <f t="shared" si="27"/>
        <v>-3.7732877683113154E-2</v>
      </c>
      <c r="S85" s="17">
        <f t="shared" si="27"/>
        <v>0.11424970950689832</v>
      </c>
      <c r="T85" s="17">
        <f t="shared" si="27"/>
        <v>0.34028552963985653</v>
      </c>
      <c r="U85" s="17">
        <f t="shared" si="27"/>
        <v>-0.10956472186910964</v>
      </c>
      <c r="V85" s="17">
        <f t="shared" si="27"/>
        <v>-0.16763482413173514</v>
      </c>
      <c r="W85" s="17">
        <f t="shared" si="27"/>
        <v>-4.3883902828500861E-2</v>
      </c>
      <c r="X85" s="17">
        <f t="shared" si="27"/>
        <v>0.21312920436093696</v>
      </c>
      <c r="Y85" s="17">
        <f t="shared" si="27"/>
        <v>2.6132293140591869E-2</v>
      </c>
      <c r="Z85" s="17">
        <f t="shared" si="27"/>
        <v>-0.1952619352273999</v>
      </c>
      <c r="AA85" s="17">
        <f t="shared" si="27"/>
        <v>0.10694823939857059</v>
      </c>
      <c r="AB85" s="17">
        <f t="shared" si="27"/>
        <v>-0.13790843292844487</v>
      </c>
      <c r="AC85" s="17">
        <f t="shared" si="27"/>
        <v>-0.16530783914070324</v>
      </c>
      <c r="AD85" s="17">
        <f t="shared" si="27"/>
        <v>8.0582957034050939E-2</v>
      </c>
      <c r="AE85" s="17">
        <f t="shared" si="27"/>
        <v>7.740732105385871E-2</v>
      </c>
      <c r="AF85" s="17">
        <f t="shared" si="27"/>
        <v>6.9249080285651247E-3</v>
      </c>
      <c r="AG85" s="17">
        <f t="shared" si="27"/>
        <v>-1.4333184545950501E-2</v>
      </c>
      <c r="AH85" s="20">
        <f t="shared" si="27"/>
        <v>-0.54602327999731637</v>
      </c>
      <c r="AI85" s="21">
        <f t="shared" si="27"/>
        <v>0.38290168840285238</v>
      </c>
      <c r="AJ85" s="21">
        <f t="shared" si="27"/>
        <v>1.4079239133338481E-2</v>
      </c>
      <c r="AK85" s="21">
        <f t="shared" si="27"/>
        <v>-0.37220085357500399</v>
      </c>
      <c r="AL85" s="21">
        <f t="shared" si="27"/>
        <v>-0.16311372219890888</v>
      </c>
    </row>
    <row r="86" spans="1:38" hidden="1" x14ac:dyDescent="0.4">
      <c r="A86" s="2" t="s">
        <v>35</v>
      </c>
      <c r="D86" s="22" t="e">
        <f>D83/#REF!</f>
        <v>#REF!</v>
      </c>
      <c r="E86" s="22" t="e">
        <f>E83/#REF!</f>
        <v>#REF!</v>
      </c>
      <c r="F86" s="22" t="e">
        <f>F83/#REF!</f>
        <v>#REF!</v>
      </c>
      <c r="G86" s="22" t="e">
        <f>G83/#REF!</f>
        <v>#REF!</v>
      </c>
      <c r="H86" s="22" t="e">
        <f>H83/#REF!</f>
        <v>#REF!</v>
      </c>
      <c r="I86" s="22" t="e">
        <f>I83/#REF!</f>
        <v>#REF!</v>
      </c>
      <c r="J86" s="22" t="e">
        <f>J83/#REF!</f>
        <v>#REF!</v>
      </c>
      <c r="K86" s="22" t="e">
        <f>K83/#REF!</f>
        <v>#REF!</v>
      </c>
      <c r="L86" s="22" t="e">
        <f>L83/#REF!</f>
        <v>#REF!</v>
      </c>
      <c r="M86" s="22" t="e">
        <f>M83/#REF!</f>
        <v>#REF!</v>
      </c>
      <c r="N86" s="22" t="e">
        <f>N83/#REF!</f>
        <v>#REF!</v>
      </c>
      <c r="O86" s="22" t="e">
        <f>O83/#REF!</f>
        <v>#REF!</v>
      </c>
      <c r="P86" s="22" t="e">
        <f>P83/#REF!</f>
        <v>#REF!</v>
      </c>
      <c r="Q86" s="22" t="e">
        <f>Q83/#REF!</f>
        <v>#REF!</v>
      </c>
      <c r="R86" s="22" t="e">
        <f>R83/#REF!</f>
        <v>#REF!</v>
      </c>
      <c r="S86" s="22" t="e">
        <f>S83/#REF!</f>
        <v>#REF!</v>
      </c>
      <c r="T86" s="22" t="e">
        <f>T83/#REF!</f>
        <v>#REF!</v>
      </c>
      <c r="U86" s="22" t="e">
        <f>U83/#REF!</f>
        <v>#REF!</v>
      </c>
      <c r="V86" s="22" t="e">
        <f>V83/#REF!</f>
        <v>#REF!</v>
      </c>
      <c r="W86" s="22" t="e">
        <f>W83/#REF!</f>
        <v>#REF!</v>
      </c>
      <c r="X86" s="22" t="e">
        <f>X83/#REF!</f>
        <v>#REF!</v>
      </c>
      <c r="Y86" s="22" t="e">
        <f>Y83/#REF!</f>
        <v>#REF!</v>
      </c>
      <c r="Z86" s="22" t="e">
        <f>Z83/#REF!</f>
        <v>#REF!</v>
      </c>
      <c r="AA86" s="22" t="e">
        <f>AA83/#REF!</f>
        <v>#REF!</v>
      </c>
      <c r="AB86" s="22" t="e">
        <f>AB83/#REF!</f>
        <v>#REF!</v>
      </c>
      <c r="AC86" s="22" t="e">
        <f>AC83/#REF!</f>
        <v>#REF!</v>
      </c>
      <c r="AD86" s="22" t="e">
        <f>AD83/#REF!</f>
        <v>#REF!</v>
      </c>
      <c r="AE86" s="22" t="e">
        <f>AE83/#REF!</f>
        <v>#REF!</v>
      </c>
      <c r="AF86" s="22" t="e">
        <f>AF83/#REF!</f>
        <v>#REF!</v>
      </c>
      <c r="AG86" s="22" t="e">
        <f>AG83/#REF!</f>
        <v>#REF!</v>
      </c>
      <c r="AH86" s="22" t="e">
        <f>AH83/#REF!</f>
        <v>#REF!</v>
      </c>
      <c r="AI86" s="23" t="e">
        <f>AI83/#REF!</f>
        <v>#REF!</v>
      </c>
    </row>
    <row r="87" spans="1:38" x14ac:dyDescent="0.4"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8" ht="18" hidden="1" customHeight="1" x14ac:dyDescent="0.4">
      <c r="A88" s="9" t="s">
        <v>71</v>
      </c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/>
    </row>
    <row r="89" spans="1:38" ht="18" hidden="1" customHeight="1" x14ac:dyDescent="0.4">
      <c r="A89" s="2" t="s">
        <v>34</v>
      </c>
      <c r="S89" s="56" t="s">
        <v>72</v>
      </c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/>
    </row>
    <row r="90" spans="1:38" ht="18" hidden="1" customHeight="1" x14ac:dyDescent="0.4">
      <c r="A90" s="14" t="s">
        <v>73</v>
      </c>
      <c r="B90" s="14"/>
      <c r="C90" s="14"/>
      <c r="D90" s="1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4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/>
    </row>
    <row r="91" spans="1:38" ht="18" hidden="1" customHeight="1" x14ac:dyDescent="0.4">
      <c r="A91" s="16" t="s">
        <v>25</v>
      </c>
      <c r="D91" s="10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10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/>
    </row>
    <row r="92" spans="1:38" ht="18" hidden="1" customHeight="1" x14ac:dyDescent="0.4">
      <c r="A92" s="2" t="s">
        <v>35</v>
      </c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/>
    </row>
    <row r="93" spans="1:38" ht="18" hidden="1" customHeight="1" x14ac:dyDescent="0.4">
      <c r="A93" s="2" t="s">
        <v>74</v>
      </c>
      <c r="B93" s="2" t="s">
        <v>75</v>
      </c>
      <c r="S93" s="56" t="s">
        <v>72</v>
      </c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/>
    </row>
    <row r="94" spans="1:38" ht="18" hidden="1" customHeight="1" x14ac:dyDescent="0.4"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/>
    </row>
    <row r="95" spans="1:38" x14ac:dyDescent="0.4">
      <c r="A95" s="9" t="s">
        <v>76</v>
      </c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/>
    </row>
    <row r="96" spans="1:38" x14ac:dyDescent="0.4">
      <c r="A96" s="2" t="s">
        <v>34</v>
      </c>
      <c r="D96" s="10">
        <f t="shared" ref="D96:AL96" si="28">D100</f>
        <v>0.51118699999999995</v>
      </c>
      <c r="E96" s="10">
        <f t="shared" si="28"/>
        <v>0.55847899999999995</v>
      </c>
      <c r="F96" s="10">
        <f t="shared" si="28"/>
        <v>0.228543</v>
      </c>
      <c r="G96" s="10">
        <f t="shared" si="28"/>
        <v>0.21057799999999999</v>
      </c>
      <c r="H96" s="10">
        <f t="shared" si="28"/>
        <v>0.17444299999999999</v>
      </c>
      <c r="I96" s="10">
        <f t="shared" si="28"/>
        <v>0.14224500000000001</v>
      </c>
      <c r="J96" s="10">
        <f t="shared" si="28"/>
        <v>0.13051399999999999</v>
      </c>
      <c r="K96" s="10">
        <f t="shared" si="28"/>
        <v>0.10057199999999999</v>
      </c>
      <c r="L96" s="10">
        <f t="shared" si="28"/>
        <v>8.5027000000000005E-2</v>
      </c>
      <c r="M96" s="10">
        <f t="shared" si="28"/>
        <v>6.7677000000000001E-2</v>
      </c>
      <c r="N96" s="10">
        <f t="shared" si="28"/>
        <v>4.9736000000000002E-2</v>
      </c>
      <c r="O96" s="10">
        <f t="shared" si="28"/>
        <v>4.5749999999999999E-2</v>
      </c>
      <c r="P96" s="10">
        <f t="shared" si="28"/>
        <v>5.7438999999999997E-2</v>
      </c>
      <c r="Q96" s="10">
        <f t="shared" si="28"/>
        <v>6.2640000000000001E-2</v>
      </c>
      <c r="R96" s="10">
        <f t="shared" si="28"/>
        <v>6.0055999999999998E-2</v>
      </c>
      <c r="S96" s="10">
        <f t="shared" si="28"/>
        <v>6.6972000000000004E-2</v>
      </c>
      <c r="T96" s="10">
        <f t="shared" si="28"/>
        <v>9.0281E-2</v>
      </c>
      <c r="U96" s="10">
        <f t="shared" si="28"/>
        <v>8.0679000000000001E-2</v>
      </c>
      <c r="V96" s="10">
        <f t="shared" si="28"/>
        <v>6.6512000000000002E-2</v>
      </c>
      <c r="W96" s="10">
        <f t="shared" si="28"/>
        <v>6.3644999999999993E-2</v>
      </c>
      <c r="X96" s="10">
        <f t="shared" si="28"/>
        <v>7.7356999999999995E-2</v>
      </c>
      <c r="Y96" s="10">
        <f t="shared" si="28"/>
        <v>7.9404000000000002E-2</v>
      </c>
      <c r="Z96" s="10">
        <f t="shared" si="28"/>
        <v>6.3743999999999995E-2</v>
      </c>
      <c r="AA96" s="10">
        <f t="shared" si="28"/>
        <v>7.0613999999999996E-2</v>
      </c>
      <c r="AB96" s="10">
        <f t="shared" si="28"/>
        <v>6.0908999999999998E-2</v>
      </c>
      <c r="AC96" s="10">
        <f t="shared" si="28"/>
        <v>5.0590000000000003E-2</v>
      </c>
      <c r="AD96" s="10">
        <f t="shared" si="28"/>
        <v>5.4637999999999999E-2</v>
      </c>
      <c r="AE96" s="10">
        <f t="shared" si="28"/>
        <v>5.8895000000000003E-2</v>
      </c>
      <c r="AF96" s="10">
        <f t="shared" si="28"/>
        <v>5.9325999999999997E-2</v>
      </c>
      <c r="AG96" s="10">
        <f t="shared" si="28"/>
        <v>5.8479999999999997E-2</v>
      </c>
      <c r="AH96" s="10">
        <f t="shared" si="28"/>
        <v>2.6119E-2</v>
      </c>
      <c r="AI96" s="25">
        <f t="shared" si="28"/>
        <v>3.6477000000000002E-2</v>
      </c>
      <c r="AJ96" s="25">
        <f t="shared" si="28"/>
        <v>3.6969000000000002E-2</v>
      </c>
      <c r="AK96" s="25">
        <f t="shared" si="28"/>
        <v>2.2738999999999999E-2</v>
      </c>
      <c r="AL96" s="25">
        <f t="shared" si="28"/>
        <v>1.8881999999999999E-2</v>
      </c>
    </row>
    <row r="97" spans="1:38" x14ac:dyDescent="0.4">
      <c r="A97" s="14" t="s">
        <v>24</v>
      </c>
      <c r="B97" s="14"/>
      <c r="C97" s="14"/>
      <c r="D97" s="14"/>
      <c r="E97" s="15">
        <f t="shared" ref="E97:AL97" si="29">(E96-$D96)/$D96</f>
        <v>9.2514089755803663E-2</v>
      </c>
      <c r="F97" s="15">
        <f t="shared" si="29"/>
        <v>-0.55291703427512828</v>
      </c>
      <c r="G97" s="15">
        <f t="shared" si="29"/>
        <v>-0.58806072924389707</v>
      </c>
      <c r="H97" s="15">
        <f t="shared" si="29"/>
        <v>-0.65874914659410344</v>
      </c>
      <c r="I97" s="15">
        <f t="shared" si="29"/>
        <v>-0.72173588138978495</v>
      </c>
      <c r="J97" s="15">
        <f t="shared" si="29"/>
        <v>-0.74468443055085509</v>
      </c>
      <c r="K97" s="15">
        <f t="shared" si="29"/>
        <v>-0.80325790757589688</v>
      </c>
      <c r="L97" s="15">
        <f t="shared" si="29"/>
        <v>-0.83366752284389078</v>
      </c>
      <c r="M97" s="15">
        <f t="shared" si="29"/>
        <v>-0.86760813557465277</v>
      </c>
      <c r="N97" s="15">
        <f t="shared" si="29"/>
        <v>-0.90270488099266999</v>
      </c>
      <c r="O97" s="15">
        <f t="shared" si="29"/>
        <v>-0.91050241887997929</v>
      </c>
      <c r="P97" s="15">
        <f t="shared" si="29"/>
        <v>-0.88763603143272418</v>
      </c>
      <c r="Q97" s="15">
        <f t="shared" si="29"/>
        <v>-0.87746167253862084</v>
      </c>
      <c r="R97" s="15">
        <f t="shared" si="29"/>
        <v>-0.88251657416953089</v>
      </c>
      <c r="S97" s="45">
        <f t="shared" si="29"/>
        <v>-0.86898727862797753</v>
      </c>
      <c r="T97" s="15">
        <f t="shared" si="29"/>
        <v>-0.82338948369187792</v>
      </c>
      <c r="U97" s="15">
        <f t="shared" si="29"/>
        <v>-0.84217321645503507</v>
      </c>
      <c r="V97" s="15">
        <f t="shared" si="29"/>
        <v>-0.86988714501738107</v>
      </c>
      <c r="W97" s="15">
        <f t="shared" si="29"/>
        <v>-0.87549566010090241</v>
      </c>
      <c r="X97" s="15">
        <f t="shared" si="29"/>
        <v>-0.84867181677155323</v>
      </c>
      <c r="Y97" s="15">
        <f t="shared" si="29"/>
        <v>-0.84466741133870771</v>
      </c>
      <c r="Z97" s="15">
        <f t="shared" si="29"/>
        <v>-0.87530199320405244</v>
      </c>
      <c r="AA97" s="15">
        <f t="shared" si="29"/>
        <v>-0.86186268430143953</v>
      </c>
      <c r="AB97" s="15">
        <f t="shared" si="29"/>
        <v>-0.88084790888657183</v>
      </c>
      <c r="AC97" s="15">
        <f t="shared" si="29"/>
        <v>-0.90103425947842952</v>
      </c>
      <c r="AD97" s="15">
        <f t="shared" si="29"/>
        <v>-0.89311543525167891</v>
      </c>
      <c r="AE97" s="15">
        <f t="shared" si="29"/>
        <v>-0.884787758687134</v>
      </c>
      <c r="AF97" s="15">
        <f t="shared" si="29"/>
        <v>-0.88394462300488863</v>
      </c>
      <c r="AG97" s="15">
        <f t="shared" si="29"/>
        <v>-0.8855995946688785</v>
      </c>
      <c r="AH97" s="15">
        <f t="shared" si="29"/>
        <v>-0.94890519516341376</v>
      </c>
      <c r="AI97" s="31">
        <f t="shared" si="29"/>
        <v>-0.92864255155158482</v>
      </c>
      <c r="AJ97" s="31">
        <f t="shared" si="29"/>
        <v>-0.92768008576117933</v>
      </c>
      <c r="AK97" s="31">
        <f t="shared" si="29"/>
        <v>-0.95551725689424805</v>
      </c>
      <c r="AL97" s="31">
        <f t="shared" si="29"/>
        <v>-0.96306244094626814</v>
      </c>
    </row>
    <row r="98" spans="1:38" x14ac:dyDescent="0.4">
      <c r="A98" s="16" t="s">
        <v>25</v>
      </c>
      <c r="D98" s="10"/>
      <c r="E98" s="17">
        <f t="shared" ref="E98:AL98" si="30">(E96-D96)/D96</f>
        <v>9.2514089755803663E-2</v>
      </c>
      <c r="F98" s="17">
        <f t="shared" si="30"/>
        <v>-0.5907760184357872</v>
      </c>
      <c r="G98" s="17">
        <f t="shared" si="30"/>
        <v>-7.8606651702305519E-2</v>
      </c>
      <c r="H98" s="17">
        <f t="shared" si="30"/>
        <v>-0.17159912241544703</v>
      </c>
      <c r="I98" s="17">
        <f t="shared" si="30"/>
        <v>-0.18457605062971846</v>
      </c>
      <c r="J98" s="17">
        <f t="shared" si="30"/>
        <v>-8.2470385602306004E-2</v>
      </c>
      <c r="K98" s="17">
        <f t="shared" si="30"/>
        <v>-0.22941600134851434</v>
      </c>
      <c r="L98" s="17">
        <f t="shared" si="30"/>
        <v>-0.15456588314839109</v>
      </c>
      <c r="M98" s="17">
        <f t="shared" si="30"/>
        <v>-0.20405283027744131</v>
      </c>
      <c r="N98" s="17">
        <f t="shared" si="30"/>
        <v>-0.26509744817293907</v>
      </c>
      <c r="O98" s="17">
        <f t="shared" si="30"/>
        <v>-8.0143155862956478E-2</v>
      </c>
      <c r="P98" s="17">
        <f t="shared" si="30"/>
        <v>0.25549726775956283</v>
      </c>
      <c r="Q98" s="17">
        <f t="shared" si="30"/>
        <v>9.0548233778443302E-2</v>
      </c>
      <c r="R98" s="17">
        <f t="shared" si="30"/>
        <v>-4.1251596424010266E-2</v>
      </c>
      <c r="S98" s="17">
        <f t="shared" si="30"/>
        <v>0.11515918476088993</v>
      </c>
      <c r="T98" s="17">
        <f t="shared" si="30"/>
        <v>0.34804097234665227</v>
      </c>
      <c r="U98" s="17">
        <f t="shared" si="30"/>
        <v>-0.10635681926429702</v>
      </c>
      <c r="V98" s="17">
        <f t="shared" si="30"/>
        <v>-0.17559711944867931</v>
      </c>
      <c r="W98" s="17">
        <f t="shared" si="30"/>
        <v>-4.310500360837155E-2</v>
      </c>
      <c r="X98" s="17">
        <f t="shared" si="30"/>
        <v>0.21544504674365628</v>
      </c>
      <c r="Y98" s="17">
        <f t="shared" si="30"/>
        <v>2.6461729384541895E-2</v>
      </c>
      <c r="Z98" s="17">
        <f t="shared" si="30"/>
        <v>-0.19721928366329161</v>
      </c>
      <c r="AA98" s="17">
        <f t="shared" si="30"/>
        <v>0.10777484939759038</v>
      </c>
      <c r="AB98" s="17">
        <f t="shared" si="30"/>
        <v>-0.13743733537258898</v>
      </c>
      <c r="AC98" s="17">
        <f t="shared" si="30"/>
        <v>-0.16941667077115033</v>
      </c>
      <c r="AD98" s="17">
        <f t="shared" si="30"/>
        <v>8.0015813401857996E-2</v>
      </c>
      <c r="AE98" s="17">
        <f t="shared" si="30"/>
        <v>7.7912807935868883E-2</v>
      </c>
      <c r="AF98" s="17">
        <f t="shared" si="30"/>
        <v>7.3181084981746138E-3</v>
      </c>
      <c r="AG98" s="17">
        <f t="shared" si="30"/>
        <v>-1.4260189461618845E-2</v>
      </c>
      <c r="AH98" s="20">
        <f t="shared" si="30"/>
        <v>-0.55336867305061566</v>
      </c>
      <c r="AI98" s="21">
        <f t="shared" si="30"/>
        <v>0.39656954707301206</v>
      </c>
      <c r="AJ98" s="21">
        <f t="shared" si="30"/>
        <v>1.3487951311785491E-2</v>
      </c>
      <c r="AK98" s="21">
        <f t="shared" si="30"/>
        <v>-0.38491709269928864</v>
      </c>
      <c r="AL98" s="21">
        <f t="shared" si="30"/>
        <v>-0.1696204758344694</v>
      </c>
    </row>
    <row r="99" spans="1:38" hidden="1" x14ac:dyDescent="0.4">
      <c r="A99" s="2" t="s">
        <v>35</v>
      </c>
      <c r="D99" s="22" t="e">
        <f>D96/#REF!</f>
        <v>#REF!</v>
      </c>
      <c r="E99" s="22" t="e">
        <f>E96/#REF!</f>
        <v>#REF!</v>
      </c>
      <c r="F99" s="22" t="e">
        <f>F96/#REF!</f>
        <v>#REF!</v>
      </c>
      <c r="G99" s="22" t="e">
        <f>G96/#REF!</f>
        <v>#REF!</v>
      </c>
      <c r="H99" s="22" t="e">
        <f>H96/#REF!</f>
        <v>#REF!</v>
      </c>
      <c r="I99" s="22" t="e">
        <f>I96/#REF!</f>
        <v>#REF!</v>
      </c>
      <c r="J99" s="22" t="e">
        <f>J96/#REF!</f>
        <v>#REF!</v>
      </c>
      <c r="K99" s="22" t="e">
        <f>K96/#REF!</f>
        <v>#REF!</v>
      </c>
      <c r="L99" s="22" t="e">
        <f>L96/#REF!</f>
        <v>#REF!</v>
      </c>
      <c r="M99" s="22" t="e">
        <f>M96/#REF!</f>
        <v>#REF!</v>
      </c>
      <c r="N99" s="22" t="e">
        <f>N96/#REF!</f>
        <v>#REF!</v>
      </c>
      <c r="O99" s="22" t="e">
        <f>O96/#REF!</f>
        <v>#REF!</v>
      </c>
      <c r="P99" s="22" t="e">
        <f>P96/#REF!</f>
        <v>#REF!</v>
      </c>
      <c r="Q99" s="22" t="e">
        <f>Q96/#REF!</f>
        <v>#REF!</v>
      </c>
      <c r="R99" s="22" t="e">
        <f>R96/#REF!</f>
        <v>#REF!</v>
      </c>
      <c r="S99" s="22" t="e">
        <f>S96/#REF!</f>
        <v>#REF!</v>
      </c>
      <c r="T99" s="22" t="e">
        <f>T96/#REF!</f>
        <v>#REF!</v>
      </c>
      <c r="U99" s="22" t="e">
        <f>U96/#REF!</f>
        <v>#REF!</v>
      </c>
      <c r="V99" s="22" t="e">
        <f>V96/#REF!</f>
        <v>#REF!</v>
      </c>
      <c r="W99" s="22" t="e">
        <f>W96/#REF!</f>
        <v>#REF!</v>
      </c>
      <c r="X99" s="22" t="e">
        <f>X96/#REF!</f>
        <v>#REF!</v>
      </c>
      <c r="Y99" s="22" t="e">
        <f>Y96/#REF!</f>
        <v>#REF!</v>
      </c>
      <c r="Z99" s="22" t="e">
        <f>Z96/#REF!</f>
        <v>#REF!</v>
      </c>
      <c r="AA99" s="22" t="e">
        <f>AA96/#REF!</f>
        <v>#REF!</v>
      </c>
      <c r="AB99" s="22" t="e">
        <f>AB96/#REF!</f>
        <v>#REF!</v>
      </c>
      <c r="AC99" s="22" t="e">
        <f>AC96/#REF!</f>
        <v>#REF!</v>
      </c>
      <c r="AD99" s="22" t="e">
        <f>AD96/#REF!</f>
        <v>#REF!</v>
      </c>
      <c r="AE99" s="22" t="e">
        <f>AE96/#REF!</f>
        <v>#REF!</v>
      </c>
      <c r="AF99" s="22" t="e">
        <f>AF96/#REF!</f>
        <v>#REF!</v>
      </c>
      <c r="AG99" s="22" t="e">
        <f>AG96/#REF!</f>
        <v>#REF!</v>
      </c>
      <c r="AH99" s="22" t="e">
        <f>AH96/#REF!</f>
        <v>#REF!</v>
      </c>
      <c r="AI99" s="23" t="e">
        <f>AI96/#REF!</f>
        <v>#REF!</v>
      </c>
    </row>
    <row r="100" spans="1:38" x14ac:dyDescent="0.4">
      <c r="A100" s="2" t="s">
        <v>77</v>
      </c>
      <c r="B100" s="2" t="s">
        <v>78</v>
      </c>
      <c r="D100" s="2">
        <v>0.51118699999999995</v>
      </c>
      <c r="E100" s="2">
        <v>0.55847899999999995</v>
      </c>
      <c r="F100" s="2">
        <v>0.228543</v>
      </c>
      <c r="G100" s="2">
        <v>0.21057799999999999</v>
      </c>
      <c r="H100" s="2">
        <v>0.17444299999999999</v>
      </c>
      <c r="I100" s="2">
        <v>0.14224500000000001</v>
      </c>
      <c r="J100" s="2">
        <v>0.13051399999999999</v>
      </c>
      <c r="K100" s="2">
        <v>0.10057199999999999</v>
      </c>
      <c r="L100" s="2">
        <v>8.5027000000000005E-2</v>
      </c>
      <c r="M100" s="2">
        <v>6.7677000000000001E-2</v>
      </c>
      <c r="N100" s="2">
        <v>4.9736000000000002E-2</v>
      </c>
      <c r="O100" s="2">
        <v>4.5749999999999999E-2</v>
      </c>
      <c r="P100" s="2">
        <v>5.7438999999999997E-2</v>
      </c>
      <c r="Q100" s="2">
        <v>6.2640000000000001E-2</v>
      </c>
      <c r="R100" s="2">
        <v>6.0055999999999998E-2</v>
      </c>
      <c r="S100" s="2">
        <v>6.6972000000000004E-2</v>
      </c>
      <c r="T100" s="2">
        <v>9.0281E-2</v>
      </c>
      <c r="U100" s="2">
        <v>8.0679000000000001E-2</v>
      </c>
      <c r="V100" s="2">
        <v>6.6512000000000002E-2</v>
      </c>
      <c r="W100" s="2">
        <v>6.3644999999999993E-2</v>
      </c>
      <c r="X100" s="2">
        <v>7.7356999999999995E-2</v>
      </c>
      <c r="Y100" s="2">
        <v>7.9404000000000002E-2</v>
      </c>
      <c r="Z100" s="2">
        <v>6.3743999999999995E-2</v>
      </c>
      <c r="AA100" s="2">
        <v>7.0613999999999996E-2</v>
      </c>
      <c r="AB100" s="2">
        <v>6.0908999999999998E-2</v>
      </c>
      <c r="AC100" s="2">
        <v>5.0590000000000003E-2</v>
      </c>
      <c r="AD100" s="2">
        <v>5.4637999999999999E-2</v>
      </c>
      <c r="AE100" s="2">
        <v>5.8895000000000003E-2</v>
      </c>
      <c r="AF100" s="2">
        <v>5.9325999999999997E-2</v>
      </c>
      <c r="AG100" s="2">
        <v>5.8479999999999997E-2</v>
      </c>
      <c r="AH100" s="2">
        <v>2.6119E-2</v>
      </c>
      <c r="AI100" s="26">
        <v>3.6477000000000002E-2</v>
      </c>
      <c r="AJ100" s="2">
        <v>3.6969000000000002E-2</v>
      </c>
      <c r="AK100" s="2">
        <v>2.2738999999999999E-2</v>
      </c>
      <c r="AL100" s="2">
        <v>1.8881999999999999E-2</v>
      </c>
    </row>
    <row r="101" spans="1:38" x14ac:dyDescent="0.4">
      <c r="AI101" s="26"/>
    </row>
    <row r="102" spans="1:38" x14ac:dyDescent="0.4">
      <c r="A102" s="9" t="s">
        <v>290</v>
      </c>
      <c r="AI102" s="26"/>
    </row>
    <row r="103" spans="1:38" x14ac:dyDescent="0.4">
      <c r="A103" s="2" t="s">
        <v>34</v>
      </c>
      <c r="D103" s="10">
        <f t="shared" ref="D103:AL103" si="31">D107</f>
        <v>1.132E-3</v>
      </c>
      <c r="E103" s="10">
        <f t="shared" si="31"/>
        <v>1.3849999999999999E-3</v>
      </c>
      <c r="F103" s="10">
        <f t="shared" si="31"/>
        <v>4.7800000000000002E-4</v>
      </c>
      <c r="G103" s="10">
        <f t="shared" si="31"/>
        <v>5.9999999999999995E-4</v>
      </c>
      <c r="H103" s="10">
        <f t="shared" si="31"/>
        <v>4.2900000000000002E-4</v>
      </c>
      <c r="I103" s="10">
        <f t="shared" si="31"/>
        <v>3.7199999999999999E-4</v>
      </c>
      <c r="J103" s="10">
        <f t="shared" si="31"/>
        <v>4.3800000000000002E-4</v>
      </c>
      <c r="K103" s="10">
        <f t="shared" si="31"/>
        <v>5.9400000000000002E-4</v>
      </c>
      <c r="L103" s="10">
        <f t="shared" si="31"/>
        <v>7.5500000000000003E-4</v>
      </c>
      <c r="M103" s="10">
        <f t="shared" si="31"/>
        <v>5.1800000000000001E-4</v>
      </c>
      <c r="N103" s="10">
        <f t="shared" si="31"/>
        <v>5.6300000000000002E-4</v>
      </c>
      <c r="O103" s="10">
        <f t="shared" si="31"/>
        <v>7.9100000000000004E-4</v>
      </c>
      <c r="P103" s="10">
        <f t="shared" si="31"/>
        <v>7.8200000000000003E-4</v>
      </c>
      <c r="Q103" s="10">
        <f t="shared" si="31"/>
        <v>8.5899999999999995E-4</v>
      </c>
      <c r="R103" s="10">
        <f t="shared" si="31"/>
        <v>1.047E-3</v>
      </c>
      <c r="S103" s="10">
        <f t="shared" si="31"/>
        <v>1.1119999999999999E-3</v>
      </c>
      <c r="T103" s="10">
        <f t="shared" si="31"/>
        <v>9.7099999999999997E-4</v>
      </c>
      <c r="U103" s="10">
        <f t="shared" si="31"/>
        <v>5.7499999999999999E-4</v>
      </c>
      <c r="V103" s="10">
        <f t="shared" si="31"/>
        <v>1.121E-3</v>
      </c>
      <c r="W103" s="10">
        <f t="shared" si="31"/>
        <v>1.0200000000000001E-3</v>
      </c>
      <c r="X103" s="10">
        <f t="shared" si="31"/>
        <v>1.09E-3</v>
      </c>
      <c r="Y103" s="10">
        <f t="shared" si="31"/>
        <v>1.093E-3</v>
      </c>
      <c r="Z103" s="10">
        <f t="shared" si="31"/>
        <v>1.0349999999999999E-3</v>
      </c>
      <c r="AA103" s="10">
        <f t="shared" si="31"/>
        <v>1.093E-3</v>
      </c>
      <c r="AB103" s="10">
        <f t="shared" si="31"/>
        <v>9.0899999999999998E-4</v>
      </c>
      <c r="AC103" s="10">
        <f t="shared" si="31"/>
        <v>1.0089999999999999E-3</v>
      </c>
      <c r="AD103" s="10">
        <f t="shared" si="31"/>
        <v>1.119E-3</v>
      </c>
      <c r="AE103" s="10">
        <f t="shared" si="31"/>
        <v>1.178E-3</v>
      </c>
      <c r="AF103" s="10">
        <f t="shared" si="31"/>
        <v>1.163E-3</v>
      </c>
      <c r="AG103" s="10">
        <f t="shared" si="31"/>
        <v>1.142E-3</v>
      </c>
      <c r="AH103" s="10">
        <f t="shared" si="31"/>
        <v>9.4799999999999995E-4</v>
      </c>
      <c r="AI103" s="25">
        <f t="shared" si="31"/>
        <v>9.5399999999999999E-4</v>
      </c>
      <c r="AJ103" s="25">
        <f t="shared" si="31"/>
        <v>9.8900000000000008E-4</v>
      </c>
      <c r="AK103" s="25">
        <f t="shared" si="31"/>
        <v>1.091E-3</v>
      </c>
      <c r="AL103" s="25">
        <f t="shared" si="31"/>
        <v>1.0610000000000001E-3</v>
      </c>
    </row>
    <row r="104" spans="1:38" x14ac:dyDescent="0.4">
      <c r="A104" s="14" t="s">
        <v>24</v>
      </c>
      <c r="B104" s="14"/>
      <c r="C104" s="34"/>
      <c r="D104" s="14"/>
      <c r="E104" s="15">
        <f>(E103-$D103)/$D103</f>
        <v>0.22349823321554768</v>
      </c>
      <c r="F104" s="15">
        <f t="shared" ref="F104:AL104" si="32">(F103-$D103)/$D103</f>
        <v>-0.57773851590106007</v>
      </c>
      <c r="G104" s="15">
        <f t="shared" si="32"/>
        <v>-0.46996466431095407</v>
      </c>
      <c r="H104" s="15">
        <f t="shared" si="32"/>
        <v>-0.62102473498233213</v>
      </c>
      <c r="I104" s="15">
        <f t="shared" si="32"/>
        <v>-0.67137809187279152</v>
      </c>
      <c r="J104" s="15">
        <f t="shared" si="32"/>
        <v>-0.61307420494699649</v>
      </c>
      <c r="K104" s="15">
        <f t="shared" si="32"/>
        <v>-0.47526501766784451</v>
      </c>
      <c r="L104" s="15">
        <f t="shared" si="32"/>
        <v>-0.33303886925795051</v>
      </c>
      <c r="M104" s="15">
        <f t="shared" si="32"/>
        <v>-0.54240282685512364</v>
      </c>
      <c r="N104" s="15">
        <f t="shared" si="32"/>
        <v>-0.50265017667844525</v>
      </c>
      <c r="O104" s="15">
        <f t="shared" si="32"/>
        <v>-0.30123674911660775</v>
      </c>
      <c r="P104" s="15">
        <f t="shared" si="32"/>
        <v>-0.30918727915194344</v>
      </c>
      <c r="Q104" s="15">
        <f t="shared" si="32"/>
        <v>-0.24116607773851592</v>
      </c>
      <c r="R104" s="15">
        <f t="shared" si="32"/>
        <v>-7.5088339222614847E-2</v>
      </c>
      <c r="S104" s="15">
        <f t="shared" si="32"/>
        <v>-1.7667844522968244E-2</v>
      </c>
      <c r="T104" s="15">
        <f t="shared" si="32"/>
        <v>-0.142226148409894</v>
      </c>
      <c r="U104" s="15">
        <f t="shared" si="32"/>
        <v>-0.49204946996466431</v>
      </c>
      <c r="V104" s="15">
        <f t="shared" si="32"/>
        <v>-9.7173144876324582E-3</v>
      </c>
      <c r="W104" s="15">
        <f t="shared" si="32"/>
        <v>-9.893992932862182E-2</v>
      </c>
      <c r="X104" s="15">
        <f t="shared" si="32"/>
        <v>-3.710247349823316E-2</v>
      </c>
      <c r="Y104" s="15">
        <f t="shared" si="32"/>
        <v>-3.445229681978796E-2</v>
      </c>
      <c r="Z104" s="15">
        <f t="shared" si="32"/>
        <v>-8.5689045936395827E-2</v>
      </c>
      <c r="AA104" s="15">
        <f t="shared" si="32"/>
        <v>-3.445229681978796E-2</v>
      </c>
      <c r="AB104" s="15">
        <f t="shared" si="32"/>
        <v>-0.19699646643109542</v>
      </c>
      <c r="AC104" s="15">
        <f t="shared" si="32"/>
        <v>-0.10865724381625448</v>
      </c>
      <c r="AD104" s="15">
        <f t="shared" si="32"/>
        <v>-1.148409893992932E-2</v>
      </c>
      <c r="AE104" s="15">
        <f t="shared" si="32"/>
        <v>4.0636042402826887E-2</v>
      </c>
      <c r="AF104" s="15">
        <f t="shared" si="32"/>
        <v>2.7385159010600704E-2</v>
      </c>
      <c r="AG104" s="15">
        <f t="shared" si="32"/>
        <v>8.8339222614841218E-3</v>
      </c>
      <c r="AH104" s="15">
        <f t="shared" si="32"/>
        <v>-0.16254416961130744</v>
      </c>
      <c r="AI104" s="15">
        <f t="shared" si="32"/>
        <v>-0.15724381625441697</v>
      </c>
      <c r="AJ104" s="15">
        <f t="shared" si="32"/>
        <v>-0.12632508833922254</v>
      </c>
      <c r="AK104" s="15">
        <f t="shared" si="32"/>
        <v>-3.6219081272084827E-2</v>
      </c>
      <c r="AL104" s="15">
        <f t="shared" si="32"/>
        <v>-6.2720848056537007E-2</v>
      </c>
    </row>
    <row r="105" spans="1:38" x14ac:dyDescent="0.4">
      <c r="A105" s="16" t="s">
        <v>25</v>
      </c>
      <c r="E105" s="17">
        <f t="shared" ref="E105:AL105" si="33">(E103-D103)/D103</f>
        <v>0.22349823321554768</v>
      </c>
      <c r="F105" s="17">
        <f t="shared" si="33"/>
        <v>-0.65487364620938626</v>
      </c>
      <c r="G105" s="17">
        <f t="shared" si="33"/>
        <v>0.25523012552301239</v>
      </c>
      <c r="H105" s="17">
        <f t="shared" si="33"/>
        <v>-0.28499999999999992</v>
      </c>
      <c r="I105" s="17">
        <f t="shared" si="33"/>
        <v>-0.13286713286713292</v>
      </c>
      <c r="J105" s="17">
        <f t="shared" si="33"/>
        <v>0.17741935483870977</v>
      </c>
      <c r="K105" s="17">
        <f t="shared" si="33"/>
        <v>0.35616438356164382</v>
      </c>
      <c r="L105" s="17">
        <f t="shared" si="33"/>
        <v>0.27104377104377103</v>
      </c>
      <c r="M105" s="17">
        <f t="shared" si="33"/>
        <v>-0.31390728476821195</v>
      </c>
      <c r="N105" s="17">
        <f t="shared" si="33"/>
        <v>8.6872586872586893E-2</v>
      </c>
      <c r="O105" s="17">
        <f t="shared" si="33"/>
        <v>0.4049733570159858</v>
      </c>
      <c r="P105" s="17">
        <f t="shared" si="33"/>
        <v>-1.1378002528445008E-2</v>
      </c>
      <c r="Q105" s="17">
        <f t="shared" si="33"/>
        <v>9.8465473145779941E-2</v>
      </c>
      <c r="R105" s="17">
        <f t="shared" si="33"/>
        <v>0.21885913853317815</v>
      </c>
      <c r="S105" s="17">
        <f t="shared" si="33"/>
        <v>6.2082139446036251E-2</v>
      </c>
      <c r="T105" s="17">
        <f t="shared" si="33"/>
        <v>-0.1267985611510791</v>
      </c>
      <c r="U105" s="17">
        <f t="shared" si="33"/>
        <v>-0.407826982492276</v>
      </c>
      <c r="V105" s="17">
        <f t="shared" si="33"/>
        <v>0.94956521739130439</v>
      </c>
      <c r="W105" s="17">
        <f t="shared" si="33"/>
        <v>-9.0098126672613701E-2</v>
      </c>
      <c r="X105" s="17">
        <f t="shared" si="33"/>
        <v>6.8627450980392121E-2</v>
      </c>
      <c r="Y105" s="17">
        <f t="shared" si="33"/>
        <v>2.7522935779816186E-3</v>
      </c>
      <c r="Z105" s="17">
        <f t="shared" si="33"/>
        <v>-5.3064958828911352E-2</v>
      </c>
      <c r="AA105" s="17">
        <f t="shared" si="33"/>
        <v>5.6038647342995282E-2</v>
      </c>
      <c r="AB105" s="17">
        <f t="shared" si="33"/>
        <v>-0.16834400731930468</v>
      </c>
      <c r="AC105" s="17">
        <f t="shared" si="33"/>
        <v>0.11001100110010995</v>
      </c>
      <c r="AD105" s="17">
        <f t="shared" si="33"/>
        <v>0.10901883052527263</v>
      </c>
      <c r="AE105" s="17">
        <f t="shared" si="33"/>
        <v>5.272564789991066E-2</v>
      </c>
      <c r="AF105" s="17">
        <f t="shared" si="33"/>
        <v>-1.2733446519524651E-2</v>
      </c>
      <c r="AG105" s="17">
        <f t="shared" si="33"/>
        <v>-1.8056749785038666E-2</v>
      </c>
      <c r="AH105" s="20">
        <f t="shared" si="33"/>
        <v>-0.16987740805604207</v>
      </c>
      <c r="AI105" s="21">
        <f t="shared" si="33"/>
        <v>6.3291139240506727E-3</v>
      </c>
      <c r="AJ105" s="21">
        <f t="shared" si="33"/>
        <v>3.6687631027253767E-2</v>
      </c>
      <c r="AK105" s="21">
        <f t="shared" si="33"/>
        <v>0.10313447927199178</v>
      </c>
      <c r="AL105" s="21">
        <f t="shared" si="33"/>
        <v>-2.7497708524289517E-2</v>
      </c>
    </row>
    <row r="106" spans="1:38" hidden="1" x14ac:dyDescent="0.4">
      <c r="A106" s="2" t="s">
        <v>35</v>
      </c>
      <c r="AI106" s="26"/>
    </row>
    <row r="107" spans="1:38" x14ac:dyDescent="0.4">
      <c r="A107" s="2" t="s">
        <v>285</v>
      </c>
      <c r="B107" s="2" t="s">
        <v>286</v>
      </c>
      <c r="D107" s="2">
        <v>1.132E-3</v>
      </c>
      <c r="E107" s="2">
        <v>1.3849999999999999E-3</v>
      </c>
      <c r="F107" s="2">
        <v>4.7800000000000002E-4</v>
      </c>
      <c r="G107" s="2">
        <v>5.9999999999999995E-4</v>
      </c>
      <c r="H107" s="2">
        <v>4.2900000000000002E-4</v>
      </c>
      <c r="I107" s="2">
        <v>3.7199999999999999E-4</v>
      </c>
      <c r="J107" s="2">
        <v>4.3800000000000002E-4</v>
      </c>
      <c r="K107" s="2">
        <v>5.9400000000000002E-4</v>
      </c>
      <c r="L107" s="2">
        <v>7.5500000000000003E-4</v>
      </c>
      <c r="M107" s="2">
        <v>5.1800000000000001E-4</v>
      </c>
      <c r="N107" s="2">
        <v>5.6300000000000002E-4</v>
      </c>
      <c r="O107" s="2">
        <v>7.9100000000000004E-4</v>
      </c>
      <c r="P107" s="2">
        <v>7.8200000000000003E-4</v>
      </c>
      <c r="Q107" s="2">
        <v>8.5899999999999995E-4</v>
      </c>
      <c r="R107" s="2">
        <v>1.047E-3</v>
      </c>
      <c r="S107" s="2">
        <v>1.1119999999999999E-3</v>
      </c>
      <c r="T107" s="2">
        <v>9.7099999999999997E-4</v>
      </c>
      <c r="U107" s="2">
        <v>5.7499999999999999E-4</v>
      </c>
      <c r="V107" s="2">
        <v>1.121E-3</v>
      </c>
      <c r="W107" s="2">
        <v>1.0200000000000001E-3</v>
      </c>
      <c r="X107" s="2">
        <v>1.09E-3</v>
      </c>
      <c r="Y107" s="2">
        <v>1.093E-3</v>
      </c>
      <c r="Z107" s="2">
        <v>1.0349999999999999E-3</v>
      </c>
      <c r="AA107" s="2">
        <v>1.093E-3</v>
      </c>
      <c r="AB107" s="2">
        <v>9.0899999999999998E-4</v>
      </c>
      <c r="AC107" s="2">
        <v>1.0089999999999999E-3</v>
      </c>
      <c r="AD107" s="2">
        <v>1.119E-3</v>
      </c>
      <c r="AE107" s="2">
        <v>1.178E-3</v>
      </c>
      <c r="AF107" s="2">
        <v>1.163E-3</v>
      </c>
      <c r="AG107" s="2">
        <v>1.142E-3</v>
      </c>
      <c r="AH107" s="2">
        <v>9.4799999999999995E-4</v>
      </c>
      <c r="AI107" s="55">
        <v>9.5399999999999999E-4</v>
      </c>
      <c r="AJ107" s="38">
        <v>9.8900000000000008E-4</v>
      </c>
      <c r="AK107" s="38">
        <v>1.091E-3</v>
      </c>
      <c r="AL107" s="2">
        <v>1.0610000000000001E-3</v>
      </c>
    </row>
    <row r="109" spans="1:38" hidden="1" x14ac:dyDescent="0.4">
      <c r="A109" s="9" t="s">
        <v>79</v>
      </c>
    </row>
    <row r="110" spans="1:38" hidden="1" x14ac:dyDescent="0.4">
      <c r="A110" s="2" t="s">
        <v>34</v>
      </c>
      <c r="S110" s="56" t="s">
        <v>72</v>
      </c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</row>
    <row r="111" spans="1:38" hidden="1" x14ac:dyDescent="0.4">
      <c r="A111" s="14" t="s">
        <v>73</v>
      </c>
      <c r="B111" s="14"/>
      <c r="C111" s="14"/>
      <c r="D111" s="1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4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 spans="1:38" hidden="1" x14ac:dyDescent="0.4">
      <c r="A112" s="16" t="s">
        <v>25</v>
      </c>
      <c r="D112" s="10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10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</row>
    <row r="113" spans="1:34" hidden="1" x14ac:dyDescent="0.4">
      <c r="A113" s="2" t="s">
        <v>35</v>
      </c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</row>
    <row r="114" spans="1:34" hidden="1" x14ac:dyDescent="0.4">
      <c r="A114" s="2" t="s">
        <v>80</v>
      </c>
      <c r="B114" s="2" t="s">
        <v>81</v>
      </c>
      <c r="S114" s="56" t="s">
        <v>72</v>
      </c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</row>
    <row r="115" spans="1:34" hidden="1" x14ac:dyDescent="0.4"/>
    <row r="116" spans="1:34" hidden="1" x14ac:dyDescent="0.4">
      <c r="A116" s="9" t="s">
        <v>82</v>
      </c>
    </row>
    <row r="117" spans="1:34" hidden="1" x14ac:dyDescent="0.4">
      <c r="A117" s="2" t="s">
        <v>34</v>
      </c>
      <c r="S117" s="56" t="s">
        <v>72</v>
      </c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</row>
    <row r="118" spans="1:34" hidden="1" x14ac:dyDescent="0.4">
      <c r="A118" s="14" t="s">
        <v>73</v>
      </c>
      <c r="B118" s="14"/>
      <c r="C118" s="14"/>
      <c r="D118" s="1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4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1:34" hidden="1" x14ac:dyDescent="0.4">
      <c r="A119" s="16" t="s">
        <v>25</v>
      </c>
      <c r="D119" s="10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10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</row>
    <row r="120" spans="1:34" hidden="1" x14ac:dyDescent="0.4">
      <c r="A120" s="2" t="s">
        <v>35</v>
      </c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</row>
    <row r="121" spans="1:34" hidden="1" x14ac:dyDescent="0.4">
      <c r="A121" s="2" t="s">
        <v>83</v>
      </c>
      <c r="B121" s="2" t="s">
        <v>84</v>
      </c>
      <c r="S121" s="56" t="s">
        <v>72</v>
      </c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</row>
    <row r="122" spans="1:34" hidden="1" x14ac:dyDescent="0.4"/>
    <row r="123" spans="1:34" hidden="1" x14ac:dyDescent="0.4">
      <c r="A123" s="9" t="s">
        <v>76</v>
      </c>
    </row>
    <row r="124" spans="1:34" hidden="1" x14ac:dyDescent="0.4">
      <c r="A124" s="2" t="s">
        <v>34</v>
      </c>
      <c r="S124" s="56" t="s">
        <v>72</v>
      </c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</row>
    <row r="125" spans="1:34" hidden="1" x14ac:dyDescent="0.4">
      <c r="A125" s="14" t="s">
        <v>73</v>
      </c>
      <c r="B125" s="14"/>
      <c r="C125" s="14"/>
      <c r="D125" s="14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4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</row>
    <row r="126" spans="1:34" hidden="1" x14ac:dyDescent="0.4">
      <c r="A126" s="16" t="s">
        <v>25</v>
      </c>
      <c r="D126" s="10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10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</row>
    <row r="127" spans="1:34" hidden="1" x14ac:dyDescent="0.4">
      <c r="A127" s="2" t="s">
        <v>35</v>
      </c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</row>
    <row r="128" spans="1:34" hidden="1" x14ac:dyDescent="0.4">
      <c r="A128" s="2" t="s">
        <v>77</v>
      </c>
      <c r="B128" s="2" t="s">
        <v>78</v>
      </c>
      <c r="S128" s="56" t="s">
        <v>72</v>
      </c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</row>
    <row r="130" spans="1:38" x14ac:dyDescent="0.4">
      <c r="A130" s="9" t="s">
        <v>85</v>
      </c>
    </row>
    <row r="131" spans="1:38" x14ac:dyDescent="0.4">
      <c r="A131" s="2" t="s">
        <v>65</v>
      </c>
    </row>
    <row r="132" spans="1:38" x14ac:dyDescent="0.4">
      <c r="A132" s="4" t="s">
        <v>86</v>
      </c>
      <c r="B132" s="4"/>
      <c r="C132" s="4"/>
    </row>
    <row r="133" spans="1:38" x14ac:dyDescent="0.4">
      <c r="A133" s="4" t="s">
        <v>87</v>
      </c>
      <c r="B133" s="4"/>
      <c r="C133" s="4"/>
    </row>
    <row r="134" spans="1:38" x14ac:dyDescent="0.4">
      <c r="A134" s="4" t="s">
        <v>88</v>
      </c>
      <c r="B134" s="4"/>
      <c r="C134" s="4"/>
    </row>
    <row r="135" spans="1:38" x14ac:dyDescent="0.4">
      <c r="A135" s="4" t="s">
        <v>89</v>
      </c>
      <c r="B135" s="4"/>
      <c r="C135" s="4"/>
    </row>
    <row r="136" spans="1:38" x14ac:dyDescent="0.4">
      <c r="A136" s="29" t="s">
        <v>90</v>
      </c>
      <c r="B136" s="6"/>
      <c r="C136" s="6"/>
    </row>
    <row r="137" spans="1:38" x14ac:dyDescent="0.4">
      <c r="A137" s="4" t="s">
        <v>91</v>
      </c>
      <c r="B137" s="4"/>
      <c r="C137" s="4"/>
    </row>
    <row r="138" spans="1:38" x14ac:dyDescent="0.4">
      <c r="A138" s="4" t="s">
        <v>92</v>
      </c>
      <c r="B138" s="4"/>
      <c r="C138" s="4"/>
    </row>
    <row r="139" spans="1:38" x14ac:dyDescent="0.4">
      <c r="A139" s="2" t="s">
        <v>34</v>
      </c>
      <c r="D139" s="10">
        <f t="shared" ref="D139:AL139" si="34">D145+D152+D159+D166+D180+D187</f>
        <v>2.3373251239423269</v>
      </c>
      <c r="E139" s="10">
        <f t="shared" si="34"/>
        <v>2.5500919561054558</v>
      </c>
      <c r="F139" s="10">
        <f t="shared" si="34"/>
        <v>1.7161720259294886</v>
      </c>
      <c r="G139" s="10">
        <f t="shared" si="34"/>
        <v>1.2132340667038362</v>
      </c>
      <c r="H139" s="10">
        <f t="shared" si="34"/>
        <v>0.83954077064127242</v>
      </c>
      <c r="I139" s="10">
        <f t="shared" si="34"/>
        <v>1.0565241082419201</v>
      </c>
      <c r="J139" s="10">
        <f t="shared" si="34"/>
        <v>1.1662240916453901</v>
      </c>
      <c r="K139" s="10">
        <f t="shared" si="34"/>
        <v>1.48655600266494</v>
      </c>
      <c r="L139" s="10">
        <f t="shared" si="34"/>
        <v>1.6844885054486596</v>
      </c>
      <c r="M139" s="10">
        <f t="shared" si="34"/>
        <v>1.5539021852212009</v>
      </c>
      <c r="N139" s="10">
        <f t="shared" si="34"/>
        <v>1.3761515591976023</v>
      </c>
      <c r="O139" s="10">
        <f t="shared" si="34"/>
        <v>1.5471770058051324</v>
      </c>
      <c r="P139" s="10">
        <f t="shared" si="34"/>
        <v>1.5621400131691938</v>
      </c>
      <c r="Q139" s="10">
        <f t="shared" si="34"/>
        <v>1.5297576657067533</v>
      </c>
      <c r="R139" s="10">
        <f t="shared" si="34"/>
        <v>1.6756622042344582</v>
      </c>
      <c r="S139" s="10">
        <f t="shared" si="34"/>
        <v>1.55183</v>
      </c>
      <c r="T139" s="10">
        <f t="shared" si="34"/>
        <v>1.6924399999999999</v>
      </c>
      <c r="U139" s="10">
        <f t="shared" si="34"/>
        <v>2.0380199999999999</v>
      </c>
      <c r="V139" s="10">
        <f t="shared" si="34"/>
        <v>1.9894500000000002</v>
      </c>
      <c r="W139" s="10">
        <f t="shared" si="34"/>
        <v>1.53555</v>
      </c>
      <c r="X139" s="10">
        <f t="shared" si="34"/>
        <v>1.7637399999999999</v>
      </c>
      <c r="Y139" s="10">
        <f t="shared" si="34"/>
        <v>1.74655</v>
      </c>
      <c r="Z139" s="10">
        <f t="shared" si="34"/>
        <v>1.7002600000000001</v>
      </c>
      <c r="AA139" s="10">
        <f t="shared" si="34"/>
        <v>1.8579299999999999</v>
      </c>
      <c r="AB139" s="10">
        <f t="shared" si="34"/>
        <v>1.70143</v>
      </c>
      <c r="AC139" s="10">
        <f t="shared" si="34"/>
        <v>1.8245499999999999</v>
      </c>
      <c r="AD139" s="10">
        <f t="shared" si="34"/>
        <v>1.9783099999999998</v>
      </c>
      <c r="AE139" s="10">
        <f t="shared" si="34"/>
        <v>1.95566</v>
      </c>
      <c r="AF139" s="10">
        <f t="shared" si="34"/>
        <v>1.97851</v>
      </c>
      <c r="AG139" s="10">
        <f t="shared" si="34"/>
        <v>2.0082599999999999</v>
      </c>
      <c r="AH139" s="10">
        <f t="shared" si="34"/>
        <v>1.7321500000000003</v>
      </c>
      <c r="AI139" s="10">
        <f t="shared" si="34"/>
        <v>1.72174</v>
      </c>
      <c r="AJ139" s="10">
        <f t="shared" si="34"/>
        <v>1.6929400000000001</v>
      </c>
      <c r="AK139" s="10">
        <f t="shared" si="34"/>
        <v>1.72736</v>
      </c>
      <c r="AL139" s="10">
        <f t="shared" si="34"/>
        <v>1.7326900000000001</v>
      </c>
    </row>
    <row r="140" spans="1:38" x14ac:dyDescent="0.4">
      <c r="A140" s="14" t="s">
        <v>24</v>
      </c>
      <c r="B140" s="14"/>
      <c r="C140" s="14"/>
      <c r="D140" s="14"/>
      <c r="E140" s="15">
        <f t="shared" ref="E140:AL140" si="35">(E139-$D139)/$D139</f>
        <v>9.1030053963677346E-2</v>
      </c>
      <c r="F140" s="15">
        <f t="shared" si="35"/>
        <v>-0.26575382759123811</v>
      </c>
      <c r="G140" s="15">
        <f t="shared" si="35"/>
        <v>-0.48093054993671797</v>
      </c>
      <c r="H140" s="15">
        <f t="shared" si="35"/>
        <v>-0.64081130090056393</v>
      </c>
      <c r="I140" s="15">
        <f t="shared" si="35"/>
        <v>-0.54797725938105746</v>
      </c>
      <c r="J140" s="15">
        <f t="shared" si="35"/>
        <v>-0.50104327391204373</v>
      </c>
      <c r="K140" s="15">
        <f t="shared" si="35"/>
        <v>-0.36399263096201567</v>
      </c>
      <c r="L140" s="15">
        <f t="shared" si="35"/>
        <v>-0.27930928898438351</v>
      </c>
      <c r="M140" s="15">
        <f t="shared" si="35"/>
        <v>-0.33517927424651123</v>
      </c>
      <c r="N140" s="15">
        <f t="shared" si="35"/>
        <v>-0.41122801226879779</v>
      </c>
      <c r="O140" s="15">
        <f t="shared" si="35"/>
        <v>-0.3380565716097147</v>
      </c>
      <c r="P140" s="15">
        <f t="shared" si="35"/>
        <v>-0.33165480609973569</v>
      </c>
      <c r="Q140" s="15">
        <f t="shared" si="35"/>
        <v>-0.34550925327558335</v>
      </c>
      <c r="R140" s="15">
        <f t="shared" si="35"/>
        <v>-0.28308552923602387</v>
      </c>
      <c r="S140" s="45">
        <f t="shared" si="35"/>
        <v>-0.33606583692449493</v>
      </c>
      <c r="T140" s="15">
        <f t="shared" si="35"/>
        <v>-0.27590732557335035</v>
      </c>
      <c r="U140" s="15">
        <f t="shared" si="35"/>
        <v>-0.12805455299153851</v>
      </c>
      <c r="V140" s="15">
        <f t="shared" si="35"/>
        <v>-0.14883471724959327</v>
      </c>
      <c r="W140" s="15">
        <f t="shared" si="35"/>
        <v>-0.34303106389837046</v>
      </c>
      <c r="X140" s="15">
        <f t="shared" si="35"/>
        <v>-0.24540236960054179</v>
      </c>
      <c r="Y140" s="15">
        <f t="shared" si="35"/>
        <v>-0.25275693051460313</v>
      </c>
      <c r="Z140" s="15">
        <f t="shared" si="35"/>
        <v>-0.27256162072471962</v>
      </c>
      <c r="AA140" s="15">
        <f t="shared" si="35"/>
        <v>-0.20510416759382596</v>
      </c>
      <c r="AB140" s="15">
        <f t="shared" si="35"/>
        <v>-0.27206104851590923</v>
      </c>
      <c r="AC140" s="15">
        <f t="shared" si="35"/>
        <v>-0.21938544992723899</v>
      </c>
      <c r="AD140" s="15">
        <f t="shared" si="35"/>
        <v>-0.15360084922066058</v>
      </c>
      <c r="AE140" s="15">
        <f t="shared" si="35"/>
        <v>-0.16329141377583742</v>
      </c>
      <c r="AF140" s="15">
        <f t="shared" si="35"/>
        <v>-0.15351528132171854</v>
      </c>
      <c r="AG140" s="15">
        <f t="shared" si="35"/>
        <v>-0.14078705635410207</v>
      </c>
      <c r="AH140" s="15">
        <f t="shared" si="35"/>
        <v>-0.25891781923842411</v>
      </c>
      <c r="AI140" s="31">
        <f t="shared" si="35"/>
        <v>-0.26337162837835321</v>
      </c>
      <c r="AJ140" s="31">
        <f t="shared" si="35"/>
        <v>-0.27569340582599533</v>
      </c>
      <c r="AK140" s="31">
        <f t="shared" si="35"/>
        <v>-0.26096717041808415</v>
      </c>
      <c r="AL140" s="31">
        <f t="shared" si="35"/>
        <v>-0.25868678591128091</v>
      </c>
    </row>
    <row r="141" spans="1:38" x14ac:dyDescent="0.4">
      <c r="A141" s="16" t="s">
        <v>25</v>
      </c>
      <c r="D141" s="10"/>
      <c r="E141" s="17">
        <f t="shared" ref="E141:AL141" si="36">(E139-D139)/D139</f>
        <v>9.1030053963677346E-2</v>
      </c>
      <c r="F141" s="17">
        <f t="shared" si="36"/>
        <v>-0.32701563101651598</v>
      </c>
      <c r="G141" s="17">
        <f t="shared" si="36"/>
        <v>-0.29305801028498779</v>
      </c>
      <c r="H141" s="17">
        <f t="shared" si="36"/>
        <v>-0.3080141798835479</v>
      </c>
      <c r="I141" s="17">
        <f t="shared" si="36"/>
        <v>0.25845479479800337</v>
      </c>
      <c r="J141" s="17">
        <f t="shared" si="36"/>
        <v>0.10383102718404905</v>
      </c>
      <c r="K141" s="17">
        <f t="shared" si="36"/>
        <v>0.27467440718670405</v>
      </c>
      <c r="L141" s="17">
        <f t="shared" si="36"/>
        <v>0.13314836604129757</v>
      </c>
      <c r="M141" s="17">
        <f t="shared" si="36"/>
        <v>-7.7522832483013754E-2</v>
      </c>
      <c r="N141" s="17">
        <f t="shared" si="36"/>
        <v>-0.11438984236855002</v>
      </c>
      <c r="O141" s="17">
        <f t="shared" si="36"/>
        <v>0.1242780604101851</v>
      </c>
      <c r="P141" s="17">
        <f t="shared" si="36"/>
        <v>9.671167104939522E-3</v>
      </c>
      <c r="Q141" s="17">
        <f t="shared" si="36"/>
        <v>-2.0729478273042102E-2</v>
      </c>
      <c r="R141" s="17">
        <f t="shared" si="36"/>
        <v>9.5377550182300611E-2</v>
      </c>
      <c r="S141" s="17">
        <f t="shared" si="36"/>
        <v>-7.3900457933305283E-2</v>
      </c>
      <c r="T141" s="17">
        <f t="shared" si="36"/>
        <v>9.0609151775645463E-2</v>
      </c>
      <c r="U141" s="17">
        <f t="shared" si="36"/>
        <v>0.20419039965966299</v>
      </c>
      <c r="V141" s="17">
        <f t="shared" si="36"/>
        <v>-2.3831954544116241E-2</v>
      </c>
      <c r="W141" s="17">
        <f t="shared" si="36"/>
        <v>-0.2281535097640052</v>
      </c>
      <c r="X141" s="17">
        <f t="shared" si="36"/>
        <v>0.14860473445996542</v>
      </c>
      <c r="Y141" s="17">
        <f t="shared" si="36"/>
        <v>-9.7463344937461401E-3</v>
      </c>
      <c r="Z141" s="17">
        <f t="shared" si="36"/>
        <v>-2.6503678680827883E-2</v>
      </c>
      <c r="AA141" s="17">
        <f t="shared" si="36"/>
        <v>9.2732876148353627E-2</v>
      </c>
      <c r="AB141" s="17">
        <f t="shared" si="36"/>
        <v>-8.4233528712061204E-2</v>
      </c>
      <c r="AC141" s="17">
        <f t="shared" si="36"/>
        <v>7.2362659645121979E-2</v>
      </c>
      <c r="AD141" s="17">
        <f t="shared" si="36"/>
        <v>8.4272834397522631E-2</v>
      </c>
      <c r="AE141" s="17">
        <f t="shared" si="36"/>
        <v>-1.1449166207520478E-2</v>
      </c>
      <c r="AF141" s="17">
        <f t="shared" si="36"/>
        <v>1.1684035057218553E-2</v>
      </c>
      <c r="AG141" s="17">
        <f t="shared" si="36"/>
        <v>1.5036567922325357E-2</v>
      </c>
      <c r="AH141" s="20">
        <f t="shared" si="36"/>
        <v>-0.13748717795504548</v>
      </c>
      <c r="AI141" s="21">
        <f t="shared" si="36"/>
        <v>-6.0098721242388079E-3</v>
      </c>
      <c r="AJ141" s="21">
        <f t="shared" si="36"/>
        <v>-1.6727264279159416E-2</v>
      </c>
      <c r="AK141" s="21">
        <f t="shared" si="36"/>
        <v>2.0331494323484526E-2</v>
      </c>
      <c r="AL141" s="21">
        <f t="shared" si="36"/>
        <v>3.0856335679881768E-3</v>
      </c>
    </row>
    <row r="142" spans="1:38" hidden="1" x14ac:dyDescent="0.4">
      <c r="A142" s="2" t="s">
        <v>35</v>
      </c>
      <c r="D142" s="22" t="e">
        <f>D139/#REF!</f>
        <v>#REF!</v>
      </c>
      <c r="E142" s="22" t="e">
        <f>E139/#REF!</f>
        <v>#REF!</v>
      </c>
      <c r="F142" s="22" t="e">
        <f>F139/#REF!</f>
        <v>#REF!</v>
      </c>
      <c r="G142" s="22" t="e">
        <f>G139/#REF!</f>
        <v>#REF!</v>
      </c>
      <c r="H142" s="22" t="e">
        <f>H139/#REF!</f>
        <v>#REF!</v>
      </c>
      <c r="I142" s="22" t="e">
        <f>I139/#REF!</f>
        <v>#REF!</v>
      </c>
      <c r="J142" s="22" t="e">
        <f>J139/#REF!</f>
        <v>#REF!</v>
      </c>
      <c r="K142" s="22" t="e">
        <f>K139/#REF!</f>
        <v>#REF!</v>
      </c>
      <c r="L142" s="22" t="e">
        <f>L139/#REF!</f>
        <v>#REF!</v>
      </c>
      <c r="M142" s="22" t="e">
        <f>M139/#REF!</f>
        <v>#REF!</v>
      </c>
      <c r="N142" s="22" t="e">
        <f>N139/#REF!</f>
        <v>#REF!</v>
      </c>
      <c r="O142" s="22" t="e">
        <f>O139/#REF!</f>
        <v>#REF!</v>
      </c>
      <c r="P142" s="22" t="e">
        <f>P139/#REF!</f>
        <v>#REF!</v>
      </c>
      <c r="Q142" s="22" t="e">
        <f>Q139/#REF!</f>
        <v>#REF!</v>
      </c>
      <c r="R142" s="22" t="e">
        <f>R139/#REF!</f>
        <v>#REF!</v>
      </c>
      <c r="S142" s="22" t="e">
        <f>S139/#REF!</f>
        <v>#REF!</v>
      </c>
      <c r="T142" s="22" t="e">
        <f>T139/#REF!</f>
        <v>#REF!</v>
      </c>
      <c r="U142" s="22" t="e">
        <f>U139/#REF!</f>
        <v>#REF!</v>
      </c>
      <c r="V142" s="22" t="e">
        <f>V139/#REF!</f>
        <v>#REF!</v>
      </c>
      <c r="W142" s="22" t="e">
        <f>W139/#REF!</f>
        <v>#REF!</v>
      </c>
      <c r="X142" s="22" t="e">
        <f>X139/#REF!</f>
        <v>#REF!</v>
      </c>
      <c r="Y142" s="22" t="e">
        <f>Y139/#REF!</f>
        <v>#REF!</v>
      </c>
      <c r="Z142" s="22" t="e">
        <f>Z139/#REF!</f>
        <v>#REF!</v>
      </c>
      <c r="AA142" s="22" t="e">
        <f>AA139/#REF!</f>
        <v>#REF!</v>
      </c>
      <c r="AB142" s="22" t="e">
        <f>AB139/#REF!</f>
        <v>#REF!</v>
      </c>
      <c r="AC142" s="22" t="e">
        <f>AC139/#REF!</f>
        <v>#REF!</v>
      </c>
      <c r="AD142" s="22" t="e">
        <f>AD139/#REF!</f>
        <v>#REF!</v>
      </c>
      <c r="AE142" s="22" t="e">
        <f>AE139/#REF!</f>
        <v>#REF!</v>
      </c>
      <c r="AF142" s="22" t="e">
        <f>AF139/#REF!</f>
        <v>#REF!</v>
      </c>
      <c r="AG142" s="22" t="e">
        <f>AG139/#REF!</f>
        <v>#REF!</v>
      </c>
      <c r="AH142" s="22" t="e">
        <f>AH139/#REF!</f>
        <v>#REF!</v>
      </c>
      <c r="AI142" s="23" t="e">
        <f>AI139/#REF!</f>
        <v>#REF!</v>
      </c>
    </row>
    <row r="143" spans="1:38" x14ac:dyDescent="0.4"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:38" x14ac:dyDescent="0.4">
      <c r="A144" s="9" t="s">
        <v>93</v>
      </c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/>
    </row>
    <row r="145" spans="1:38" x14ac:dyDescent="0.4">
      <c r="A145" s="2" t="s">
        <v>34</v>
      </c>
      <c r="D145" s="10">
        <f t="shared" ref="D145:AL145" si="37">D149</f>
        <v>7.4898879298570531E-2</v>
      </c>
      <c r="E145" s="10">
        <f t="shared" si="37"/>
        <v>8.2752709753061607E-2</v>
      </c>
      <c r="F145" s="10">
        <f t="shared" si="37"/>
        <v>4.8368265111883114E-2</v>
      </c>
      <c r="G145" s="10">
        <f t="shared" si="37"/>
        <v>3.8334598965787538E-2</v>
      </c>
      <c r="H145" s="10">
        <f t="shared" si="37"/>
        <v>2.8383269886483892E-2</v>
      </c>
      <c r="I145" s="10">
        <f t="shared" si="37"/>
        <v>3.6683995193951331E-2</v>
      </c>
      <c r="J145" s="10">
        <f t="shared" si="37"/>
        <v>3.8631248709904344E-2</v>
      </c>
      <c r="K145" s="10">
        <f t="shared" si="37"/>
        <v>6.0006020595150394E-2</v>
      </c>
      <c r="L145" s="10">
        <f t="shared" si="37"/>
        <v>8.8832786385756146E-2</v>
      </c>
      <c r="M145" s="10">
        <f t="shared" si="37"/>
        <v>9.3938630439679538E-2</v>
      </c>
      <c r="N145" s="10">
        <f t="shared" si="37"/>
        <v>0.12385037551452351</v>
      </c>
      <c r="O145" s="10">
        <f t="shared" si="37"/>
        <v>0.12810680335741226</v>
      </c>
      <c r="P145" s="10">
        <f t="shared" si="37"/>
        <v>0.12935344836034551</v>
      </c>
      <c r="Q145" s="10">
        <f t="shared" si="37"/>
        <v>0.16236780222895877</v>
      </c>
      <c r="R145" s="10">
        <f t="shared" si="37"/>
        <v>0.19751966312756752</v>
      </c>
      <c r="S145" s="10">
        <f t="shared" si="37"/>
        <v>0.19853999999999999</v>
      </c>
      <c r="T145" s="10">
        <f t="shared" si="37"/>
        <v>0.32049</v>
      </c>
      <c r="U145" s="10">
        <f t="shared" si="37"/>
        <v>0.45239000000000001</v>
      </c>
      <c r="V145" s="10">
        <f t="shared" si="37"/>
        <v>0.42898999999999998</v>
      </c>
      <c r="W145" s="10">
        <f t="shared" si="37"/>
        <v>0.32292999999999999</v>
      </c>
      <c r="X145" s="10">
        <f t="shared" si="37"/>
        <v>0.42308000000000001</v>
      </c>
      <c r="Y145" s="10">
        <f t="shared" si="37"/>
        <v>0.40638999999999997</v>
      </c>
      <c r="Z145" s="10">
        <f t="shared" si="37"/>
        <v>0.41714000000000001</v>
      </c>
      <c r="AA145" s="10">
        <f t="shared" si="37"/>
        <v>0.45780999999999999</v>
      </c>
      <c r="AB145" s="10">
        <f t="shared" si="37"/>
        <v>0.46838999999999997</v>
      </c>
      <c r="AC145" s="10">
        <f t="shared" si="37"/>
        <v>0.47333999999999998</v>
      </c>
      <c r="AD145" s="10">
        <f t="shared" si="37"/>
        <v>0.50602000000000003</v>
      </c>
      <c r="AE145" s="10">
        <f t="shared" si="37"/>
        <v>0.45335999999999999</v>
      </c>
      <c r="AF145" s="10">
        <f t="shared" si="37"/>
        <v>0.40467999999999998</v>
      </c>
      <c r="AG145" s="10">
        <f t="shared" si="37"/>
        <v>0.38457999999999998</v>
      </c>
      <c r="AH145" s="10">
        <f t="shared" si="37"/>
        <v>0.31928000000000001</v>
      </c>
      <c r="AI145" s="25">
        <f t="shared" si="37"/>
        <v>0.30980000000000002</v>
      </c>
      <c r="AJ145" s="25">
        <f t="shared" si="37"/>
        <v>0.25596000000000002</v>
      </c>
      <c r="AK145" s="25">
        <f t="shared" si="37"/>
        <v>0.24618999999999999</v>
      </c>
      <c r="AL145" s="25">
        <f t="shared" si="37"/>
        <v>0.22192000000000001</v>
      </c>
    </row>
    <row r="146" spans="1:38" x14ac:dyDescent="0.4">
      <c r="A146" s="14" t="s">
        <v>24</v>
      </c>
      <c r="B146" s="14"/>
      <c r="C146" s="14"/>
      <c r="D146" s="14"/>
      <c r="E146" s="15">
        <f t="shared" ref="E146:AL146" si="38">(E145-$D145)/$D145</f>
        <v>0.10485911842797051</v>
      </c>
      <c r="F146" s="15">
        <f t="shared" si="38"/>
        <v>-0.35421910761745884</v>
      </c>
      <c r="G146" s="15">
        <f t="shared" si="38"/>
        <v>-0.48818194177547375</v>
      </c>
      <c r="H146" s="15">
        <f t="shared" si="38"/>
        <v>-0.62104546620331613</v>
      </c>
      <c r="I146" s="15">
        <f t="shared" si="38"/>
        <v>-0.51021970505436576</v>
      </c>
      <c r="J146" s="15">
        <f t="shared" si="38"/>
        <v>-0.48422127177753871</v>
      </c>
      <c r="K146" s="15">
        <f t="shared" si="38"/>
        <v>-0.19883953996230716</v>
      </c>
      <c r="L146" s="15">
        <f t="shared" si="38"/>
        <v>0.18603625605185187</v>
      </c>
      <c r="M146" s="15">
        <f t="shared" si="38"/>
        <v>0.2542060885211721</v>
      </c>
      <c r="N146" s="15">
        <f t="shared" si="38"/>
        <v>0.65356780601238218</v>
      </c>
      <c r="O146" s="15">
        <f t="shared" si="38"/>
        <v>0.71039679841854741</v>
      </c>
      <c r="P146" s="15">
        <f t="shared" si="38"/>
        <v>0.72704117300209414</v>
      </c>
      <c r="Q146" s="15">
        <f t="shared" si="38"/>
        <v>1.1678268586864906</v>
      </c>
      <c r="R146" s="15">
        <f t="shared" si="38"/>
        <v>1.6371511159758736</v>
      </c>
      <c r="S146" s="45">
        <f t="shared" si="38"/>
        <v>1.650773974982416</v>
      </c>
      <c r="T146" s="15">
        <f t="shared" si="38"/>
        <v>3.2789692316012617</v>
      </c>
      <c r="U146" s="15">
        <f t="shared" si="38"/>
        <v>5.0400102676654335</v>
      </c>
      <c r="V146" s="15">
        <f t="shared" si="38"/>
        <v>4.7275890376131091</v>
      </c>
      <c r="W146" s="15">
        <f t="shared" si="38"/>
        <v>3.3115464880682564</v>
      </c>
      <c r="X146" s="15">
        <f t="shared" si="38"/>
        <v>4.6486826500229705</v>
      </c>
      <c r="Y146" s="15">
        <f t="shared" si="38"/>
        <v>4.4258488752548804</v>
      </c>
      <c r="Z146" s="15">
        <f t="shared" si="38"/>
        <v>4.5693757223943035</v>
      </c>
      <c r="AA146" s="15">
        <f t="shared" si="38"/>
        <v>5.1123745012929378</v>
      </c>
      <c r="AB146" s="15">
        <f t="shared" si="38"/>
        <v>5.2536316215473651</v>
      </c>
      <c r="AC146" s="15">
        <f t="shared" si="38"/>
        <v>5.3197207279045875</v>
      </c>
      <c r="AD146" s="15">
        <f t="shared" si="38"/>
        <v>5.7560423432084331</v>
      </c>
      <c r="AE146" s="15">
        <f t="shared" si="38"/>
        <v>5.0529610622445258</v>
      </c>
      <c r="AF146" s="15">
        <f t="shared" si="38"/>
        <v>4.4030180930587495</v>
      </c>
      <c r="AG146" s="15">
        <f t="shared" si="38"/>
        <v>4.1346562672445728</v>
      </c>
      <c r="AH146" s="15">
        <f t="shared" si="38"/>
        <v>3.2628141167139408</v>
      </c>
      <c r="AI146" s="31">
        <f t="shared" si="38"/>
        <v>3.1362434645388966</v>
      </c>
      <c r="AJ146" s="31">
        <f t="shared" si="38"/>
        <v>2.4174076087261978</v>
      </c>
      <c r="AK146" s="31">
        <f t="shared" si="38"/>
        <v>2.2869650695120427</v>
      </c>
      <c r="AL146" s="31">
        <f t="shared" si="38"/>
        <v>1.9629281783423884</v>
      </c>
    </row>
    <row r="147" spans="1:38" x14ac:dyDescent="0.4">
      <c r="A147" s="16" t="s">
        <v>25</v>
      </c>
      <c r="D147" s="10"/>
      <c r="E147" s="17">
        <f t="shared" ref="E147:AL147" si="39">(E145-D145)/D145</f>
        <v>0.10485911842797051</v>
      </c>
      <c r="F147" s="17">
        <f t="shared" si="39"/>
        <v>-0.41550838327570738</v>
      </c>
      <c r="G147" s="17">
        <f t="shared" si="39"/>
        <v>-0.20744316801287349</v>
      </c>
      <c r="H147" s="17">
        <f t="shared" si="39"/>
        <v>-0.25959131822886433</v>
      </c>
      <c r="I147" s="17">
        <f t="shared" si="39"/>
        <v>0.29245133984440047</v>
      </c>
      <c r="J147" s="17">
        <f t="shared" si="39"/>
        <v>5.308182780140825E-2</v>
      </c>
      <c r="K147" s="17">
        <f t="shared" si="39"/>
        <v>0.55330263967796489</v>
      </c>
      <c r="L147" s="17">
        <f t="shared" si="39"/>
        <v>0.48039789182313303</v>
      </c>
      <c r="M147" s="17">
        <f t="shared" si="39"/>
        <v>5.7477022410974223E-2</v>
      </c>
      <c r="N147" s="17">
        <f t="shared" si="39"/>
        <v>0.31841793876323421</v>
      </c>
      <c r="O147" s="17">
        <f t="shared" si="39"/>
        <v>3.4367500503780186E-2</v>
      </c>
      <c r="P147" s="17">
        <f t="shared" si="39"/>
        <v>9.7312942815001909E-3</v>
      </c>
      <c r="Q147" s="17">
        <f t="shared" si="39"/>
        <v>0.25522592777460207</v>
      </c>
      <c r="R147" s="17">
        <f t="shared" si="39"/>
        <v>0.21649526824930634</v>
      </c>
      <c r="S147" s="17">
        <f t="shared" si="39"/>
        <v>5.1657483426016601E-3</v>
      </c>
      <c r="T147" s="17">
        <f t="shared" si="39"/>
        <v>0.61423390752493201</v>
      </c>
      <c r="U147" s="17">
        <f t="shared" si="39"/>
        <v>0.41155730287996511</v>
      </c>
      <c r="V147" s="17">
        <f t="shared" si="39"/>
        <v>-5.1725281283848075E-2</v>
      </c>
      <c r="W147" s="17">
        <f t="shared" si="39"/>
        <v>-0.24723187020676471</v>
      </c>
      <c r="X147" s="17">
        <f t="shared" si="39"/>
        <v>0.31012913015204541</v>
      </c>
      <c r="Y147" s="17">
        <f t="shared" si="39"/>
        <v>-3.9448804008698206E-2</v>
      </c>
      <c r="Z147" s="17">
        <f t="shared" si="39"/>
        <v>2.6452422549767558E-2</v>
      </c>
      <c r="AA147" s="17">
        <f t="shared" si="39"/>
        <v>9.7497243131802233E-2</v>
      </c>
      <c r="AB147" s="17">
        <f t="shared" si="39"/>
        <v>2.3110023809003687E-2</v>
      </c>
      <c r="AC147" s="17">
        <f t="shared" si="39"/>
        <v>1.0568116313328659E-2</v>
      </c>
      <c r="AD147" s="17">
        <f t="shared" si="39"/>
        <v>6.9041281108716865E-2</v>
      </c>
      <c r="AE147" s="17">
        <f t="shared" si="39"/>
        <v>-0.10406703292359994</v>
      </c>
      <c r="AF147" s="17">
        <f t="shared" si="39"/>
        <v>-0.10737603670372331</v>
      </c>
      <c r="AG147" s="17">
        <f t="shared" si="39"/>
        <v>-4.9668874172185448E-2</v>
      </c>
      <c r="AH147" s="20">
        <f t="shared" si="39"/>
        <v>-0.16979562119715005</v>
      </c>
      <c r="AI147" s="21">
        <f t="shared" si="39"/>
        <v>-2.9691806564770697E-2</v>
      </c>
      <c r="AJ147" s="21">
        <f t="shared" si="39"/>
        <v>-0.17378954163976756</v>
      </c>
      <c r="AK147" s="21">
        <f t="shared" si="39"/>
        <v>-3.8170026566651145E-2</v>
      </c>
      <c r="AL147" s="21">
        <f t="shared" si="39"/>
        <v>-9.8582395710629947E-2</v>
      </c>
    </row>
    <row r="148" spans="1:38" hidden="1" x14ac:dyDescent="0.4">
      <c r="A148" s="2" t="s">
        <v>35</v>
      </c>
      <c r="D148" s="22" t="e">
        <f>D145/#REF!</f>
        <v>#REF!</v>
      </c>
      <c r="E148" s="22" t="e">
        <f>E145/#REF!</f>
        <v>#REF!</v>
      </c>
      <c r="F148" s="22" t="e">
        <f>F145/#REF!</f>
        <v>#REF!</v>
      </c>
      <c r="G148" s="22" t="e">
        <f>G145/#REF!</f>
        <v>#REF!</v>
      </c>
      <c r="H148" s="22" t="e">
        <f>H145/#REF!</f>
        <v>#REF!</v>
      </c>
      <c r="I148" s="22" t="e">
        <f>I145/#REF!</f>
        <v>#REF!</v>
      </c>
      <c r="J148" s="22" t="e">
        <f>J145/#REF!</f>
        <v>#REF!</v>
      </c>
      <c r="K148" s="22" t="e">
        <f>K145/#REF!</f>
        <v>#REF!</v>
      </c>
      <c r="L148" s="22" t="e">
        <f>L145/#REF!</f>
        <v>#REF!</v>
      </c>
      <c r="M148" s="22" t="e">
        <f>M145/#REF!</f>
        <v>#REF!</v>
      </c>
      <c r="N148" s="22" t="e">
        <f>N145/#REF!</f>
        <v>#REF!</v>
      </c>
      <c r="O148" s="22" t="e">
        <f>O145/#REF!</f>
        <v>#REF!</v>
      </c>
      <c r="P148" s="22" t="e">
        <f>P145/#REF!</f>
        <v>#REF!</v>
      </c>
      <c r="Q148" s="22" t="e">
        <f>Q145/#REF!</f>
        <v>#REF!</v>
      </c>
      <c r="R148" s="22" t="e">
        <f>R145/#REF!</f>
        <v>#REF!</v>
      </c>
      <c r="S148" s="22" t="e">
        <f>S145/#REF!</f>
        <v>#REF!</v>
      </c>
      <c r="T148" s="22" t="e">
        <f>T145/#REF!</f>
        <v>#REF!</v>
      </c>
      <c r="U148" s="22" t="e">
        <f>U145/#REF!</f>
        <v>#REF!</v>
      </c>
      <c r="V148" s="22" t="e">
        <f>V145/#REF!</f>
        <v>#REF!</v>
      </c>
      <c r="W148" s="22" t="e">
        <f>W145/#REF!</f>
        <v>#REF!</v>
      </c>
      <c r="X148" s="22" t="e">
        <f>X145/#REF!</f>
        <v>#REF!</v>
      </c>
      <c r="Y148" s="22" t="e">
        <f>Y145/#REF!</f>
        <v>#REF!</v>
      </c>
      <c r="Z148" s="22" t="e">
        <f>Z145/#REF!</f>
        <v>#REF!</v>
      </c>
      <c r="AA148" s="22" t="e">
        <f>AA145/#REF!</f>
        <v>#REF!</v>
      </c>
      <c r="AB148" s="22" t="e">
        <f>AB145/#REF!</f>
        <v>#REF!</v>
      </c>
      <c r="AC148" s="22" t="e">
        <f>AC145/#REF!</f>
        <v>#REF!</v>
      </c>
      <c r="AD148" s="22" t="e">
        <f>AD145/#REF!</f>
        <v>#REF!</v>
      </c>
      <c r="AE148" s="22" t="e">
        <f>AE145/#REF!</f>
        <v>#REF!</v>
      </c>
      <c r="AF148" s="22" t="e">
        <f>AF145/#REF!</f>
        <v>#REF!</v>
      </c>
      <c r="AG148" s="22" t="e">
        <f>AG145/#REF!</f>
        <v>#REF!</v>
      </c>
      <c r="AH148" s="22" t="e">
        <f>AH145/#REF!</f>
        <v>#REF!</v>
      </c>
      <c r="AI148" s="23" t="e">
        <f>AI145/#REF!</f>
        <v>#REF!</v>
      </c>
    </row>
    <row r="149" spans="1:38" x14ac:dyDescent="0.4">
      <c r="A149" s="2" t="s">
        <v>94</v>
      </c>
      <c r="B149" s="2" t="s">
        <v>95</v>
      </c>
      <c r="D149" s="2">
        <v>7.4898879298570531E-2</v>
      </c>
      <c r="E149" s="2">
        <v>8.2752709753061607E-2</v>
      </c>
      <c r="F149" s="2">
        <v>4.8368265111883114E-2</v>
      </c>
      <c r="G149" s="2">
        <v>3.8334598965787538E-2</v>
      </c>
      <c r="H149" s="2">
        <v>2.8383269886483892E-2</v>
      </c>
      <c r="I149" s="2">
        <v>3.6683995193951331E-2</v>
      </c>
      <c r="J149" s="2">
        <v>3.8631248709904344E-2</v>
      </c>
      <c r="K149" s="2">
        <v>6.0006020595150394E-2</v>
      </c>
      <c r="L149" s="2">
        <v>8.8832786385756146E-2</v>
      </c>
      <c r="M149" s="2">
        <v>9.3938630439679538E-2</v>
      </c>
      <c r="N149" s="2">
        <v>0.12385037551452351</v>
      </c>
      <c r="O149" s="2">
        <v>0.12810680335741226</v>
      </c>
      <c r="P149" s="2">
        <v>0.12935344836034551</v>
      </c>
      <c r="Q149" s="2">
        <v>0.16236780222895877</v>
      </c>
      <c r="R149" s="2">
        <v>0.19751966312756752</v>
      </c>
      <c r="S149" s="2">
        <v>0.19853999999999999</v>
      </c>
      <c r="T149" s="2">
        <v>0.32049</v>
      </c>
      <c r="U149" s="2">
        <v>0.45239000000000001</v>
      </c>
      <c r="V149" s="2">
        <v>0.42898999999999998</v>
      </c>
      <c r="W149" s="2">
        <v>0.32292999999999999</v>
      </c>
      <c r="X149" s="2">
        <v>0.42308000000000001</v>
      </c>
      <c r="Y149" s="2">
        <v>0.40638999999999997</v>
      </c>
      <c r="Z149" s="2">
        <v>0.41714000000000001</v>
      </c>
      <c r="AA149" s="2">
        <v>0.45780999999999999</v>
      </c>
      <c r="AB149" s="2">
        <v>0.46838999999999997</v>
      </c>
      <c r="AC149" s="2">
        <v>0.47333999999999998</v>
      </c>
      <c r="AD149" s="2">
        <v>0.50602000000000003</v>
      </c>
      <c r="AE149" s="2">
        <v>0.45335999999999999</v>
      </c>
      <c r="AF149" s="2">
        <v>0.40467999999999998</v>
      </c>
      <c r="AG149" s="2">
        <v>0.38457999999999998</v>
      </c>
      <c r="AH149" s="2">
        <v>0.31928000000000001</v>
      </c>
      <c r="AI149" s="26">
        <v>0.30980000000000002</v>
      </c>
      <c r="AJ149" s="2">
        <v>0.25596000000000002</v>
      </c>
      <c r="AK149" s="2">
        <v>0.24618999999999999</v>
      </c>
      <c r="AL149" s="2">
        <v>0.22192000000000001</v>
      </c>
    </row>
    <row r="150" spans="1:38" x14ac:dyDescent="0.4"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</row>
    <row r="151" spans="1:38" x14ac:dyDescent="0.4">
      <c r="A151" s="9" t="s">
        <v>96</v>
      </c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/>
    </row>
    <row r="152" spans="1:38" x14ac:dyDescent="0.4">
      <c r="A152" s="2" t="s">
        <v>34</v>
      </c>
      <c r="D152" s="10">
        <f t="shared" ref="D152:AL152" si="40">D156</f>
        <v>1.258645921742042</v>
      </c>
      <c r="E152" s="10">
        <f t="shared" si="40"/>
        <v>1.3714712256478816</v>
      </c>
      <c r="F152" s="10">
        <f t="shared" si="40"/>
        <v>0.96118774420552144</v>
      </c>
      <c r="G152" s="10">
        <f t="shared" si="40"/>
        <v>0.64929644001324638</v>
      </c>
      <c r="H152" s="10">
        <f t="shared" si="40"/>
        <v>0.41715602344707364</v>
      </c>
      <c r="I152" s="10">
        <f t="shared" si="40"/>
        <v>0.48650724330532097</v>
      </c>
      <c r="J152" s="10">
        <f t="shared" si="40"/>
        <v>0.54102290258152597</v>
      </c>
      <c r="K152" s="10">
        <f t="shared" si="40"/>
        <v>0.76604978095146137</v>
      </c>
      <c r="L152" s="10">
        <f t="shared" si="40"/>
        <v>0.88416269249341317</v>
      </c>
      <c r="M152" s="10">
        <f t="shared" si="40"/>
        <v>0.81145908968183711</v>
      </c>
      <c r="N152" s="10">
        <f t="shared" si="40"/>
        <v>0.65753727349362545</v>
      </c>
      <c r="O152" s="10">
        <f t="shared" si="40"/>
        <v>0.76362899014280405</v>
      </c>
      <c r="P152" s="10">
        <f t="shared" si="40"/>
        <v>0.75310210874975059</v>
      </c>
      <c r="Q152" s="10">
        <f t="shared" si="40"/>
        <v>0.66650708154431892</v>
      </c>
      <c r="R152" s="10">
        <f t="shared" si="40"/>
        <v>0.69508714902651036</v>
      </c>
      <c r="S152" s="10">
        <f t="shared" si="40"/>
        <v>0.56340999999999997</v>
      </c>
      <c r="T152" s="10">
        <f t="shared" si="40"/>
        <v>0.51593</v>
      </c>
      <c r="U152" s="10">
        <f t="shared" si="40"/>
        <v>0.54066000000000003</v>
      </c>
      <c r="V152" s="10">
        <f t="shared" si="40"/>
        <v>0.52309000000000005</v>
      </c>
      <c r="W152" s="10">
        <f t="shared" si="40"/>
        <v>0.37958999999999998</v>
      </c>
      <c r="X152" s="10">
        <f t="shared" si="40"/>
        <v>0.46912999999999999</v>
      </c>
      <c r="Y152" s="10">
        <f t="shared" si="40"/>
        <v>0.47214</v>
      </c>
      <c r="Z152" s="10">
        <f t="shared" si="40"/>
        <v>0.4501</v>
      </c>
      <c r="AA152" s="10">
        <f t="shared" si="40"/>
        <v>0.40844999999999998</v>
      </c>
      <c r="AB152" s="10">
        <f t="shared" si="40"/>
        <v>0.43707000000000001</v>
      </c>
      <c r="AC152" s="10">
        <f t="shared" si="40"/>
        <v>0.39861999999999997</v>
      </c>
      <c r="AD152" s="10">
        <f t="shared" si="40"/>
        <v>0.33282</v>
      </c>
      <c r="AE152" s="10">
        <f t="shared" si="40"/>
        <v>0.30338999999999999</v>
      </c>
      <c r="AF152" s="10">
        <f t="shared" si="40"/>
        <v>0.29698000000000002</v>
      </c>
      <c r="AG152" s="10">
        <f t="shared" si="40"/>
        <v>0.29167999999999999</v>
      </c>
      <c r="AH152" s="10">
        <f t="shared" si="40"/>
        <v>0.2427</v>
      </c>
      <c r="AI152" s="25">
        <f t="shared" si="40"/>
        <v>0.23444999999999999</v>
      </c>
      <c r="AJ152" s="25">
        <f t="shared" si="40"/>
        <v>0.18160999999999999</v>
      </c>
      <c r="AK152" s="25">
        <f t="shared" si="40"/>
        <v>0.18922</v>
      </c>
      <c r="AL152" s="25">
        <f t="shared" si="40"/>
        <v>0.12289</v>
      </c>
    </row>
    <row r="153" spans="1:38" x14ac:dyDescent="0.4">
      <c r="A153" s="14" t="s">
        <v>24</v>
      </c>
      <c r="B153" s="14"/>
      <c r="C153" s="14"/>
      <c r="D153" s="14"/>
      <c r="E153" s="15">
        <f t="shared" ref="E153:AL153" si="41">(E152-$D152)/$D152</f>
        <v>8.9640225226871206E-2</v>
      </c>
      <c r="F153" s="15">
        <f t="shared" si="41"/>
        <v>-0.236331896364325</v>
      </c>
      <c r="G153" s="15">
        <f t="shared" si="41"/>
        <v>-0.48413097854035003</v>
      </c>
      <c r="H153" s="15">
        <f t="shared" si="41"/>
        <v>-0.66856761203364923</v>
      </c>
      <c r="I153" s="15">
        <f t="shared" si="41"/>
        <v>-0.61346774744086441</v>
      </c>
      <c r="J153" s="15">
        <f t="shared" si="41"/>
        <v>-0.57015480427353427</v>
      </c>
      <c r="K153" s="15">
        <f t="shared" si="41"/>
        <v>-0.39136990974300212</v>
      </c>
      <c r="L153" s="15">
        <f t="shared" si="41"/>
        <v>-0.29752865581951871</v>
      </c>
      <c r="M153" s="15">
        <f t="shared" si="41"/>
        <v>-0.35529200415734979</v>
      </c>
      <c r="N153" s="15">
        <f t="shared" si="41"/>
        <v>-0.47758359826602059</v>
      </c>
      <c r="O153" s="15">
        <f t="shared" si="41"/>
        <v>-0.39329323922497966</v>
      </c>
      <c r="P153" s="15">
        <f t="shared" si="41"/>
        <v>-0.40165689512789127</v>
      </c>
      <c r="Q153" s="15">
        <f t="shared" si="41"/>
        <v>-0.47045704432757957</v>
      </c>
      <c r="R153" s="15">
        <f t="shared" si="41"/>
        <v>-0.44775004866780349</v>
      </c>
      <c r="S153" s="45">
        <f t="shared" si="41"/>
        <v>-0.55236815194204381</v>
      </c>
      <c r="T153" s="15">
        <f t="shared" si="41"/>
        <v>-0.59009123130838759</v>
      </c>
      <c r="U153" s="15">
        <f t="shared" si="41"/>
        <v>-0.57044313205123331</v>
      </c>
      <c r="V153" s="15">
        <f t="shared" si="41"/>
        <v>-0.58440257822786901</v>
      </c>
      <c r="W153" s="15">
        <f t="shared" si="41"/>
        <v>-0.69841399122429559</v>
      </c>
      <c r="X153" s="15">
        <f t="shared" si="41"/>
        <v>-0.62727404753300608</v>
      </c>
      <c r="Y153" s="15">
        <f t="shared" si="41"/>
        <v>-0.6248825886262519</v>
      </c>
      <c r="Z153" s="15">
        <f t="shared" si="41"/>
        <v>-0.64239347045511075</v>
      </c>
      <c r="AA153" s="15">
        <f t="shared" si="41"/>
        <v>-0.67548458788578092</v>
      </c>
      <c r="AB153" s="15">
        <f t="shared" si="41"/>
        <v>-0.65274586565611026</v>
      </c>
      <c r="AC153" s="15">
        <f t="shared" si="41"/>
        <v>-0.68329456830219115</v>
      </c>
      <c r="AD153" s="15">
        <f t="shared" si="41"/>
        <v>-0.73557297231030871</v>
      </c>
      <c r="AE153" s="15">
        <f t="shared" si="41"/>
        <v>-0.75895524328232844</v>
      </c>
      <c r="AF153" s="15">
        <f t="shared" si="41"/>
        <v>-0.76404801789770882</v>
      </c>
      <c r="AG153" s="15">
        <f t="shared" si="41"/>
        <v>-0.76825889238468492</v>
      </c>
      <c r="AH153" s="15">
        <f t="shared" si="41"/>
        <v>-0.80717372868130499</v>
      </c>
      <c r="AI153" s="31">
        <f t="shared" si="41"/>
        <v>-0.81372839179782419</v>
      </c>
      <c r="AJ153" s="31">
        <f t="shared" si="41"/>
        <v>-0.85571001592835516</v>
      </c>
      <c r="AK153" s="31">
        <f t="shared" si="41"/>
        <v>-0.84966383576875371</v>
      </c>
      <c r="AL153" s="31">
        <f t="shared" si="41"/>
        <v>-0.90236332722556889</v>
      </c>
    </row>
    <row r="154" spans="1:38" x14ac:dyDescent="0.4">
      <c r="A154" s="16" t="s">
        <v>25</v>
      </c>
      <c r="D154" s="10"/>
      <c r="E154" s="17">
        <f t="shared" ref="E154:AL154" si="42">(E152-D152)/D152</f>
        <v>8.9640225226871206E-2</v>
      </c>
      <c r="F154" s="17">
        <f t="shared" si="42"/>
        <v>-0.29915573419963126</v>
      </c>
      <c r="G154" s="17">
        <f t="shared" si="42"/>
        <v>-0.32448531108776435</v>
      </c>
      <c r="H154" s="17">
        <f t="shared" si="42"/>
        <v>-0.35752608864055502</v>
      </c>
      <c r="I154" s="17">
        <f t="shared" si="42"/>
        <v>0.16624767703263479</v>
      </c>
      <c r="J154" s="17">
        <f t="shared" si="42"/>
        <v>0.11205518525444071</v>
      </c>
      <c r="K154" s="17">
        <f t="shared" si="42"/>
        <v>0.41592856290594171</v>
      </c>
      <c r="L154" s="17">
        <f t="shared" si="42"/>
        <v>0.15418438132734835</v>
      </c>
      <c r="M154" s="17">
        <f t="shared" si="42"/>
        <v>-8.2228761096609704E-2</v>
      </c>
      <c r="N154" s="17">
        <f t="shared" si="42"/>
        <v>-0.18968524494384859</v>
      </c>
      <c r="O154" s="17">
        <f t="shared" si="42"/>
        <v>0.16134707631932765</v>
      </c>
      <c r="P154" s="17">
        <f t="shared" si="42"/>
        <v>-1.3785334932196412E-2</v>
      </c>
      <c r="Q154" s="17">
        <f t="shared" si="42"/>
        <v>-0.11498444394106251</v>
      </c>
      <c r="R154" s="17">
        <f t="shared" si="42"/>
        <v>4.2880365825927129E-2</v>
      </c>
      <c r="S154" s="17">
        <f t="shared" si="42"/>
        <v>-0.18943976911517937</v>
      </c>
      <c r="T154" s="17">
        <f t="shared" si="42"/>
        <v>-8.4272554622743592E-2</v>
      </c>
      <c r="U154" s="17">
        <f t="shared" si="42"/>
        <v>4.7932859108793885E-2</v>
      </c>
      <c r="V154" s="17">
        <f t="shared" si="42"/>
        <v>-3.2497318092701462E-2</v>
      </c>
      <c r="W154" s="17">
        <f t="shared" si="42"/>
        <v>-0.27433137700969251</v>
      </c>
      <c r="X154" s="17">
        <f t="shared" si="42"/>
        <v>0.23588608762085411</v>
      </c>
      <c r="Y154" s="17">
        <f t="shared" si="42"/>
        <v>6.4161319890009439E-3</v>
      </c>
      <c r="Z154" s="17">
        <f t="shared" si="42"/>
        <v>-4.6681069174397433E-2</v>
      </c>
      <c r="AA154" s="17">
        <f t="shared" si="42"/>
        <v>-9.2534992223950285E-2</v>
      </c>
      <c r="AB154" s="17">
        <f t="shared" si="42"/>
        <v>7.0069775982372476E-2</v>
      </c>
      <c r="AC154" s="17">
        <f t="shared" si="42"/>
        <v>-8.7972178369597628E-2</v>
      </c>
      <c r="AD154" s="17">
        <f t="shared" si="42"/>
        <v>-0.16506948973960156</v>
      </c>
      <c r="AE154" s="17">
        <f t="shared" si="42"/>
        <v>-8.8426176311519777E-2</v>
      </c>
      <c r="AF154" s="17">
        <f t="shared" si="42"/>
        <v>-2.1127921157585852E-2</v>
      </c>
      <c r="AG154" s="17">
        <f t="shared" si="42"/>
        <v>-1.7846319617482748E-2</v>
      </c>
      <c r="AH154" s="20">
        <f t="shared" si="42"/>
        <v>-0.16792375205704882</v>
      </c>
      <c r="AI154" s="21">
        <f t="shared" si="42"/>
        <v>-3.3992583436341192E-2</v>
      </c>
      <c r="AJ154" s="21">
        <f t="shared" si="42"/>
        <v>-0.22537854553209641</v>
      </c>
      <c r="AK154" s="21">
        <f t="shared" si="42"/>
        <v>4.1902978910852956E-2</v>
      </c>
      <c r="AL154" s="21">
        <f t="shared" si="42"/>
        <v>-0.35054433992178419</v>
      </c>
    </row>
    <row r="155" spans="1:38" hidden="1" x14ac:dyDescent="0.4">
      <c r="A155" s="2" t="s">
        <v>35</v>
      </c>
      <c r="D155" s="22" t="e">
        <f>D152/#REF!</f>
        <v>#REF!</v>
      </c>
      <c r="E155" s="22" t="e">
        <f>E152/#REF!</f>
        <v>#REF!</v>
      </c>
      <c r="F155" s="22" t="e">
        <f>F152/#REF!</f>
        <v>#REF!</v>
      </c>
      <c r="G155" s="22" t="e">
        <f>G152/#REF!</f>
        <v>#REF!</v>
      </c>
      <c r="H155" s="22" t="e">
        <f>H152/#REF!</f>
        <v>#REF!</v>
      </c>
      <c r="I155" s="22" t="e">
        <f>I152/#REF!</f>
        <v>#REF!</v>
      </c>
      <c r="J155" s="22" t="e">
        <f>J152/#REF!</f>
        <v>#REF!</v>
      </c>
      <c r="K155" s="22" t="e">
        <f>K152/#REF!</f>
        <v>#REF!</v>
      </c>
      <c r="L155" s="22" t="e">
        <f>L152/#REF!</f>
        <v>#REF!</v>
      </c>
      <c r="M155" s="22" t="e">
        <f>M152/#REF!</f>
        <v>#REF!</v>
      </c>
      <c r="N155" s="22" t="e">
        <f>N152/#REF!</f>
        <v>#REF!</v>
      </c>
      <c r="O155" s="22" t="e">
        <f>O152/#REF!</f>
        <v>#REF!</v>
      </c>
      <c r="P155" s="22" t="e">
        <f>P152/#REF!</f>
        <v>#REF!</v>
      </c>
      <c r="Q155" s="22" t="e">
        <f>Q152/#REF!</f>
        <v>#REF!</v>
      </c>
      <c r="R155" s="22" t="e">
        <f>R152/#REF!</f>
        <v>#REF!</v>
      </c>
      <c r="S155" s="22" t="e">
        <f>S152/#REF!</f>
        <v>#REF!</v>
      </c>
      <c r="T155" s="22" t="e">
        <f>T152/#REF!</f>
        <v>#REF!</v>
      </c>
      <c r="U155" s="22" t="e">
        <f>U152/#REF!</f>
        <v>#REF!</v>
      </c>
      <c r="V155" s="22" t="e">
        <f>V152/#REF!</f>
        <v>#REF!</v>
      </c>
      <c r="W155" s="22" t="e">
        <f>W152/#REF!</f>
        <v>#REF!</v>
      </c>
      <c r="X155" s="22" t="e">
        <f>X152/#REF!</f>
        <v>#REF!</v>
      </c>
      <c r="Y155" s="22" t="e">
        <f>Y152/#REF!</f>
        <v>#REF!</v>
      </c>
      <c r="Z155" s="22" t="e">
        <f>Z152/#REF!</f>
        <v>#REF!</v>
      </c>
      <c r="AA155" s="22" t="e">
        <f>AA152/#REF!</f>
        <v>#REF!</v>
      </c>
      <c r="AB155" s="22" t="e">
        <f>AB152/#REF!</f>
        <v>#REF!</v>
      </c>
      <c r="AC155" s="22" t="e">
        <f>AC152/#REF!</f>
        <v>#REF!</v>
      </c>
      <c r="AD155" s="22" t="e">
        <f>AD152/#REF!</f>
        <v>#REF!</v>
      </c>
      <c r="AE155" s="22" t="e">
        <f>AE152/#REF!</f>
        <v>#REF!</v>
      </c>
      <c r="AF155" s="22" t="e">
        <f>AF152/#REF!</f>
        <v>#REF!</v>
      </c>
      <c r="AG155" s="22" t="e">
        <f>AG152/#REF!</f>
        <v>#REF!</v>
      </c>
      <c r="AH155" s="22" t="e">
        <f>AH152/#REF!</f>
        <v>#REF!</v>
      </c>
      <c r="AI155" s="23" t="e">
        <f>AI152/#REF!</f>
        <v>#REF!</v>
      </c>
    </row>
    <row r="156" spans="1:38" x14ac:dyDescent="0.4">
      <c r="A156" s="2" t="s">
        <v>97</v>
      </c>
      <c r="B156" s="2" t="s">
        <v>98</v>
      </c>
      <c r="D156" s="2">
        <v>1.258645921742042</v>
      </c>
      <c r="E156" s="2">
        <v>1.3714712256478816</v>
      </c>
      <c r="F156" s="2">
        <v>0.96118774420552144</v>
      </c>
      <c r="G156" s="2">
        <v>0.64929644001324638</v>
      </c>
      <c r="H156" s="2">
        <v>0.41715602344707364</v>
      </c>
      <c r="I156" s="2">
        <v>0.48650724330532097</v>
      </c>
      <c r="J156" s="2">
        <v>0.54102290258152597</v>
      </c>
      <c r="K156" s="2">
        <v>0.76604978095146137</v>
      </c>
      <c r="L156" s="2">
        <v>0.88416269249341317</v>
      </c>
      <c r="M156" s="2">
        <v>0.81145908968183711</v>
      </c>
      <c r="N156" s="2">
        <v>0.65753727349362545</v>
      </c>
      <c r="O156" s="2">
        <v>0.76362899014280405</v>
      </c>
      <c r="P156" s="2">
        <v>0.75310210874975059</v>
      </c>
      <c r="Q156" s="2">
        <v>0.66650708154431892</v>
      </c>
      <c r="R156" s="2">
        <v>0.69508714902651036</v>
      </c>
      <c r="S156" s="2">
        <v>0.56340999999999997</v>
      </c>
      <c r="T156" s="2">
        <v>0.51593</v>
      </c>
      <c r="U156" s="2">
        <v>0.54066000000000003</v>
      </c>
      <c r="V156" s="2">
        <v>0.52309000000000005</v>
      </c>
      <c r="W156" s="2">
        <v>0.37958999999999998</v>
      </c>
      <c r="X156" s="2">
        <v>0.46912999999999999</v>
      </c>
      <c r="Y156" s="2">
        <v>0.47214</v>
      </c>
      <c r="Z156" s="2">
        <v>0.4501</v>
      </c>
      <c r="AA156" s="2">
        <v>0.40844999999999998</v>
      </c>
      <c r="AB156" s="2">
        <v>0.43707000000000001</v>
      </c>
      <c r="AC156" s="2">
        <v>0.39861999999999997</v>
      </c>
      <c r="AD156" s="2">
        <v>0.33282</v>
      </c>
      <c r="AE156" s="2">
        <v>0.30338999999999999</v>
      </c>
      <c r="AF156" s="2">
        <v>0.29698000000000002</v>
      </c>
      <c r="AG156" s="2">
        <v>0.29167999999999999</v>
      </c>
      <c r="AH156" s="2">
        <v>0.2427</v>
      </c>
      <c r="AI156" s="55">
        <v>0.23444999999999999</v>
      </c>
      <c r="AJ156" s="38">
        <v>0.18160999999999999</v>
      </c>
      <c r="AK156" s="38">
        <v>0.18922</v>
      </c>
      <c r="AL156" s="2">
        <v>0.12289</v>
      </c>
    </row>
    <row r="157" spans="1:38" x14ac:dyDescent="0.4">
      <c r="AI157" s="26"/>
    </row>
    <row r="158" spans="1:38" x14ac:dyDescent="0.4">
      <c r="A158" s="9" t="s">
        <v>99</v>
      </c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:38" x14ac:dyDescent="0.4">
      <c r="A159" s="2" t="s">
        <v>34</v>
      </c>
      <c r="D159" s="10">
        <f t="shared" ref="D159:AL159" si="43">D163</f>
        <v>3.3172874167255693E-2</v>
      </c>
      <c r="E159" s="10">
        <f t="shared" si="43"/>
        <v>3.6156034811141491E-2</v>
      </c>
      <c r="F159" s="10">
        <f t="shared" si="43"/>
        <v>2.6254567350972268E-2</v>
      </c>
      <c r="G159" s="10">
        <f t="shared" si="43"/>
        <v>1.5350444493935538E-2</v>
      </c>
      <c r="H159" s="10">
        <f t="shared" si="43"/>
        <v>1.0566511584276191E-2</v>
      </c>
      <c r="I159" s="10">
        <f t="shared" si="43"/>
        <v>1.2187188574264292E-2</v>
      </c>
      <c r="J159" s="10">
        <f t="shared" si="43"/>
        <v>1.3829609020438914E-2</v>
      </c>
      <c r="K159" s="10">
        <f t="shared" si="43"/>
        <v>2.1019129721235302E-2</v>
      </c>
      <c r="L159" s="10">
        <f t="shared" si="43"/>
        <v>3.5136827385178412E-2</v>
      </c>
      <c r="M159" s="10">
        <f t="shared" si="43"/>
        <v>3.1759113828232113E-2</v>
      </c>
      <c r="N159" s="10">
        <f t="shared" si="43"/>
        <v>3.3144154264722676E-2</v>
      </c>
      <c r="O159" s="10">
        <f t="shared" si="43"/>
        <v>4.2735148054384893E-2</v>
      </c>
      <c r="P159" s="10">
        <f t="shared" si="43"/>
        <v>4.1530771751804467E-2</v>
      </c>
      <c r="Q159" s="10">
        <f t="shared" si="43"/>
        <v>5.0161499091308188E-2</v>
      </c>
      <c r="R159" s="10">
        <f t="shared" si="43"/>
        <v>5.9010891981013988E-2</v>
      </c>
      <c r="S159" s="10">
        <f t="shared" si="43"/>
        <v>4.2900000000000001E-2</v>
      </c>
      <c r="T159" s="10">
        <f t="shared" si="43"/>
        <v>6.0909999999999999E-2</v>
      </c>
      <c r="U159" s="10">
        <f t="shared" si="43"/>
        <v>7.1429999999999993E-2</v>
      </c>
      <c r="V159" s="10">
        <f t="shared" si="43"/>
        <v>6.6269999999999996E-2</v>
      </c>
      <c r="W159" s="10">
        <f t="shared" si="43"/>
        <v>5.2350000000000001E-2</v>
      </c>
      <c r="X159" s="10">
        <f t="shared" si="43"/>
        <v>6.4699999999999994E-2</v>
      </c>
      <c r="Y159" s="10">
        <f t="shared" si="43"/>
        <v>6.0760000000000002E-2</v>
      </c>
      <c r="Z159" s="10">
        <f t="shared" si="43"/>
        <v>6.4369999999999997E-2</v>
      </c>
      <c r="AA159" s="10">
        <f t="shared" si="43"/>
        <v>6.3490000000000005E-2</v>
      </c>
      <c r="AB159" s="10">
        <f t="shared" si="43"/>
        <v>6.1789999999999998E-2</v>
      </c>
      <c r="AC159" s="10">
        <f t="shared" si="43"/>
        <v>5.5410000000000001E-2</v>
      </c>
      <c r="AD159" s="10">
        <f t="shared" si="43"/>
        <v>4.9599999999999998E-2</v>
      </c>
      <c r="AE159" s="10">
        <f t="shared" si="43"/>
        <v>5.3350000000000002E-2</v>
      </c>
      <c r="AF159" s="10">
        <f t="shared" si="43"/>
        <v>5.3870000000000001E-2</v>
      </c>
      <c r="AG159" s="10">
        <f t="shared" si="43"/>
        <v>4.947E-2</v>
      </c>
      <c r="AH159" s="10">
        <f t="shared" si="43"/>
        <v>4.0869999999999997E-2</v>
      </c>
      <c r="AI159" s="25">
        <f t="shared" si="43"/>
        <v>3.5810000000000002E-2</v>
      </c>
      <c r="AJ159" s="25">
        <f t="shared" si="43"/>
        <v>2.3789999999999999E-2</v>
      </c>
      <c r="AK159" s="25">
        <f t="shared" si="43"/>
        <v>2.9819999999999999E-2</v>
      </c>
      <c r="AL159" s="25">
        <f t="shared" si="43"/>
        <v>3.3110000000000001E-2</v>
      </c>
    </row>
    <row r="160" spans="1:38" x14ac:dyDescent="0.4">
      <c r="A160" s="14" t="s">
        <v>24</v>
      </c>
      <c r="B160" s="14"/>
      <c r="C160" s="14"/>
      <c r="D160" s="14"/>
      <c r="E160" s="15">
        <f t="shared" ref="E160:AL160" si="44">(E159-$D159)/$D159</f>
        <v>8.992771108240051E-2</v>
      </c>
      <c r="F160" s="15">
        <f t="shared" si="44"/>
        <v>-0.20855313233944478</v>
      </c>
      <c r="G160" s="15">
        <f t="shared" si="44"/>
        <v>-0.53725913478164444</v>
      </c>
      <c r="H160" s="15">
        <f t="shared" si="44"/>
        <v>-0.68147132711502612</v>
      </c>
      <c r="I160" s="15">
        <f t="shared" si="44"/>
        <v>-0.6326158380845387</v>
      </c>
      <c r="J160" s="15">
        <f t="shared" si="44"/>
        <v>-0.58310489013671729</v>
      </c>
      <c r="K160" s="15">
        <f t="shared" si="44"/>
        <v>-0.36637598493099882</v>
      </c>
      <c r="L160" s="15">
        <f t="shared" si="44"/>
        <v>5.9203589294692452E-2</v>
      </c>
      <c r="M160" s="15">
        <f t="shared" si="44"/>
        <v>-4.26179634569945E-2</v>
      </c>
      <c r="N160" s="15">
        <f t="shared" si="44"/>
        <v>-8.657646723106647E-4</v>
      </c>
      <c r="O160" s="15">
        <f t="shared" si="44"/>
        <v>0.28825581524581723</v>
      </c>
      <c r="P160" s="15">
        <f t="shared" si="44"/>
        <v>0.25194975697338562</v>
      </c>
      <c r="Q160" s="15">
        <f t="shared" si="44"/>
        <v>0.51212399740814862</v>
      </c>
      <c r="R160" s="15">
        <f t="shared" si="44"/>
        <v>0.7788899352972708</v>
      </c>
      <c r="S160" s="45">
        <f t="shared" si="44"/>
        <v>0.29322529557435112</v>
      </c>
      <c r="T160" s="15">
        <f t="shared" si="44"/>
        <v>0.83613875882129896</v>
      </c>
      <c r="U160" s="15">
        <f t="shared" si="44"/>
        <v>1.1532653347989719</v>
      </c>
      <c r="V160" s="15">
        <f t="shared" si="44"/>
        <v>0.99771655798863035</v>
      </c>
      <c r="W160" s="15">
        <f t="shared" si="44"/>
        <v>0.57809660194212775</v>
      </c>
      <c r="X160" s="15">
        <f t="shared" si="44"/>
        <v>0.95038873248625888</v>
      </c>
      <c r="Y160" s="15">
        <f t="shared" si="44"/>
        <v>0.83161699205355655</v>
      </c>
      <c r="Z160" s="15">
        <f t="shared" si="44"/>
        <v>0.94044084559722552</v>
      </c>
      <c r="AA160" s="15">
        <f t="shared" si="44"/>
        <v>0.91391314722646988</v>
      </c>
      <c r="AB160" s="15">
        <f t="shared" si="44"/>
        <v>0.86266645719205481</v>
      </c>
      <c r="AC160" s="15">
        <f t="shared" si="44"/>
        <v>0.67034064400407445</v>
      </c>
      <c r="AD160" s="15">
        <f t="shared" si="44"/>
        <v>0.49519754453351544</v>
      </c>
      <c r="AE160" s="15">
        <f t="shared" si="44"/>
        <v>0.60824171372707769</v>
      </c>
      <c r="AF160" s="15">
        <f t="shared" si="44"/>
        <v>0.62391717185525164</v>
      </c>
      <c r="AG160" s="15">
        <f t="shared" si="44"/>
        <v>0.49127868000147201</v>
      </c>
      <c r="AH160" s="15">
        <f t="shared" si="44"/>
        <v>0.23203071865090266</v>
      </c>
      <c r="AI160" s="31">
        <f t="shared" si="44"/>
        <v>7.9496453019056279E-2</v>
      </c>
      <c r="AJ160" s="31">
        <f t="shared" si="44"/>
        <v>-0.28284779063604171</v>
      </c>
      <c r="AK160" s="31">
        <f t="shared" si="44"/>
        <v>-0.10107276657279374</v>
      </c>
      <c r="AL160" s="31">
        <f t="shared" si="44"/>
        <v>-1.8953488003084994E-3</v>
      </c>
    </row>
    <row r="161" spans="1:38" x14ac:dyDescent="0.4">
      <c r="A161" s="16" t="s">
        <v>25</v>
      </c>
      <c r="D161" s="10"/>
      <c r="E161" s="17">
        <f t="shared" ref="E161:AL161" si="45">(E159-D159)/D159</f>
        <v>8.992771108240051E-2</v>
      </c>
      <c r="F161" s="17">
        <f t="shared" si="45"/>
        <v>-0.27385379818027178</v>
      </c>
      <c r="G161" s="17">
        <f t="shared" si="45"/>
        <v>-0.41532289263311456</v>
      </c>
      <c r="H161" s="17">
        <f t="shared" si="45"/>
        <v>-0.31164784261128881</v>
      </c>
      <c r="I161" s="17">
        <f t="shared" si="45"/>
        <v>0.1533786223638649</v>
      </c>
      <c r="J161" s="17">
        <f t="shared" si="45"/>
        <v>0.13476614693916561</v>
      </c>
      <c r="K161" s="17">
        <f t="shared" si="45"/>
        <v>0.51986434975644824</v>
      </c>
      <c r="L161" s="17">
        <f t="shared" si="45"/>
        <v>0.6716594764473155</v>
      </c>
      <c r="M161" s="17">
        <f t="shared" si="45"/>
        <v>-9.6130294289777068E-2</v>
      </c>
      <c r="N161" s="17">
        <f t="shared" si="45"/>
        <v>4.3610802366259284E-2</v>
      </c>
      <c r="O161" s="17">
        <f t="shared" si="45"/>
        <v>0.28937210806644387</v>
      </c>
      <c r="P161" s="17">
        <f t="shared" si="45"/>
        <v>-2.8182336025786847E-2</v>
      </c>
      <c r="Q161" s="17">
        <f t="shared" si="45"/>
        <v>0.20781524097559603</v>
      </c>
      <c r="R161" s="17">
        <f t="shared" si="45"/>
        <v>0.17641803076095053</v>
      </c>
      <c r="S161" s="17">
        <f t="shared" si="45"/>
        <v>-0.27301556441813257</v>
      </c>
      <c r="T161" s="17">
        <f t="shared" si="45"/>
        <v>0.41981351981351978</v>
      </c>
      <c r="U161" s="17">
        <f t="shared" si="45"/>
        <v>0.17271384009193885</v>
      </c>
      <c r="V161" s="17">
        <f t="shared" si="45"/>
        <v>-7.2238555228895399E-2</v>
      </c>
      <c r="W161" s="17">
        <f t="shared" si="45"/>
        <v>-0.21004979628791301</v>
      </c>
      <c r="X161" s="17">
        <f t="shared" si="45"/>
        <v>0.23591212989493779</v>
      </c>
      <c r="Y161" s="17">
        <f t="shared" si="45"/>
        <v>-6.0896445131375466E-2</v>
      </c>
      <c r="Z161" s="17">
        <f t="shared" si="45"/>
        <v>5.941408821593145E-2</v>
      </c>
      <c r="AA161" s="17">
        <f t="shared" si="45"/>
        <v>-1.3670964735124934E-2</v>
      </c>
      <c r="AB161" s="17">
        <f t="shared" si="45"/>
        <v>-2.6775870215782122E-2</v>
      </c>
      <c r="AC161" s="17">
        <f t="shared" si="45"/>
        <v>-0.1032529535523547</v>
      </c>
      <c r="AD161" s="17">
        <f t="shared" si="45"/>
        <v>-0.10485471936473566</v>
      </c>
      <c r="AE161" s="17">
        <f t="shared" si="45"/>
        <v>7.5604838709677491E-2</v>
      </c>
      <c r="AF161" s="17">
        <f t="shared" si="45"/>
        <v>9.7469540768509774E-3</v>
      </c>
      <c r="AG161" s="17">
        <f t="shared" si="45"/>
        <v>-8.1678113978095435E-2</v>
      </c>
      <c r="AH161" s="20">
        <f t="shared" si="45"/>
        <v>-0.17384273296947653</v>
      </c>
      <c r="AI161" s="21">
        <f t="shared" si="45"/>
        <v>-0.12380719354049415</v>
      </c>
      <c r="AJ161" s="21">
        <f t="shared" si="45"/>
        <v>-0.33566043004747281</v>
      </c>
      <c r="AK161" s="21">
        <f t="shared" si="45"/>
        <v>0.2534678436317781</v>
      </c>
      <c r="AL161" s="21">
        <f t="shared" si="45"/>
        <v>0.11032863849765262</v>
      </c>
    </row>
    <row r="162" spans="1:38" hidden="1" x14ac:dyDescent="0.4">
      <c r="A162" s="2" t="s">
        <v>35</v>
      </c>
      <c r="D162" s="22" t="e">
        <f>D159/#REF!</f>
        <v>#REF!</v>
      </c>
      <c r="E162" s="22" t="e">
        <f>E159/#REF!</f>
        <v>#REF!</v>
      </c>
      <c r="F162" s="22" t="e">
        <f>F159/#REF!</f>
        <v>#REF!</v>
      </c>
      <c r="G162" s="22" t="e">
        <f>G159/#REF!</f>
        <v>#REF!</v>
      </c>
      <c r="H162" s="22" t="e">
        <f>H159/#REF!</f>
        <v>#REF!</v>
      </c>
      <c r="I162" s="22" t="e">
        <f>I159/#REF!</f>
        <v>#REF!</v>
      </c>
      <c r="J162" s="22" t="e">
        <f>J159/#REF!</f>
        <v>#REF!</v>
      </c>
      <c r="K162" s="22" t="e">
        <f>K159/#REF!</f>
        <v>#REF!</v>
      </c>
      <c r="L162" s="22" t="e">
        <f>L159/#REF!</f>
        <v>#REF!</v>
      </c>
      <c r="M162" s="22" t="e">
        <f>M159/#REF!</f>
        <v>#REF!</v>
      </c>
      <c r="N162" s="22" t="e">
        <f>N159/#REF!</f>
        <v>#REF!</v>
      </c>
      <c r="O162" s="22" t="e">
        <f>O159/#REF!</f>
        <v>#REF!</v>
      </c>
      <c r="P162" s="22" t="e">
        <f>P159/#REF!</f>
        <v>#REF!</v>
      </c>
      <c r="Q162" s="22" t="e">
        <f>Q159/#REF!</f>
        <v>#REF!</v>
      </c>
      <c r="R162" s="22" t="e">
        <f>R159/#REF!</f>
        <v>#REF!</v>
      </c>
      <c r="S162" s="22" t="e">
        <f>S159/#REF!</f>
        <v>#REF!</v>
      </c>
      <c r="T162" s="22" t="e">
        <f>T159/#REF!</f>
        <v>#REF!</v>
      </c>
      <c r="U162" s="22" t="e">
        <f>U159/#REF!</f>
        <v>#REF!</v>
      </c>
      <c r="V162" s="22" t="e">
        <f>V159/#REF!</f>
        <v>#REF!</v>
      </c>
      <c r="W162" s="22" t="e">
        <f>W159/#REF!</f>
        <v>#REF!</v>
      </c>
      <c r="X162" s="22" t="e">
        <f>X159/#REF!</f>
        <v>#REF!</v>
      </c>
      <c r="Y162" s="22" t="e">
        <f>Y159/#REF!</f>
        <v>#REF!</v>
      </c>
      <c r="Z162" s="22" t="e">
        <f>Z159/#REF!</f>
        <v>#REF!</v>
      </c>
      <c r="AA162" s="22" t="e">
        <f>AA159/#REF!</f>
        <v>#REF!</v>
      </c>
      <c r="AB162" s="22" t="e">
        <f>AB159/#REF!</f>
        <v>#REF!</v>
      </c>
      <c r="AC162" s="22" t="e">
        <f>AC159/#REF!</f>
        <v>#REF!</v>
      </c>
      <c r="AD162" s="22" t="e">
        <f>AD159/#REF!</f>
        <v>#REF!</v>
      </c>
      <c r="AE162" s="22" t="e">
        <f>AE159/#REF!</f>
        <v>#REF!</v>
      </c>
      <c r="AF162" s="22" t="e">
        <f>AF159/#REF!</f>
        <v>#REF!</v>
      </c>
      <c r="AG162" s="22" t="e">
        <f>AG159/#REF!</f>
        <v>#REF!</v>
      </c>
      <c r="AH162" s="22" t="e">
        <f>AH159/#REF!</f>
        <v>#REF!</v>
      </c>
      <c r="AI162" s="23" t="e">
        <f>AI159/#REF!</f>
        <v>#REF!</v>
      </c>
    </row>
    <row r="163" spans="1:38" x14ac:dyDescent="0.4">
      <c r="A163" s="2" t="s">
        <v>100</v>
      </c>
      <c r="B163" s="2" t="s">
        <v>101</v>
      </c>
      <c r="D163" s="2">
        <v>3.3172874167255693E-2</v>
      </c>
      <c r="E163" s="2">
        <v>3.6156034811141491E-2</v>
      </c>
      <c r="F163" s="2">
        <v>2.6254567350972268E-2</v>
      </c>
      <c r="G163" s="2">
        <v>1.5350444493935538E-2</v>
      </c>
      <c r="H163" s="2">
        <v>1.0566511584276191E-2</v>
      </c>
      <c r="I163" s="2">
        <v>1.2187188574264292E-2</v>
      </c>
      <c r="J163" s="2">
        <v>1.3829609020438914E-2</v>
      </c>
      <c r="K163" s="2">
        <v>2.1019129721235302E-2</v>
      </c>
      <c r="L163" s="2">
        <v>3.5136827385178412E-2</v>
      </c>
      <c r="M163" s="2">
        <v>3.1759113828232113E-2</v>
      </c>
      <c r="N163" s="2">
        <v>3.3144154264722676E-2</v>
      </c>
      <c r="O163" s="2">
        <v>4.2735148054384893E-2</v>
      </c>
      <c r="P163" s="2">
        <v>4.1530771751804467E-2</v>
      </c>
      <c r="Q163" s="2">
        <v>5.0161499091308188E-2</v>
      </c>
      <c r="R163" s="2">
        <v>5.9010891981013988E-2</v>
      </c>
      <c r="S163" s="2">
        <v>4.2900000000000001E-2</v>
      </c>
      <c r="T163" s="2">
        <v>6.0909999999999999E-2</v>
      </c>
      <c r="U163" s="2">
        <v>7.1429999999999993E-2</v>
      </c>
      <c r="V163" s="2">
        <v>6.6269999999999996E-2</v>
      </c>
      <c r="W163" s="2">
        <v>5.2350000000000001E-2</v>
      </c>
      <c r="X163" s="2">
        <v>6.4699999999999994E-2</v>
      </c>
      <c r="Y163" s="2">
        <v>6.0760000000000002E-2</v>
      </c>
      <c r="Z163" s="2">
        <v>6.4369999999999997E-2</v>
      </c>
      <c r="AA163" s="2">
        <v>6.3490000000000005E-2</v>
      </c>
      <c r="AB163" s="2">
        <v>6.1789999999999998E-2</v>
      </c>
      <c r="AC163" s="2">
        <v>5.5410000000000001E-2</v>
      </c>
      <c r="AD163" s="2">
        <v>4.9599999999999998E-2</v>
      </c>
      <c r="AE163" s="2">
        <v>5.3350000000000002E-2</v>
      </c>
      <c r="AF163" s="2">
        <v>5.3870000000000001E-2</v>
      </c>
      <c r="AG163" s="2">
        <v>4.947E-2</v>
      </c>
      <c r="AH163" s="2">
        <v>4.0869999999999997E-2</v>
      </c>
      <c r="AI163" s="26">
        <v>3.5810000000000002E-2</v>
      </c>
      <c r="AJ163" s="2">
        <v>2.3789999999999999E-2</v>
      </c>
      <c r="AK163" s="2">
        <v>2.9819999999999999E-2</v>
      </c>
      <c r="AL163" s="2">
        <v>3.3110000000000001E-2</v>
      </c>
    </row>
    <row r="165" spans="1:38" x14ac:dyDescent="0.4">
      <c r="A165" s="9" t="s">
        <v>102</v>
      </c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</row>
    <row r="166" spans="1:38" x14ac:dyDescent="0.4">
      <c r="A166" s="2" t="s">
        <v>34</v>
      </c>
      <c r="D166" s="10">
        <f t="shared" ref="D166:AL166" si="46">D170</f>
        <v>1.4358807442880929E-2</v>
      </c>
      <c r="E166" s="10">
        <f t="shared" si="46"/>
        <v>1.2929034020563264E-2</v>
      </c>
      <c r="F166" s="10">
        <f t="shared" si="46"/>
        <v>9.2273802082831653E-3</v>
      </c>
      <c r="G166" s="10">
        <f t="shared" si="46"/>
        <v>9.5437724919627213E-3</v>
      </c>
      <c r="H166" s="10">
        <f t="shared" si="46"/>
        <v>7.8500521140345142E-3</v>
      </c>
      <c r="I166" s="10">
        <f t="shared" si="46"/>
        <v>1.2374952042637808E-2</v>
      </c>
      <c r="J166" s="10">
        <f t="shared" si="46"/>
        <v>1.266812700147809E-2</v>
      </c>
      <c r="K166" s="10">
        <f t="shared" si="46"/>
        <v>1.2135072624523863E-2</v>
      </c>
      <c r="L166" s="10">
        <f t="shared" si="46"/>
        <v>1.1025131727964464E-2</v>
      </c>
      <c r="M166" s="10">
        <f t="shared" si="46"/>
        <v>9.7246920736348292E-3</v>
      </c>
      <c r="N166" s="10">
        <f t="shared" si="46"/>
        <v>9.9999032472031357E-3</v>
      </c>
      <c r="O166" s="10">
        <f t="shared" si="46"/>
        <v>1.0833135117457123E-2</v>
      </c>
      <c r="P166" s="10">
        <f t="shared" si="46"/>
        <v>1.1461407583471547E-2</v>
      </c>
      <c r="Q166" s="10">
        <f t="shared" si="46"/>
        <v>7.3591469642244308E-3</v>
      </c>
      <c r="R166" s="10">
        <f t="shared" si="46"/>
        <v>7.4023863930219626E-3</v>
      </c>
      <c r="S166" s="10">
        <f t="shared" si="46"/>
        <v>9.3500000000000007E-3</v>
      </c>
      <c r="T166" s="10">
        <f t="shared" si="46"/>
        <v>5.2700000000000004E-3</v>
      </c>
      <c r="U166" s="10">
        <f t="shared" si="46"/>
        <v>9.1500000000000001E-3</v>
      </c>
      <c r="V166" s="10">
        <f t="shared" si="46"/>
        <v>9.1299999999999992E-3</v>
      </c>
      <c r="W166" s="10">
        <f t="shared" si="46"/>
        <v>7.6400000000000001E-3</v>
      </c>
      <c r="X166" s="10">
        <f t="shared" si="46"/>
        <v>5.8599999999999998E-3</v>
      </c>
      <c r="Y166" s="10">
        <f t="shared" si="46"/>
        <v>4.96E-3</v>
      </c>
      <c r="Z166" s="10">
        <f t="shared" si="46"/>
        <v>4.0200000000000001E-3</v>
      </c>
      <c r="AA166" s="10">
        <f t="shared" si="46"/>
        <v>3.3E-3</v>
      </c>
      <c r="AB166" s="10">
        <f t="shared" si="46"/>
        <v>4.0200000000000001E-3</v>
      </c>
      <c r="AC166" s="10">
        <f t="shared" si="46"/>
        <v>3.9199999999999999E-3</v>
      </c>
      <c r="AD166" s="10">
        <f t="shared" si="46"/>
        <v>5.2300000000000003E-3</v>
      </c>
      <c r="AE166" s="10">
        <f t="shared" si="46"/>
        <v>4.79E-3</v>
      </c>
      <c r="AF166" s="10">
        <f t="shared" si="46"/>
        <v>4.7099999999999998E-3</v>
      </c>
      <c r="AG166" s="10">
        <f t="shared" si="46"/>
        <v>4.9500000000000004E-3</v>
      </c>
      <c r="AH166" s="10">
        <f t="shared" si="46"/>
        <v>4.9699999999999996E-3</v>
      </c>
      <c r="AI166" s="25">
        <f t="shared" si="46"/>
        <v>4.5300000000000002E-3</v>
      </c>
      <c r="AJ166" s="25">
        <f t="shared" si="46"/>
        <v>3.96E-3</v>
      </c>
      <c r="AK166" s="25">
        <f t="shared" si="46"/>
        <v>4.4999999999999997E-3</v>
      </c>
      <c r="AL166" s="25">
        <f t="shared" si="46"/>
        <v>6.0699999999999999E-3</v>
      </c>
    </row>
    <row r="167" spans="1:38" x14ac:dyDescent="0.4">
      <c r="A167" s="14" t="s">
        <v>24</v>
      </c>
      <c r="B167" s="14"/>
      <c r="C167" s="14"/>
      <c r="D167" s="14"/>
      <c r="E167" s="15">
        <f t="shared" ref="E167:AL167" si="47">(E166-$D166)/$D166</f>
        <v>-9.9574663704160529E-2</v>
      </c>
      <c r="F167" s="15">
        <f t="shared" si="47"/>
        <v>-0.35737140810687007</v>
      </c>
      <c r="G167" s="15">
        <f t="shared" si="47"/>
        <v>-0.33533668935058347</v>
      </c>
      <c r="H167" s="15">
        <f t="shared" si="47"/>
        <v>-0.45329358686214877</v>
      </c>
      <c r="I167" s="15">
        <f t="shared" si="47"/>
        <v>-0.13816296430848185</v>
      </c>
      <c r="J167" s="15">
        <f t="shared" si="47"/>
        <v>-0.11774518518535297</v>
      </c>
      <c r="K167" s="15">
        <f t="shared" si="47"/>
        <v>-0.1548690465557841</v>
      </c>
      <c r="L167" s="15">
        <f t="shared" si="47"/>
        <v>-0.23216940043090389</v>
      </c>
      <c r="M167" s="15">
        <f t="shared" si="47"/>
        <v>-0.3227367863021024</v>
      </c>
      <c r="N167" s="15">
        <f t="shared" si="47"/>
        <v>-0.30357007105342376</v>
      </c>
      <c r="O167" s="15">
        <f t="shared" si="47"/>
        <v>-0.24554074838379622</v>
      </c>
      <c r="P167" s="15">
        <f t="shared" si="47"/>
        <v>-0.20178555015346403</v>
      </c>
      <c r="Q167" s="15">
        <f t="shared" si="47"/>
        <v>-0.48748202150499048</v>
      </c>
      <c r="R167" s="15">
        <f t="shared" si="47"/>
        <v>-0.48447066913679854</v>
      </c>
      <c r="S167" s="45">
        <f t="shared" si="47"/>
        <v>-0.34883171619968245</v>
      </c>
      <c r="T167" s="15">
        <f t="shared" si="47"/>
        <v>-0.63297787640345737</v>
      </c>
      <c r="U167" s="15">
        <f t="shared" si="47"/>
        <v>-0.36276044954300479</v>
      </c>
      <c r="V167" s="15">
        <f t="shared" si="47"/>
        <v>-0.36415332287733709</v>
      </c>
      <c r="W167" s="15">
        <f t="shared" si="47"/>
        <v>-0.46792238628508814</v>
      </c>
      <c r="X167" s="15">
        <f t="shared" si="47"/>
        <v>-0.59188811304065669</v>
      </c>
      <c r="Y167" s="15">
        <f t="shared" si="47"/>
        <v>-0.65456741308560695</v>
      </c>
      <c r="Z167" s="15">
        <f t="shared" si="47"/>
        <v>-0.7200324597992217</v>
      </c>
      <c r="AA167" s="15">
        <f t="shared" si="47"/>
        <v>-0.77017589983518209</v>
      </c>
      <c r="AB167" s="15">
        <f t="shared" si="47"/>
        <v>-0.7200324597992217</v>
      </c>
      <c r="AC167" s="15">
        <f t="shared" si="47"/>
        <v>-0.72699682647088293</v>
      </c>
      <c r="AD167" s="15">
        <f t="shared" si="47"/>
        <v>-0.63576362307212186</v>
      </c>
      <c r="AE167" s="15">
        <f t="shared" si="47"/>
        <v>-0.66640683642743093</v>
      </c>
      <c r="AF167" s="15">
        <f t="shared" si="47"/>
        <v>-0.6719783297647598</v>
      </c>
      <c r="AG167" s="15">
        <f t="shared" si="47"/>
        <v>-0.65526384975277296</v>
      </c>
      <c r="AH167" s="15">
        <f t="shared" si="47"/>
        <v>-0.65387097641844083</v>
      </c>
      <c r="AI167" s="31">
        <f t="shared" si="47"/>
        <v>-0.68451418977374989</v>
      </c>
      <c r="AJ167" s="31">
        <f t="shared" si="47"/>
        <v>-0.72421107980221844</v>
      </c>
      <c r="AK167" s="31">
        <f t="shared" si="47"/>
        <v>-0.68660349977524837</v>
      </c>
      <c r="AL167" s="31">
        <f t="shared" si="47"/>
        <v>-0.57726294303016812</v>
      </c>
    </row>
    <row r="168" spans="1:38" x14ac:dyDescent="0.4">
      <c r="A168" s="16" t="s">
        <v>25</v>
      </c>
      <c r="D168" s="10"/>
      <c r="E168" s="17">
        <f t="shared" ref="E168:AH168" si="48">(E166-D166)/D166</f>
        <v>-9.9574663704160529E-2</v>
      </c>
      <c r="F168" s="17">
        <f t="shared" si="48"/>
        <v>-0.28630552030358358</v>
      </c>
      <c r="G168" s="17">
        <f t="shared" si="48"/>
        <v>3.4288419522969182E-2</v>
      </c>
      <c r="H168" s="17">
        <f t="shared" si="48"/>
        <v>-0.17746864558585948</v>
      </c>
      <c r="I168" s="17">
        <f t="shared" si="48"/>
        <v>0.57641654639636952</v>
      </c>
      <c r="J168" s="17">
        <f t="shared" si="48"/>
        <v>2.3690997575598637E-2</v>
      </c>
      <c r="K168" s="17">
        <f t="shared" si="48"/>
        <v>-4.2078389085618631E-2</v>
      </c>
      <c r="L168" s="17">
        <f t="shared" si="48"/>
        <v>-9.1465533903465207E-2</v>
      </c>
      <c r="M168" s="17">
        <f t="shared" si="48"/>
        <v>-0.11795230083565909</v>
      </c>
      <c r="N168" s="17">
        <f t="shared" si="48"/>
        <v>2.8300245548591431E-2</v>
      </c>
      <c r="O168" s="17">
        <f t="shared" si="48"/>
        <v>8.3323993208337596E-2</v>
      </c>
      <c r="P168" s="17">
        <f t="shared" si="48"/>
        <v>5.7995442612175173E-2</v>
      </c>
      <c r="Q168" s="17">
        <f t="shared" si="48"/>
        <v>-0.35791944308506846</v>
      </c>
      <c r="R168" s="17">
        <f t="shared" si="48"/>
        <v>5.8756033828016837E-3</v>
      </c>
      <c r="S168" s="17">
        <f t="shared" si="48"/>
        <v>0.26310618003053754</v>
      </c>
      <c r="T168" s="17">
        <f t="shared" si="48"/>
        <v>-0.43636363636363634</v>
      </c>
      <c r="U168" s="17">
        <f t="shared" si="48"/>
        <v>0.73624288425047424</v>
      </c>
      <c r="V168" s="17">
        <f t="shared" si="48"/>
        <v>-2.1857923497268766E-3</v>
      </c>
      <c r="W168" s="17">
        <f t="shared" si="48"/>
        <v>-0.16319824753559686</v>
      </c>
      <c r="X168" s="17">
        <f t="shared" si="48"/>
        <v>-0.23298429319371733</v>
      </c>
      <c r="Y168" s="17">
        <f t="shared" si="48"/>
        <v>-0.15358361774744023</v>
      </c>
      <c r="Z168" s="17">
        <f t="shared" si="48"/>
        <v>-0.18951612903225803</v>
      </c>
      <c r="AA168" s="17">
        <f t="shared" si="48"/>
        <v>-0.17910447761194034</v>
      </c>
      <c r="AB168" s="17">
        <f t="shared" si="48"/>
        <v>0.21818181818181823</v>
      </c>
      <c r="AC168" s="17">
        <f t="shared" si="48"/>
        <v>-2.4875621890547327E-2</v>
      </c>
      <c r="AD168" s="17">
        <f t="shared" si="48"/>
        <v>0.33418367346938788</v>
      </c>
      <c r="AE168" s="17">
        <f t="shared" si="48"/>
        <v>-8.4130019120458935E-2</v>
      </c>
      <c r="AF168" s="17">
        <f t="shared" si="48"/>
        <v>-1.6701461377870607E-2</v>
      </c>
      <c r="AG168" s="17">
        <f t="shared" si="48"/>
        <v>5.0955414012738988E-2</v>
      </c>
      <c r="AH168" s="20">
        <f t="shared" si="48"/>
        <v>4.0404040404038756E-3</v>
      </c>
      <c r="AI168" s="21">
        <f>(AI166-AH166)/AH166</f>
        <v>-8.8531187122736305E-2</v>
      </c>
      <c r="AJ168" s="21">
        <f>(AJ166-AI166)/AI166</f>
        <v>-0.12582781456953646</v>
      </c>
      <c r="AK168" s="21">
        <f>(AK166-AJ166)/AJ166</f>
        <v>0.13636363636363627</v>
      </c>
      <c r="AL168" s="21">
        <f>(AL166-AK166)/AK166</f>
        <v>0.34888888888888897</v>
      </c>
    </row>
    <row r="169" spans="1:38" hidden="1" x14ac:dyDescent="0.4">
      <c r="A169" s="2" t="s">
        <v>35</v>
      </c>
      <c r="D169" s="22" t="e">
        <f>D166/#REF!</f>
        <v>#REF!</v>
      </c>
      <c r="E169" s="22" t="e">
        <f>E166/#REF!</f>
        <v>#REF!</v>
      </c>
      <c r="F169" s="22" t="e">
        <f>F166/#REF!</f>
        <v>#REF!</v>
      </c>
      <c r="G169" s="22" t="e">
        <f>G166/#REF!</f>
        <v>#REF!</v>
      </c>
      <c r="H169" s="22" t="e">
        <f>H166/#REF!</f>
        <v>#REF!</v>
      </c>
      <c r="I169" s="22" t="e">
        <f>I166/#REF!</f>
        <v>#REF!</v>
      </c>
      <c r="J169" s="22" t="e">
        <f>J166/#REF!</f>
        <v>#REF!</v>
      </c>
      <c r="K169" s="22" t="e">
        <f>K166/#REF!</f>
        <v>#REF!</v>
      </c>
      <c r="L169" s="22" t="e">
        <f>L166/#REF!</f>
        <v>#REF!</v>
      </c>
      <c r="M169" s="22" t="e">
        <f>M166/#REF!</f>
        <v>#REF!</v>
      </c>
      <c r="N169" s="22" t="e">
        <f>N166/#REF!</f>
        <v>#REF!</v>
      </c>
      <c r="O169" s="22" t="e">
        <f>O166/#REF!</f>
        <v>#REF!</v>
      </c>
      <c r="P169" s="22" t="e">
        <f>P166/#REF!</f>
        <v>#REF!</v>
      </c>
      <c r="Q169" s="22" t="e">
        <f>Q166/#REF!</f>
        <v>#REF!</v>
      </c>
      <c r="R169" s="22" t="e">
        <f>R166/#REF!</f>
        <v>#REF!</v>
      </c>
      <c r="S169" s="22" t="e">
        <f>S166/#REF!</f>
        <v>#REF!</v>
      </c>
      <c r="T169" s="22" t="e">
        <f>T166/#REF!</f>
        <v>#REF!</v>
      </c>
      <c r="U169" s="22" t="e">
        <f>U166/#REF!</f>
        <v>#REF!</v>
      </c>
      <c r="V169" s="22" t="e">
        <f>V166/#REF!</f>
        <v>#REF!</v>
      </c>
      <c r="W169" s="22" t="e">
        <f>W166/#REF!</f>
        <v>#REF!</v>
      </c>
      <c r="X169" s="22" t="e">
        <f>X166/#REF!</f>
        <v>#REF!</v>
      </c>
      <c r="Y169" s="22" t="e">
        <f>Y166/#REF!</f>
        <v>#REF!</v>
      </c>
      <c r="Z169" s="22" t="e">
        <f>Z166/#REF!</f>
        <v>#REF!</v>
      </c>
      <c r="AA169" s="22" t="e">
        <f>AA166/#REF!</f>
        <v>#REF!</v>
      </c>
      <c r="AB169" s="22" t="e">
        <f>AB166/#REF!</f>
        <v>#REF!</v>
      </c>
      <c r="AC169" s="22" t="e">
        <f>AC166/#REF!</f>
        <v>#REF!</v>
      </c>
      <c r="AD169" s="22" t="e">
        <f>AD166/#REF!</f>
        <v>#REF!</v>
      </c>
      <c r="AE169" s="22" t="e">
        <f>AE166/#REF!</f>
        <v>#REF!</v>
      </c>
      <c r="AF169" s="22" t="e">
        <f>AF166/#REF!</f>
        <v>#REF!</v>
      </c>
      <c r="AG169" s="22" t="e">
        <f>AG166/#REF!</f>
        <v>#REF!</v>
      </c>
      <c r="AH169" s="22" t="e">
        <f>AH166/#REF!</f>
        <v>#REF!</v>
      </c>
      <c r="AI169" s="23" t="e">
        <f>AI166/#REF!</f>
        <v>#REF!</v>
      </c>
    </row>
    <row r="170" spans="1:38" x14ac:dyDescent="0.4">
      <c r="A170" s="2" t="s">
        <v>103</v>
      </c>
      <c r="B170" s="2" t="s">
        <v>104</v>
      </c>
      <c r="D170" s="2">
        <v>1.4358807442880929E-2</v>
      </c>
      <c r="E170" s="2">
        <v>1.2929034020563264E-2</v>
      </c>
      <c r="F170" s="2">
        <v>9.2273802082831653E-3</v>
      </c>
      <c r="G170" s="2">
        <v>9.5437724919627213E-3</v>
      </c>
      <c r="H170" s="2">
        <v>7.8500521140345142E-3</v>
      </c>
      <c r="I170" s="2">
        <v>1.2374952042637808E-2</v>
      </c>
      <c r="J170" s="2">
        <v>1.266812700147809E-2</v>
      </c>
      <c r="K170" s="2">
        <v>1.2135072624523863E-2</v>
      </c>
      <c r="L170" s="2">
        <v>1.1025131727964464E-2</v>
      </c>
      <c r="M170" s="2">
        <v>9.7246920736348292E-3</v>
      </c>
      <c r="N170" s="54">
        <v>9.9999032472031357E-3</v>
      </c>
      <c r="O170" s="2">
        <v>1.0833135117457123E-2</v>
      </c>
      <c r="P170" s="2">
        <v>1.1461407583471547E-2</v>
      </c>
      <c r="Q170" s="2">
        <v>7.3591469642244308E-3</v>
      </c>
      <c r="R170" s="2">
        <v>7.4023863930219626E-3</v>
      </c>
      <c r="S170" s="2">
        <v>9.3500000000000007E-3</v>
      </c>
      <c r="T170" s="2">
        <v>5.2700000000000004E-3</v>
      </c>
      <c r="U170" s="2">
        <v>9.1500000000000001E-3</v>
      </c>
      <c r="V170" s="2">
        <v>9.1299999999999992E-3</v>
      </c>
      <c r="W170" s="2">
        <v>7.6400000000000001E-3</v>
      </c>
      <c r="X170" s="2">
        <v>5.8599999999999998E-3</v>
      </c>
      <c r="Y170" s="2">
        <v>4.96E-3</v>
      </c>
      <c r="Z170" s="2">
        <v>4.0200000000000001E-3</v>
      </c>
      <c r="AA170" s="2">
        <v>3.3E-3</v>
      </c>
      <c r="AB170" s="2">
        <v>4.0200000000000001E-3</v>
      </c>
      <c r="AC170" s="2">
        <v>3.9199999999999999E-3</v>
      </c>
      <c r="AD170" s="2">
        <v>5.2300000000000003E-3</v>
      </c>
      <c r="AE170" s="2">
        <v>4.79E-3</v>
      </c>
      <c r="AF170" s="2">
        <v>4.7099999999999998E-3</v>
      </c>
      <c r="AG170" s="2">
        <v>4.9500000000000004E-3</v>
      </c>
      <c r="AH170" s="2">
        <v>4.9699999999999996E-3</v>
      </c>
      <c r="AI170" s="55">
        <v>4.5300000000000002E-3</v>
      </c>
      <c r="AJ170" s="38">
        <v>3.96E-3</v>
      </c>
      <c r="AK170" s="2">
        <v>4.4999999999999997E-3</v>
      </c>
      <c r="AL170" s="2">
        <v>6.0699999999999999E-3</v>
      </c>
    </row>
    <row r="172" spans="1:38" hidden="1" x14ac:dyDescent="0.4">
      <c r="A172" s="9" t="s">
        <v>105</v>
      </c>
    </row>
    <row r="173" spans="1:38" hidden="1" x14ac:dyDescent="0.4">
      <c r="A173" s="2" t="s">
        <v>34</v>
      </c>
      <c r="S173" s="56" t="s">
        <v>72</v>
      </c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</row>
    <row r="174" spans="1:38" hidden="1" x14ac:dyDescent="0.4">
      <c r="A174" s="14" t="s">
        <v>73</v>
      </c>
      <c r="B174" s="14"/>
      <c r="C174" s="14"/>
      <c r="D174" s="14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4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</row>
    <row r="175" spans="1:38" hidden="1" x14ac:dyDescent="0.4">
      <c r="A175" s="16" t="s">
        <v>25</v>
      </c>
      <c r="D175" s="10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10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</row>
    <row r="176" spans="1:38" hidden="1" x14ac:dyDescent="0.4">
      <c r="A176" s="2" t="s">
        <v>35</v>
      </c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</row>
    <row r="177" spans="1:38" hidden="1" x14ac:dyDescent="0.4">
      <c r="A177" s="2" t="s">
        <v>106</v>
      </c>
      <c r="B177" s="2" t="s">
        <v>107</v>
      </c>
      <c r="S177" s="56" t="s">
        <v>72</v>
      </c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</row>
    <row r="178" spans="1:38" hidden="1" x14ac:dyDescent="0.4"/>
    <row r="179" spans="1:38" x14ac:dyDescent="0.4">
      <c r="A179" s="9" t="s">
        <v>108</v>
      </c>
    </row>
    <row r="180" spans="1:38" x14ac:dyDescent="0.4">
      <c r="A180" s="2" t="s">
        <v>34</v>
      </c>
      <c r="D180" s="10">
        <f t="shared" ref="D180:AL180" si="49">D184</f>
        <v>0.47532453244496375</v>
      </c>
      <c r="E180" s="10">
        <f t="shared" si="49"/>
        <v>0.52383054429565334</v>
      </c>
      <c r="F180" s="10">
        <f t="shared" si="49"/>
        <v>0.33336406318861883</v>
      </c>
      <c r="G180" s="10">
        <f t="shared" si="49"/>
        <v>0.24977388928587346</v>
      </c>
      <c r="H180" s="10">
        <f t="shared" si="49"/>
        <v>0.18874033587206096</v>
      </c>
      <c r="I180" s="10">
        <f t="shared" si="49"/>
        <v>0.25620944497414894</v>
      </c>
      <c r="J180" s="10">
        <f t="shared" si="49"/>
        <v>0.28284652443232333</v>
      </c>
      <c r="K180" s="10">
        <f t="shared" si="49"/>
        <v>0.31566231133108824</v>
      </c>
      <c r="L180" s="10">
        <f t="shared" si="49"/>
        <v>0.334152681243716</v>
      </c>
      <c r="M180" s="10">
        <f t="shared" si="49"/>
        <v>0.30125885564318161</v>
      </c>
      <c r="N180" s="10">
        <f t="shared" si="49"/>
        <v>0.27348026328667085</v>
      </c>
      <c r="O180" s="10">
        <f t="shared" si="49"/>
        <v>0.299172768672754</v>
      </c>
      <c r="P180" s="10">
        <f t="shared" si="49"/>
        <v>0.31078948065973627</v>
      </c>
      <c r="Q180" s="10">
        <f t="shared" si="49"/>
        <v>0.32307902993269799</v>
      </c>
      <c r="R180" s="10">
        <f t="shared" si="49"/>
        <v>0.35992019232850231</v>
      </c>
      <c r="S180" s="10">
        <f t="shared" si="49"/>
        <v>0.39465</v>
      </c>
      <c r="T180" s="10">
        <f t="shared" si="49"/>
        <v>0.43725000000000003</v>
      </c>
      <c r="U180" s="10">
        <f t="shared" si="49"/>
        <v>0.51898</v>
      </c>
      <c r="V180" s="10">
        <f t="shared" si="49"/>
        <v>0.51607999999999998</v>
      </c>
      <c r="W180" s="10">
        <f t="shared" si="49"/>
        <v>0.41771000000000003</v>
      </c>
      <c r="X180" s="10">
        <f t="shared" si="49"/>
        <v>0.42992999999999998</v>
      </c>
      <c r="Y180" s="10">
        <f t="shared" si="49"/>
        <v>0.42781000000000002</v>
      </c>
      <c r="Z180" s="10">
        <f t="shared" si="49"/>
        <v>0.40986</v>
      </c>
      <c r="AA180" s="10">
        <f t="shared" si="49"/>
        <v>0.51107999999999998</v>
      </c>
      <c r="AB180" s="10">
        <f t="shared" si="49"/>
        <v>0.38905000000000001</v>
      </c>
      <c r="AC180" s="10">
        <f t="shared" si="49"/>
        <v>0.47449999999999998</v>
      </c>
      <c r="AD180" s="10">
        <f t="shared" si="49"/>
        <v>0.57857999999999998</v>
      </c>
      <c r="AE180" s="10">
        <f t="shared" si="49"/>
        <v>0.60812999999999995</v>
      </c>
      <c r="AF180" s="10">
        <f t="shared" si="49"/>
        <v>0.64498999999999995</v>
      </c>
      <c r="AG180" s="10">
        <f t="shared" si="49"/>
        <v>0.67513999999999996</v>
      </c>
      <c r="AH180" s="10">
        <f t="shared" si="49"/>
        <v>0.59672000000000003</v>
      </c>
      <c r="AI180" s="25">
        <f t="shared" si="49"/>
        <v>0.59945000000000004</v>
      </c>
      <c r="AJ180" s="25">
        <f t="shared" si="49"/>
        <v>0.64637</v>
      </c>
      <c r="AK180" s="25">
        <f t="shared" si="49"/>
        <v>0.66056000000000004</v>
      </c>
      <c r="AL180" s="25">
        <f t="shared" si="49"/>
        <v>0.70472000000000001</v>
      </c>
    </row>
    <row r="181" spans="1:38" x14ac:dyDescent="0.4">
      <c r="A181" s="14" t="s">
        <v>24</v>
      </c>
      <c r="B181" s="14"/>
      <c r="C181" s="14"/>
      <c r="D181" s="14"/>
      <c r="E181" s="15">
        <f t="shared" ref="E181:AL181" si="50">(E180-$D180)/$D180</f>
        <v>0.10204819768335004</v>
      </c>
      <c r="F181" s="15">
        <f t="shared" si="50"/>
        <v>-0.29866009340214739</v>
      </c>
      <c r="G181" s="15">
        <f t="shared" si="50"/>
        <v>-0.47451925529470973</v>
      </c>
      <c r="H181" s="15">
        <f t="shared" si="50"/>
        <v>-0.60292321774089253</v>
      </c>
      <c r="I181" s="15">
        <f t="shared" si="50"/>
        <v>-0.46097996739982156</v>
      </c>
      <c r="J181" s="15">
        <f t="shared" si="50"/>
        <v>-0.40494019322456665</v>
      </c>
      <c r="K181" s="15">
        <f t="shared" si="50"/>
        <v>-0.33590149511662809</v>
      </c>
      <c r="L181" s="15">
        <f t="shared" si="50"/>
        <v>-0.29700097841592804</v>
      </c>
      <c r="M181" s="15">
        <f t="shared" si="50"/>
        <v>-0.36620385635562924</v>
      </c>
      <c r="N181" s="15">
        <f t="shared" si="50"/>
        <v>-0.42464517478206065</v>
      </c>
      <c r="O181" s="15">
        <f t="shared" si="50"/>
        <v>-0.37059261988040937</v>
      </c>
      <c r="P181" s="15">
        <f t="shared" si="50"/>
        <v>-0.3461530818510371</v>
      </c>
      <c r="Q181" s="15">
        <f t="shared" si="50"/>
        <v>-0.32029801140107106</v>
      </c>
      <c r="R181" s="15">
        <f t="shared" si="50"/>
        <v>-0.24279062459252243</v>
      </c>
      <c r="S181" s="14">
        <f t="shared" si="50"/>
        <v>-0.16972516026048959</v>
      </c>
      <c r="T181" s="15">
        <f t="shared" si="50"/>
        <v>-8.010218250069441E-2</v>
      </c>
      <c r="U181" s="15">
        <f t="shared" si="50"/>
        <v>9.1843497600433588E-2</v>
      </c>
      <c r="V181" s="15">
        <f t="shared" si="50"/>
        <v>8.5742402870306655E-2</v>
      </c>
      <c r="W181" s="15">
        <f t="shared" si="50"/>
        <v>-0.12121093802713565</v>
      </c>
      <c r="X181" s="15">
        <f t="shared" si="50"/>
        <v>-9.5502187129842403E-2</v>
      </c>
      <c r="Y181" s="15">
        <f t="shared" si="50"/>
        <v>-9.9962297760141969E-2</v>
      </c>
      <c r="Z181" s="15">
        <f t="shared" si="50"/>
        <v>-0.1377259703138585</v>
      </c>
      <c r="AA181" s="15">
        <f t="shared" si="50"/>
        <v>7.5223274025260273E-2</v>
      </c>
      <c r="AB181" s="15">
        <f t="shared" si="50"/>
        <v>-0.18150658456694152</v>
      </c>
      <c r="AC181" s="15">
        <f t="shared" si="50"/>
        <v>-1.7346726050990159E-3</v>
      </c>
      <c r="AD181" s="15">
        <f t="shared" si="50"/>
        <v>0.21723151343338634</v>
      </c>
      <c r="AE181" s="15">
        <f t="shared" si="50"/>
        <v>0.27939956490761036</v>
      </c>
      <c r="AF181" s="15">
        <f t="shared" si="50"/>
        <v>0.35694658275329222</v>
      </c>
      <c r="AG181" s="15">
        <f t="shared" si="50"/>
        <v>0.42037692968892193</v>
      </c>
      <c r="AH181" s="15">
        <f t="shared" si="50"/>
        <v>0.2553949128832147</v>
      </c>
      <c r="AI181" s="31">
        <f t="shared" si="50"/>
        <v>0.26113835723261003</v>
      </c>
      <c r="AJ181" s="31">
        <f t="shared" si="50"/>
        <v>0.35984986231452515</v>
      </c>
      <c r="AK181" s="31">
        <f t="shared" si="50"/>
        <v>0.38970314997676681</v>
      </c>
      <c r="AL181" s="31">
        <f t="shared" si="50"/>
        <v>0.4826080959362164</v>
      </c>
    </row>
    <row r="182" spans="1:38" x14ac:dyDescent="0.4">
      <c r="A182" s="16" t="s">
        <v>25</v>
      </c>
      <c r="D182" s="10"/>
      <c r="E182" s="17">
        <f t="shared" ref="E182:AL182" si="51">(E180-D180)/D180</f>
        <v>0.10204819768335004</v>
      </c>
      <c r="F182" s="17">
        <f t="shared" si="51"/>
        <v>-0.36360323616320855</v>
      </c>
      <c r="G182" s="17">
        <f t="shared" si="51"/>
        <v>-0.25074740541379137</v>
      </c>
      <c r="H182" s="17">
        <f t="shared" si="51"/>
        <v>-0.24435521898751325</v>
      </c>
      <c r="I182" s="17">
        <f t="shared" si="51"/>
        <v>0.35747053638721094</v>
      </c>
      <c r="J182" s="17">
        <f t="shared" si="51"/>
        <v>0.10396603240314591</v>
      </c>
      <c r="K182" s="17">
        <f t="shared" si="51"/>
        <v>0.11601976359662408</v>
      </c>
      <c r="L182" s="17">
        <f t="shared" si="51"/>
        <v>5.8576425657714301E-2</v>
      </c>
      <c r="M182" s="17">
        <f t="shared" si="51"/>
        <v>-9.8439508185610231E-2</v>
      </c>
      <c r="N182" s="17">
        <f t="shared" si="51"/>
        <v>-9.220838437165281E-2</v>
      </c>
      <c r="O182" s="17">
        <f t="shared" si="51"/>
        <v>9.3946470130282955E-2</v>
      </c>
      <c r="P182" s="17">
        <f t="shared" si="51"/>
        <v>3.8829443062343205E-2</v>
      </c>
      <c r="Q182" s="17">
        <f t="shared" si="51"/>
        <v>3.9543002700328747E-2</v>
      </c>
      <c r="R182" s="17">
        <f t="shared" si="51"/>
        <v>0.11403142569630366</v>
      </c>
      <c r="S182" s="17">
        <f t="shared" si="51"/>
        <v>9.6493079331874482E-2</v>
      </c>
      <c r="T182" s="17">
        <f t="shared" si="51"/>
        <v>0.10794374762447745</v>
      </c>
      <c r="U182" s="17">
        <f t="shared" si="51"/>
        <v>0.1869182389937106</v>
      </c>
      <c r="V182" s="17">
        <f t="shared" si="51"/>
        <v>-5.5878839261628843E-3</v>
      </c>
      <c r="W182" s="17">
        <f t="shared" si="51"/>
        <v>-0.19060998294838002</v>
      </c>
      <c r="X182" s="17">
        <f t="shared" si="51"/>
        <v>2.9254746115726107E-2</v>
      </c>
      <c r="Y182" s="17">
        <f t="shared" si="51"/>
        <v>-4.9310352848137033E-3</v>
      </c>
      <c r="Z182" s="17">
        <f t="shared" si="51"/>
        <v>-4.1957878497463873E-2</v>
      </c>
      <c r="AA182" s="17">
        <f t="shared" si="51"/>
        <v>0.24696237739715995</v>
      </c>
      <c r="AB182" s="17">
        <f t="shared" si="51"/>
        <v>-0.23876888158409637</v>
      </c>
      <c r="AC182" s="17">
        <f t="shared" si="51"/>
        <v>0.21963757871738843</v>
      </c>
      <c r="AD182" s="17">
        <f t="shared" si="51"/>
        <v>0.21934668071654376</v>
      </c>
      <c r="AE182" s="17">
        <f t="shared" si="51"/>
        <v>5.107331743233428E-2</v>
      </c>
      <c r="AF182" s="17">
        <f t="shared" si="51"/>
        <v>6.0612040188775439E-2</v>
      </c>
      <c r="AG182" s="17">
        <f t="shared" si="51"/>
        <v>4.6744910773810468E-2</v>
      </c>
      <c r="AH182" s="20">
        <f t="shared" si="51"/>
        <v>-0.1161536866427703</v>
      </c>
      <c r="AI182" s="21">
        <f t="shared" si="51"/>
        <v>4.5750100549671706E-3</v>
      </c>
      <c r="AJ182" s="21">
        <f t="shared" si="51"/>
        <v>7.8271749103344668E-2</v>
      </c>
      <c r="AK182" s="21">
        <f t="shared" si="51"/>
        <v>2.1953370360629415E-2</v>
      </c>
      <c r="AL182" s="21">
        <f t="shared" si="51"/>
        <v>6.6852367688022246E-2</v>
      </c>
    </row>
    <row r="183" spans="1:38" hidden="1" x14ac:dyDescent="0.4">
      <c r="A183" s="2" t="s">
        <v>35</v>
      </c>
      <c r="D183" s="22" t="e">
        <f>D180/#REF!</f>
        <v>#REF!</v>
      </c>
      <c r="E183" s="22" t="e">
        <f>E180/#REF!</f>
        <v>#REF!</v>
      </c>
      <c r="F183" s="22" t="e">
        <f>F180/#REF!</f>
        <v>#REF!</v>
      </c>
      <c r="G183" s="22" t="e">
        <f>G180/#REF!</f>
        <v>#REF!</v>
      </c>
      <c r="H183" s="22" t="e">
        <f>H180/#REF!</f>
        <v>#REF!</v>
      </c>
      <c r="I183" s="22" t="e">
        <f>I180/#REF!</f>
        <v>#REF!</v>
      </c>
      <c r="J183" s="22" t="e">
        <f>J180/#REF!</f>
        <v>#REF!</v>
      </c>
      <c r="K183" s="22" t="e">
        <f>K180/#REF!</f>
        <v>#REF!</v>
      </c>
      <c r="L183" s="22" t="e">
        <f>L180/#REF!</f>
        <v>#REF!</v>
      </c>
      <c r="M183" s="22" t="e">
        <f>M180/#REF!</f>
        <v>#REF!</v>
      </c>
      <c r="N183" s="22" t="e">
        <f>N180/#REF!</f>
        <v>#REF!</v>
      </c>
      <c r="O183" s="22" t="e">
        <f>O180/#REF!</f>
        <v>#REF!</v>
      </c>
      <c r="P183" s="22" t="e">
        <f>P180/#REF!</f>
        <v>#REF!</v>
      </c>
      <c r="Q183" s="22" t="e">
        <f>Q180/#REF!</f>
        <v>#REF!</v>
      </c>
      <c r="R183" s="22" t="e">
        <f>R180/#REF!</f>
        <v>#REF!</v>
      </c>
      <c r="S183" s="22" t="e">
        <f>S180/#REF!</f>
        <v>#REF!</v>
      </c>
      <c r="T183" s="22" t="e">
        <f>T180/#REF!</f>
        <v>#REF!</v>
      </c>
      <c r="U183" s="22" t="e">
        <f>U180/#REF!</f>
        <v>#REF!</v>
      </c>
      <c r="V183" s="22" t="e">
        <f>V180/#REF!</f>
        <v>#REF!</v>
      </c>
      <c r="W183" s="22" t="e">
        <f>W180/#REF!</f>
        <v>#REF!</v>
      </c>
      <c r="X183" s="22" t="e">
        <f>X180/#REF!</f>
        <v>#REF!</v>
      </c>
      <c r="Y183" s="22" t="e">
        <f>Y180/#REF!</f>
        <v>#REF!</v>
      </c>
      <c r="Z183" s="22" t="e">
        <f>Z180/#REF!</f>
        <v>#REF!</v>
      </c>
      <c r="AA183" s="22" t="e">
        <f>AA180/#REF!</f>
        <v>#REF!</v>
      </c>
      <c r="AB183" s="22" t="e">
        <f>AB180/#REF!</f>
        <v>#REF!</v>
      </c>
      <c r="AC183" s="22" t="e">
        <f>AC180/#REF!</f>
        <v>#REF!</v>
      </c>
      <c r="AD183" s="22" t="e">
        <f>AD180/#REF!</f>
        <v>#REF!</v>
      </c>
      <c r="AE183" s="22" t="e">
        <f>AE180/#REF!</f>
        <v>#REF!</v>
      </c>
      <c r="AF183" s="22" t="e">
        <f>AF180/#REF!</f>
        <v>#REF!</v>
      </c>
      <c r="AG183" s="22" t="e">
        <f>AG180/#REF!</f>
        <v>#REF!</v>
      </c>
      <c r="AH183" s="22" t="e">
        <f>AH180/#REF!</f>
        <v>#REF!</v>
      </c>
      <c r="AI183" s="23" t="e">
        <f>AI180/#REF!</f>
        <v>#REF!</v>
      </c>
    </row>
    <row r="184" spans="1:38" x14ac:dyDescent="0.4">
      <c r="A184" s="2" t="s">
        <v>109</v>
      </c>
      <c r="B184" s="2" t="s">
        <v>110</v>
      </c>
      <c r="D184" s="2">
        <v>0.47532453244496375</v>
      </c>
      <c r="E184" s="2">
        <v>0.52383054429565334</v>
      </c>
      <c r="F184" s="2">
        <v>0.33336406318861883</v>
      </c>
      <c r="G184" s="2">
        <v>0.24977388928587346</v>
      </c>
      <c r="H184" s="2">
        <v>0.18874033587206096</v>
      </c>
      <c r="I184" s="2">
        <v>0.25620944497414894</v>
      </c>
      <c r="J184" s="2">
        <v>0.28284652443232333</v>
      </c>
      <c r="K184" s="2">
        <v>0.31566231133108824</v>
      </c>
      <c r="L184" s="2">
        <v>0.334152681243716</v>
      </c>
      <c r="M184" s="2">
        <v>0.30125885564318161</v>
      </c>
      <c r="N184" s="2">
        <v>0.27348026328667085</v>
      </c>
      <c r="O184" s="2">
        <v>0.299172768672754</v>
      </c>
      <c r="P184" s="2">
        <v>0.31078948065973627</v>
      </c>
      <c r="Q184" s="2">
        <v>0.32307902993269799</v>
      </c>
      <c r="R184" s="2">
        <v>0.35992019232850231</v>
      </c>
      <c r="S184" s="2">
        <v>0.39465</v>
      </c>
      <c r="T184" s="2">
        <v>0.43725000000000003</v>
      </c>
      <c r="U184" s="2">
        <v>0.51898</v>
      </c>
      <c r="V184" s="2">
        <v>0.51607999999999998</v>
      </c>
      <c r="W184" s="2">
        <v>0.41771000000000003</v>
      </c>
      <c r="X184" s="2">
        <v>0.42992999999999998</v>
      </c>
      <c r="Y184" s="2">
        <v>0.42781000000000002</v>
      </c>
      <c r="Z184" s="2">
        <v>0.40986</v>
      </c>
      <c r="AA184" s="2">
        <v>0.51107999999999998</v>
      </c>
      <c r="AB184" s="2">
        <v>0.38905000000000001</v>
      </c>
      <c r="AC184" s="2">
        <v>0.47449999999999998</v>
      </c>
      <c r="AD184" s="2">
        <v>0.57857999999999998</v>
      </c>
      <c r="AE184" s="2">
        <v>0.60812999999999995</v>
      </c>
      <c r="AF184" s="2">
        <v>0.64498999999999995</v>
      </c>
      <c r="AG184" s="2">
        <v>0.67513999999999996</v>
      </c>
      <c r="AH184" s="2">
        <v>0.59672000000000003</v>
      </c>
      <c r="AI184" s="26">
        <v>0.59945000000000004</v>
      </c>
      <c r="AJ184" s="2">
        <v>0.64637</v>
      </c>
      <c r="AK184" s="2">
        <v>0.66056000000000004</v>
      </c>
      <c r="AL184" s="2">
        <v>0.70472000000000001</v>
      </c>
    </row>
    <row r="186" spans="1:38" x14ac:dyDescent="0.4">
      <c r="A186" s="9" t="s">
        <v>111</v>
      </c>
    </row>
    <row r="187" spans="1:38" x14ac:dyDescent="0.4">
      <c r="A187" s="2" t="s">
        <v>34</v>
      </c>
      <c r="D187" s="10">
        <f t="shared" ref="D187:AL187" si="52">D191</f>
        <v>0.48092410884661418</v>
      </c>
      <c r="E187" s="10">
        <f t="shared" si="52"/>
        <v>0.52295240757715422</v>
      </c>
      <c r="F187" s="10">
        <f t="shared" si="52"/>
        <v>0.33777000586420991</v>
      </c>
      <c r="G187" s="10">
        <f t="shared" si="52"/>
        <v>0.25093492145303048</v>
      </c>
      <c r="H187" s="10">
        <f t="shared" si="52"/>
        <v>0.18684457773734317</v>
      </c>
      <c r="I187" s="10">
        <f t="shared" si="52"/>
        <v>0.25256128415159673</v>
      </c>
      <c r="J187" s="10">
        <f t="shared" si="52"/>
        <v>0.27722567989971958</v>
      </c>
      <c r="K187" s="10">
        <f t="shared" si="52"/>
        <v>0.31168368744148106</v>
      </c>
      <c r="L187" s="10">
        <f t="shared" si="52"/>
        <v>0.33117838621263146</v>
      </c>
      <c r="M187" s="10">
        <f t="shared" si="52"/>
        <v>0.30576180355463556</v>
      </c>
      <c r="N187" s="10">
        <f t="shared" si="52"/>
        <v>0.2781395893908567</v>
      </c>
      <c r="O187" s="10">
        <f t="shared" si="52"/>
        <v>0.30270016046031989</v>
      </c>
      <c r="P187" s="10">
        <f t="shared" si="52"/>
        <v>0.3159027960640855</v>
      </c>
      <c r="Q187" s="10">
        <f t="shared" si="52"/>
        <v>0.32028310594524501</v>
      </c>
      <c r="R187" s="10">
        <f t="shared" si="52"/>
        <v>0.35672192137784198</v>
      </c>
      <c r="S187" s="10">
        <f t="shared" si="52"/>
        <v>0.34298000000000001</v>
      </c>
      <c r="T187" s="10">
        <f t="shared" si="52"/>
        <v>0.35259000000000001</v>
      </c>
      <c r="U187" s="10">
        <f t="shared" si="52"/>
        <v>0.44540999999999997</v>
      </c>
      <c r="V187" s="10">
        <f t="shared" si="52"/>
        <v>0.44589000000000001</v>
      </c>
      <c r="W187" s="10">
        <f t="shared" si="52"/>
        <v>0.35532999999999998</v>
      </c>
      <c r="X187" s="10">
        <f t="shared" si="52"/>
        <v>0.37103999999999998</v>
      </c>
      <c r="Y187" s="10">
        <f t="shared" si="52"/>
        <v>0.37448999999999999</v>
      </c>
      <c r="Z187" s="10">
        <f t="shared" si="52"/>
        <v>0.35476999999999997</v>
      </c>
      <c r="AA187" s="10">
        <f t="shared" si="52"/>
        <v>0.4138</v>
      </c>
      <c r="AB187" s="10">
        <f t="shared" si="52"/>
        <v>0.34111000000000002</v>
      </c>
      <c r="AC187" s="10">
        <f t="shared" si="52"/>
        <v>0.41876000000000002</v>
      </c>
      <c r="AD187" s="10">
        <f t="shared" si="52"/>
        <v>0.50605999999999995</v>
      </c>
      <c r="AE187" s="10">
        <f t="shared" si="52"/>
        <v>0.53264</v>
      </c>
      <c r="AF187" s="10">
        <f t="shared" si="52"/>
        <v>0.57328000000000001</v>
      </c>
      <c r="AG187" s="10">
        <f t="shared" si="52"/>
        <v>0.60243999999999998</v>
      </c>
      <c r="AH187" s="10">
        <f t="shared" si="52"/>
        <v>0.52761000000000002</v>
      </c>
      <c r="AI187" s="25">
        <f t="shared" si="52"/>
        <v>0.53769999999999996</v>
      </c>
      <c r="AJ187" s="25">
        <f t="shared" si="52"/>
        <v>0.58125000000000004</v>
      </c>
      <c r="AK187" s="25">
        <f t="shared" si="52"/>
        <v>0.59706999999999999</v>
      </c>
      <c r="AL187" s="25">
        <f t="shared" si="52"/>
        <v>0.64398</v>
      </c>
    </row>
    <row r="188" spans="1:38" x14ac:dyDescent="0.4">
      <c r="A188" s="14" t="s">
        <v>24</v>
      </c>
      <c r="B188" s="14"/>
      <c r="C188" s="14"/>
      <c r="D188" s="14"/>
      <c r="E188" s="15">
        <f t="shared" ref="E188:AL188" si="53">(E187-$D187)/$D187</f>
        <v>8.7390708757220006E-2</v>
      </c>
      <c r="F188" s="15">
        <f t="shared" si="53"/>
        <v>-0.29766464261009173</v>
      </c>
      <c r="G188" s="15">
        <f t="shared" si="53"/>
        <v>-0.47822345181479847</v>
      </c>
      <c r="H188" s="15">
        <f t="shared" si="53"/>
        <v>-0.61148843590842861</v>
      </c>
      <c r="I188" s="15">
        <f t="shared" si="53"/>
        <v>-0.47484170681876015</v>
      </c>
      <c r="J188" s="15">
        <f t="shared" si="53"/>
        <v>-0.4235562850767004</v>
      </c>
      <c r="K188" s="15">
        <f t="shared" si="53"/>
        <v>-0.35190671104224186</v>
      </c>
      <c r="L188" s="15">
        <f t="shared" si="53"/>
        <v>-0.31137079609735802</v>
      </c>
      <c r="M188" s="15">
        <f t="shared" si="53"/>
        <v>-0.36422026276051145</v>
      </c>
      <c r="N188" s="15">
        <f t="shared" si="53"/>
        <v>-0.42165596551624224</v>
      </c>
      <c r="O188" s="15">
        <f t="shared" si="53"/>
        <v>-0.37058642955896604</v>
      </c>
      <c r="P188" s="15">
        <f t="shared" si="53"/>
        <v>-0.34313379127175458</v>
      </c>
      <c r="Q188" s="15">
        <f t="shared" si="53"/>
        <v>-0.3340256808639302</v>
      </c>
      <c r="R188" s="15">
        <f t="shared" si="53"/>
        <v>-0.25825735325817328</v>
      </c>
      <c r="S188" s="45">
        <f t="shared" si="53"/>
        <v>-0.28683134471557559</v>
      </c>
      <c r="T188" s="15">
        <f t="shared" si="53"/>
        <v>-0.26684898196181928</v>
      </c>
      <c r="U188" s="15">
        <f t="shared" si="53"/>
        <v>-7.3845557320440083E-2</v>
      </c>
      <c r="V188" s="15">
        <f t="shared" si="53"/>
        <v>-7.2847478847827829E-2</v>
      </c>
      <c r="W188" s="15">
        <f t="shared" si="53"/>
        <v>-0.26115161734732489</v>
      </c>
      <c r="X188" s="15">
        <f t="shared" si="53"/>
        <v>-0.22848534067078891</v>
      </c>
      <c r="Y188" s="15">
        <f t="shared" si="53"/>
        <v>-0.22131165164888889</v>
      </c>
      <c r="Z188" s="15">
        <f t="shared" si="53"/>
        <v>-0.26231604223203908</v>
      </c>
      <c r="AA188" s="15">
        <f t="shared" si="53"/>
        <v>-0.13957318340225427</v>
      </c>
      <c r="AB188" s="15">
        <f t="shared" si="53"/>
        <v>-0.29071969209846044</v>
      </c>
      <c r="AC188" s="15">
        <f t="shared" si="53"/>
        <v>-0.12925970585192845</v>
      </c>
      <c r="AD188" s="15">
        <f t="shared" si="53"/>
        <v>5.2265816354410723E-2</v>
      </c>
      <c r="AE188" s="15">
        <f t="shared" si="53"/>
        <v>0.10753441177531001</v>
      </c>
      <c r="AF188" s="15">
        <f t="shared" si="53"/>
        <v>0.19203838912314083</v>
      </c>
      <c r="AG188" s="15">
        <f t="shared" si="53"/>
        <v>0.25267165633433036</v>
      </c>
      <c r="AH188" s="15">
        <f t="shared" si="53"/>
        <v>9.7075381114394968E-2</v>
      </c>
      <c r="AI188" s="31">
        <f t="shared" si="53"/>
        <v>0.11805582234076326</v>
      </c>
      <c r="AJ188" s="31">
        <f t="shared" si="53"/>
        <v>0.20861065042880556</v>
      </c>
      <c r="AK188" s="31">
        <f t="shared" si="53"/>
        <v>0.24150565342198169</v>
      </c>
      <c r="AL188" s="31">
        <f t="shared" si="53"/>
        <v>0.33904703081830906</v>
      </c>
    </row>
    <row r="189" spans="1:38" x14ac:dyDescent="0.4">
      <c r="A189" s="16" t="s">
        <v>25</v>
      </c>
      <c r="D189" s="10"/>
      <c r="E189" s="17">
        <f t="shared" ref="E189:AL189" si="54">(E187-D187)/D187</f>
        <v>8.7390708757220006E-2</v>
      </c>
      <c r="F189" s="17">
        <f t="shared" si="54"/>
        <v>-0.35410947350046051</v>
      </c>
      <c r="G189" s="17">
        <f t="shared" si="54"/>
        <v>-0.25708346775494573</v>
      </c>
      <c r="H189" s="17">
        <f t="shared" si="54"/>
        <v>-0.25540623578645116</v>
      </c>
      <c r="I189" s="17">
        <f t="shared" si="54"/>
        <v>0.35171856315057132</v>
      </c>
      <c r="J189" s="17">
        <f t="shared" si="54"/>
        <v>9.7657072939644832E-2</v>
      </c>
      <c r="K189" s="17">
        <f t="shared" si="54"/>
        <v>0.12429587170360958</v>
      </c>
      <c r="L189" s="17">
        <f t="shared" si="54"/>
        <v>6.2546419837292727E-2</v>
      </c>
      <c r="M189" s="17">
        <f t="shared" si="54"/>
        <v>-7.6745898029943624E-2</v>
      </c>
      <c r="N189" s="17">
        <f t="shared" si="54"/>
        <v>-9.0338995396601715E-2</v>
      </c>
      <c r="O189" s="17">
        <f t="shared" si="54"/>
        <v>8.8303039215857027E-2</v>
      </c>
      <c r="P189" s="17">
        <f t="shared" si="54"/>
        <v>4.361621607232781E-2</v>
      </c>
      <c r="Q189" s="17">
        <f t="shared" si="54"/>
        <v>1.3866005416016944E-2</v>
      </c>
      <c r="R189" s="17">
        <f t="shared" si="54"/>
        <v>0.11377064464594795</v>
      </c>
      <c r="S189" s="17">
        <f t="shared" si="54"/>
        <v>-3.852278358662025E-2</v>
      </c>
      <c r="T189" s="17">
        <f t="shared" si="54"/>
        <v>2.8019126479678136E-2</v>
      </c>
      <c r="U189" s="17">
        <f t="shared" si="54"/>
        <v>0.26325193567599747</v>
      </c>
      <c r="V189" s="17">
        <f t="shared" si="54"/>
        <v>1.0776587862868726E-3</v>
      </c>
      <c r="W189" s="17">
        <f t="shared" si="54"/>
        <v>-0.20309941913924964</v>
      </c>
      <c r="X189" s="17">
        <f t="shared" si="54"/>
        <v>4.4212422255368256E-2</v>
      </c>
      <c r="Y189" s="17">
        <f t="shared" si="54"/>
        <v>9.2981888745149004E-3</v>
      </c>
      <c r="Z189" s="17">
        <f t="shared" si="54"/>
        <v>-5.2658281930091637E-2</v>
      </c>
      <c r="AA189" s="17">
        <f t="shared" si="54"/>
        <v>0.16638949178340906</v>
      </c>
      <c r="AB189" s="17">
        <f t="shared" si="54"/>
        <v>-0.175664572257129</v>
      </c>
      <c r="AC189" s="17">
        <f t="shared" si="54"/>
        <v>0.22763917797777841</v>
      </c>
      <c r="AD189" s="17">
        <f t="shared" si="54"/>
        <v>0.20847263348934933</v>
      </c>
      <c r="AE189" s="17">
        <f t="shared" si="54"/>
        <v>5.252341619570812E-2</v>
      </c>
      <c r="AF189" s="17">
        <f t="shared" si="54"/>
        <v>7.6299188945629329E-2</v>
      </c>
      <c r="AG189" s="17">
        <f t="shared" si="54"/>
        <v>5.0865196762489469E-2</v>
      </c>
      <c r="AH189" s="20">
        <f t="shared" si="54"/>
        <v>-0.12421153973839712</v>
      </c>
      <c r="AI189" s="21">
        <f t="shared" si="54"/>
        <v>1.9123974147570992E-2</v>
      </c>
      <c r="AJ189" s="21">
        <f t="shared" si="54"/>
        <v>8.0993118839501749E-2</v>
      </c>
      <c r="AK189" s="21">
        <f t="shared" si="54"/>
        <v>2.7217204301075174E-2</v>
      </c>
      <c r="AL189" s="21">
        <f t="shared" si="54"/>
        <v>7.8567002194047608E-2</v>
      </c>
    </row>
    <row r="190" spans="1:38" hidden="1" x14ac:dyDescent="0.4">
      <c r="A190" s="2" t="s">
        <v>35</v>
      </c>
      <c r="D190" s="22" t="e">
        <f>D187/#REF!</f>
        <v>#REF!</v>
      </c>
      <c r="E190" s="22" t="e">
        <f>E187/#REF!</f>
        <v>#REF!</v>
      </c>
      <c r="F190" s="22" t="e">
        <f>F187/#REF!</f>
        <v>#REF!</v>
      </c>
      <c r="G190" s="22" t="e">
        <f>G187/#REF!</f>
        <v>#REF!</v>
      </c>
      <c r="H190" s="22" t="e">
        <f>H187/#REF!</f>
        <v>#REF!</v>
      </c>
      <c r="I190" s="22" t="e">
        <f>I187/#REF!</f>
        <v>#REF!</v>
      </c>
      <c r="J190" s="22" t="e">
        <f>J187/#REF!</f>
        <v>#REF!</v>
      </c>
      <c r="K190" s="22" t="e">
        <f>K187/#REF!</f>
        <v>#REF!</v>
      </c>
      <c r="L190" s="22" t="e">
        <f>L187/#REF!</f>
        <v>#REF!</v>
      </c>
      <c r="M190" s="22" t="e">
        <f>M187/#REF!</f>
        <v>#REF!</v>
      </c>
      <c r="N190" s="22" t="e">
        <f>N187/#REF!</f>
        <v>#REF!</v>
      </c>
      <c r="O190" s="22" t="e">
        <f>O187/#REF!</f>
        <v>#REF!</v>
      </c>
      <c r="P190" s="22" t="e">
        <f>P187/#REF!</f>
        <v>#REF!</v>
      </c>
      <c r="Q190" s="22" t="e">
        <f>Q187/#REF!</f>
        <v>#REF!</v>
      </c>
      <c r="R190" s="22" t="e">
        <f>R187/#REF!</f>
        <v>#REF!</v>
      </c>
      <c r="S190" s="22" t="e">
        <f>S187/#REF!</f>
        <v>#REF!</v>
      </c>
      <c r="T190" s="22" t="e">
        <f>T187/#REF!</f>
        <v>#REF!</v>
      </c>
      <c r="U190" s="22" t="e">
        <f>U187/#REF!</f>
        <v>#REF!</v>
      </c>
      <c r="V190" s="22" t="e">
        <f>V187/#REF!</f>
        <v>#REF!</v>
      </c>
      <c r="W190" s="22" t="e">
        <f>W187/#REF!</f>
        <v>#REF!</v>
      </c>
      <c r="X190" s="22" t="e">
        <f>X187/#REF!</f>
        <v>#REF!</v>
      </c>
      <c r="Y190" s="22" t="e">
        <f>Y187/#REF!</f>
        <v>#REF!</v>
      </c>
      <c r="Z190" s="22" t="e">
        <f>Z187/#REF!</f>
        <v>#REF!</v>
      </c>
      <c r="AA190" s="22" t="e">
        <f>AA187/#REF!</f>
        <v>#REF!</v>
      </c>
      <c r="AB190" s="22" t="e">
        <f>AB187/#REF!</f>
        <v>#REF!</v>
      </c>
      <c r="AC190" s="22" t="e">
        <f>AC187/#REF!</f>
        <v>#REF!</v>
      </c>
      <c r="AD190" s="22" t="e">
        <f>AD187/#REF!</f>
        <v>#REF!</v>
      </c>
      <c r="AE190" s="22" t="e">
        <f>AE187/#REF!</f>
        <v>#REF!</v>
      </c>
      <c r="AF190" s="22" t="e">
        <f>AF187/#REF!</f>
        <v>#REF!</v>
      </c>
      <c r="AG190" s="22" t="e">
        <f>AG187/#REF!</f>
        <v>#REF!</v>
      </c>
      <c r="AH190" s="22" t="e">
        <f>AH187/#REF!</f>
        <v>#REF!</v>
      </c>
      <c r="AI190" s="23" t="e">
        <f>AI187/#REF!</f>
        <v>#REF!</v>
      </c>
    </row>
    <row r="191" spans="1:38" x14ac:dyDescent="0.4">
      <c r="A191" s="2" t="s">
        <v>112</v>
      </c>
      <c r="B191" s="2" t="s">
        <v>113</v>
      </c>
      <c r="D191" s="2">
        <v>0.48092410884661418</v>
      </c>
      <c r="E191" s="2">
        <v>0.52295240757715422</v>
      </c>
      <c r="F191" s="2">
        <v>0.33777000586420991</v>
      </c>
      <c r="G191" s="2">
        <v>0.25093492145303048</v>
      </c>
      <c r="H191" s="2">
        <v>0.18684457773734317</v>
      </c>
      <c r="I191" s="2">
        <v>0.25256128415159673</v>
      </c>
      <c r="J191" s="2">
        <v>0.27722567989971958</v>
      </c>
      <c r="K191" s="2">
        <v>0.31168368744148106</v>
      </c>
      <c r="L191" s="2">
        <v>0.33117838621263146</v>
      </c>
      <c r="M191" s="2">
        <v>0.30576180355463556</v>
      </c>
      <c r="N191" s="2">
        <v>0.2781395893908567</v>
      </c>
      <c r="O191" s="2">
        <v>0.30270016046031989</v>
      </c>
      <c r="P191" s="2">
        <v>0.3159027960640855</v>
      </c>
      <c r="Q191" s="2">
        <v>0.32028310594524501</v>
      </c>
      <c r="R191" s="2">
        <v>0.35672192137784198</v>
      </c>
      <c r="S191" s="2">
        <v>0.34298000000000001</v>
      </c>
      <c r="T191" s="2">
        <v>0.35259000000000001</v>
      </c>
      <c r="U191" s="2">
        <v>0.44540999999999997</v>
      </c>
      <c r="V191" s="2">
        <v>0.44589000000000001</v>
      </c>
      <c r="W191" s="2">
        <v>0.35532999999999998</v>
      </c>
      <c r="X191" s="2">
        <v>0.37103999999999998</v>
      </c>
      <c r="Y191" s="2">
        <v>0.37448999999999999</v>
      </c>
      <c r="Z191" s="2">
        <v>0.35476999999999997</v>
      </c>
      <c r="AA191" s="2">
        <v>0.4138</v>
      </c>
      <c r="AB191" s="2">
        <v>0.34111000000000002</v>
      </c>
      <c r="AC191" s="2">
        <v>0.41876000000000002</v>
      </c>
      <c r="AD191" s="2">
        <v>0.50605999999999995</v>
      </c>
      <c r="AE191" s="2">
        <v>0.53264</v>
      </c>
      <c r="AF191" s="2">
        <v>0.57328000000000001</v>
      </c>
      <c r="AG191" s="2">
        <v>0.60243999999999998</v>
      </c>
      <c r="AH191" s="2">
        <v>0.52761000000000002</v>
      </c>
      <c r="AI191" s="26">
        <v>0.53769999999999996</v>
      </c>
      <c r="AJ191" s="2">
        <v>0.58125000000000004</v>
      </c>
      <c r="AK191" s="2">
        <v>0.59706999999999999</v>
      </c>
      <c r="AL191" s="2">
        <v>0.64398</v>
      </c>
    </row>
    <row r="194" spans="1:38" x14ac:dyDescent="0.4">
      <c r="A194" s="9" t="s">
        <v>114</v>
      </c>
    </row>
    <row r="195" spans="1:38" x14ac:dyDescent="0.4">
      <c r="A195" s="2" t="s">
        <v>65</v>
      </c>
    </row>
    <row r="196" spans="1:38" x14ac:dyDescent="0.4">
      <c r="A196" s="4" t="s">
        <v>115</v>
      </c>
      <c r="B196" s="4"/>
      <c r="C196" s="4"/>
    </row>
    <row r="197" spans="1:38" x14ac:dyDescent="0.4">
      <c r="A197" s="4" t="s">
        <v>116</v>
      </c>
      <c r="B197" s="4"/>
      <c r="C197" s="4"/>
    </row>
    <row r="198" spans="1:38" x14ac:dyDescent="0.4">
      <c r="A198" s="4" t="s">
        <v>117</v>
      </c>
      <c r="B198" s="4"/>
      <c r="C198" s="4"/>
    </row>
    <row r="199" spans="1:38" x14ac:dyDescent="0.4">
      <c r="A199" s="4" t="s">
        <v>118</v>
      </c>
      <c r="B199" s="4"/>
      <c r="C199" s="4"/>
    </row>
    <row r="200" spans="1:38" x14ac:dyDescent="0.4">
      <c r="A200" s="30" t="s">
        <v>119</v>
      </c>
      <c r="B200" s="4"/>
      <c r="C200" s="4"/>
    </row>
    <row r="201" spans="1:38" x14ac:dyDescent="0.4">
      <c r="A201" s="4" t="s">
        <v>120</v>
      </c>
      <c r="B201" s="4"/>
      <c r="C201" s="4"/>
    </row>
    <row r="202" spans="1:38" x14ac:dyDescent="0.4">
      <c r="A202" s="2" t="s">
        <v>34</v>
      </c>
      <c r="D202" s="10">
        <f t="shared" ref="D202:AL202" si="55">D208+D215+D230+D237+D222</f>
        <v>1.5014681984971199</v>
      </c>
      <c r="E202" s="10">
        <f t="shared" si="55"/>
        <v>1.2005619275368744</v>
      </c>
      <c r="F202" s="10">
        <f t="shared" si="55"/>
        <v>0.93567986075605614</v>
      </c>
      <c r="G202" s="10">
        <f t="shared" si="55"/>
        <v>0.82577258002274356</v>
      </c>
      <c r="H202" s="10">
        <f t="shared" si="55"/>
        <v>0.80298080950956841</v>
      </c>
      <c r="I202" s="10">
        <f t="shared" si="55"/>
        <v>0.70164131784509054</v>
      </c>
      <c r="J202" s="10">
        <f t="shared" si="55"/>
        <v>0.52292016806040176</v>
      </c>
      <c r="K202" s="10">
        <f t="shared" si="55"/>
        <v>0.48184841544318802</v>
      </c>
      <c r="L202" s="10">
        <f t="shared" si="55"/>
        <v>0.43939988892880338</v>
      </c>
      <c r="M202" s="10">
        <f t="shared" si="55"/>
        <v>0.34527834915731592</v>
      </c>
      <c r="N202" s="10">
        <f t="shared" si="55"/>
        <v>0.29443518399963936</v>
      </c>
      <c r="O202" s="10">
        <f t="shared" si="55"/>
        <v>0.24708016329981525</v>
      </c>
      <c r="P202" s="10">
        <f t="shared" si="55"/>
        <v>0.25455602206882944</v>
      </c>
      <c r="Q202" s="10">
        <f t="shared" si="55"/>
        <v>0.25906506742622337</v>
      </c>
      <c r="R202" s="10">
        <f t="shared" si="55"/>
        <v>0.26648846468823301</v>
      </c>
      <c r="S202" s="10">
        <f t="shared" si="55"/>
        <v>0.68461242536549083</v>
      </c>
      <c r="T202" s="10">
        <f t="shared" si="55"/>
        <v>0.66886009771990262</v>
      </c>
      <c r="U202" s="10">
        <f t="shared" si="55"/>
        <v>0.67986256776271414</v>
      </c>
      <c r="V202" s="10">
        <f t="shared" si="55"/>
        <v>0.68634413488856494</v>
      </c>
      <c r="W202" s="10">
        <f t="shared" si="55"/>
        <v>0.61382459059826699</v>
      </c>
      <c r="X202" s="10">
        <f t="shared" si="55"/>
        <v>0.63184409566504041</v>
      </c>
      <c r="Y202" s="10">
        <f t="shared" si="55"/>
        <v>0.63949490207422699</v>
      </c>
      <c r="Z202" s="10">
        <f t="shared" si="55"/>
        <v>0.61629674265074819</v>
      </c>
      <c r="AA202" s="10">
        <f t="shared" si="55"/>
        <v>0.36264661147643096</v>
      </c>
      <c r="AB202" s="10">
        <f t="shared" si="55"/>
        <v>0.3949871107376427</v>
      </c>
      <c r="AC202" s="10">
        <f t="shared" si="55"/>
        <v>0.33991421024938484</v>
      </c>
      <c r="AD202" s="10">
        <f t="shared" si="55"/>
        <v>0.32574967259157567</v>
      </c>
      <c r="AE202" s="10">
        <f t="shared" si="55"/>
        <v>0.32391226940495621</v>
      </c>
      <c r="AF202" s="10">
        <f t="shared" si="55"/>
        <v>0.29260864980395856</v>
      </c>
      <c r="AG202" s="10">
        <f t="shared" si="55"/>
        <v>0.28282705897740851</v>
      </c>
      <c r="AH202" s="10">
        <f t="shared" si="55"/>
        <v>0.2461973820208839</v>
      </c>
      <c r="AI202" s="10">
        <f t="shared" si="55"/>
        <v>0.23840294104196999</v>
      </c>
      <c r="AJ202" s="10">
        <f t="shared" si="55"/>
        <v>0.19315216510570796</v>
      </c>
      <c r="AK202" s="10">
        <f t="shared" si="55"/>
        <v>0.19925368918855454</v>
      </c>
      <c r="AL202" s="10">
        <f t="shared" si="55"/>
        <v>0.20742959759331198</v>
      </c>
    </row>
    <row r="203" spans="1:38" x14ac:dyDescent="0.4">
      <c r="A203" s="14" t="s">
        <v>24</v>
      </c>
      <c r="B203" s="14"/>
      <c r="C203" s="14"/>
      <c r="D203" s="14"/>
      <c r="E203" s="15">
        <f t="shared" ref="E203:AL203" si="56">(E202-$D202)/$D202</f>
        <v>-0.20040802146954209</v>
      </c>
      <c r="F203" s="15">
        <f t="shared" si="56"/>
        <v>-0.37682339080333777</v>
      </c>
      <c r="G203" s="15">
        <f t="shared" si="56"/>
        <v>-0.45002326333032383</v>
      </c>
      <c r="H203" s="15">
        <f t="shared" si="56"/>
        <v>-0.4652029191738431</v>
      </c>
      <c r="I203" s="15">
        <f t="shared" si="56"/>
        <v>-0.53269651761696213</v>
      </c>
      <c r="J203" s="15">
        <f t="shared" si="56"/>
        <v>-0.65172744345580302</v>
      </c>
      <c r="K203" s="15">
        <f t="shared" si="56"/>
        <v>-0.67908183741387962</v>
      </c>
      <c r="L203" s="15">
        <f t="shared" si="56"/>
        <v>-0.70735318312527939</v>
      </c>
      <c r="M203" s="15">
        <f t="shared" si="56"/>
        <v>-0.77003951898353962</v>
      </c>
      <c r="N203" s="15">
        <f t="shared" si="56"/>
        <v>-0.80390181803760385</v>
      </c>
      <c r="O203" s="15">
        <f t="shared" si="56"/>
        <v>-0.83544096135560664</v>
      </c>
      <c r="P203" s="15">
        <f t="shared" si="56"/>
        <v>-0.8304619289814964</v>
      </c>
      <c r="Q203" s="15">
        <f t="shared" si="56"/>
        <v>-0.82745883816551558</v>
      </c>
      <c r="R203" s="15">
        <f t="shared" si="56"/>
        <v>-0.8225147459300356</v>
      </c>
      <c r="S203" s="45">
        <f t="shared" si="56"/>
        <v>-0.54403801156045328</v>
      </c>
      <c r="T203" s="15">
        <f t="shared" si="56"/>
        <v>-0.55452929446698129</v>
      </c>
      <c r="U203" s="15">
        <f t="shared" si="56"/>
        <v>-0.5472014868891556</v>
      </c>
      <c r="V203" s="15">
        <f t="shared" si="56"/>
        <v>-0.54288466743714292</v>
      </c>
      <c r="W203" s="15">
        <f t="shared" si="56"/>
        <v>-0.59118375519863242</v>
      </c>
      <c r="X203" s="15">
        <f t="shared" si="56"/>
        <v>-0.57918249863867999</v>
      </c>
      <c r="Y203" s="15">
        <f t="shared" si="56"/>
        <v>-0.57408694855187525</v>
      </c>
      <c r="Z203" s="15">
        <f t="shared" si="56"/>
        <v>-0.58953726541286422</v>
      </c>
      <c r="AA203" s="15">
        <f t="shared" si="56"/>
        <v>-0.75847199971373458</v>
      </c>
      <c r="AB203" s="15">
        <f t="shared" si="56"/>
        <v>-0.73693274946948506</v>
      </c>
      <c r="AC203" s="15">
        <f t="shared" si="56"/>
        <v>-0.77361211473568425</v>
      </c>
      <c r="AD203" s="15">
        <f t="shared" si="56"/>
        <v>-0.78304590605539859</v>
      </c>
      <c r="AE203" s="15">
        <f t="shared" si="56"/>
        <v>-0.78426964371994479</v>
      </c>
      <c r="AF203" s="15">
        <f t="shared" si="56"/>
        <v>-0.80511831679362744</v>
      </c>
      <c r="AG203" s="15">
        <f t="shared" si="56"/>
        <v>-0.81163300077850364</v>
      </c>
      <c r="AH203" s="15">
        <f t="shared" si="56"/>
        <v>-0.83602890672788632</v>
      </c>
      <c r="AI203" s="31">
        <f t="shared" si="56"/>
        <v>-0.84122011955991005</v>
      </c>
      <c r="AJ203" s="31">
        <f t="shared" si="56"/>
        <v>-0.87135780478131886</v>
      </c>
      <c r="AK203" s="31">
        <f t="shared" si="56"/>
        <v>-0.86729409960997139</v>
      </c>
      <c r="AL203" s="31">
        <f t="shared" si="56"/>
        <v>-0.86184882383727024</v>
      </c>
    </row>
    <row r="204" spans="1:38" x14ac:dyDescent="0.4">
      <c r="A204" s="16" t="s">
        <v>25</v>
      </c>
      <c r="D204" s="10"/>
      <c r="E204" s="17">
        <f t="shared" ref="E204:AL204" si="57">(E202-D202)/D202</f>
        <v>-0.20040802146954209</v>
      </c>
      <c r="F204" s="17">
        <f t="shared" si="57"/>
        <v>-0.22063173977560821</v>
      </c>
      <c r="G204" s="17">
        <f t="shared" si="57"/>
        <v>-0.11746248406426568</v>
      </c>
      <c r="H204" s="17">
        <f t="shared" si="57"/>
        <v>-2.7600541680068164E-2</v>
      </c>
      <c r="I204" s="17">
        <f t="shared" si="57"/>
        <v>-0.12620412650505602</v>
      </c>
      <c r="J204" s="17">
        <f t="shared" si="57"/>
        <v>-0.25471867924423902</v>
      </c>
      <c r="K204" s="17">
        <f t="shared" si="57"/>
        <v>-7.8543064746490338E-2</v>
      </c>
      <c r="L204" s="17">
        <f t="shared" si="57"/>
        <v>-8.8095187519381793E-2</v>
      </c>
      <c r="M204" s="17">
        <f t="shared" si="57"/>
        <v>-0.2142047418376524</v>
      </c>
      <c r="N204" s="17">
        <f t="shared" si="57"/>
        <v>-0.14725268839405672</v>
      </c>
      <c r="O204" s="17">
        <f t="shared" si="57"/>
        <v>-0.16083343049070561</v>
      </c>
      <c r="P204" s="17">
        <f t="shared" si="57"/>
        <v>3.025681491048204E-2</v>
      </c>
      <c r="Q204" s="17">
        <f t="shared" si="57"/>
        <v>1.7713371385787668E-2</v>
      </c>
      <c r="R204" s="17">
        <f t="shared" si="57"/>
        <v>2.8654566730127257E-2</v>
      </c>
      <c r="S204" s="17">
        <f t="shared" si="57"/>
        <v>1.5690133573564784</v>
      </c>
      <c r="T204" s="17">
        <f t="shared" si="57"/>
        <v>-2.3009117366192388E-2</v>
      </c>
      <c r="U204" s="17">
        <f t="shared" si="57"/>
        <v>1.644958352324824E-2</v>
      </c>
      <c r="V204" s="17">
        <f t="shared" si="57"/>
        <v>9.5336431702370099E-3</v>
      </c>
      <c r="W204" s="17">
        <f t="shared" si="57"/>
        <v>-0.10566061630594722</v>
      </c>
      <c r="X204" s="17">
        <f t="shared" si="57"/>
        <v>2.9356114666586781E-2</v>
      </c>
      <c r="Y204" s="17">
        <f t="shared" si="57"/>
        <v>1.2108693365463538E-2</v>
      </c>
      <c r="Z204" s="17">
        <f t="shared" si="57"/>
        <v>-3.6275753486438529E-2</v>
      </c>
      <c r="AA204" s="17">
        <f t="shared" si="57"/>
        <v>-0.41157142918417028</v>
      </c>
      <c r="AB204" s="17">
        <f t="shared" si="57"/>
        <v>8.9179102293400606E-2</v>
      </c>
      <c r="AC204" s="17">
        <f t="shared" si="57"/>
        <v>-0.13942961426110492</v>
      </c>
      <c r="AD204" s="17">
        <f t="shared" si="57"/>
        <v>-4.1670919398800882E-2</v>
      </c>
      <c r="AE204" s="17">
        <f t="shared" si="57"/>
        <v>-5.6405373242636838E-3</v>
      </c>
      <c r="AF204" s="17">
        <f t="shared" si="57"/>
        <v>-9.6642278041841487E-2</v>
      </c>
      <c r="AG204" s="17">
        <f t="shared" si="57"/>
        <v>-3.3428918909620443E-2</v>
      </c>
      <c r="AH204" s="20">
        <f t="shared" si="57"/>
        <v>-0.12951263252166581</v>
      </c>
      <c r="AI204" s="21">
        <f t="shared" si="57"/>
        <v>-3.1659317068825445E-2</v>
      </c>
      <c r="AJ204" s="21">
        <f t="shared" si="57"/>
        <v>-0.18980796016394694</v>
      </c>
      <c r="AK204" s="21">
        <f t="shared" si="57"/>
        <v>3.1589208847373554E-2</v>
      </c>
      <c r="AL204" s="21">
        <f t="shared" si="57"/>
        <v>4.103265760374724E-2</v>
      </c>
    </row>
    <row r="205" spans="1:38" hidden="1" x14ac:dyDescent="0.4">
      <c r="A205" s="2" t="s">
        <v>35</v>
      </c>
      <c r="D205" s="22" t="e">
        <f>D202/#REF!</f>
        <v>#REF!</v>
      </c>
      <c r="E205" s="22" t="e">
        <f>E202/#REF!</f>
        <v>#REF!</v>
      </c>
      <c r="F205" s="22" t="e">
        <f>F202/#REF!</f>
        <v>#REF!</v>
      </c>
      <c r="G205" s="22" t="e">
        <f>G202/#REF!</f>
        <v>#REF!</v>
      </c>
      <c r="H205" s="22" t="e">
        <f>H202/#REF!</f>
        <v>#REF!</v>
      </c>
      <c r="I205" s="22" t="e">
        <f>I202/#REF!</f>
        <v>#REF!</v>
      </c>
      <c r="J205" s="22" t="e">
        <f>J202/#REF!</f>
        <v>#REF!</v>
      </c>
      <c r="K205" s="22" t="e">
        <f>K202/#REF!</f>
        <v>#REF!</v>
      </c>
      <c r="L205" s="22" t="e">
        <f>L202/#REF!</f>
        <v>#REF!</v>
      </c>
      <c r="M205" s="22" t="e">
        <f>M202/#REF!</f>
        <v>#REF!</v>
      </c>
      <c r="N205" s="22" t="e">
        <f>N202/#REF!</f>
        <v>#REF!</v>
      </c>
      <c r="O205" s="22" t="e">
        <f>O202/#REF!</f>
        <v>#REF!</v>
      </c>
      <c r="P205" s="22" t="e">
        <f>P202/#REF!</f>
        <v>#REF!</v>
      </c>
      <c r="Q205" s="22" t="e">
        <f>Q202/#REF!</f>
        <v>#REF!</v>
      </c>
      <c r="R205" s="22" t="e">
        <f>R202/#REF!</f>
        <v>#REF!</v>
      </c>
      <c r="S205" s="22" t="e">
        <f>S202/#REF!</f>
        <v>#REF!</v>
      </c>
      <c r="T205" s="22" t="e">
        <f>T202/#REF!</f>
        <v>#REF!</v>
      </c>
      <c r="U205" s="22" t="e">
        <f>U202/#REF!</f>
        <v>#REF!</v>
      </c>
      <c r="V205" s="22" t="e">
        <f>V202/#REF!</f>
        <v>#REF!</v>
      </c>
      <c r="W205" s="22" t="e">
        <f>W202/#REF!</f>
        <v>#REF!</v>
      </c>
      <c r="X205" s="22" t="e">
        <f>X202/#REF!</f>
        <v>#REF!</v>
      </c>
      <c r="Y205" s="22" t="e">
        <f>Y202/#REF!</f>
        <v>#REF!</v>
      </c>
      <c r="Z205" s="22" t="e">
        <f>Z202/#REF!</f>
        <v>#REF!</v>
      </c>
      <c r="AA205" s="22" t="e">
        <f>AA202/#REF!</f>
        <v>#REF!</v>
      </c>
      <c r="AB205" s="22" t="e">
        <f>AB202/#REF!</f>
        <v>#REF!</v>
      </c>
      <c r="AC205" s="22" t="e">
        <f>AC202/#REF!</f>
        <v>#REF!</v>
      </c>
      <c r="AD205" s="22" t="e">
        <f>AD202/#REF!</f>
        <v>#REF!</v>
      </c>
      <c r="AE205" s="22" t="e">
        <f>AE202/#REF!</f>
        <v>#REF!</v>
      </c>
      <c r="AF205" s="22" t="e">
        <f>AF202/#REF!</f>
        <v>#REF!</v>
      </c>
      <c r="AG205" s="22" t="e">
        <f>AG202/#REF!</f>
        <v>#REF!</v>
      </c>
      <c r="AH205" s="22" t="e">
        <f>AH202/#REF!</f>
        <v>#REF!</v>
      </c>
      <c r="AI205" s="23" t="e">
        <f>AI202/#REF!</f>
        <v>#REF!</v>
      </c>
    </row>
    <row r="206" spans="1:38" x14ac:dyDescent="0.4"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</row>
    <row r="207" spans="1:38" x14ac:dyDescent="0.4">
      <c r="A207" s="9" t="s">
        <v>121</v>
      </c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/>
    </row>
    <row r="208" spans="1:38" x14ac:dyDescent="0.4">
      <c r="A208" s="2" t="s">
        <v>34</v>
      </c>
      <c r="D208" s="10">
        <f t="shared" ref="D208:AL208" si="58">D212</f>
        <v>0.17046626296635001</v>
      </c>
      <c r="E208" s="10">
        <f t="shared" si="58"/>
        <v>0.18102611996426551</v>
      </c>
      <c r="F208" s="10">
        <f t="shared" si="58"/>
        <v>0.17499759655288788</v>
      </c>
      <c r="G208" s="10">
        <f t="shared" si="58"/>
        <v>0.17197481396605227</v>
      </c>
      <c r="H208" s="10">
        <f t="shared" si="58"/>
        <v>0.18255987857069372</v>
      </c>
      <c r="I208" s="10">
        <f t="shared" si="58"/>
        <v>0.11766697797677259</v>
      </c>
      <c r="J208" s="10">
        <f t="shared" si="58"/>
        <v>0.12248766648558798</v>
      </c>
      <c r="K208" s="10">
        <f t="shared" si="58"/>
        <v>0.118104</v>
      </c>
      <c r="L208" s="10">
        <f t="shared" si="58"/>
        <v>0.114456</v>
      </c>
      <c r="M208" s="10">
        <f t="shared" si="58"/>
        <v>0.101384</v>
      </c>
      <c r="N208" s="10">
        <f t="shared" si="58"/>
        <v>0.1061559776208429</v>
      </c>
      <c r="O208" s="10">
        <f t="shared" si="58"/>
        <v>9.3328000000000008E-2</v>
      </c>
      <c r="P208" s="10">
        <f t="shared" si="58"/>
        <v>0.10077599999999999</v>
      </c>
      <c r="Q208" s="10">
        <f t="shared" si="58"/>
        <v>0.110504</v>
      </c>
      <c r="R208" s="10">
        <f t="shared" si="58"/>
        <v>0.11004800000000001</v>
      </c>
      <c r="S208" s="10">
        <f t="shared" si="58"/>
        <v>0.13373644748507277</v>
      </c>
      <c r="T208" s="10">
        <f t="shared" si="58"/>
        <v>0.12706325908752206</v>
      </c>
      <c r="U208" s="10">
        <f t="shared" si="58"/>
        <v>0.13155647188705386</v>
      </c>
      <c r="V208" s="10">
        <f t="shared" si="58"/>
        <v>0.13376315860255614</v>
      </c>
      <c r="W208" s="10">
        <f t="shared" si="58"/>
        <v>0.10265119265896484</v>
      </c>
      <c r="X208" s="10">
        <f t="shared" si="58"/>
        <v>0.10898473946348397</v>
      </c>
      <c r="Y208" s="10">
        <f t="shared" si="58"/>
        <v>0.11353027629867152</v>
      </c>
      <c r="Z208" s="10">
        <f t="shared" si="58"/>
        <v>0.10602171526744809</v>
      </c>
      <c r="AA208" s="10">
        <f t="shared" si="58"/>
        <v>9.7956030661530413E-2</v>
      </c>
      <c r="AB208" s="10">
        <f t="shared" si="58"/>
        <v>0.10259854233336294</v>
      </c>
      <c r="AC208" s="10">
        <f t="shared" si="58"/>
        <v>9.464251299236652E-2</v>
      </c>
      <c r="AD208" s="10">
        <f t="shared" si="58"/>
        <v>9.2704100862024602E-2</v>
      </c>
      <c r="AE208" s="10">
        <f t="shared" si="58"/>
        <v>9.8682761388424606E-2</v>
      </c>
      <c r="AF208" s="10">
        <f t="shared" si="58"/>
        <v>0.11178346083928406</v>
      </c>
      <c r="AG208" s="10">
        <f t="shared" si="58"/>
        <v>0.10147365774697804</v>
      </c>
      <c r="AH208" s="10">
        <f t="shared" si="58"/>
        <v>9.377779821399225E-2</v>
      </c>
      <c r="AI208" s="25">
        <f t="shared" si="58"/>
        <v>8.8264067028857918E-2</v>
      </c>
      <c r="AJ208" s="25">
        <f t="shared" si="58"/>
        <v>4.8191926485098804E-2</v>
      </c>
      <c r="AK208" s="25">
        <f t="shared" si="58"/>
        <v>4.9490561842608284E-2</v>
      </c>
      <c r="AL208" s="25">
        <f t="shared" si="58"/>
        <v>4.7122924107129899E-2</v>
      </c>
    </row>
    <row r="209" spans="1:38" x14ac:dyDescent="0.4">
      <c r="A209" s="14" t="s">
        <v>24</v>
      </c>
      <c r="B209" s="14"/>
      <c r="C209" s="14"/>
      <c r="D209" s="14"/>
      <c r="E209" s="15">
        <f t="shared" ref="E209:AL209" si="59">(E208-$D208)/$D208</f>
        <v>6.1946902654867374E-2</v>
      </c>
      <c r="F209" s="15">
        <f t="shared" si="59"/>
        <v>2.6581996388530888E-2</v>
      </c>
      <c r="G209" s="15">
        <f t="shared" si="59"/>
        <v>8.8495575221241886E-3</v>
      </c>
      <c r="H209" s="15">
        <f t="shared" si="59"/>
        <v>7.0944334637822098E-2</v>
      </c>
      <c r="I209" s="15">
        <f t="shared" si="59"/>
        <v>-0.30973451327433621</v>
      </c>
      <c r="J209" s="15">
        <f t="shared" si="59"/>
        <v>-0.2814550846945767</v>
      </c>
      <c r="K209" s="15">
        <f t="shared" si="59"/>
        <v>-0.30717082697287912</v>
      </c>
      <c r="L209" s="15">
        <f t="shared" si="59"/>
        <v>-0.32857095586946972</v>
      </c>
      <c r="M209" s="15">
        <f t="shared" si="59"/>
        <v>-0.40525475108225273</v>
      </c>
      <c r="N209" s="15">
        <f t="shared" si="59"/>
        <v>-0.37726107340196657</v>
      </c>
      <c r="O209" s="15">
        <f t="shared" si="59"/>
        <v>-0.45251336906222361</v>
      </c>
      <c r="P209" s="15">
        <f t="shared" si="59"/>
        <v>-0.40882143923168457</v>
      </c>
      <c r="Q209" s="15">
        <f t="shared" si="59"/>
        <v>-0.35175442884077618</v>
      </c>
      <c r="R209" s="15">
        <f t="shared" si="59"/>
        <v>-0.35442944495285</v>
      </c>
      <c r="S209" s="45">
        <f t="shared" si="59"/>
        <v>-0.21546677238139311</v>
      </c>
      <c r="T209" s="15">
        <f t="shared" si="59"/>
        <v>-0.25461345326374457</v>
      </c>
      <c r="U209" s="15">
        <f t="shared" si="59"/>
        <v>-0.22825508345294654</v>
      </c>
      <c r="V209" s="15">
        <f t="shared" si="59"/>
        <v>-0.21531007793042928</v>
      </c>
      <c r="W209" s="15">
        <f t="shared" si="59"/>
        <v>-0.39782106516156712</v>
      </c>
      <c r="X209" s="15">
        <f t="shared" si="59"/>
        <v>-0.36066681132678124</v>
      </c>
      <c r="Y209" s="15">
        <f t="shared" si="59"/>
        <v>-0.33400149494048353</v>
      </c>
      <c r="Z209" s="15">
        <f t="shared" si="59"/>
        <v>-0.37804869173217726</v>
      </c>
      <c r="AA209" s="15">
        <f t="shared" si="59"/>
        <v>-0.425364122161422</v>
      </c>
      <c r="AB209" s="15">
        <f t="shared" si="59"/>
        <v>-0.39812992583983697</v>
      </c>
      <c r="AC209" s="15">
        <f t="shared" si="59"/>
        <v>-0.44480208960145429</v>
      </c>
      <c r="AD209" s="15">
        <f t="shared" si="59"/>
        <v>-0.45617332574291042</v>
      </c>
      <c r="AE209" s="15">
        <f t="shared" si="59"/>
        <v>-0.42110092829391965</v>
      </c>
      <c r="AF209" s="15">
        <f t="shared" si="59"/>
        <v>-0.34424877454285435</v>
      </c>
      <c r="AG209" s="15">
        <f t="shared" si="59"/>
        <v>-0.40472879512229987</v>
      </c>
      <c r="AH209" s="15">
        <f t="shared" si="59"/>
        <v>-0.4498747342604445</v>
      </c>
      <c r="AI209" s="31">
        <f t="shared" si="59"/>
        <v>-0.48221973372947574</v>
      </c>
      <c r="AJ209" s="31">
        <f t="shared" si="59"/>
        <v>-0.71729346530807758</v>
      </c>
      <c r="AK209" s="31">
        <f t="shared" si="59"/>
        <v>-0.70967532823560697</v>
      </c>
      <c r="AL209" s="31">
        <f t="shared" si="59"/>
        <v>-0.7235645148363935</v>
      </c>
    </row>
    <row r="210" spans="1:38" x14ac:dyDescent="0.4">
      <c r="A210" s="16" t="s">
        <v>25</v>
      </c>
      <c r="D210" s="10"/>
      <c r="E210" s="17">
        <f t="shared" ref="E210:AL210" si="60">(E208-D208)/D208</f>
        <v>6.1946902654867374E-2</v>
      </c>
      <c r="F210" s="17">
        <f t="shared" si="60"/>
        <v>-3.3301953400800187E-2</v>
      </c>
      <c r="G210" s="17">
        <f t="shared" si="60"/>
        <v>-1.7273280584296839E-2</v>
      </c>
      <c r="H210" s="17">
        <f t="shared" si="60"/>
        <v>6.1550086088367213E-2</v>
      </c>
      <c r="I210" s="17">
        <f t="shared" si="60"/>
        <v>-0.35546091015169184</v>
      </c>
      <c r="J210" s="17">
        <f t="shared" si="60"/>
        <v>4.0968915762984906E-2</v>
      </c>
      <c r="K210" s="17">
        <f t="shared" si="60"/>
        <v>-3.5788635797905151E-2</v>
      </c>
      <c r="L210" s="17">
        <f t="shared" si="60"/>
        <v>-3.0888030888030875E-2</v>
      </c>
      <c r="M210" s="17">
        <f t="shared" si="60"/>
        <v>-0.11420982735723771</v>
      </c>
      <c r="N210" s="17">
        <f t="shared" si="60"/>
        <v>4.7068350241092294E-2</v>
      </c>
      <c r="O210" s="17">
        <f t="shared" si="60"/>
        <v>-0.12084084107501282</v>
      </c>
      <c r="P210" s="17">
        <f t="shared" si="60"/>
        <v>7.9804560260586119E-2</v>
      </c>
      <c r="Q210" s="17">
        <f t="shared" si="60"/>
        <v>9.6530920060331982E-2</v>
      </c>
      <c r="R210" s="17">
        <f t="shared" si="60"/>
        <v>-4.1265474552957182E-3</v>
      </c>
      <c r="S210" s="17">
        <f t="shared" si="60"/>
        <v>0.21525559287831456</v>
      </c>
      <c r="T210" s="17">
        <f t="shared" si="60"/>
        <v>-4.9898053395620152E-2</v>
      </c>
      <c r="U210" s="17">
        <f t="shared" si="60"/>
        <v>3.5362014415487662E-2</v>
      </c>
      <c r="V210" s="17">
        <f t="shared" si="60"/>
        <v>1.6773684212182314E-2</v>
      </c>
      <c r="W210" s="17">
        <f t="shared" si="60"/>
        <v>-0.23258994680316081</v>
      </c>
      <c r="X210" s="17">
        <f t="shared" si="60"/>
        <v>6.1699690383149187E-2</v>
      </c>
      <c r="Y210" s="17">
        <f t="shared" si="60"/>
        <v>4.1708012126877247E-2</v>
      </c>
      <c r="Z210" s="17">
        <f t="shared" si="60"/>
        <v>-6.6137080574613955E-2</v>
      </c>
      <c r="AA210" s="17">
        <f t="shared" si="60"/>
        <v>-7.6075779245519268E-2</v>
      </c>
      <c r="AB210" s="17">
        <f t="shared" si="60"/>
        <v>4.7393832115083273E-2</v>
      </c>
      <c r="AC210" s="17">
        <f t="shared" si="60"/>
        <v>-7.7545247330568334E-2</v>
      </c>
      <c r="AD210" s="17">
        <f t="shared" si="60"/>
        <v>-2.0481410193516975E-2</v>
      </c>
      <c r="AE210" s="17">
        <f t="shared" si="60"/>
        <v>6.4491866819336233E-2</v>
      </c>
      <c r="AF210" s="17">
        <f t="shared" si="60"/>
        <v>0.13275570389942648</v>
      </c>
      <c r="AG210" s="17">
        <f t="shared" si="60"/>
        <v>-9.2230129707013345E-2</v>
      </c>
      <c r="AH210" s="20">
        <f t="shared" si="60"/>
        <v>-7.584095915981684E-2</v>
      </c>
      <c r="AI210" s="21">
        <f t="shared" si="60"/>
        <v>-5.8795698876961351E-2</v>
      </c>
      <c r="AJ210" s="21">
        <f t="shared" si="60"/>
        <v>-0.45400287900462977</v>
      </c>
      <c r="AK210" s="21">
        <f t="shared" si="60"/>
        <v>2.6947155928929808E-2</v>
      </c>
      <c r="AL210" s="21">
        <f t="shared" si="60"/>
        <v>-4.7840187044310277E-2</v>
      </c>
    </row>
    <row r="211" spans="1:38" hidden="1" x14ac:dyDescent="0.4">
      <c r="A211" s="2" t="s">
        <v>35</v>
      </c>
      <c r="D211" s="22" t="e">
        <f>D208/#REF!</f>
        <v>#REF!</v>
      </c>
      <c r="E211" s="22" t="e">
        <f>E208/#REF!</f>
        <v>#REF!</v>
      </c>
      <c r="F211" s="22" t="e">
        <f>F208/#REF!</f>
        <v>#REF!</v>
      </c>
      <c r="G211" s="22" t="e">
        <f>G208/#REF!</f>
        <v>#REF!</v>
      </c>
      <c r="H211" s="22" t="e">
        <f>H208/#REF!</f>
        <v>#REF!</v>
      </c>
      <c r="I211" s="22" t="e">
        <f>I208/#REF!</f>
        <v>#REF!</v>
      </c>
      <c r="J211" s="22" t="e">
        <f>J208/#REF!</f>
        <v>#REF!</v>
      </c>
      <c r="K211" s="22" t="e">
        <f>K208/#REF!</f>
        <v>#REF!</v>
      </c>
      <c r="L211" s="22" t="e">
        <f>L208/#REF!</f>
        <v>#REF!</v>
      </c>
      <c r="M211" s="22" t="e">
        <f>M208/#REF!</f>
        <v>#REF!</v>
      </c>
      <c r="N211" s="22" t="e">
        <f>N208/#REF!</f>
        <v>#REF!</v>
      </c>
      <c r="O211" s="22" t="e">
        <f>O208/#REF!</f>
        <v>#REF!</v>
      </c>
      <c r="P211" s="22" t="e">
        <f>P208/#REF!</f>
        <v>#REF!</v>
      </c>
      <c r="Q211" s="22" t="e">
        <f>Q208/#REF!</f>
        <v>#REF!</v>
      </c>
      <c r="R211" s="22" t="e">
        <f>R208/#REF!</f>
        <v>#REF!</v>
      </c>
      <c r="S211" s="22" t="e">
        <f>S208/#REF!</f>
        <v>#REF!</v>
      </c>
      <c r="T211" s="22" t="e">
        <f>T208/#REF!</f>
        <v>#REF!</v>
      </c>
      <c r="U211" s="22" t="e">
        <f>U208/#REF!</f>
        <v>#REF!</v>
      </c>
      <c r="V211" s="22" t="e">
        <f>V208/#REF!</f>
        <v>#REF!</v>
      </c>
      <c r="W211" s="22" t="e">
        <f>W208/#REF!</f>
        <v>#REF!</v>
      </c>
      <c r="X211" s="22" t="e">
        <f>X208/#REF!</f>
        <v>#REF!</v>
      </c>
      <c r="Y211" s="22" t="e">
        <f>Y208/#REF!</f>
        <v>#REF!</v>
      </c>
      <c r="Z211" s="22" t="e">
        <f>Z208/#REF!</f>
        <v>#REF!</v>
      </c>
      <c r="AA211" s="22" t="e">
        <f>AA208/#REF!</f>
        <v>#REF!</v>
      </c>
      <c r="AB211" s="22" t="e">
        <f>AB208/#REF!</f>
        <v>#REF!</v>
      </c>
      <c r="AC211" s="22" t="e">
        <f>AC208/#REF!</f>
        <v>#REF!</v>
      </c>
      <c r="AD211" s="22" t="e">
        <f>AD208/#REF!</f>
        <v>#REF!</v>
      </c>
      <c r="AE211" s="22" t="e">
        <f>AE208/#REF!</f>
        <v>#REF!</v>
      </c>
      <c r="AF211" s="22" t="e">
        <f>AF208/#REF!</f>
        <v>#REF!</v>
      </c>
      <c r="AG211" s="22" t="e">
        <f>AG208/#REF!</f>
        <v>#REF!</v>
      </c>
      <c r="AH211" s="22" t="e">
        <f>AH208/#REF!</f>
        <v>#REF!</v>
      </c>
      <c r="AI211" s="23" t="e">
        <f>AI208/#REF!</f>
        <v>#REF!</v>
      </c>
    </row>
    <row r="212" spans="1:38" x14ac:dyDescent="0.4">
      <c r="A212" s="2" t="s">
        <v>122</v>
      </c>
      <c r="B212" s="2" t="s">
        <v>123</v>
      </c>
      <c r="D212" s="2">
        <v>0.17046626296635001</v>
      </c>
      <c r="E212" s="2">
        <v>0.18102611996426551</v>
      </c>
      <c r="F212" s="2">
        <v>0.17499759655288788</v>
      </c>
      <c r="G212" s="2">
        <v>0.17197481396605227</v>
      </c>
      <c r="H212" s="2">
        <v>0.18255987857069372</v>
      </c>
      <c r="I212" s="2">
        <v>0.11766697797677259</v>
      </c>
      <c r="J212" s="2">
        <v>0.12248766648558798</v>
      </c>
      <c r="K212" s="2">
        <v>0.118104</v>
      </c>
      <c r="L212" s="2">
        <v>0.114456</v>
      </c>
      <c r="M212" s="2">
        <v>0.101384</v>
      </c>
      <c r="N212" s="2">
        <v>0.1061559776208429</v>
      </c>
      <c r="O212" s="2">
        <v>9.3328000000000008E-2</v>
      </c>
      <c r="P212" s="2">
        <v>0.10077599999999999</v>
      </c>
      <c r="Q212" s="2">
        <v>0.110504</v>
      </c>
      <c r="R212" s="2">
        <v>0.11004800000000001</v>
      </c>
      <c r="S212" s="2">
        <v>0.13373644748507277</v>
      </c>
      <c r="T212" s="2">
        <v>0.12706325908752206</v>
      </c>
      <c r="U212" s="2">
        <v>0.13155647188705386</v>
      </c>
      <c r="V212" s="2">
        <v>0.13376315860255614</v>
      </c>
      <c r="W212" s="2">
        <v>0.10265119265896484</v>
      </c>
      <c r="X212" s="2">
        <v>0.10898473946348397</v>
      </c>
      <c r="Y212" s="2">
        <v>0.11353027629867152</v>
      </c>
      <c r="Z212" s="2">
        <v>0.10602171526744809</v>
      </c>
      <c r="AA212" s="2">
        <v>9.7956030661530413E-2</v>
      </c>
      <c r="AB212" s="2">
        <v>0.10259854233336294</v>
      </c>
      <c r="AC212" s="2">
        <v>9.464251299236652E-2</v>
      </c>
      <c r="AD212" s="2">
        <v>9.2704100862024602E-2</v>
      </c>
      <c r="AE212" s="2">
        <v>9.8682761388424606E-2</v>
      </c>
      <c r="AF212" s="2">
        <v>0.11178346083928406</v>
      </c>
      <c r="AG212" s="2">
        <v>0.10147365774697804</v>
      </c>
      <c r="AH212" s="2">
        <v>9.377779821399225E-2</v>
      </c>
      <c r="AI212" s="26">
        <v>8.8264067028857918E-2</v>
      </c>
      <c r="AJ212" s="2">
        <v>4.8191926485098804E-2</v>
      </c>
      <c r="AK212" s="2">
        <v>4.9490561842608284E-2</v>
      </c>
      <c r="AL212" s="2">
        <v>4.7122924107129899E-2</v>
      </c>
    </row>
    <row r="213" spans="1:38" x14ac:dyDescent="0.4"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</row>
    <row r="214" spans="1:38" x14ac:dyDescent="0.4">
      <c r="A214" s="9" t="s">
        <v>124</v>
      </c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/>
    </row>
    <row r="215" spans="1:38" x14ac:dyDescent="0.4">
      <c r="A215" s="2" t="s">
        <v>34</v>
      </c>
      <c r="D215" s="10">
        <f t="shared" ref="D215:AL215" si="61">D219</f>
        <v>7.4352543163789071E-3</v>
      </c>
      <c r="E215" s="10">
        <f t="shared" si="61"/>
        <v>4.4611525898273444E-3</v>
      </c>
      <c r="F215" s="10">
        <f t="shared" si="61"/>
        <v>1.4699020065328978E-3</v>
      </c>
      <c r="G215" s="10">
        <f t="shared" si="61"/>
        <v>1.4699020065328978E-3</v>
      </c>
      <c r="H215" s="10">
        <f t="shared" si="61"/>
        <v>1.4699020065328978E-3</v>
      </c>
      <c r="I215" s="10">
        <f t="shared" si="61"/>
        <v>1.4699020065328978E-3</v>
      </c>
      <c r="J215" s="10">
        <f t="shared" si="61"/>
        <v>7.4545030331311249E-3</v>
      </c>
      <c r="K215" s="10">
        <f t="shared" si="61"/>
        <v>7.4895006999533362E-3</v>
      </c>
      <c r="L215" s="10">
        <f t="shared" si="61"/>
        <v>5.214652356509566E-3</v>
      </c>
      <c r="M215" s="10">
        <f t="shared" si="61"/>
        <v>4.4447036864209049E-3</v>
      </c>
      <c r="N215" s="10">
        <f t="shared" si="61"/>
        <v>4.3047130191320579E-3</v>
      </c>
      <c r="O215" s="10">
        <f t="shared" si="61"/>
        <v>5.0046663555762955E-3</v>
      </c>
      <c r="P215" s="10">
        <f t="shared" si="61"/>
        <v>5.7046196920205322E-3</v>
      </c>
      <c r="Q215" s="10">
        <f t="shared" si="61"/>
        <v>6.2645823611759202E-3</v>
      </c>
      <c r="R215" s="10">
        <f t="shared" si="61"/>
        <v>8.1544563695753625E-3</v>
      </c>
      <c r="S215" s="10">
        <f t="shared" si="61"/>
        <v>8.049463369108726E-3</v>
      </c>
      <c r="T215" s="10">
        <f t="shared" si="61"/>
        <v>9.1343910405972933E-3</v>
      </c>
      <c r="U215" s="10">
        <f t="shared" si="61"/>
        <v>8.5394307046196914E-3</v>
      </c>
      <c r="V215" s="10">
        <f t="shared" si="61"/>
        <v>9.0643957069528689E-3</v>
      </c>
      <c r="W215" s="10">
        <f t="shared" si="61"/>
        <v>7.8744750349976651E-3</v>
      </c>
      <c r="X215" s="10">
        <f t="shared" si="61"/>
        <v>9.4843677088194116E-3</v>
      </c>
      <c r="Y215" s="10">
        <f t="shared" si="61"/>
        <v>7.8394773681754546E-3</v>
      </c>
      <c r="Z215" s="10">
        <f t="shared" si="61"/>
        <v>7.1745216985534301E-3</v>
      </c>
      <c r="AA215" s="10">
        <f t="shared" si="61"/>
        <v>6.8595426971535221E-3</v>
      </c>
      <c r="AB215" s="10">
        <f t="shared" si="61"/>
        <v>6.9645356976201587E-3</v>
      </c>
      <c r="AC215" s="10">
        <f t="shared" si="61"/>
        <v>6.5445636957536168E-3</v>
      </c>
      <c r="AD215" s="10">
        <f t="shared" si="61"/>
        <v>6.3345776948203454E-3</v>
      </c>
      <c r="AE215" s="10">
        <f t="shared" si="61"/>
        <v>8.1194587027531486E-3</v>
      </c>
      <c r="AF215" s="10">
        <f t="shared" si="61"/>
        <v>7.0695286980867935E-3</v>
      </c>
      <c r="AG215" s="10">
        <f t="shared" si="61"/>
        <v>7.7344843677088181E-3</v>
      </c>
      <c r="AH215" s="10">
        <f t="shared" si="61"/>
        <v>5.5646290247316835E-3</v>
      </c>
      <c r="AI215" s="25">
        <f t="shared" si="61"/>
        <v>5.9146056929538027E-3</v>
      </c>
      <c r="AJ215" s="25">
        <f t="shared" si="61"/>
        <v>4.619692020531964E-3</v>
      </c>
      <c r="AK215" s="25">
        <f t="shared" si="61"/>
        <v>3.7447503499766681E-3</v>
      </c>
      <c r="AL215" s="25">
        <f t="shared" si="61"/>
        <v>3.7447503499766681E-3</v>
      </c>
    </row>
    <row r="216" spans="1:38" x14ac:dyDescent="0.4">
      <c r="A216" s="14" t="s">
        <v>24</v>
      </c>
      <c r="B216" s="14"/>
      <c r="C216" s="14"/>
      <c r="D216" s="14"/>
      <c r="E216" s="15">
        <f t="shared" ref="E216:AL216" si="62">(E215-$D215)/$D215</f>
        <v>-0.39999999999999997</v>
      </c>
      <c r="F216" s="15">
        <f t="shared" si="62"/>
        <v>-0.8023064250411861</v>
      </c>
      <c r="G216" s="15">
        <f t="shared" si="62"/>
        <v>-0.8023064250411861</v>
      </c>
      <c r="H216" s="15">
        <f t="shared" si="62"/>
        <v>-0.8023064250411861</v>
      </c>
      <c r="I216" s="15">
        <f t="shared" si="62"/>
        <v>-0.8023064250411861</v>
      </c>
      <c r="J216" s="15">
        <f t="shared" si="62"/>
        <v>2.5888444339846432E-3</v>
      </c>
      <c r="K216" s="15">
        <f t="shared" si="62"/>
        <v>7.2958343139563299E-3</v>
      </c>
      <c r="L216" s="15">
        <f t="shared" si="62"/>
        <v>-0.29865850788420795</v>
      </c>
      <c r="M216" s="15">
        <f t="shared" si="62"/>
        <v>-0.40221228524358671</v>
      </c>
      <c r="N216" s="15">
        <f t="shared" si="62"/>
        <v>-0.42104024476347368</v>
      </c>
      <c r="O216" s="15">
        <f t="shared" si="62"/>
        <v>-0.32690044716403843</v>
      </c>
      <c r="P216" s="15">
        <f t="shared" si="62"/>
        <v>-0.23276064956460329</v>
      </c>
      <c r="Q216" s="15">
        <f t="shared" si="62"/>
        <v>-0.15744881148505538</v>
      </c>
      <c r="R216" s="15">
        <f t="shared" si="62"/>
        <v>9.6728642033419895E-2</v>
      </c>
      <c r="S216" s="45">
        <f t="shared" si="62"/>
        <v>8.2607672393504486E-2</v>
      </c>
      <c r="T216" s="15">
        <f t="shared" si="62"/>
        <v>0.22852435867262899</v>
      </c>
      <c r="U216" s="15">
        <f t="shared" si="62"/>
        <v>0.14850553071310904</v>
      </c>
      <c r="V216" s="15">
        <f t="shared" si="62"/>
        <v>0.21911037891268537</v>
      </c>
      <c r="W216" s="15">
        <f t="shared" si="62"/>
        <v>5.9072722993645466E-2</v>
      </c>
      <c r="X216" s="15">
        <f t="shared" si="62"/>
        <v>0.27559425747234656</v>
      </c>
      <c r="Y216" s="15">
        <f t="shared" si="62"/>
        <v>5.4365733113673896E-2</v>
      </c>
      <c r="Z216" s="15">
        <f t="shared" si="62"/>
        <v>-3.5067074605789429E-2</v>
      </c>
      <c r="AA216" s="15">
        <f t="shared" si="62"/>
        <v>-7.7429983525535429E-2</v>
      </c>
      <c r="AB216" s="15">
        <f t="shared" si="62"/>
        <v>-6.3309013885620019E-2</v>
      </c>
      <c r="AC216" s="15">
        <f t="shared" si="62"/>
        <v>-0.11979289244528107</v>
      </c>
      <c r="AD216" s="15">
        <f t="shared" si="62"/>
        <v>-0.14803483172511167</v>
      </c>
      <c r="AE216" s="15">
        <f t="shared" si="62"/>
        <v>9.2021652153447861E-2</v>
      </c>
      <c r="AF216" s="15">
        <f t="shared" si="62"/>
        <v>-4.9188044245704846E-2</v>
      </c>
      <c r="AG216" s="15">
        <f t="shared" si="62"/>
        <v>4.0244763473758487E-2</v>
      </c>
      <c r="AH216" s="15">
        <f t="shared" si="62"/>
        <v>-0.25158860908449049</v>
      </c>
      <c r="AI216" s="31">
        <f t="shared" si="62"/>
        <v>-0.20451871028477284</v>
      </c>
      <c r="AJ216" s="31">
        <f t="shared" si="62"/>
        <v>-0.37867733584372792</v>
      </c>
      <c r="AK216" s="31">
        <f t="shared" si="62"/>
        <v>-0.49635208284302185</v>
      </c>
      <c r="AL216" s="31">
        <f t="shared" si="62"/>
        <v>-0.49635208284302185</v>
      </c>
    </row>
    <row r="217" spans="1:38" x14ac:dyDescent="0.4">
      <c r="A217" s="16" t="s">
        <v>25</v>
      </c>
      <c r="D217" s="10"/>
      <c r="E217" s="17">
        <f t="shared" ref="E217:AL217" si="63">(E215-D215)/D215</f>
        <v>-0.39999999999999997</v>
      </c>
      <c r="F217" s="17">
        <f t="shared" si="63"/>
        <v>-0.67051070840197691</v>
      </c>
      <c r="G217" s="17">
        <f t="shared" si="63"/>
        <v>0</v>
      </c>
      <c r="H217" s="17">
        <f t="shared" si="63"/>
        <v>0</v>
      </c>
      <c r="I217" s="17">
        <f t="shared" si="63"/>
        <v>0</v>
      </c>
      <c r="J217" s="17">
        <f t="shared" si="63"/>
        <v>4.0714285714285712</v>
      </c>
      <c r="K217" s="17">
        <f t="shared" si="63"/>
        <v>4.6948356807511018E-3</v>
      </c>
      <c r="L217" s="17">
        <f t="shared" si="63"/>
        <v>-0.30373831775700932</v>
      </c>
      <c r="M217" s="17">
        <f t="shared" si="63"/>
        <v>-0.14765100671140946</v>
      </c>
      <c r="N217" s="17">
        <f t="shared" si="63"/>
        <v>-3.1496062992125894E-2</v>
      </c>
      <c r="O217" s="17">
        <f t="shared" si="63"/>
        <v>0.1626016260162603</v>
      </c>
      <c r="P217" s="17">
        <f t="shared" si="63"/>
        <v>0.13986013986013979</v>
      </c>
      <c r="Q217" s="17">
        <f t="shared" si="63"/>
        <v>9.8159509202453699E-2</v>
      </c>
      <c r="R217" s="17">
        <f t="shared" si="63"/>
        <v>0.30167597765363174</v>
      </c>
      <c r="S217" s="17">
        <f t="shared" si="63"/>
        <v>-1.2875536480686817E-2</v>
      </c>
      <c r="T217" s="17">
        <f t="shared" si="63"/>
        <v>0.13478260869565215</v>
      </c>
      <c r="U217" s="17">
        <f t="shared" si="63"/>
        <v>-6.5134099616858288E-2</v>
      </c>
      <c r="V217" s="17">
        <f t="shared" si="63"/>
        <v>6.1475409836065552E-2</v>
      </c>
      <c r="W217" s="17">
        <f t="shared" si="63"/>
        <v>-0.13127413127413137</v>
      </c>
      <c r="X217" s="17">
        <f t="shared" si="63"/>
        <v>0.20444444444444465</v>
      </c>
      <c r="Y217" s="17">
        <f t="shared" si="63"/>
        <v>-0.17343173431734318</v>
      </c>
      <c r="Z217" s="17">
        <f t="shared" si="63"/>
        <v>-8.4821428571428492E-2</v>
      </c>
      <c r="AA217" s="17">
        <f t="shared" si="63"/>
        <v>-4.3902439024390415E-2</v>
      </c>
      <c r="AB217" s="17">
        <f t="shared" si="63"/>
        <v>1.5306122448979739E-2</v>
      </c>
      <c r="AC217" s="17">
        <f t="shared" si="63"/>
        <v>-6.0301507537688391E-2</v>
      </c>
      <c r="AD217" s="17">
        <f t="shared" si="63"/>
        <v>-3.2085561497326241E-2</v>
      </c>
      <c r="AE217" s="17">
        <f t="shared" si="63"/>
        <v>0.28176795580110475</v>
      </c>
      <c r="AF217" s="17">
        <f t="shared" si="63"/>
        <v>-0.12931034482758616</v>
      </c>
      <c r="AG217" s="17">
        <f t="shared" si="63"/>
        <v>9.4059405940593976E-2</v>
      </c>
      <c r="AH217" s="20">
        <f t="shared" si="63"/>
        <v>-0.28054298642533937</v>
      </c>
      <c r="AI217" s="21">
        <f t="shared" si="63"/>
        <v>6.2893081761006428E-2</v>
      </c>
      <c r="AJ217" s="21">
        <f t="shared" si="63"/>
        <v>-0.21893491124260359</v>
      </c>
      <c r="AK217" s="21">
        <f t="shared" si="63"/>
        <v>-0.18939393939393934</v>
      </c>
      <c r="AL217" s="21">
        <f t="shared" si="63"/>
        <v>0</v>
      </c>
    </row>
    <row r="218" spans="1:38" hidden="1" x14ac:dyDescent="0.4">
      <c r="A218" s="2" t="s">
        <v>35</v>
      </c>
      <c r="D218" s="22" t="e">
        <f>D215/#REF!</f>
        <v>#REF!</v>
      </c>
      <c r="E218" s="22" t="e">
        <f>E215/#REF!</f>
        <v>#REF!</v>
      </c>
      <c r="F218" s="22" t="e">
        <f>F215/#REF!</f>
        <v>#REF!</v>
      </c>
      <c r="G218" s="22" t="e">
        <f>G215/#REF!</f>
        <v>#REF!</v>
      </c>
      <c r="H218" s="22" t="e">
        <f>H215/#REF!</f>
        <v>#REF!</v>
      </c>
      <c r="I218" s="22" t="e">
        <f>I215/#REF!</f>
        <v>#REF!</v>
      </c>
      <c r="J218" s="22" t="e">
        <f>J215/#REF!</f>
        <v>#REF!</v>
      </c>
      <c r="K218" s="22" t="e">
        <f>K215/#REF!</f>
        <v>#REF!</v>
      </c>
      <c r="L218" s="22" t="e">
        <f>L215/#REF!</f>
        <v>#REF!</v>
      </c>
      <c r="M218" s="22" t="e">
        <f>M215/#REF!</f>
        <v>#REF!</v>
      </c>
      <c r="N218" s="22" t="e">
        <f>N215/#REF!</f>
        <v>#REF!</v>
      </c>
      <c r="O218" s="22" t="e">
        <f>O215/#REF!</f>
        <v>#REF!</v>
      </c>
      <c r="P218" s="22" t="e">
        <f>P215/#REF!</f>
        <v>#REF!</v>
      </c>
      <c r="Q218" s="22" t="e">
        <f>Q215/#REF!</f>
        <v>#REF!</v>
      </c>
      <c r="R218" s="22" t="e">
        <f>R215/#REF!</f>
        <v>#REF!</v>
      </c>
      <c r="S218" s="22" t="e">
        <f>S215/#REF!</f>
        <v>#REF!</v>
      </c>
      <c r="T218" s="22" t="e">
        <f>T215/#REF!</f>
        <v>#REF!</v>
      </c>
      <c r="U218" s="22" t="e">
        <f>U215/#REF!</f>
        <v>#REF!</v>
      </c>
      <c r="V218" s="22" t="e">
        <f>V215/#REF!</f>
        <v>#REF!</v>
      </c>
      <c r="W218" s="22" t="e">
        <f>W215/#REF!</f>
        <v>#REF!</v>
      </c>
      <c r="X218" s="22" t="e">
        <f>X215/#REF!</f>
        <v>#REF!</v>
      </c>
      <c r="Y218" s="22" t="e">
        <f>Y215/#REF!</f>
        <v>#REF!</v>
      </c>
      <c r="Z218" s="22" t="e">
        <f>Z215/#REF!</f>
        <v>#REF!</v>
      </c>
      <c r="AA218" s="22" t="e">
        <f>AA215/#REF!</f>
        <v>#REF!</v>
      </c>
      <c r="AB218" s="22" t="e">
        <f>AB215/#REF!</f>
        <v>#REF!</v>
      </c>
      <c r="AC218" s="22" t="e">
        <f>AC215/#REF!</f>
        <v>#REF!</v>
      </c>
      <c r="AD218" s="22" t="e">
        <f>AD215/#REF!</f>
        <v>#REF!</v>
      </c>
      <c r="AE218" s="22" t="e">
        <f>AE215/#REF!</f>
        <v>#REF!</v>
      </c>
      <c r="AF218" s="22" t="e">
        <f>AF215/#REF!</f>
        <v>#REF!</v>
      </c>
      <c r="AG218" s="22" t="e">
        <f>AG215/#REF!</f>
        <v>#REF!</v>
      </c>
      <c r="AH218" s="22" t="e">
        <f>AH215/#REF!</f>
        <v>#REF!</v>
      </c>
      <c r="AI218" s="23" t="e">
        <f>AI215/#REF!</f>
        <v>#REF!</v>
      </c>
    </row>
    <row r="219" spans="1:38" x14ac:dyDescent="0.4">
      <c r="A219" s="2" t="s">
        <v>125</v>
      </c>
      <c r="B219" s="2" t="s">
        <v>126</v>
      </c>
      <c r="D219" s="2">
        <v>7.4352543163789071E-3</v>
      </c>
      <c r="E219" s="2">
        <v>4.4611525898273444E-3</v>
      </c>
      <c r="F219" s="2">
        <v>1.4699020065328978E-3</v>
      </c>
      <c r="G219" s="2">
        <v>1.4699020065328978E-3</v>
      </c>
      <c r="H219" s="2">
        <v>1.4699020065328978E-3</v>
      </c>
      <c r="I219" s="2">
        <v>1.4699020065328978E-3</v>
      </c>
      <c r="J219" s="2">
        <v>7.4545030331311249E-3</v>
      </c>
      <c r="K219" s="2">
        <v>7.4895006999533362E-3</v>
      </c>
      <c r="L219" s="2">
        <v>5.214652356509566E-3</v>
      </c>
      <c r="M219" s="2">
        <v>4.4447036864209049E-3</v>
      </c>
      <c r="N219" s="2">
        <v>4.3047130191320579E-3</v>
      </c>
      <c r="O219" s="2">
        <v>5.0046663555762955E-3</v>
      </c>
      <c r="P219" s="2">
        <v>5.7046196920205322E-3</v>
      </c>
      <c r="Q219" s="2">
        <v>6.2645823611759202E-3</v>
      </c>
      <c r="R219" s="2">
        <v>8.1544563695753625E-3</v>
      </c>
      <c r="S219" s="2">
        <v>8.049463369108726E-3</v>
      </c>
      <c r="T219" s="2">
        <v>9.1343910405972933E-3</v>
      </c>
      <c r="U219" s="2">
        <v>8.5394307046196914E-3</v>
      </c>
      <c r="V219" s="2">
        <v>9.0643957069528689E-3</v>
      </c>
      <c r="W219" s="2">
        <v>7.8744750349976651E-3</v>
      </c>
      <c r="X219" s="2">
        <v>9.4843677088194116E-3</v>
      </c>
      <c r="Y219" s="2">
        <v>7.8394773681754546E-3</v>
      </c>
      <c r="Z219" s="2">
        <v>7.1745216985534301E-3</v>
      </c>
      <c r="AA219" s="2">
        <v>6.8595426971535221E-3</v>
      </c>
      <c r="AB219" s="2">
        <v>6.9645356976201587E-3</v>
      </c>
      <c r="AC219" s="2">
        <v>6.5445636957536168E-3</v>
      </c>
      <c r="AD219" s="2">
        <v>6.3345776948203454E-3</v>
      </c>
      <c r="AE219" s="2">
        <v>8.1194587027531486E-3</v>
      </c>
      <c r="AF219" s="2">
        <v>7.0695286980867935E-3</v>
      </c>
      <c r="AG219" s="2">
        <v>7.7344843677088181E-3</v>
      </c>
      <c r="AH219" s="2">
        <v>5.5646290247316835E-3</v>
      </c>
      <c r="AI219" s="26">
        <v>5.9146056929538027E-3</v>
      </c>
      <c r="AJ219" s="2">
        <v>4.619692020531964E-3</v>
      </c>
      <c r="AK219" s="2">
        <v>3.7447503499766681E-3</v>
      </c>
      <c r="AL219" s="2">
        <v>3.7447503499766681E-3</v>
      </c>
    </row>
    <row r="220" spans="1:38" x14ac:dyDescent="0.4"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</row>
    <row r="221" spans="1:38" x14ac:dyDescent="0.4">
      <c r="A221" s="9" t="s">
        <v>127</v>
      </c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/>
    </row>
    <row r="222" spans="1:38" x14ac:dyDescent="0.4">
      <c r="A222" s="2" t="s">
        <v>34</v>
      </c>
      <c r="D222" s="10">
        <f t="shared" ref="D222:AL222" si="64">D226+D227</f>
        <v>1.5518614384615384E-3</v>
      </c>
      <c r="E222" s="10">
        <f t="shared" si="64"/>
        <v>1.8540978923076922E-3</v>
      </c>
      <c r="F222" s="10">
        <f t="shared" si="64"/>
        <v>7.7937648461538463E-4</v>
      </c>
      <c r="G222" s="10">
        <f t="shared" si="64"/>
        <v>4.5164983846153847E-4</v>
      </c>
      <c r="H222" s="10">
        <f t="shared" si="64"/>
        <v>4.7328863076923072E-4</v>
      </c>
      <c r="I222" s="10">
        <f t="shared" si="64"/>
        <v>4.835632846153846E-4</v>
      </c>
      <c r="J222" s="10">
        <f t="shared" si="64"/>
        <v>3.9984357692307695E-4</v>
      </c>
      <c r="K222" s="10">
        <f t="shared" si="64"/>
        <v>3.7518203076923075E-4</v>
      </c>
      <c r="L222" s="10">
        <f t="shared" si="64"/>
        <v>3.3778262307692308E-4</v>
      </c>
      <c r="M222" s="10">
        <f t="shared" si="64"/>
        <v>3.1284027692307691E-4</v>
      </c>
      <c r="N222" s="10">
        <f t="shared" si="64"/>
        <v>3.0028068461538461E-4</v>
      </c>
      <c r="O222" s="10">
        <f t="shared" si="64"/>
        <v>1.4642086153846153E-4</v>
      </c>
      <c r="P222" s="10">
        <f t="shared" si="64"/>
        <v>1.9302754615384613E-4</v>
      </c>
      <c r="Q222" s="10">
        <f t="shared" si="64"/>
        <v>2.5393589999999998E-4</v>
      </c>
      <c r="R222" s="10">
        <f t="shared" si="64"/>
        <v>1.4810219999999999E-4</v>
      </c>
      <c r="S222" s="10">
        <f t="shared" si="64"/>
        <v>4.8304713302099977E-4</v>
      </c>
      <c r="T222" s="10">
        <f t="shared" si="64"/>
        <v>5.7696578895680888E-4</v>
      </c>
      <c r="U222" s="10">
        <f t="shared" si="64"/>
        <v>5.8275808924924727E-4</v>
      </c>
      <c r="V222" s="10">
        <f t="shared" si="64"/>
        <v>7.7206867418639995E-4</v>
      </c>
      <c r="W222" s="10">
        <f t="shared" si="64"/>
        <v>5.0023988396843998E-4</v>
      </c>
      <c r="X222" s="10">
        <f t="shared" si="64"/>
        <v>6.3179142527441869E-4</v>
      </c>
      <c r="Y222" s="10">
        <f t="shared" si="64"/>
        <v>6.7041612233654591E-4</v>
      </c>
      <c r="Z222" s="10">
        <f t="shared" si="64"/>
        <v>7.5758789759633287E-4</v>
      </c>
      <c r="AA222" s="10">
        <f t="shared" si="64"/>
        <v>8.5036651336142224E-4</v>
      </c>
      <c r="AB222" s="10">
        <f t="shared" si="64"/>
        <v>9.4994964388819413E-4</v>
      </c>
      <c r="AC222" s="10">
        <f t="shared" si="64"/>
        <v>1.049867358502614E-3</v>
      </c>
      <c r="AD222" s="10">
        <f t="shared" si="64"/>
        <v>1.1529100831033277E-3</v>
      </c>
      <c r="AE222" s="10">
        <f t="shared" si="64"/>
        <v>1.2734745118684206E-3</v>
      </c>
      <c r="AF222" s="10">
        <f t="shared" si="64"/>
        <v>1.4994127558606103E-3</v>
      </c>
      <c r="AG222" s="10">
        <f t="shared" si="64"/>
        <v>1.5286091777984205E-3</v>
      </c>
      <c r="AH222" s="10">
        <f t="shared" si="64"/>
        <v>6.8181713128501989E-4</v>
      </c>
      <c r="AI222" s="25">
        <f t="shared" si="64"/>
        <v>8.0378706894239003E-4</v>
      </c>
      <c r="AJ222" s="25">
        <f t="shared" si="64"/>
        <v>1.2537368865052905E-3</v>
      </c>
      <c r="AK222" s="25">
        <f t="shared" si="64"/>
        <v>1.2617175759000001E-3</v>
      </c>
      <c r="AL222" s="25">
        <f t="shared" si="64"/>
        <v>1.3766840050000002E-3</v>
      </c>
    </row>
    <row r="223" spans="1:38" x14ac:dyDescent="0.4">
      <c r="A223" s="14" t="s">
        <v>73</v>
      </c>
      <c r="B223" s="14"/>
      <c r="C223" s="14"/>
      <c r="D223" s="14"/>
      <c r="E223" s="15">
        <f t="shared" ref="E223:R223" si="65">(E222-$S222)/$S222</f>
        <v>2.8383374324407553</v>
      </c>
      <c r="F223" s="15">
        <f t="shared" si="65"/>
        <v>0.6134584626165297</v>
      </c>
      <c r="G223" s="15">
        <f t="shared" si="65"/>
        <v>-6.4998407842938907E-2</v>
      </c>
      <c r="H223" s="15">
        <f t="shared" si="65"/>
        <v>-2.0201967022842906E-2</v>
      </c>
      <c r="I223" s="15">
        <f t="shared" si="65"/>
        <v>1.0685325698069834E-3</v>
      </c>
      <c r="J223" s="15">
        <f t="shared" si="65"/>
        <v>-0.17224728273939607</v>
      </c>
      <c r="K223" s="15">
        <f t="shared" si="65"/>
        <v>-0.22330140244736685</v>
      </c>
      <c r="L223" s="15">
        <f t="shared" si="65"/>
        <v>-0.30072533302409959</v>
      </c>
      <c r="M223" s="15">
        <f t="shared" si="65"/>
        <v>-0.35236076246523002</v>
      </c>
      <c r="N223" s="15">
        <f t="shared" si="65"/>
        <v>-0.37836152191316214</v>
      </c>
      <c r="O223" s="15">
        <f t="shared" si="65"/>
        <v>-0.69688079789908186</v>
      </c>
      <c r="P223" s="15">
        <f t="shared" si="65"/>
        <v>-0.60039604221094811</v>
      </c>
      <c r="Q223" s="15">
        <f t="shared" si="65"/>
        <v>-0.47430409448479122</v>
      </c>
      <c r="R223" s="15">
        <f t="shared" si="65"/>
        <v>-0.69340010554712994</v>
      </c>
      <c r="S223" s="14"/>
      <c r="T223" s="15">
        <f t="shared" ref="T223:AL223" si="66">(T222-$S222)/$S222</f>
        <v>0.19442958981753469</v>
      </c>
      <c r="U223" s="15">
        <f t="shared" si="66"/>
        <v>0.20642075982244307</v>
      </c>
      <c r="V223" s="15">
        <f t="shared" si="66"/>
        <v>0.59832989662488156</v>
      </c>
      <c r="W223" s="15">
        <f t="shared" si="66"/>
        <v>3.5592284421430948E-2</v>
      </c>
      <c r="X223" s="15">
        <f t="shared" si="66"/>
        <v>0.30792914828655543</v>
      </c>
      <c r="Y223" s="15">
        <f t="shared" si="66"/>
        <v>0.3878896623270105</v>
      </c>
      <c r="Z223" s="15">
        <f t="shared" si="66"/>
        <v>0.56835191807959207</v>
      </c>
      <c r="AA223" s="15">
        <f t="shared" si="66"/>
        <v>0.76042140658860669</v>
      </c>
      <c r="AB223" s="15">
        <f t="shared" si="66"/>
        <v>0.96657754274860053</v>
      </c>
      <c r="AC223" s="15">
        <f t="shared" si="66"/>
        <v>1.173426331995169</v>
      </c>
      <c r="AD223" s="15">
        <f t="shared" si="66"/>
        <v>1.3867444899071715</v>
      </c>
      <c r="AE223" s="15">
        <f t="shared" si="66"/>
        <v>1.6363359283473031</v>
      </c>
      <c r="AF223" s="15">
        <f t="shared" si="66"/>
        <v>2.1040713283675063</v>
      </c>
      <c r="AG223" s="15">
        <f t="shared" si="66"/>
        <v>2.1645135087303511</v>
      </c>
      <c r="AH223" s="15">
        <f t="shared" si="66"/>
        <v>0.4114919325178541</v>
      </c>
      <c r="AI223" s="31">
        <f t="shared" si="66"/>
        <v>0.66399304331953579</v>
      </c>
      <c r="AJ223" s="31">
        <f t="shared" si="66"/>
        <v>1.5954752669048264</v>
      </c>
      <c r="AK223" s="31">
        <f t="shared" si="66"/>
        <v>1.6119968211158988</v>
      </c>
      <c r="AL223" s="31">
        <f t="shared" si="66"/>
        <v>1.8499993290305916</v>
      </c>
    </row>
    <row r="224" spans="1:38" x14ac:dyDescent="0.4">
      <c r="A224" s="16" t="s">
        <v>25</v>
      </c>
      <c r="D224" s="10"/>
      <c r="E224" s="17">
        <f t="shared" ref="E224:R224" si="67">(E222-D222)/D222</f>
        <v>0.1947573709581833</v>
      </c>
      <c r="F224" s="17">
        <f t="shared" si="67"/>
        <v>-0.57964652899457314</v>
      </c>
      <c r="G224" s="17">
        <f t="shared" si="67"/>
        <v>-0.42049850441096687</v>
      </c>
      <c r="H224" s="17">
        <f t="shared" si="67"/>
        <v>4.7910550309064201E-2</v>
      </c>
      <c r="I224" s="17">
        <f t="shared" si="67"/>
        <v>2.1709065416286446E-2</v>
      </c>
      <c r="J224" s="17">
        <f t="shared" si="67"/>
        <v>-0.17313081938984765</v>
      </c>
      <c r="K224" s="17">
        <f t="shared" si="67"/>
        <v>-6.1677985035109517E-2</v>
      </c>
      <c r="L224" s="17">
        <f t="shared" si="67"/>
        <v>-9.9683366006703897E-2</v>
      </c>
      <c r="M224" s="17">
        <f t="shared" si="67"/>
        <v>-7.3841412937829129E-2</v>
      </c>
      <c r="N224" s="17">
        <f t="shared" si="67"/>
        <v>-4.0146979894089947E-2</v>
      </c>
      <c r="O224" s="17">
        <f t="shared" si="67"/>
        <v>-0.51238668006233867</v>
      </c>
      <c r="P224" s="17">
        <f t="shared" si="67"/>
        <v>0.31830631322396674</v>
      </c>
      <c r="Q224" s="17">
        <f t="shared" si="67"/>
        <v>0.31554228948032575</v>
      </c>
      <c r="R224" s="17">
        <f t="shared" si="67"/>
        <v>-0.41677328806206609</v>
      </c>
      <c r="S224" s="10"/>
      <c r="T224" s="17">
        <f t="shared" ref="T224:AL224" si="68">(T222-S222)/S222</f>
        <v>0.19442958981753469</v>
      </c>
      <c r="U224" s="17">
        <f t="shared" si="68"/>
        <v>1.0039243926249495E-2</v>
      </c>
      <c r="V224" s="17">
        <f t="shared" si="68"/>
        <v>0.32485277927422129</v>
      </c>
      <c r="W224" s="17">
        <f t="shared" si="68"/>
        <v>-0.35207851232199139</v>
      </c>
      <c r="X224" s="17">
        <f t="shared" si="68"/>
        <v>0.26297691472013507</v>
      </c>
      <c r="Y224" s="17">
        <f t="shared" si="68"/>
        <v>6.1135203038487865E-2</v>
      </c>
      <c r="Z224" s="17">
        <f t="shared" si="68"/>
        <v>0.13002637072028395</v>
      </c>
      <c r="AA224" s="17">
        <f t="shared" si="68"/>
        <v>0.12246581031647472</v>
      </c>
      <c r="AB224" s="17">
        <f t="shared" si="68"/>
        <v>0.11710612890097087</v>
      </c>
      <c r="AC224" s="17">
        <f t="shared" si="68"/>
        <v>0.10518211702827887</v>
      </c>
      <c r="AD224" s="17">
        <f t="shared" si="68"/>
        <v>9.8148326801663383E-2</v>
      </c>
      <c r="AE224" s="17">
        <f t="shared" si="68"/>
        <v>0.10457400844354275</v>
      </c>
      <c r="AF224" s="17">
        <f t="shared" si="68"/>
        <v>0.17741874052955867</v>
      </c>
      <c r="AG224" s="17">
        <f t="shared" si="68"/>
        <v>1.9471904466393901E-2</v>
      </c>
      <c r="AH224" s="20">
        <f t="shared" si="68"/>
        <v>-0.55396242467482304</v>
      </c>
      <c r="AI224" s="21">
        <f t="shared" si="68"/>
        <v>0.17888951752721957</v>
      </c>
      <c r="AJ224" s="21">
        <f t="shared" si="68"/>
        <v>0.55978733043682471</v>
      </c>
      <c r="AK224" s="21">
        <f t="shared" si="68"/>
        <v>6.3655217299662054E-3</v>
      </c>
      <c r="AL224" s="21">
        <f t="shared" si="68"/>
        <v>9.1118988350457897E-2</v>
      </c>
    </row>
    <row r="225" spans="1:38" hidden="1" x14ac:dyDescent="0.4">
      <c r="A225" s="2" t="s">
        <v>35</v>
      </c>
      <c r="D225" s="22" t="e">
        <f>D222/#REF!</f>
        <v>#REF!</v>
      </c>
      <c r="E225" s="22" t="e">
        <f>E222/#REF!</f>
        <v>#REF!</v>
      </c>
      <c r="F225" s="22" t="e">
        <f>F222/#REF!</f>
        <v>#REF!</v>
      </c>
      <c r="G225" s="22" t="e">
        <f>G222/#REF!</f>
        <v>#REF!</v>
      </c>
      <c r="H225" s="22" t="e">
        <f>H222/#REF!</f>
        <v>#REF!</v>
      </c>
      <c r="I225" s="22" t="e">
        <f>I222/#REF!</f>
        <v>#REF!</v>
      </c>
      <c r="J225" s="22" t="e">
        <f>J222/#REF!</f>
        <v>#REF!</v>
      </c>
      <c r="K225" s="22" t="e">
        <f>K222/#REF!</f>
        <v>#REF!</v>
      </c>
      <c r="L225" s="22" t="e">
        <f>L222/#REF!</f>
        <v>#REF!</v>
      </c>
      <c r="M225" s="22" t="e">
        <f>M222/#REF!</f>
        <v>#REF!</v>
      </c>
      <c r="N225" s="22" t="e">
        <f>N222/#REF!</f>
        <v>#REF!</v>
      </c>
      <c r="O225" s="22" t="e">
        <f>O222/#REF!</f>
        <v>#REF!</v>
      </c>
      <c r="P225" s="22" t="e">
        <f>P222/#REF!</f>
        <v>#REF!</v>
      </c>
      <c r="Q225" s="22" t="e">
        <f>Q222/#REF!</f>
        <v>#REF!</v>
      </c>
      <c r="R225" s="22" t="e">
        <f>R222/#REF!</f>
        <v>#REF!</v>
      </c>
      <c r="S225" s="22" t="e">
        <f>S222/#REF!</f>
        <v>#REF!</v>
      </c>
      <c r="T225" s="22" t="e">
        <f>T222/#REF!</f>
        <v>#REF!</v>
      </c>
      <c r="U225" s="22" t="e">
        <f>U222/#REF!</f>
        <v>#REF!</v>
      </c>
      <c r="V225" s="22" t="e">
        <f>V222/#REF!</f>
        <v>#REF!</v>
      </c>
      <c r="W225" s="22" t="e">
        <f>W222/#REF!</f>
        <v>#REF!</v>
      </c>
      <c r="X225" s="22" t="e">
        <f>X222/#REF!</f>
        <v>#REF!</v>
      </c>
      <c r="Y225" s="22" t="e">
        <f>Y222/#REF!</f>
        <v>#REF!</v>
      </c>
      <c r="Z225" s="22" t="e">
        <f>Z222/#REF!</f>
        <v>#REF!</v>
      </c>
      <c r="AA225" s="22" t="e">
        <f>AA222/#REF!</f>
        <v>#REF!</v>
      </c>
      <c r="AB225" s="22" t="e">
        <f>AB222/#REF!</f>
        <v>#REF!</v>
      </c>
      <c r="AC225" s="22" t="e">
        <f>AC222/#REF!</f>
        <v>#REF!</v>
      </c>
      <c r="AD225" s="22" t="e">
        <f>AD222/#REF!</f>
        <v>#REF!</v>
      </c>
      <c r="AE225" s="22" t="e">
        <f>AE222/#REF!</f>
        <v>#REF!</v>
      </c>
      <c r="AF225" s="22" t="e">
        <f>AF222/#REF!</f>
        <v>#REF!</v>
      </c>
      <c r="AG225" s="22" t="e">
        <f>AG222/#REF!</f>
        <v>#REF!</v>
      </c>
      <c r="AH225" s="22" t="e">
        <f>AH222/#REF!</f>
        <v>#REF!</v>
      </c>
      <c r="AI225" s="23" t="e">
        <f>AI222/#REF!</f>
        <v>#REF!</v>
      </c>
    </row>
    <row r="226" spans="1:38" x14ac:dyDescent="0.4">
      <c r="A226" s="2" t="s">
        <v>128</v>
      </c>
      <c r="B226" s="2" t="s">
        <v>129</v>
      </c>
      <c r="D226" s="2">
        <v>1.4955758999999999E-3</v>
      </c>
      <c r="E226" s="2">
        <v>1.7999982E-3</v>
      </c>
      <c r="F226" s="2">
        <v>7.2800909999999998E-4</v>
      </c>
      <c r="G226" s="2">
        <v>4.024683E-4</v>
      </c>
      <c r="H226" s="2">
        <v>4.2683939999999996E-4</v>
      </c>
      <c r="I226" s="2">
        <v>4.3929989999999996E-4</v>
      </c>
      <c r="J226" s="2">
        <v>3.5831250000000002E-4</v>
      </c>
      <c r="K226" s="2">
        <v>3.358368E-4</v>
      </c>
      <c r="L226" s="2">
        <v>3.0116970000000002E-4</v>
      </c>
      <c r="M226" s="2">
        <v>2.7841319999999999E-4</v>
      </c>
      <c r="N226" s="2">
        <v>2.631213E-4</v>
      </c>
      <c r="O226" s="2">
        <v>1.1035439999999999E-4</v>
      </c>
      <c r="P226" s="2">
        <v>1.4111369999999997E-4</v>
      </c>
      <c r="Q226" s="2">
        <v>2.4320789999999999E-4</v>
      </c>
      <c r="R226" s="2">
        <v>1.2923819999999999E-4</v>
      </c>
      <c r="S226" s="2">
        <v>4.7620713302099979E-4</v>
      </c>
      <c r="T226" s="2">
        <v>5.715397146437999E-4</v>
      </c>
      <c r="U226" s="2">
        <v>5.7788824761000025E-4</v>
      </c>
      <c r="V226" s="2">
        <v>7.5875533077599997E-4</v>
      </c>
      <c r="W226" s="2">
        <v>4.7052786841200001E-4</v>
      </c>
      <c r="X226" s="2">
        <v>6.2812057386599967E-4</v>
      </c>
      <c r="Y226" s="2">
        <v>6.5927333743199992E-4</v>
      </c>
      <c r="Z226" s="2">
        <v>7.497625011479999E-4</v>
      </c>
      <c r="AA226" s="2">
        <v>8.4102817510800021E-4</v>
      </c>
      <c r="AB226" s="2">
        <v>9.4099558132800009E-4</v>
      </c>
      <c r="AC226" s="2">
        <v>1.0409301497493E-3</v>
      </c>
      <c r="AD226" s="2">
        <v>1.1430849399929987E-3</v>
      </c>
      <c r="AE226" s="2">
        <v>1.2657004288684206E-3</v>
      </c>
      <c r="AF226" s="2">
        <v>1.4936307098606103E-3</v>
      </c>
      <c r="AG226" s="2">
        <v>1.5199945537984205E-3</v>
      </c>
      <c r="AH226" s="2">
        <v>6.6562805828501985E-4</v>
      </c>
      <c r="AI226" s="26">
        <v>7.9496700394238997E-4</v>
      </c>
      <c r="AJ226" s="2">
        <v>1.2478204235052905E-3</v>
      </c>
      <c r="AK226" s="2">
        <v>1.2551172579E-3</v>
      </c>
      <c r="AL226" s="2">
        <v>1.3667470200000001E-3</v>
      </c>
    </row>
    <row r="227" spans="1:38" x14ac:dyDescent="0.4">
      <c r="A227" s="2" t="s">
        <v>130</v>
      </c>
      <c r="B227" s="2" t="s">
        <v>131</v>
      </c>
      <c r="D227" s="2">
        <v>5.6285538461538467E-5</v>
      </c>
      <c r="E227" s="2">
        <v>5.4099692307692305E-5</v>
      </c>
      <c r="F227" s="2">
        <v>5.1367384615384617E-5</v>
      </c>
      <c r="G227" s="2">
        <v>4.9181538461538462E-5</v>
      </c>
      <c r="H227" s="2">
        <v>4.6449230769230773E-5</v>
      </c>
      <c r="I227" s="2">
        <v>4.4263384615384618E-5</v>
      </c>
      <c r="J227" s="2">
        <v>4.1531076923076923E-5</v>
      </c>
      <c r="K227" s="2">
        <v>3.9345230769230775E-5</v>
      </c>
      <c r="L227" s="2">
        <v>3.661292307692308E-5</v>
      </c>
      <c r="M227" s="2">
        <v>3.4427076923076931E-5</v>
      </c>
      <c r="N227" s="2">
        <v>3.715938461538462E-5</v>
      </c>
      <c r="O227" s="2">
        <v>3.6066461538461539E-5</v>
      </c>
      <c r="P227" s="2">
        <v>5.191384615384615E-5</v>
      </c>
      <c r="Q227" s="2">
        <v>1.0728E-5</v>
      </c>
      <c r="R227" s="2">
        <v>1.8864000000000001E-5</v>
      </c>
      <c r="S227" s="2">
        <v>6.8399999999999989E-6</v>
      </c>
      <c r="T227" s="2">
        <v>5.4260743130089996E-6</v>
      </c>
      <c r="U227" s="2">
        <v>4.8698416392469994E-6</v>
      </c>
      <c r="V227" s="2">
        <v>1.33133434104E-5</v>
      </c>
      <c r="W227" s="2">
        <v>2.9712015556439999E-5</v>
      </c>
      <c r="X227" s="2">
        <v>3.6708514084190003E-6</v>
      </c>
      <c r="Y227" s="2">
        <v>1.1142784904545997E-5</v>
      </c>
      <c r="Z227" s="2">
        <v>7.8253964483330012E-6</v>
      </c>
      <c r="AA227" s="2">
        <v>9.3383382534220009E-6</v>
      </c>
      <c r="AB227" s="2">
        <v>8.9540625601940003E-6</v>
      </c>
      <c r="AC227" s="2">
        <v>8.9372087533139998E-6</v>
      </c>
      <c r="AD227" s="2">
        <v>9.8251431103290004E-6</v>
      </c>
      <c r="AE227" s="2">
        <v>7.7740829999999991E-6</v>
      </c>
      <c r="AF227" s="2">
        <v>5.7820459999999999E-6</v>
      </c>
      <c r="AG227" s="2">
        <v>8.6146239999999995E-6</v>
      </c>
      <c r="AH227" s="2">
        <v>1.6189073E-5</v>
      </c>
      <c r="AI227" s="26">
        <v>8.8200649999999997E-6</v>
      </c>
      <c r="AJ227" s="2">
        <v>5.9164630000000005E-6</v>
      </c>
      <c r="AK227" s="2">
        <v>6.6003179999999994E-6</v>
      </c>
      <c r="AL227" s="2">
        <v>9.9369850000000005E-6</v>
      </c>
    </row>
    <row r="228" spans="1:38" x14ac:dyDescent="0.4"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</row>
    <row r="229" spans="1:38" x14ac:dyDescent="0.4">
      <c r="A229" s="9" t="s">
        <v>132</v>
      </c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/>
    </row>
    <row r="230" spans="1:38" x14ac:dyDescent="0.4">
      <c r="A230" s="2" t="s">
        <v>34</v>
      </c>
      <c r="D230" s="10">
        <f t="shared" ref="D230:AL230" si="69">D234</f>
        <v>4.6631840000000086E-4</v>
      </c>
      <c r="E230" s="10">
        <f t="shared" si="69"/>
        <v>3.1951855999999974E-4</v>
      </c>
      <c r="F230" s="10">
        <f t="shared" si="69"/>
        <v>3.4200000000000002E-4</v>
      </c>
      <c r="G230" s="10">
        <f t="shared" si="69"/>
        <v>1.0447547194733305E-4</v>
      </c>
      <c r="H230" s="10">
        <f t="shared" si="69"/>
        <v>3.8634036227587623E-4</v>
      </c>
      <c r="I230" s="10">
        <f t="shared" si="69"/>
        <v>5.9640457934836044E-4</v>
      </c>
      <c r="J230" s="10">
        <f t="shared" si="69"/>
        <v>6.1644115928805954E-4</v>
      </c>
      <c r="K230" s="10">
        <f t="shared" si="69"/>
        <v>5.3054464932447796E-4</v>
      </c>
      <c r="L230" s="10">
        <f t="shared" si="69"/>
        <v>5.4152832921796777E-4</v>
      </c>
      <c r="M230" s="10">
        <f t="shared" si="69"/>
        <v>3.1098179248561874E-4</v>
      </c>
      <c r="N230" s="10">
        <f t="shared" si="69"/>
        <v>3.0341025010419836E-4</v>
      </c>
      <c r="O230" s="10">
        <f t="shared" si="69"/>
        <v>4.1175427251671266E-4</v>
      </c>
      <c r="P230" s="10">
        <f t="shared" si="69"/>
        <v>2.5486543726981363E-4</v>
      </c>
      <c r="Q230" s="10">
        <f t="shared" si="69"/>
        <v>3.7443050125931826E-4</v>
      </c>
      <c r="R230" s="10">
        <f t="shared" si="69"/>
        <v>3.124924225343275E-4</v>
      </c>
      <c r="S230" s="10">
        <f t="shared" si="69"/>
        <v>2.2406595292623582E-4</v>
      </c>
      <c r="T230" s="10">
        <f t="shared" si="69"/>
        <v>2.7220174734400002E-4</v>
      </c>
      <c r="U230" s="10">
        <f t="shared" si="69"/>
        <v>2.8958939679200001E-4</v>
      </c>
      <c r="V230" s="10">
        <f t="shared" si="69"/>
        <v>2.24050259948E-4</v>
      </c>
      <c r="W230" s="10">
        <f t="shared" si="69"/>
        <v>2.19015506724E-4</v>
      </c>
      <c r="X230" s="10">
        <f t="shared" si="69"/>
        <v>1.8728621254000003E-4</v>
      </c>
      <c r="Y230" s="10">
        <f t="shared" si="69"/>
        <v>1.5211940437200001E-4</v>
      </c>
      <c r="Z230" s="10">
        <f t="shared" si="69"/>
        <v>2.9492927555200004E-4</v>
      </c>
      <c r="AA230" s="10">
        <f t="shared" si="69"/>
        <v>2.4675562348799998E-4</v>
      </c>
      <c r="AB230" s="10">
        <f t="shared" si="69"/>
        <v>1.9361396423600002E-4</v>
      </c>
      <c r="AC230" s="10">
        <f t="shared" si="69"/>
        <v>1.4019701374400002E-4</v>
      </c>
      <c r="AD230" s="10">
        <f t="shared" si="69"/>
        <v>1.5222784507200001E-4</v>
      </c>
      <c r="AE230" s="10">
        <f t="shared" si="69"/>
        <v>1.9736441558000002E-4</v>
      </c>
      <c r="AF230" s="10">
        <f t="shared" si="69"/>
        <v>1.1198507589600003E-4</v>
      </c>
      <c r="AG230" s="10">
        <f t="shared" si="69"/>
        <v>8.7973564480000007E-5</v>
      </c>
      <c r="AH230" s="10">
        <f t="shared" si="69"/>
        <v>1.4115658145200002E-4</v>
      </c>
      <c r="AI230" s="25">
        <f t="shared" si="69"/>
        <v>1.5632301278E-4</v>
      </c>
      <c r="AJ230" s="25">
        <f t="shared" si="69"/>
        <v>2.0136362939600003E-4</v>
      </c>
      <c r="AK230" s="25">
        <f t="shared" si="69"/>
        <v>2.2865834648400001E-4</v>
      </c>
      <c r="AL230" s="25">
        <f t="shared" si="69"/>
        <v>1.7488591629600002E-4</v>
      </c>
    </row>
    <row r="231" spans="1:38" x14ac:dyDescent="0.4">
      <c r="A231" s="14" t="s">
        <v>24</v>
      </c>
      <c r="B231" s="14"/>
      <c r="C231" s="14"/>
      <c r="D231" s="14"/>
      <c r="E231" s="15">
        <f t="shared" ref="E231:AL231" si="70">(E230-$D230)/$D230</f>
        <v>-0.31480602095049404</v>
      </c>
      <c r="F231" s="15">
        <f t="shared" si="70"/>
        <v>-0.26659552786250901</v>
      </c>
      <c r="G231" s="15">
        <f t="shared" si="70"/>
        <v>-0.77595678843611393</v>
      </c>
      <c r="H231" s="15">
        <f t="shared" si="70"/>
        <v>-0.17150950450191219</v>
      </c>
      <c r="I231" s="15">
        <f t="shared" si="70"/>
        <v>0.27896428566481474</v>
      </c>
      <c r="J231" s="15">
        <f t="shared" si="70"/>
        <v>0.32193188020901259</v>
      </c>
      <c r="K231" s="15">
        <f t="shared" si="70"/>
        <v>0.13773046340113745</v>
      </c>
      <c r="L231" s="15">
        <f t="shared" si="70"/>
        <v>0.16128449835555872</v>
      </c>
      <c r="M231" s="15">
        <f t="shared" si="70"/>
        <v>-0.33311275625062581</v>
      </c>
      <c r="N231" s="15">
        <f t="shared" si="70"/>
        <v>-0.3493496072550476</v>
      </c>
      <c r="O231" s="15">
        <f t="shared" si="70"/>
        <v>-0.11701045355123901</v>
      </c>
      <c r="P231" s="15">
        <f t="shared" si="70"/>
        <v>-0.45345189623696353</v>
      </c>
      <c r="Q231" s="15">
        <f t="shared" si="70"/>
        <v>-0.19704969553138463</v>
      </c>
      <c r="R231" s="15">
        <f t="shared" si="70"/>
        <v>-0.32987327428142033</v>
      </c>
      <c r="S231" s="45">
        <f t="shared" si="70"/>
        <v>-0.51950008207646237</v>
      </c>
      <c r="T231" s="15">
        <f t="shared" si="70"/>
        <v>-0.41627491571424263</v>
      </c>
      <c r="U231" s="15">
        <f t="shared" si="70"/>
        <v>-0.37898784008523045</v>
      </c>
      <c r="V231" s="15">
        <f t="shared" si="70"/>
        <v>-0.519533735001665</v>
      </c>
      <c r="W231" s="15">
        <f t="shared" si="70"/>
        <v>-0.53033054941859548</v>
      </c>
      <c r="X231" s="15">
        <f t="shared" si="70"/>
        <v>-0.59837267296336649</v>
      </c>
      <c r="Y231" s="15">
        <f t="shared" si="70"/>
        <v>-0.67378639922422168</v>
      </c>
      <c r="Z231" s="15">
        <f t="shared" si="70"/>
        <v>-0.36753669691781521</v>
      </c>
      <c r="AA231" s="15">
        <f t="shared" si="70"/>
        <v>-0.47084304739422778</v>
      </c>
      <c r="AB231" s="15">
        <f t="shared" si="70"/>
        <v>-0.58480307824868238</v>
      </c>
      <c r="AC231" s="15">
        <f t="shared" si="70"/>
        <v>-0.6993534594731845</v>
      </c>
      <c r="AD231" s="15">
        <f t="shared" si="70"/>
        <v>-0.67355385274953827</v>
      </c>
      <c r="AE231" s="15">
        <f t="shared" si="70"/>
        <v>-0.57676039465738516</v>
      </c>
      <c r="AF231" s="15">
        <f t="shared" si="70"/>
        <v>-0.75985276176964101</v>
      </c>
      <c r="AG231" s="15">
        <f t="shared" si="70"/>
        <v>-0.81134442801313478</v>
      </c>
      <c r="AH231" s="15">
        <f t="shared" si="70"/>
        <v>-0.69729570728498003</v>
      </c>
      <c r="AI231" s="31">
        <f t="shared" si="70"/>
        <v>-0.66477193955889424</v>
      </c>
      <c r="AJ231" s="31">
        <f t="shared" si="70"/>
        <v>-0.5681842505120972</v>
      </c>
      <c r="AK231" s="31">
        <f t="shared" si="70"/>
        <v>-0.50965188917272064</v>
      </c>
      <c r="AL231" s="31">
        <f t="shared" si="70"/>
        <v>-0.62496458150482659</v>
      </c>
    </row>
    <row r="232" spans="1:38" x14ac:dyDescent="0.4">
      <c r="A232" s="16" t="s">
        <v>25</v>
      </c>
      <c r="D232" s="10"/>
      <c r="E232" s="17">
        <f t="shared" ref="E232:AL232" si="71">(E230-D230)/D230</f>
        <v>-0.31480602095049404</v>
      </c>
      <c r="F232" s="17">
        <f t="shared" si="71"/>
        <v>7.036035715734415E-2</v>
      </c>
      <c r="G232" s="17">
        <f t="shared" si="71"/>
        <v>-0.69451616389668702</v>
      </c>
      <c r="H232" s="17">
        <f t="shared" si="71"/>
        <v>2.6979049251927147</v>
      </c>
      <c r="I232" s="17">
        <f t="shared" si="71"/>
        <v>0.54372837421134501</v>
      </c>
      <c r="J232" s="17">
        <f t="shared" si="71"/>
        <v>3.3595617192596558E-2</v>
      </c>
      <c r="K232" s="17">
        <f t="shared" si="71"/>
        <v>-0.13934259364313897</v>
      </c>
      <c r="L232" s="17">
        <f t="shared" si="71"/>
        <v>2.0702649451794324E-2</v>
      </c>
      <c r="M232" s="17">
        <f t="shared" si="71"/>
        <v>-0.42573310442555434</v>
      </c>
      <c r="N232" s="17">
        <f t="shared" si="71"/>
        <v>-2.4347220848212579E-2</v>
      </c>
      <c r="O232" s="17">
        <f t="shared" si="71"/>
        <v>0.3570875485429591</v>
      </c>
      <c r="P232" s="17">
        <f t="shared" si="71"/>
        <v>-0.38102539723016737</v>
      </c>
      <c r="Q232" s="17">
        <f t="shared" si="71"/>
        <v>0.46913016245088945</v>
      </c>
      <c r="R232" s="17">
        <f t="shared" si="71"/>
        <v>-0.16541942634661189</v>
      </c>
      <c r="S232" s="17">
        <f t="shared" si="71"/>
        <v>-0.28297156420929848</v>
      </c>
      <c r="T232" s="17">
        <f t="shared" si="71"/>
        <v>0.21482868677335756</v>
      </c>
      <c r="U232" s="17">
        <f t="shared" si="71"/>
        <v>6.3877802466954875E-2</v>
      </c>
      <c r="V232" s="17">
        <f t="shared" si="71"/>
        <v>-0.22631746041128031</v>
      </c>
      <c r="W232" s="17">
        <f t="shared" si="71"/>
        <v>-2.247153484744234E-2</v>
      </c>
      <c r="X232" s="17">
        <f t="shared" si="71"/>
        <v>-0.14487236387323363</v>
      </c>
      <c r="Y232" s="17">
        <f t="shared" si="71"/>
        <v>-0.18777040600620398</v>
      </c>
      <c r="Z232" s="17">
        <f t="shared" si="71"/>
        <v>0.93880114617571075</v>
      </c>
      <c r="AA232" s="17">
        <f t="shared" si="71"/>
        <v>-0.16333967516055012</v>
      </c>
      <c r="AB232" s="17">
        <f t="shared" si="71"/>
        <v>-0.2153614920738951</v>
      </c>
      <c r="AC232" s="17">
        <f t="shared" si="71"/>
        <v>-0.27589410042185275</v>
      </c>
      <c r="AD232" s="17">
        <f t="shared" si="71"/>
        <v>8.5813748857506381E-2</v>
      </c>
      <c r="AE232" s="17">
        <f t="shared" si="71"/>
        <v>0.29650666398549835</v>
      </c>
      <c r="AF232" s="17">
        <f t="shared" si="71"/>
        <v>-0.43259743370198456</v>
      </c>
      <c r="AG232" s="17">
        <f t="shared" si="71"/>
        <v>-0.21441706605886837</v>
      </c>
      <c r="AH232" s="20">
        <f t="shared" si="71"/>
        <v>0.60453406982378999</v>
      </c>
      <c r="AI232" s="21">
        <f t="shared" si="71"/>
        <v>0.10744402543608843</v>
      </c>
      <c r="AJ232" s="21">
        <f t="shared" si="71"/>
        <v>0.288125310630928</v>
      </c>
      <c r="AK232" s="21">
        <f t="shared" si="71"/>
        <v>0.13554938977744793</v>
      </c>
      <c r="AL232" s="21">
        <f t="shared" si="71"/>
        <v>-0.23516495686617164</v>
      </c>
    </row>
    <row r="233" spans="1:38" hidden="1" x14ac:dyDescent="0.4">
      <c r="A233" s="2" t="s">
        <v>35</v>
      </c>
      <c r="D233" s="22" t="e">
        <f>D230/#REF!</f>
        <v>#REF!</v>
      </c>
      <c r="E233" s="22" t="e">
        <f>E230/#REF!</f>
        <v>#REF!</v>
      </c>
      <c r="F233" s="22" t="e">
        <f>F230/#REF!</f>
        <v>#REF!</v>
      </c>
      <c r="G233" s="22" t="e">
        <f>G230/#REF!</f>
        <v>#REF!</v>
      </c>
      <c r="H233" s="22" t="e">
        <f>H230/#REF!</f>
        <v>#REF!</v>
      </c>
      <c r="I233" s="22" t="e">
        <f>I230/#REF!</f>
        <v>#REF!</v>
      </c>
      <c r="J233" s="22" t="e">
        <f>J230/#REF!</f>
        <v>#REF!</v>
      </c>
      <c r="K233" s="22" t="e">
        <f>K230/#REF!</f>
        <v>#REF!</v>
      </c>
      <c r="L233" s="22" t="e">
        <f>L230/#REF!</f>
        <v>#REF!</v>
      </c>
      <c r="M233" s="22" t="e">
        <f>M230/#REF!</f>
        <v>#REF!</v>
      </c>
      <c r="N233" s="22" t="e">
        <f>N230/#REF!</f>
        <v>#REF!</v>
      </c>
      <c r="O233" s="22" t="e">
        <f>O230/#REF!</f>
        <v>#REF!</v>
      </c>
      <c r="P233" s="22" t="e">
        <f>P230/#REF!</f>
        <v>#REF!</v>
      </c>
      <c r="Q233" s="22" t="e">
        <f>Q230/#REF!</f>
        <v>#REF!</v>
      </c>
      <c r="R233" s="22" t="e">
        <f>R230/#REF!</f>
        <v>#REF!</v>
      </c>
      <c r="S233" s="22" t="e">
        <f>S230/#REF!</f>
        <v>#REF!</v>
      </c>
      <c r="T233" s="22" t="e">
        <f>T230/#REF!</f>
        <v>#REF!</v>
      </c>
      <c r="U233" s="22" t="e">
        <f>U230/#REF!</f>
        <v>#REF!</v>
      </c>
      <c r="V233" s="22" t="e">
        <f>V230/#REF!</f>
        <v>#REF!</v>
      </c>
      <c r="W233" s="22" t="e">
        <f>W230/#REF!</f>
        <v>#REF!</v>
      </c>
      <c r="X233" s="22" t="e">
        <f>X230/#REF!</f>
        <v>#REF!</v>
      </c>
      <c r="Y233" s="22" t="e">
        <f>Y230/#REF!</f>
        <v>#REF!</v>
      </c>
      <c r="Z233" s="22" t="e">
        <f>Z230/#REF!</f>
        <v>#REF!</v>
      </c>
      <c r="AA233" s="22" t="e">
        <f>AA230/#REF!</f>
        <v>#REF!</v>
      </c>
      <c r="AB233" s="22" t="e">
        <f>AB230/#REF!</f>
        <v>#REF!</v>
      </c>
      <c r="AC233" s="22" t="e">
        <f>AC230/#REF!</f>
        <v>#REF!</v>
      </c>
      <c r="AD233" s="22" t="e">
        <f>AD230/#REF!</f>
        <v>#REF!</v>
      </c>
      <c r="AE233" s="22" t="e">
        <f>AE230/#REF!</f>
        <v>#REF!</v>
      </c>
      <c r="AF233" s="22" t="e">
        <f>AF230/#REF!</f>
        <v>#REF!</v>
      </c>
      <c r="AG233" s="22" t="e">
        <f>AG230/#REF!</f>
        <v>#REF!</v>
      </c>
      <c r="AH233" s="22" t="e">
        <f>AH230/#REF!</f>
        <v>#REF!</v>
      </c>
      <c r="AI233" s="23" t="e">
        <f>AI230/#REF!</f>
        <v>#REF!</v>
      </c>
    </row>
    <row r="234" spans="1:38" x14ac:dyDescent="0.4">
      <c r="A234" s="2" t="s">
        <v>133</v>
      </c>
      <c r="B234" s="2" t="s">
        <v>134</v>
      </c>
      <c r="D234" s="2">
        <v>4.6631840000000086E-4</v>
      </c>
      <c r="E234" s="2">
        <v>3.1951855999999974E-4</v>
      </c>
      <c r="F234" s="2">
        <v>3.4200000000000002E-4</v>
      </c>
      <c r="G234" s="2">
        <v>1.0447547194733305E-4</v>
      </c>
      <c r="H234" s="2">
        <v>3.8634036227587623E-4</v>
      </c>
      <c r="I234" s="2">
        <v>5.9640457934836044E-4</v>
      </c>
      <c r="J234" s="2">
        <v>6.1644115928805954E-4</v>
      </c>
      <c r="K234" s="2">
        <v>5.3054464932447796E-4</v>
      </c>
      <c r="L234" s="2">
        <v>5.4152832921796777E-4</v>
      </c>
      <c r="M234" s="2">
        <v>3.1098179248561874E-4</v>
      </c>
      <c r="N234" s="2">
        <v>3.0341025010419836E-4</v>
      </c>
      <c r="O234" s="2">
        <v>4.1175427251671266E-4</v>
      </c>
      <c r="P234" s="2">
        <v>2.5486543726981363E-4</v>
      </c>
      <c r="Q234" s="2">
        <v>3.7443050125931826E-4</v>
      </c>
      <c r="R234" s="2">
        <v>3.124924225343275E-4</v>
      </c>
      <c r="S234" s="2">
        <v>2.2406595292623582E-4</v>
      </c>
      <c r="T234" s="2">
        <v>2.7220174734400002E-4</v>
      </c>
      <c r="U234" s="2">
        <v>2.8958939679200001E-4</v>
      </c>
      <c r="V234" s="2">
        <v>2.24050259948E-4</v>
      </c>
      <c r="W234" s="2">
        <v>2.19015506724E-4</v>
      </c>
      <c r="X234" s="2">
        <v>1.8728621254000003E-4</v>
      </c>
      <c r="Y234" s="2">
        <v>1.5211940437200001E-4</v>
      </c>
      <c r="Z234" s="2">
        <v>2.9492927555200004E-4</v>
      </c>
      <c r="AA234" s="2">
        <v>2.4675562348799998E-4</v>
      </c>
      <c r="AB234" s="2">
        <v>1.9361396423600002E-4</v>
      </c>
      <c r="AC234" s="2">
        <v>1.4019701374400002E-4</v>
      </c>
      <c r="AD234" s="2">
        <v>1.5222784507200001E-4</v>
      </c>
      <c r="AE234" s="2">
        <v>1.9736441558000002E-4</v>
      </c>
      <c r="AF234" s="2">
        <v>1.1198507589600003E-4</v>
      </c>
      <c r="AG234" s="2">
        <v>8.7973564480000007E-5</v>
      </c>
      <c r="AH234" s="2">
        <v>1.4115658145200002E-4</v>
      </c>
      <c r="AI234" s="26">
        <v>1.5632301278E-4</v>
      </c>
      <c r="AJ234" s="2">
        <v>2.0136362939600003E-4</v>
      </c>
      <c r="AK234" s="2">
        <v>2.2865834648400001E-4</v>
      </c>
      <c r="AL234" s="2">
        <v>1.7488591629600002E-4</v>
      </c>
    </row>
    <row r="235" spans="1:38" x14ac:dyDescent="0.4"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</row>
    <row r="236" spans="1:38" x14ac:dyDescent="0.4">
      <c r="A236" s="9" t="s">
        <v>135</v>
      </c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/>
    </row>
    <row r="237" spans="1:38" x14ac:dyDescent="0.4">
      <c r="A237" s="2" t="s">
        <v>34</v>
      </c>
      <c r="D237" s="10">
        <f>D241+D242+D243+D244+D245+D246</f>
        <v>1.3215485013759294</v>
      </c>
      <c r="E237" s="10">
        <f t="shared" ref="E237:R237" si="72">E241+E242+E243+E244+E245+E246</f>
        <v>1.012901038530474</v>
      </c>
      <c r="F237" s="10">
        <f t="shared" si="72"/>
        <v>0.75809098571201994</v>
      </c>
      <c r="G237" s="10">
        <f t="shared" si="72"/>
        <v>0.65177173873974947</v>
      </c>
      <c r="H237" s="10">
        <f t="shared" si="72"/>
        <v>0.61809139993929663</v>
      </c>
      <c r="I237" s="10">
        <f t="shared" si="72"/>
        <v>0.58142446999782127</v>
      </c>
      <c r="J237" s="10">
        <f t="shared" si="72"/>
        <v>0.3919617138054714</v>
      </c>
      <c r="K237" s="10">
        <f t="shared" si="72"/>
        <v>0.35534918806314097</v>
      </c>
      <c r="L237" s="10">
        <f t="shared" si="72"/>
        <v>0.31884992561999892</v>
      </c>
      <c r="M237" s="10">
        <f t="shared" si="72"/>
        <v>0.23882582340148634</v>
      </c>
      <c r="N237" s="10">
        <f t="shared" si="72"/>
        <v>0.18337080242494477</v>
      </c>
      <c r="O237" s="10">
        <f t="shared" si="72"/>
        <v>0.14818932181018377</v>
      </c>
      <c r="P237" s="10">
        <f t="shared" si="72"/>
        <v>0.14762750939338526</v>
      </c>
      <c r="Q237" s="10">
        <f t="shared" si="72"/>
        <v>0.14166811866378815</v>
      </c>
      <c r="R237" s="10">
        <f t="shared" si="72"/>
        <v>0.14782541369612329</v>
      </c>
      <c r="S237" s="10">
        <f>S241+S242+S243+S244+S245+S246</f>
        <v>0.54211940142536208</v>
      </c>
      <c r="T237" s="10">
        <f t="shared" ref="T237:AL237" si="73">T241+T242+T243+T244+T245+T246</f>
        <v>0.53181328005548245</v>
      </c>
      <c r="U237" s="10">
        <f t="shared" si="73"/>
        <v>0.5388943176849994</v>
      </c>
      <c r="V237" s="10">
        <f t="shared" si="73"/>
        <v>0.54252046164492151</v>
      </c>
      <c r="W237" s="10">
        <f t="shared" si="73"/>
        <v>0.50257966751361205</v>
      </c>
      <c r="X237" s="10">
        <f t="shared" si="73"/>
        <v>0.51255591085492269</v>
      </c>
      <c r="Y237" s="10">
        <f t="shared" si="73"/>
        <v>0.51730261288067148</v>
      </c>
      <c r="Z237" s="10">
        <f t="shared" si="73"/>
        <v>0.50204798851159838</v>
      </c>
      <c r="AA237" s="10">
        <f t="shared" si="73"/>
        <v>0.25673391598089762</v>
      </c>
      <c r="AB237" s="10">
        <f t="shared" si="73"/>
        <v>0.28428046909853544</v>
      </c>
      <c r="AC237" s="10">
        <f t="shared" si="73"/>
        <v>0.23753706918901812</v>
      </c>
      <c r="AD237" s="10">
        <f t="shared" si="73"/>
        <v>0.22540585610655539</v>
      </c>
      <c r="AE237" s="10">
        <f t="shared" si="73"/>
        <v>0.21563921038633005</v>
      </c>
      <c r="AF237" s="10">
        <f t="shared" si="73"/>
        <v>0.17214426243483108</v>
      </c>
      <c r="AG237" s="10">
        <f t="shared" si="73"/>
        <v>0.17200233412044325</v>
      </c>
      <c r="AH237" s="10">
        <f t="shared" si="73"/>
        <v>0.14603198106942294</v>
      </c>
      <c r="AI237" s="10">
        <f t="shared" si="73"/>
        <v>0.14326415823843588</v>
      </c>
      <c r="AJ237" s="10">
        <f t="shared" si="73"/>
        <v>0.13888544608417588</v>
      </c>
      <c r="AK237" s="10">
        <f t="shared" si="73"/>
        <v>0.1445280010735856</v>
      </c>
      <c r="AL237" s="10">
        <f t="shared" si="73"/>
        <v>0.15501035321490941</v>
      </c>
    </row>
    <row r="238" spans="1:38" x14ac:dyDescent="0.4">
      <c r="A238" s="14" t="s">
        <v>24</v>
      </c>
      <c r="B238" s="14"/>
      <c r="C238" s="14"/>
      <c r="D238" s="14"/>
      <c r="E238" s="15">
        <f t="shared" ref="E238:AL238" si="74">(E237-$D237)/$D237</f>
        <v>-0.23354985649342971</v>
      </c>
      <c r="F238" s="15">
        <f t="shared" si="74"/>
        <v>-0.42636158648529815</v>
      </c>
      <c r="G238" s="15">
        <f t="shared" si="74"/>
        <v>-0.50681209349399003</v>
      </c>
      <c r="H238" s="15">
        <f t="shared" si="74"/>
        <v>-0.53229760444223484</v>
      </c>
      <c r="I238" s="15">
        <f t="shared" si="74"/>
        <v>-0.56004303331094429</v>
      </c>
      <c r="J238" s="15">
        <f t="shared" si="74"/>
        <v>-0.70340724279329836</v>
      </c>
      <c r="K238" s="15">
        <f t="shared" si="74"/>
        <v>-0.73111150465293606</v>
      </c>
      <c r="L238" s="15">
        <f t="shared" si="74"/>
        <v>-0.75873006152401645</v>
      </c>
      <c r="M238" s="15">
        <f t="shared" si="74"/>
        <v>-0.81928334589851748</v>
      </c>
      <c r="N238" s="15">
        <f t="shared" si="74"/>
        <v>-0.86124549932595862</v>
      </c>
      <c r="O238" s="15">
        <f t="shared" si="74"/>
        <v>-0.88786690639360077</v>
      </c>
      <c r="P238" s="15">
        <f t="shared" si="74"/>
        <v>-0.88829202315338185</v>
      </c>
      <c r="Q238" s="15">
        <f t="shared" si="74"/>
        <v>-0.89280142309094945</v>
      </c>
      <c r="R238" s="15">
        <f t="shared" si="74"/>
        <v>-0.88814227132623969</v>
      </c>
      <c r="S238" s="45">
        <f t="shared" si="74"/>
        <v>-0.58978471023883361</v>
      </c>
      <c r="T238" s="15">
        <f t="shared" si="74"/>
        <v>-0.59758322944501441</v>
      </c>
      <c r="U238" s="15">
        <f t="shared" si="74"/>
        <v>-0.59222509266672396</v>
      </c>
      <c r="V238" s="15">
        <f t="shared" si="74"/>
        <v>-0.58948123275076425</v>
      </c>
      <c r="W238" s="15">
        <f t="shared" si="74"/>
        <v>-0.61970395563208502</v>
      </c>
      <c r="X238" s="15">
        <f t="shared" si="74"/>
        <v>-0.61215505119844227</v>
      </c>
      <c r="Y238" s="15">
        <f t="shared" si="74"/>
        <v>-0.6085632783495406</v>
      </c>
      <c r="Z238" s="15">
        <f t="shared" si="74"/>
        <v>-0.62010627079604608</v>
      </c>
      <c r="AA238" s="15">
        <f t="shared" si="74"/>
        <v>-0.80573250568284149</v>
      </c>
      <c r="AB238" s="15">
        <f t="shared" si="74"/>
        <v>-0.78488835725472272</v>
      </c>
      <c r="AC238" s="15">
        <f t="shared" si="74"/>
        <v>-0.82025853085096267</v>
      </c>
      <c r="AD238" s="15">
        <f t="shared" si="74"/>
        <v>-0.82943807520354018</v>
      </c>
      <c r="AE238" s="15">
        <f t="shared" si="74"/>
        <v>-0.83682837961541523</v>
      </c>
      <c r="AF238" s="15">
        <f t="shared" si="74"/>
        <v>-0.86974048833198092</v>
      </c>
      <c r="AG238" s="15">
        <f t="shared" si="74"/>
        <v>-0.86984788379589306</v>
      </c>
      <c r="AH238" s="15">
        <f t="shared" si="74"/>
        <v>-0.88949934041968048</v>
      </c>
      <c r="AI238" s="31">
        <f t="shared" si="74"/>
        <v>-0.8915937189673504</v>
      </c>
      <c r="AJ238" s="31">
        <f t="shared" si="74"/>
        <v>-0.89490703826641593</v>
      </c>
      <c r="AK238" s="31">
        <f t="shared" si="74"/>
        <v>-0.89063738415721372</v>
      </c>
      <c r="AL238" s="31">
        <f t="shared" si="74"/>
        <v>-0.88270551322670299</v>
      </c>
    </row>
    <row r="239" spans="1:38" x14ac:dyDescent="0.4">
      <c r="A239" s="16" t="s">
        <v>25</v>
      </c>
      <c r="D239" s="10"/>
      <c r="E239" s="17">
        <f t="shared" ref="E239:AL239" si="75">(E237-D237)/D237</f>
        <v>-0.23354985649342971</v>
      </c>
      <c r="F239" s="17">
        <f t="shared" si="75"/>
        <v>-0.25156460811624282</v>
      </c>
      <c r="G239" s="17">
        <f t="shared" si="75"/>
        <v>-0.14024602452225771</v>
      </c>
      <c r="H239" s="17">
        <f t="shared" si="75"/>
        <v>-5.1675052474009317E-2</v>
      </c>
      <c r="I239" s="17">
        <f t="shared" si="75"/>
        <v>-5.9322828217762698E-2</v>
      </c>
      <c r="J239" s="17">
        <f t="shared" si="75"/>
        <v>-0.32585961886512932</v>
      </c>
      <c r="K239" s="17">
        <f t="shared" si="75"/>
        <v>-9.3408423457656972E-2</v>
      </c>
      <c r="L239" s="17">
        <f t="shared" si="75"/>
        <v>-0.10271379158647917</v>
      </c>
      <c r="M239" s="17">
        <f t="shared" si="75"/>
        <v>-0.25097732754024299</v>
      </c>
      <c r="N239" s="17">
        <f t="shared" si="75"/>
        <v>-0.23219859639431453</v>
      </c>
      <c r="O239" s="17">
        <f t="shared" si="75"/>
        <v>-0.19185977347272112</v>
      </c>
      <c r="P239" s="17">
        <f t="shared" si="75"/>
        <v>-3.7911801601881595E-3</v>
      </c>
      <c r="Q239" s="17">
        <f t="shared" si="75"/>
        <v>-4.0367752284684526E-2</v>
      </c>
      <c r="R239" s="17">
        <f t="shared" si="75"/>
        <v>4.3462813584387708E-2</v>
      </c>
      <c r="S239" s="17">
        <f t="shared" si="75"/>
        <v>2.6672950061196352</v>
      </c>
      <c r="T239" s="17">
        <f t="shared" si="75"/>
        <v>-1.9010796040101793E-2</v>
      </c>
      <c r="U239" s="17">
        <f t="shared" si="75"/>
        <v>1.3314894334301332E-2</v>
      </c>
      <c r="V239" s="17">
        <f t="shared" si="75"/>
        <v>6.7288591490432216E-3</v>
      </c>
      <c r="W239" s="17">
        <f t="shared" si="75"/>
        <v>-7.3620806872811792E-2</v>
      </c>
      <c r="X239" s="17">
        <f t="shared" si="75"/>
        <v>1.9850073503103749E-2</v>
      </c>
      <c r="Y239" s="17">
        <f t="shared" si="75"/>
        <v>9.2608473050900444E-3</v>
      </c>
      <c r="Z239" s="17">
        <f t="shared" si="75"/>
        <v>-2.9488782753532995E-2</v>
      </c>
      <c r="AA239" s="17">
        <f t="shared" si="75"/>
        <v>-0.48862674115670413</v>
      </c>
      <c r="AB239" s="17">
        <f t="shared" si="75"/>
        <v>0.10729612023558052</v>
      </c>
      <c r="AC239" s="17">
        <f t="shared" si="75"/>
        <v>-0.16442705352830772</v>
      </c>
      <c r="AD239" s="17">
        <f t="shared" si="75"/>
        <v>-5.1070820751810415E-2</v>
      </c>
      <c r="AE239" s="17">
        <f t="shared" si="75"/>
        <v>-4.3329156965684096E-2</v>
      </c>
      <c r="AF239" s="17">
        <f t="shared" si="75"/>
        <v>-0.20170240780225113</v>
      </c>
      <c r="AG239" s="17">
        <f t="shared" si="75"/>
        <v>-8.2447310401393553E-4</v>
      </c>
      <c r="AH239" s="20">
        <f t="shared" si="75"/>
        <v>-0.15098837573235938</v>
      </c>
      <c r="AI239" s="21">
        <f t="shared" si="75"/>
        <v>-1.8953538880440508E-2</v>
      </c>
      <c r="AJ239" s="21">
        <f t="shared" si="75"/>
        <v>-3.0563905223052849E-2</v>
      </c>
      <c r="AK239" s="21">
        <f t="shared" si="75"/>
        <v>4.062740300369462E-2</v>
      </c>
      <c r="AL239" s="21">
        <f t="shared" si="75"/>
        <v>7.2528174910457557E-2</v>
      </c>
    </row>
    <row r="240" spans="1:38" hidden="1" x14ac:dyDescent="0.4">
      <c r="A240" s="2" t="s">
        <v>35</v>
      </c>
      <c r="D240" s="22" t="e">
        <f>D237/#REF!</f>
        <v>#REF!</v>
      </c>
      <c r="E240" s="22" t="e">
        <f>E237/#REF!</f>
        <v>#REF!</v>
      </c>
      <c r="F240" s="22" t="e">
        <f>F237/#REF!</f>
        <v>#REF!</v>
      </c>
      <c r="G240" s="22" t="e">
        <f>G237/#REF!</f>
        <v>#REF!</v>
      </c>
      <c r="H240" s="22" t="e">
        <f>H237/#REF!</f>
        <v>#REF!</v>
      </c>
      <c r="I240" s="22" t="e">
        <f>I237/#REF!</f>
        <v>#REF!</v>
      </c>
      <c r="J240" s="22" t="e">
        <f>J237/#REF!</f>
        <v>#REF!</v>
      </c>
      <c r="K240" s="22" t="e">
        <f>K237/#REF!</f>
        <v>#REF!</v>
      </c>
      <c r="L240" s="22" t="e">
        <f>L237/#REF!</f>
        <v>#REF!</v>
      </c>
      <c r="M240" s="22" t="e">
        <f>M237/#REF!</f>
        <v>#REF!</v>
      </c>
      <c r="N240" s="22" t="e">
        <f>N237/#REF!</f>
        <v>#REF!</v>
      </c>
      <c r="O240" s="22" t="e">
        <f>O237/#REF!</f>
        <v>#REF!</v>
      </c>
      <c r="P240" s="22" t="e">
        <f>P237/#REF!</f>
        <v>#REF!</v>
      </c>
      <c r="Q240" s="22" t="e">
        <f>Q237/#REF!</f>
        <v>#REF!</v>
      </c>
      <c r="R240" s="22" t="e">
        <f>R237/#REF!</f>
        <v>#REF!</v>
      </c>
      <c r="S240" s="22" t="e">
        <f>S237/#REF!</f>
        <v>#REF!</v>
      </c>
      <c r="T240" s="22" t="e">
        <f>T237/#REF!</f>
        <v>#REF!</v>
      </c>
      <c r="U240" s="22" t="e">
        <f>U237/#REF!</f>
        <v>#REF!</v>
      </c>
      <c r="V240" s="22" t="e">
        <f>V237/#REF!</f>
        <v>#REF!</v>
      </c>
      <c r="W240" s="22" t="e">
        <f>W237/#REF!</f>
        <v>#REF!</v>
      </c>
      <c r="X240" s="22" t="e">
        <f>X237/#REF!</f>
        <v>#REF!</v>
      </c>
      <c r="Y240" s="22" t="e">
        <f>Y237/#REF!</f>
        <v>#REF!</v>
      </c>
      <c r="Z240" s="22" t="e">
        <f>Z237/#REF!</f>
        <v>#REF!</v>
      </c>
      <c r="AA240" s="22" t="e">
        <f>AA237/#REF!</f>
        <v>#REF!</v>
      </c>
      <c r="AB240" s="22" t="e">
        <f>AB237/#REF!</f>
        <v>#REF!</v>
      </c>
      <c r="AC240" s="22" t="e">
        <f>AC237/#REF!</f>
        <v>#REF!</v>
      </c>
      <c r="AD240" s="22" t="e">
        <f>AD237/#REF!</f>
        <v>#REF!</v>
      </c>
      <c r="AE240" s="22" t="e">
        <f>AE237/#REF!</f>
        <v>#REF!</v>
      </c>
      <c r="AF240" s="22" t="e">
        <f>AF237/#REF!</f>
        <v>#REF!</v>
      </c>
      <c r="AG240" s="22" t="e">
        <f>AG237/#REF!</f>
        <v>#REF!</v>
      </c>
      <c r="AH240" s="22" t="e">
        <f>AH237/#REF!</f>
        <v>#REF!</v>
      </c>
      <c r="AI240" s="23" t="e">
        <f>AI237/#REF!</f>
        <v>#REF!</v>
      </c>
    </row>
    <row r="241" spans="1:38" x14ac:dyDescent="0.4">
      <c r="A241" s="2" t="s">
        <v>136</v>
      </c>
      <c r="B241" s="2" t="s">
        <v>137</v>
      </c>
      <c r="D241" s="2">
        <v>0.28625833806649814</v>
      </c>
      <c r="E241" s="2">
        <v>0.24142809533564591</v>
      </c>
      <c r="F241" s="2">
        <v>0.18370722910139298</v>
      </c>
      <c r="G241" s="2">
        <v>0.15068546896699619</v>
      </c>
      <c r="H241" s="2">
        <v>0.16941832539828811</v>
      </c>
      <c r="I241" s="2">
        <v>0.16867289667632485</v>
      </c>
      <c r="J241" s="2">
        <v>0.10497862587260946</v>
      </c>
      <c r="K241" s="2">
        <v>0.12222062485997483</v>
      </c>
      <c r="L241" s="2">
        <v>0.1094154236998984</v>
      </c>
      <c r="M241" s="2">
        <v>9.7461459660075397E-2</v>
      </c>
      <c r="N241" s="2">
        <v>7.2139344795242949E-2</v>
      </c>
      <c r="O241" s="2">
        <v>5.8977439486858706E-2</v>
      </c>
      <c r="P241" s="2">
        <v>5.1827616355351172E-2</v>
      </c>
      <c r="Q241" s="2">
        <v>5.2429450882081501E-2</v>
      </c>
      <c r="R241" s="2">
        <v>5.1981953110494326E-2</v>
      </c>
      <c r="S241" s="2">
        <v>6.6102003002276713E-2</v>
      </c>
      <c r="T241" s="2">
        <v>6.3107347424804339E-2</v>
      </c>
      <c r="U241" s="2">
        <v>5.8342589097117689E-2</v>
      </c>
      <c r="V241" s="2">
        <v>5.602256058165514E-2</v>
      </c>
      <c r="W241" s="2">
        <v>3.4227025971543458E-2</v>
      </c>
      <c r="X241" s="2">
        <v>3.3934362673930962E-2</v>
      </c>
      <c r="Y241" s="2">
        <v>3.6518414466287417E-2</v>
      </c>
      <c r="Z241" s="2">
        <v>3.7422161694045934E-2</v>
      </c>
      <c r="AA241" s="2">
        <v>9.9806627975821752E-3</v>
      </c>
      <c r="AB241" s="2">
        <v>7.7646306925354463E-3</v>
      </c>
      <c r="AC241" s="2">
        <v>4.3282664721439167E-3</v>
      </c>
      <c r="AD241" s="2">
        <v>4.235415216413593E-3</v>
      </c>
      <c r="AE241" s="2">
        <v>4.0151775507737547E-3</v>
      </c>
      <c r="AF241" s="2">
        <v>5.4548188415583891E-3</v>
      </c>
      <c r="AG241" s="2">
        <v>3.9049166443425719E-3</v>
      </c>
      <c r="AH241" s="2">
        <v>3.960521917596653E-3</v>
      </c>
      <c r="AI241" s="26">
        <v>3.6431229278126348E-3</v>
      </c>
      <c r="AJ241" s="2">
        <v>4.1607374761782482E-3</v>
      </c>
      <c r="AK241" s="2">
        <v>4.1971183767253988E-3</v>
      </c>
      <c r="AL241" s="2">
        <v>4.2957487833653859E-3</v>
      </c>
    </row>
    <row r="242" spans="1:38" x14ac:dyDescent="0.4">
      <c r="A242" s="2" t="s">
        <v>138</v>
      </c>
      <c r="B242" s="2" t="s">
        <v>139</v>
      </c>
      <c r="D242" s="2">
        <v>0.17915031307401758</v>
      </c>
      <c r="E242" s="2">
        <v>0.15068546896699619</v>
      </c>
      <c r="F242" s="2">
        <v>0.12369717250210509</v>
      </c>
      <c r="G242" s="2">
        <v>7.8728603228783486E-2</v>
      </c>
      <c r="H242" s="2">
        <v>0.10636259627051732</v>
      </c>
      <c r="I242" s="2">
        <v>0.15210195750908323</v>
      </c>
      <c r="J242" s="2">
        <v>3.0001450849194859E-2</v>
      </c>
      <c r="K242" s="2">
        <v>3.296170103435353E-2</v>
      </c>
      <c r="L242" s="2">
        <v>3.4498307776527022E-2</v>
      </c>
      <c r="M242" s="2">
        <v>2.1746010815595671E-2</v>
      </c>
      <c r="N242" s="2">
        <v>2.1830935440088406E-2</v>
      </c>
      <c r="O242" s="2">
        <v>1.2484395560576858E-2</v>
      </c>
      <c r="P242" s="2">
        <v>1.1707340504905933E-2</v>
      </c>
      <c r="Q242" s="2">
        <v>4.6308076275094054E-3</v>
      </c>
      <c r="R242" s="2">
        <v>1.0275049004528081E-2</v>
      </c>
      <c r="S242" s="2">
        <v>1.1463205564146432E-2</v>
      </c>
      <c r="T242" s="2">
        <v>7.0357607674646928E-3</v>
      </c>
      <c r="U242" s="2">
        <v>4.7691341699787407E-3</v>
      </c>
      <c r="V242" s="2">
        <v>8.7121872086020503E-3</v>
      </c>
      <c r="W242" s="2">
        <v>3.7760864754353878E-3</v>
      </c>
      <c r="X242" s="2">
        <v>2.7141243690731241E-3</v>
      </c>
      <c r="Y242" s="2">
        <v>5.0336551657041602E-3</v>
      </c>
      <c r="Z242" s="2">
        <v>4.2197061235619802E-3</v>
      </c>
      <c r="AA242" s="2">
        <v>1.6371495876403466E-3</v>
      </c>
      <c r="AB242" s="2">
        <v>1.0511102189243004E-3</v>
      </c>
      <c r="AC242" s="2">
        <v>6.4289474604190585E-4</v>
      </c>
      <c r="AD242" s="2">
        <v>5.0227958765249492E-4</v>
      </c>
      <c r="AE242" s="2">
        <v>5.9682954161614484E-4</v>
      </c>
      <c r="AF242" s="2">
        <v>5.8605523521385006E-4</v>
      </c>
      <c r="AG242" s="2">
        <v>8.8650422490629008E-4</v>
      </c>
      <c r="AH242" s="2">
        <v>5.0493828182378525E-4</v>
      </c>
      <c r="AI242" s="26">
        <v>5.3734383463632405E-4</v>
      </c>
      <c r="AJ242" s="2">
        <v>4.0737016193277708E-4</v>
      </c>
      <c r="AK242" s="2">
        <v>4.2731204058664711E-4</v>
      </c>
      <c r="AL242" s="2">
        <v>3.0218338552946467E-4</v>
      </c>
    </row>
    <row r="243" spans="1:38" x14ac:dyDescent="0.4">
      <c r="A243" s="2" t="s">
        <v>140</v>
      </c>
      <c r="B243" s="2" t="s">
        <v>141</v>
      </c>
      <c r="D243" s="2">
        <v>6.2955996982650239E-2</v>
      </c>
      <c r="E243" s="2">
        <v>5.6184259492079454E-2</v>
      </c>
      <c r="F243" s="2">
        <v>2.9203117928086497E-2</v>
      </c>
      <c r="G243" s="2">
        <v>2.2484284636660801E-2</v>
      </c>
      <c r="H243" s="2">
        <v>4.9465426200653757E-2</v>
      </c>
      <c r="I243" s="2">
        <v>1.1215690218757858E-2</v>
      </c>
      <c r="J243" s="2">
        <v>2.1199999999999999E-3</v>
      </c>
      <c r="K243" s="2">
        <v>2.1199999999999999E-3</v>
      </c>
      <c r="L243" s="2">
        <v>2.1199999999999999E-3</v>
      </c>
      <c r="M243" s="2">
        <v>2.1199999999999999E-3</v>
      </c>
      <c r="N243" s="2">
        <v>2.1199999999999999E-3</v>
      </c>
      <c r="O243" s="2">
        <v>2.1199999999999999E-3</v>
      </c>
      <c r="P243" s="2">
        <v>2.1199999999999999E-3</v>
      </c>
      <c r="Q243" s="2">
        <v>2.1199999999999999E-3</v>
      </c>
      <c r="R243" s="2">
        <v>2.1199999999999999E-3</v>
      </c>
      <c r="S243" s="2">
        <v>2.1199999999999999E-3</v>
      </c>
      <c r="T243" s="2">
        <v>2.1199999999999999E-3</v>
      </c>
      <c r="U243" s="2">
        <v>2.1199999999999999E-3</v>
      </c>
      <c r="V243" s="2">
        <v>2.1199999999999999E-3</v>
      </c>
      <c r="W243" s="2">
        <v>2.1199999999999999E-3</v>
      </c>
      <c r="X243" s="2">
        <v>2.1199999999999999E-3</v>
      </c>
      <c r="Y243" s="2">
        <v>2.1199999999999999E-3</v>
      </c>
      <c r="Z243" s="2">
        <v>2.1199999999999999E-3</v>
      </c>
      <c r="AA243" s="2">
        <v>2.1199999999999999E-3</v>
      </c>
      <c r="AB243" s="2">
        <v>2.1199999999999999E-3</v>
      </c>
      <c r="AC243" s="2">
        <v>2.1199999999999999E-3</v>
      </c>
      <c r="AD243" s="2">
        <v>2.1199999999999999E-3</v>
      </c>
      <c r="AE243" s="2">
        <v>2.1199999999999999E-3</v>
      </c>
      <c r="AF243" s="2">
        <v>2.1199999999999999E-3</v>
      </c>
      <c r="AG243" s="2">
        <v>2.1199999999999999E-3</v>
      </c>
      <c r="AH243" s="2">
        <v>2.1199999999999999E-3</v>
      </c>
      <c r="AI243" s="26">
        <v>2.1199999999999999E-3</v>
      </c>
      <c r="AJ243" s="2">
        <v>2.1199999999999999E-3</v>
      </c>
      <c r="AK243" s="2">
        <v>2.1199999999999999E-3</v>
      </c>
      <c r="AL243" s="2">
        <v>2.1199999999999999E-3</v>
      </c>
    </row>
    <row r="244" spans="1:38" x14ac:dyDescent="0.4">
      <c r="A244" s="2" t="s">
        <v>142</v>
      </c>
      <c r="B244" s="2" t="s">
        <v>143</v>
      </c>
      <c r="D244" s="2">
        <v>0.79289908225703798</v>
      </c>
      <c r="E244" s="2">
        <v>0.56427228954088182</v>
      </c>
      <c r="F244" s="2">
        <v>0.42110398678641975</v>
      </c>
      <c r="G244" s="2">
        <v>0.39944339831414827</v>
      </c>
      <c r="H244" s="2">
        <v>0.2923100100783867</v>
      </c>
      <c r="I244" s="2">
        <v>0.24879262520391432</v>
      </c>
      <c r="J244" s="2">
        <v>0.25406027409649079</v>
      </c>
      <c r="K244" s="2">
        <v>0.1971377407833462</v>
      </c>
      <c r="L244" s="2">
        <v>0.17169320596152673</v>
      </c>
      <c r="M244" s="2">
        <v>0.11616179794718816</v>
      </c>
      <c r="N244" s="2">
        <v>8.4725670630649383E-2</v>
      </c>
      <c r="O244" s="2">
        <v>7.4062394771297363E-2</v>
      </c>
      <c r="P244" s="2">
        <v>8.1163689545951892E-2</v>
      </c>
      <c r="Q244" s="2">
        <v>7.9935258595233219E-2</v>
      </c>
      <c r="R244" s="2">
        <v>7.660666989138501E-2</v>
      </c>
      <c r="S244" s="2">
        <v>0.45368399999999998</v>
      </c>
      <c r="T244" s="2">
        <v>0.451075</v>
      </c>
      <c r="U244" s="2">
        <v>0.46238800000000002</v>
      </c>
      <c r="V244" s="2">
        <v>0.46666600000000003</v>
      </c>
      <c r="W244" s="2">
        <v>0.45419300000000001</v>
      </c>
      <c r="X244" s="2">
        <v>0.46214100000000002</v>
      </c>
      <c r="Y244" s="2">
        <v>0.46425300000000003</v>
      </c>
      <c r="Z244" s="2">
        <v>0.45171099999999997</v>
      </c>
      <c r="AA244" s="2">
        <v>0.23033699999999999</v>
      </c>
      <c r="AB244" s="2">
        <v>0.247777</v>
      </c>
      <c r="AC244" s="2">
        <v>0.203879</v>
      </c>
      <c r="AD244" s="2">
        <v>0.200127</v>
      </c>
      <c r="AE244" s="2">
        <v>0.18995699999999999</v>
      </c>
      <c r="AF244" s="2">
        <v>0.14900099999999999</v>
      </c>
      <c r="AG244" s="2">
        <v>0.14349400000000001</v>
      </c>
      <c r="AH244" s="2">
        <v>0.119015</v>
      </c>
      <c r="AI244" s="26">
        <v>0.116901</v>
      </c>
      <c r="AJ244" s="2">
        <v>0.110286</v>
      </c>
      <c r="AK244" s="2">
        <v>0.104129</v>
      </c>
      <c r="AL244" s="2">
        <v>0.11400299999999999</v>
      </c>
    </row>
    <row r="245" spans="1:38" x14ac:dyDescent="0.4">
      <c r="A245" s="2" t="s">
        <v>144</v>
      </c>
      <c r="B245" s="2" t="s">
        <v>145</v>
      </c>
      <c r="D245" s="2">
        <v>2.0250000000000001E-5</v>
      </c>
      <c r="E245" s="2">
        <v>1.3499999999999999E-5</v>
      </c>
      <c r="F245" s="2">
        <v>9.1499999999999988E-6</v>
      </c>
      <c r="G245" s="2">
        <v>6.7499999999999997E-6</v>
      </c>
      <c r="H245" s="2">
        <v>6.0000000000000002E-6</v>
      </c>
      <c r="I245" s="2">
        <v>6.4499999999999992E-6</v>
      </c>
      <c r="J245" s="2">
        <v>7.8000000000000016E-6</v>
      </c>
      <c r="K245" s="2">
        <v>9.7499999999999998E-6</v>
      </c>
      <c r="L245" s="2">
        <v>1.2E-5</v>
      </c>
      <c r="M245" s="2">
        <v>1.395E-5</v>
      </c>
      <c r="N245" s="2">
        <v>1.5449999999999999E-5</v>
      </c>
      <c r="O245" s="2">
        <v>1.6049999999999997E-5</v>
      </c>
      <c r="P245" s="2">
        <v>1.5299999999999999E-5</v>
      </c>
      <c r="Q245" s="2">
        <v>1.3200000000000001E-5</v>
      </c>
      <c r="R245" s="2">
        <v>1.7100000000000002E-5</v>
      </c>
      <c r="S245" s="2">
        <v>2.0999999999999999E-5</v>
      </c>
      <c r="T245" s="2">
        <v>1.0499999999999999E-5</v>
      </c>
      <c r="U245" s="2">
        <v>6.0000000000000002E-6</v>
      </c>
      <c r="V245" s="2">
        <v>6.0000000000000002E-6</v>
      </c>
      <c r="W245" s="2">
        <v>1.0499999999999999E-5</v>
      </c>
      <c r="X245" s="2">
        <v>7.5000000000000002E-6</v>
      </c>
      <c r="Y245" s="2">
        <v>1.3499999999999999E-5</v>
      </c>
      <c r="Z245" s="2">
        <v>1.5E-5</v>
      </c>
      <c r="AA245" s="2">
        <v>1.5E-5</v>
      </c>
      <c r="AB245" s="2">
        <v>1.5E-5</v>
      </c>
      <c r="AC245" s="2">
        <v>9.0000000000000002E-6</v>
      </c>
      <c r="AD245" s="2">
        <v>1.0499999999999999E-5</v>
      </c>
      <c r="AE245" s="2">
        <v>1.0499999999999999E-5</v>
      </c>
      <c r="AF245" s="2">
        <v>1.0499999999999999E-5</v>
      </c>
      <c r="AG245" s="2">
        <v>1.2E-5</v>
      </c>
      <c r="AH245" s="2">
        <v>1.0499999999999999E-5</v>
      </c>
      <c r="AI245" s="26">
        <v>1.2E-5</v>
      </c>
      <c r="AJ245" s="2">
        <v>9.0000000000000002E-6</v>
      </c>
      <c r="AK245" s="2">
        <v>7.5000000000000002E-6</v>
      </c>
      <c r="AL245" s="2">
        <v>7.5000000000000002E-6</v>
      </c>
    </row>
    <row r="246" spans="1:38" x14ac:dyDescent="0.4">
      <c r="A246" s="2" t="s">
        <v>146</v>
      </c>
      <c r="B246" s="2" t="s">
        <v>147</v>
      </c>
      <c r="D246" s="2">
        <v>2.6452099572542119E-4</v>
      </c>
      <c r="E246" s="2">
        <v>3.1742519487050534E-4</v>
      </c>
      <c r="F246" s="2">
        <v>3.7032939401558966E-4</v>
      </c>
      <c r="G246" s="2">
        <v>4.2323359316067392E-4</v>
      </c>
      <c r="H246" s="2">
        <v>5.2904199145084238E-4</v>
      </c>
      <c r="I246" s="2">
        <v>6.3485038974101069E-4</v>
      </c>
      <c r="J246" s="2">
        <v>7.9356298717626363E-4</v>
      </c>
      <c r="K246" s="2">
        <v>8.9937138546643204E-4</v>
      </c>
      <c r="L246" s="2">
        <v>1.110988182046769E-3</v>
      </c>
      <c r="M246" s="2">
        <v>1.322604978627106E-3</v>
      </c>
      <c r="N246" s="2">
        <v>2.5394015589640427E-3</v>
      </c>
      <c r="O246" s="2">
        <v>5.2904199145084238E-4</v>
      </c>
      <c r="P246" s="2">
        <v>7.9356298717626363E-4</v>
      </c>
      <c r="Q246" s="2">
        <v>2.5394015589640427E-3</v>
      </c>
      <c r="R246" s="2">
        <v>6.8246416897158662E-3</v>
      </c>
      <c r="S246" s="2">
        <v>8.7291928589388976E-3</v>
      </c>
      <c r="T246" s="2">
        <v>8.4646718632134781E-3</v>
      </c>
      <c r="U246" s="2">
        <v>1.1268594417902943E-2</v>
      </c>
      <c r="V246" s="2">
        <v>8.9937138546643206E-3</v>
      </c>
      <c r="W246" s="2">
        <v>8.2530550666331404E-3</v>
      </c>
      <c r="X246" s="2">
        <v>1.1638923811918531E-2</v>
      </c>
      <c r="Y246" s="2">
        <v>9.3640432486799107E-3</v>
      </c>
      <c r="Z246" s="2">
        <v>6.560120693990445E-3</v>
      </c>
      <c r="AA246" s="2">
        <v>1.2644103595675133E-2</v>
      </c>
      <c r="AB246" s="2">
        <v>2.5552728187075685E-2</v>
      </c>
      <c r="AC246" s="2">
        <v>2.6557907970832288E-2</v>
      </c>
      <c r="AD246" s="2">
        <v>1.8410661302489313E-2</v>
      </c>
      <c r="AE246" s="2">
        <v>1.8939703293940156E-2</v>
      </c>
      <c r="AF246" s="2">
        <v>1.497188835805884E-2</v>
      </c>
      <c r="AG246" s="2">
        <v>2.1584913251194365E-2</v>
      </c>
      <c r="AH246" s="2">
        <v>2.0421020870002513E-2</v>
      </c>
      <c r="AI246" s="2">
        <v>2.0050691475986922E-2</v>
      </c>
      <c r="AJ246" s="2">
        <v>2.1902338446064873E-2</v>
      </c>
      <c r="AK246" s="2">
        <v>3.3647070656273571E-2</v>
      </c>
      <c r="AL246" s="2">
        <v>3.4281921046014588E-2</v>
      </c>
    </row>
    <row r="249" spans="1:38" x14ac:dyDescent="0.4">
      <c r="A249" s="9" t="s">
        <v>148</v>
      </c>
    </row>
    <row r="250" spans="1:38" x14ac:dyDescent="0.4">
      <c r="A250" s="2" t="s">
        <v>65</v>
      </c>
    </row>
    <row r="251" spans="1:38" x14ac:dyDescent="0.4">
      <c r="A251" s="4" t="s">
        <v>149</v>
      </c>
      <c r="B251" s="4"/>
      <c r="C251" s="4"/>
    </row>
    <row r="252" spans="1:38" x14ac:dyDescent="0.4">
      <c r="A252" s="4" t="s">
        <v>150</v>
      </c>
      <c r="B252" s="4"/>
      <c r="C252" s="4"/>
    </row>
    <row r="253" spans="1:38" x14ac:dyDescent="0.4">
      <c r="A253" s="4" t="s">
        <v>151</v>
      </c>
      <c r="B253" s="4"/>
      <c r="C253" s="4"/>
    </row>
    <row r="254" spans="1:38" x14ac:dyDescent="0.4">
      <c r="A254" s="4" t="s">
        <v>318</v>
      </c>
      <c r="B254" s="4"/>
      <c r="C254" s="4"/>
    </row>
    <row r="255" spans="1:38" x14ac:dyDescent="0.4">
      <c r="A255" s="2" t="s">
        <v>34</v>
      </c>
      <c r="D255" s="10">
        <f t="shared" ref="D255:AL255" si="76">D259+D260+D261+D262+D263</f>
        <v>1.1253452910000001</v>
      </c>
      <c r="E255" s="10">
        <f t="shared" si="76"/>
        <v>1.13156228</v>
      </c>
      <c r="F255" s="10">
        <f t="shared" si="76"/>
        <v>0.64856221199999997</v>
      </c>
      <c r="G255" s="10">
        <f t="shared" si="76"/>
        <v>0.37974891399999999</v>
      </c>
      <c r="H255" s="10">
        <f t="shared" si="76"/>
        <v>0.33516365199999998</v>
      </c>
      <c r="I255" s="10">
        <f t="shared" si="76"/>
        <v>0.33070258399999997</v>
      </c>
      <c r="J255" s="10">
        <f t="shared" si="76"/>
        <v>0.30826120600000001</v>
      </c>
      <c r="K255" s="10">
        <f t="shared" si="76"/>
        <v>0.26842065500000001</v>
      </c>
      <c r="L255" s="10">
        <f t="shared" si="76"/>
        <v>1.0129107049999999</v>
      </c>
      <c r="M255" s="10">
        <f t="shared" si="76"/>
        <v>1.0069649679999999</v>
      </c>
      <c r="N255" s="10">
        <f t="shared" si="76"/>
        <v>0.94013542800000005</v>
      </c>
      <c r="O255" s="10">
        <f t="shared" si="76"/>
        <v>0.90089344299999996</v>
      </c>
      <c r="P255" s="10">
        <f t="shared" si="76"/>
        <v>0.97094764099999997</v>
      </c>
      <c r="Q255" s="10">
        <f t="shared" si="76"/>
        <v>1.0181092899999999</v>
      </c>
      <c r="R255" s="10">
        <f t="shared" si="76"/>
        <v>1.0475558680000001</v>
      </c>
      <c r="S255" s="10">
        <f t="shared" si="76"/>
        <v>1.2891245499999999</v>
      </c>
      <c r="T255" s="10">
        <f t="shared" si="76"/>
        <v>1.367540703</v>
      </c>
      <c r="U255" s="10">
        <f t="shared" si="76"/>
        <v>1.4051589069999999</v>
      </c>
      <c r="V255" s="10">
        <f t="shared" si="76"/>
        <v>1.4646013070000004</v>
      </c>
      <c r="W255" s="10">
        <f t="shared" si="76"/>
        <v>1.0826781270000001</v>
      </c>
      <c r="X255" s="10">
        <f t="shared" si="76"/>
        <v>1.182368157</v>
      </c>
      <c r="Y255" s="10">
        <f t="shared" si="76"/>
        <v>1.2979522669999999</v>
      </c>
      <c r="Z255" s="10">
        <f t="shared" si="76"/>
        <v>1.2503890049999999</v>
      </c>
      <c r="AA255" s="10">
        <f t="shared" si="76"/>
        <v>1.3832262419999999</v>
      </c>
      <c r="AB255" s="10">
        <f t="shared" si="76"/>
        <v>1.3885605489999999</v>
      </c>
      <c r="AC255" s="10">
        <f t="shared" si="76"/>
        <v>1.4520496279999999</v>
      </c>
      <c r="AD255" s="10">
        <f t="shared" si="76"/>
        <v>1.468009076</v>
      </c>
      <c r="AE255" s="10">
        <f t="shared" si="76"/>
        <v>1.58056412</v>
      </c>
      <c r="AF255" s="10">
        <f t="shared" si="76"/>
        <v>1.636159189</v>
      </c>
      <c r="AG255" s="10">
        <f t="shared" si="76"/>
        <v>1.698685258</v>
      </c>
      <c r="AH255" s="10">
        <f t="shared" si="76"/>
        <v>1.5991228329999998</v>
      </c>
      <c r="AI255" s="10">
        <f t="shared" si="76"/>
        <v>1.871891873</v>
      </c>
      <c r="AJ255" s="10">
        <f t="shared" si="76"/>
        <v>1.5972189910000001</v>
      </c>
      <c r="AK255" s="10">
        <f t="shared" si="76"/>
        <v>1.5301986949999999</v>
      </c>
      <c r="AL255" s="10">
        <f t="shared" si="76"/>
        <v>1.5806326509999999</v>
      </c>
    </row>
    <row r="256" spans="1:38" x14ac:dyDescent="0.4">
      <c r="A256" s="14" t="s">
        <v>24</v>
      </c>
      <c r="B256" s="14"/>
      <c r="C256" s="14"/>
      <c r="D256" s="14"/>
      <c r="E256" s="15">
        <f t="shared" ref="E256:AL256" si="77">(E255-$D255)/$D255</f>
        <v>5.5245168302747128E-3</v>
      </c>
      <c r="F256" s="15">
        <f t="shared" si="77"/>
        <v>-0.42367714408465951</v>
      </c>
      <c r="G256" s="15">
        <f t="shared" si="77"/>
        <v>-0.66254898204394763</v>
      </c>
      <c r="H256" s="15">
        <f t="shared" si="77"/>
        <v>-0.70216816591273234</v>
      </c>
      <c r="I256" s="15">
        <f t="shared" si="77"/>
        <v>-0.70613234298414107</v>
      </c>
      <c r="J256" s="15">
        <f t="shared" si="77"/>
        <v>-0.72607411390500942</v>
      </c>
      <c r="K256" s="15">
        <f t="shared" si="77"/>
        <v>-0.76147707095172801</v>
      </c>
      <c r="L256" s="15">
        <f t="shared" si="77"/>
        <v>-9.9911188947251039E-2</v>
      </c>
      <c r="M256" s="15">
        <f t="shared" si="77"/>
        <v>-0.10519466686958413</v>
      </c>
      <c r="N256" s="15">
        <f t="shared" si="77"/>
        <v>-0.16458047541605617</v>
      </c>
      <c r="O256" s="15">
        <f t="shared" si="77"/>
        <v>-0.19945153704828553</v>
      </c>
      <c r="P256" s="15">
        <f t="shared" si="77"/>
        <v>-0.13720024532452604</v>
      </c>
      <c r="Q256" s="15">
        <f t="shared" si="77"/>
        <v>-9.5291642358683121E-2</v>
      </c>
      <c r="R256" s="15">
        <f t="shared" si="77"/>
        <v>-6.9124937583268403E-2</v>
      </c>
      <c r="S256" s="45">
        <f t="shared" si="77"/>
        <v>0.14553689459566926</v>
      </c>
      <c r="T256" s="15">
        <f t="shared" si="77"/>
        <v>0.21521875457867784</v>
      </c>
      <c r="U256" s="15">
        <f t="shared" si="77"/>
        <v>0.24864689819011268</v>
      </c>
      <c r="V256" s="15">
        <f t="shared" si="77"/>
        <v>0.3014683748296772</v>
      </c>
      <c r="W256" s="15">
        <f t="shared" si="77"/>
        <v>-3.7914731008546983E-2</v>
      </c>
      <c r="X256" s="15">
        <f t="shared" si="77"/>
        <v>5.0671439651494336E-2</v>
      </c>
      <c r="Y256" s="15">
        <f t="shared" si="77"/>
        <v>0.15338134649021223</v>
      </c>
      <c r="Z256" s="15">
        <f t="shared" si="77"/>
        <v>0.11111586372648694</v>
      </c>
      <c r="AA256" s="15">
        <f t="shared" si="77"/>
        <v>0.22915717785680031</v>
      </c>
      <c r="AB256" s="15">
        <f t="shared" si="77"/>
        <v>0.23389732920648953</v>
      </c>
      <c r="AC256" s="15">
        <f t="shared" si="77"/>
        <v>0.29031475015964653</v>
      </c>
      <c r="AD256" s="15">
        <f t="shared" si="77"/>
        <v>0.30449657339882163</v>
      </c>
      <c r="AE256" s="15">
        <f t="shared" si="77"/>
        <v>0.40451480327027894</v>
      </c>
      <c r="AF256" s="15">
        <f t="shared" si="77"/>
        <v>0.4539174794485365</v>
      </c>
      <c r="AG256" s="15">
        <f t="shared" si="77"/>
        <v>0.50947915416300416</v>
      </c>
      <c r="AH256" s="15">
        <f t="shared" si="77"/>
        <v>0.42100637536679364</v>
      </c>
      <c r="AI256" s="31">
        <f t="shared" si="77"/>
        <v>0.66339334955283502</v>
      </c>
      <c r="AJ256" s="31">
        <f t="shared" si="77"/>
        <v>0.41931459061839171</v>
      </c>
      <c r="AK256" s="31">
        <f t="shared" si="77"/>
        <v>0.35975927320959461</v>
      </c>
      <c r="AL256" s="31">
        <f t="shared" si="77"/>
        <v>0.40457570102366008</v>
      </c>
    </row>
    <row r="257" spans="1:38" x14ac:dyDescent="0.4">
      <c r="A257" s="16" t="s">
        <v>25</v>
      </c>
      <c r="D257" s="10"/>
      <c r="E257" s="17">
        <f t="shared" ref="E257:AL257" si="78">(E255-D255)/D255</f>
        <v>5.5245168302747128E-3</v>
      </c>
      <c r="F257" s="17">
        <f t="shared" si="78"/>
        <v>-0.42684355650313832</v>
      </c>
      <c r="G257" s="17">
        <f t="shared" si="78"/>
        <v>-0.41447573266880372</v>
      </c>
      <c r="H257" s="17">
        <f t="shared" si="78"/>
        <v>-0.11740721396770082</v>
      </c>
      <c r="I257" s="17">
        <f t="shared" si="78"/>
        <v>-1.3310118723733243E-2</v>
      </c>
      <c r="J257" s="17">
        <f t="shared" si="78"/>
        <v>-6.785969957827713E-2</v>
      </c>
      <c r="K257" s="17">
        <f t="shared" si="78"/>
        <v>-0.12924283115923449</v>
      </c>
      <c r="L257" s="17">
        <f t="shared" si="78"/>
        <v>2.7735944910796819</v>
      </c>
      <c r="M257" s="17">
        <f t="shared" si="78"/>
        <v>-5.8699517841506151E-3</v>
      </c>
      <c r="N257" s="17">
        <f t="shared" si="78"/>
        <v>-6.6367293921589396E-2</v>
      </c>
      <c r="O257" s="17">
        <f t="shared" si="78"/>
        <v>-4.1740778861489823E-2</v>
      </c>
      <c r="P257" s="17">
        <f t="shared" si="78"/>
        <v>7.7760803504926854E-2</v>
      </c>
      <c r="Q257" s="17">
        <f t="shared" si="78"/>
        <v>4.8572803525664031E-2</v>
      </c>
      <c r="R257" s="17">
        <f t="shared" si="78"/>
        <v>2.8922806509309201E-2</v>
      </c>
      <c r="S257" s="17">
        <f t="shared" si="78"/>
        <v>0.23060219447885311</v>
      </c>
      <c r="T257" s="17">
        <f t="shared" si="78"/>
        <v>6.082899670167638E-2</v>
      </c>
      <c r="U257" s="17">
        <f t="shared" si="78"/>
        <v>2.750792273858918E-2</v>
      </c>
      <c r="V257" s="17">
        <f t="shared" si="78"/>
        <v>4.2302973495652089E-2</v>
      </c>
      <c r="W257" s="17">
        <f t="shared" si="78"/>
        <v>-0.26076938356849366</v>
      </c>
      <c r="X257" s="17">
        <f t="shared" si="78"/>
        <v>9.2077255015977494E-2</v>
      </c>
      <c r="Y257" s="17">
        <f t="shared" si="78"/>
        <v>9.7756446937195304E-2</v>
      </c>
      <c r="Z257" s="17">
        <f t="shared" si="78"/>
        <v>-3.6644846817005437E-2</v>
      </c>
      <c r="AA257" s="17">
        <f t="shared" si="78"/>
        <v>0.10623672830520446</v>
      </c>
      <c r="AB257" s="17">
        <f t="shared" si="78"/>
        <v>3.8564240888657448E-3</v>
      </c>
      <c r="AC257" s="17">
        <f t="shared" si="78"/>
        <v>4.5722946000246768E-2</v>
      </c>
      <c r="AD257" s="17">
        <f t="shared" si="78"/>
        <v>1.0990979710508933E-2</v>
      </c>
      <c r="AE257" s="17">
        <f t="shared" si="78"/>
        <v>7.6671899268284938E-2</v>
      </c>
      <c r="AF257" s="17">
        <f t="shared" si="78"/>
        <v>3.5174194008655589E-2</v>
      </c>
      <c r="AG257" s="17">
        <f t="shared" si="78"/>
        <v>3.8215150102976943E-2</v>
      </c>
      <c r="AH257" s="20">
        <f t="shared" si="78"/>
        <v>-5.8611461146853748E-2</v>
      </c>
      <c r="AI257" s="21">
        <f t="shared" si="78"/>
        <v>0.17057416376719342</v>
      </c>
      <c r="AJ257" s="21">
        <f t="shared" si="78"/>
        <v>-0.14673544234143909</v>
      </c>
      <c r="AK257" s="21">
        <f t="shared" si="78"/>
        <v>-4.1960618035251085E-2</v>
      </c>
      <c r="AL257" s="21">
        <f t="shared" si="78"/>
        <v>3.2959089669070726E-2</v>
      </c>
    </row>
    <row r="258" spans="1:38" hidden="1" x14ac:dyDescent="0.4">
      <c r="A258" s="2" t="s">
        <v>35</v>
      </c>
      <c r="D258" s="22" t="e">
        <f>D255/#REF!</f>
        <v>#REF!</v>
      </c>
      <c r="E258" s="22" t="e">
        <f>E255/#REF!</f>
        <v>#REF!</v>
      </c>
      <c r="F258" s="22" t="e">
        <f>F255/#REF!</f>
        <v>#REF!</v>
      </c>
      <c r="G258" s="22" t="e">
        <f>G255/#REF!</f>
        <v>#REF!</v>
      </c>
      <c r="H258" s="22" t="e">
        <f>H255/#REF!</f>
        <v>#REF!</v>
      </c>
      <c r="I258" s="22" t="e">
        <f>I255/#REF!</f>
        <v>#REF!</v>
      </c>
      <c r="J258" s="22" t="e">
        <f>J255/#REF!</f>
        <v>#REF!</v>
      </c>
      <c r="K258" s="22" t="e">
        <f>K255/#REF!</f>
        <v>#REF!</v>
      </c>
      <c r="L258" s="22" t="e">
        <f>L255/#REF!</f>
        <v>#REF!</v>
      </c>
      <c r="M258" s="22" t="e">
        <f>M255/#REF!</f>
        <v>#REF!</v>
      </c>
      <c r="N258" s="22" t="e">
        <f>N255/#REF!</f>
        <v>#REF!</v>
      </c>
      <c r="O258" s="22" t="e">
        <f>O255/#REF!</f>
        <v>#REF!</v>
      </c>
      <c r="P258" s="22" t="e">
        <f>P255/#REF!</f>
        <v>#REF!</v>
      </c>
      <c r="Q258" s="22" t="e">
        <f>Q255/#REF!</f>
        <v>#REF!</v>
      </c>
      <c r="R258" s="22" t="e">
        <f>R255/#REF!</f>
        <v>#REF!</v>
      </c>
      <c r="S258" s="22" t="e">
        <f>S255/#REF!</f>
        <v>#REF!</v>
      </c>
      <c r="T258" s="22" t="e">
        <f>T255/#REF!</f>
        <v>#REF!</v>
      </c>
      <c r="U258" s="22" t="e">
        <f>U255/#REF!</f>
        <v>#REF!</v>
      </c>
      <c r="V258" s="22" t="e">
        <f>V255/#REF!</f>
        <v>#REF!</v>
      </c>
      <c r="W258" s="22" t="e">
        <f>W255/#REF!</f>
        <v>#REF!</v>
      </c>
      <c r="X258" s="22" t="e">
        <f>X255/#REF!</f>
        <v>#REF!</v>
      </c>
      <c r="Y258" s="22" t="e">
        <f>Y255/#REF!</f>
        <v>#REF!</v>
      </c>
      <c r="Z258" s="22" t="e">
        <f>Z255/#REF!</f>
        <v>#REF!</v>
      </c>
      <c r="AA258" s="22" t="e">
        <f>AA255/#REF!</f>
        <v>#REF!</v>
      </c>
      <c r="AB258" s="22" t="e">
        <f>AB255/#REF!</f>
        <v>#REF!</v>
      </c>
      <c r="AC258" s="22" t="e">
        <f>AC255/#REF!</f>
        <v>#REF!</v>
      </c>
      <c r="AD258" s="22" t="e">
        <f>AD255/#REF!</f>
        <v>#REF!</v>
      </c>
      <c r="AE258" s="22" t="e">
        <f>AE255/#REF!</f>
        <v>#REF!</v>
      </c>
      <c r="AF258" s="22" t="e">
        <f>AF255/#REF!</f>
        <v>#REF!</v>
      </c>
      <c r="AG258" s="22" t="e">
        <f>AG255/#REF!</f>
        <v>#REF!</v>
      </c>
      <c r="AH258" s="22" t="e">
        <f>AH255/#REF!</f>
        <v>#REF!</v>
      </c>
      <c r="AI258" s="23" t="e">
        <f>AI255/#REF!</f>
        <v>#REF!</v>
      </c>
    </row>
    <row r="259" spans="1:38" x14ac:dyDescent="0.4">
      <c r="A259" s="2" t="s">
        <v>152</v>
      </c>
      <c r="B259" s="2" t="s">
        <v>153</v>
      </c>
      <c r="D259" s="2">
        <v>0.79495260000000001</v>
      </c>
      <c r="E259" s="2">
        <v>0.74229999999999996</v>
      </c>
      <c r="F259" s="2">
        <v>0.35528739999999998</v>
      </c>
      <c r="G259" s="2">
        <v>0.17055219999999999</v>
      </c>
      <c r="H259" s="2">
        <v>0.17958199999999999</v>
      </c>
      <c r="I259" s="2">
        <v>0.1475552</v>
      </c>
      <c r="J259" s="2">
        <v>0.15227679999999999</v>
      </c>
      <c r="K259" s="2">
        <v>0.17370859999999999</v>
      </c>
      <c r="L259" s="2">
        <v>0.19567080000000001</v>
      </c>
      <c r="M259" s="2">
        <v>0.1643278</v>
      </c>
      <c r="N259" s="2">
        <v>0.14042080000000001</v>
      </c>
      <c r="O259" s="2">
        <v>0.13431080000000001</v>
      </c>
      <c r="P259" s="2">
        <v>0.13616980000000001</v>
      </c>
      <c r="Q259" s="2">
        <v>0.1368692</v>
      </c>
      <c r="R259" s="2">
        <v>0.16452800000000001</v>
      </c>
      <c r="S259" s="2">
        <v>0.18956886000000001</v>
      </c>
      <c r="T259" s="2">
        <v>0.24844611999999999</v>
      </c>
      <c r="U259" s="2">
        <v>0.25125073999999997</v>
      </c>
      <c r="V259" s="2">
        <v>0.21884200000000001</v>
      </c>
      <c r="W259" s="2">
        <v>0.13569634</v>
      </c>
      <c r="X259" s="2">
        <v>0.13941381999999999</v>
      </c>
      <c r="Y259" s="2">
        <v>0.15658552000000001</v>
      </c>
      <c r="Z259" s="2">
        <v>0.18989776</v>
      </c>
      <c r="AA259" s="2">
        <v>0.22223499999999999</v>
      </c>
      <c r="AB259" s="2">
        <v>0.19598046</v>
      </c>
      <c r="AC259" s="2">
        <v>0.2504866</v>
      </c>
      <c r="AD259" s="2">
        <v>0.22151454000000001</v>
      </c>
      <c r="AE259" s="2">
        <v>0.21804718000000001</v>
      </c>
      <c r="AF259" s="2">
        <v>0.2475707</v>
      </c>
      <c r="AG259" s="2">
        <v>0.27935752000000003</v>
      </c>
      <c r="AH259" s="2">
        <v>0.27003366000000001</v>
      </c>
      <c r="AI259" s="26">
        <v>0.30671573400000002</v>
      </c>
      <c r="AJ259" s="2">
        <v>0.33340528000000003</v>
      </c>
      <c r="AK259" s="2">
        <v>0.24601355999999999</v>
      </c>
      <c r="AL259" s="2">
        <v>0.28117959999999997</v>
      </c>
    </row>
    <row r="260" spans="1:38" x14ac:dyDescent="0.4">
      <c r="A260" s="2" t="s">
        <v>154</v>
      </c>
      <c r="B260" s="2" t="s">
        <v>155</v>
      </c>
      <c r="D260" s="2">
        <v>0.115264691</v>
      </c>
      <c r="E260" s="2">
        <v>0.11719628</v>
      </c>
      <c r="F260" s="2">
        <v>6.5096812000000004E-2</v>
      </c>
      <c r="G260" s="2">
        <v>2.0031713999999999E-2</v>
      </c>
      <c r="H260" s="2">
        <v>1.5657652000000001E-2</v>
      </c>
      <c r="I260" s="2">
        <v>2.9375384000000001E-2</v>
      </c>
      <c r="J260" s="2">
        <v>1.9513406000000001E-2</v>
      </c>
      <c r="K260" s="2">
        <v>1.6258055E-2</v>
      </c>
      <c r="L260" s="2">
        <v>2.7602515000000001E-2</v>
      </c>
      <c r="M260" s="2">
        <v>1.7385914999999998E-2</v>
      </c>
      <c r="N260" s="2">
        <v>1.2658146E-2</v>
      </c>
      <c r="O260" s="2">
        <v>2.2514751999999999E-2</v>
      </c>
      <c r="P260" s="2">
        <v>2.2556E-2</v>
      </c>
      <c r="Q260" s="2">
        <v>2.4387279000000001E-2</v>
      </c>
      <c r="R260" s="2">
        <v>2.4351738000000001E-2</v>
      </c>
      <c r="S260" s="2">
        <v>1.6114162000000001E-2</v>
      </c>
      <c r="T260" s="2">
        <v>2.6368256E-2</v>
      </c>
      <c r="U260" s="2">
        <v>2.2831456E-2</v>
      </c>
      <c r="V260" s="2">
        <v>2.1622932000000001E-2</v>
      </c>
      <c r="W260" s="2">
        <v>2.8064320000000002E-3</v>
      </c>
      <c r="X260" s="2">
        <v>1.0417025999999999E-2</v>
      </c>
      <c r="Y260" s="2">
        <v>2.0522928999999999E-2</v>
      </c>
      <c r="Z260" s="2">
        <v>1.9338276000000001E-2</v>
      </c>
      <c r="AA260" s="2">
        <v>1.5153063E-2</v>
      </c>
      <c r="AB260" s="2">
        <v>2.1333910000000001E-2</v>
      </c>
      <c r="AC260" s="2">
        <v>2.0226361000000002E-2</v>
      </c>
      <c r="AD260" s="2">
        <v>1.9176747000000001E-2</v>
      </c>
      <c r="AE260" s="2">
        <v>1.0758235E-2</v>
      </c>
      <c r="AF260" s="2">
        <v>7.8220099999999995E-4</v>
      </c>
      <c r="AG260" s="2">
        <v>7.0978600000000001E-4</v>
      </c>
      <c r="AH260" s="2">
        <v>9.7629599999999998E-4</v>
      </c>
      <c r="AI260" s="26">
        <v>8.0145100000000001E-4</v>
      </c>
      <c r="AJ260" s="2">
        <v>8.7528420000000003E-3</v>
      </c>
      <c r="AK260" s="2">
        <v>7.6783699999999995E-4</v>
      </c>
      <c r="AL260" s="2">
        <v>8.9233300000000004E-4</v>
      </c>
    </row>
    <row r="261" spans="1:38" x14ac:dyDescent="0.4">
      <c r="A261" s="2" t="s">
        <v>156</v>
      </c>
      <c r="B261" s="2" t="s">
        <v>157</v>
      </c>
      <c r="D261" s="2">
        <v>0.21512800000000001</v>
      </c>
      <c r="E261" s="2">
        <v>0.27206599999999997</v>
      </c>
      <c r="F261" s="2">
        <v>0.22817799999999999</v>
      </c>
      <c r="G261" s="2">
        <v>0.189165</v>
      </c>
      <c r="H261" s="2">
        <v>0.13992399999999999</v>
      </c>
      <c r="I261" s="2">
        <v>0.15377199999999999</v>
      </c>
      <c r="J261" s="2">
        <v>0.13647100000000001</v>
      </c>
      <c r="K261" s="2">
        <v>7.8453999999999996E-2</v>
      </c>
      <c r="L261" s="2">
        <v>6.9933999999999996E-2</v>
      </c>
      <c r="M261" s="2">
        <v>5.1281E-2</v>
      </c>
      <c r="N261" s="2">
        <v>2.4604999999999998E-2</v>
      </c>
      <c r="O261" s="2">
        <v>1.0968E-2</v>
      </c>
      <c r="P261" s="2">
        <v>1.1469999999999999E-2</v>
      </c>
      <c r="Q261" s="2">
        <v>5.9480000000000002E-3</v>
      </c>
      <c r="R261" s="2">
        <v>2.6105E-2</v>
      </c>
      <c r="S261" s="2">
        <v>3.0859999999999999E-2</v>
      </c>
      <c r="T261" s="2">
        <v>1.814E-2</v>
      </c>
      <c r="U261" s="2">
        <v>7.0010000000000003E-3</v>
      </c>
      <c r="V261" s="2">
        <v>7.2839999999999997E-3</v>
      </c>
      <c r="W261" s="2">
        <v>7.2870000000000001E-3</v>
      </c>
      <c r="X261" s="2">
        <v>5.6690000000000004E-3</v>
      </c>
      <c r="Y261" s="2">
        <v>5.4679999999999998E-3</v>
      </c>
      <c r="Z261" s="2">
        <v>9.4649999999999995E-3</v>
      </c>
      <c r="AA261" s="2">
        <v>5.8450000000000004E-3</v>
      </c>
      <c r="AB261" s="2">
        <v>5.2989999999999999E-3</v>
      </c>
      <c r="AC261" s="2">
        <v>5.2769999999999996E-3</v>
      </c>
      <c r="AD261" s="2">
        <v>5.6439999999999997E-3</v>
      </c>
      <c r="AE261" s="2">
        <v>5.6369999999999996E-3</v>
      </c>
      <c r="AF261" s="2">
        <v>6.051E-3</v>
      </c>
      <c r="AG261" s="2">
        <v>6.1830000000000001E-3</v>
      </c>
      <c r="AH261" s="2">
        <v>5.2230000000000002E-3</v>
      </c>
      <c r="AI261" s="26">
        <v>4.9252999999999996E-3</v>
      </c>
      <c r="AJ261" s="2">
        <v>5.3899999999999998E-3</v>
      </c>
      <c r="AK261" s="2">
        <v>3.7000000000000002E-3</v>
      </c>
      <c r="AL261" s="2">
        <v>5.0943000000000004E-3</v>
      </c>
    </row>
    <row r="262" spans="1:38" x14ac:dyDescent="0.4">
      <c r="A262" s="2" t="s">
        <v>158</v>
      </c>
      <c r="B262" s="2" t="s">
        <v>159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0.71970339000000005</v>
      </c>
      <c r="M262" s="2">
        <v>0.773970253</v>
      </c>
      <c r="N262" s="2">
        <v>0.76245148200000001</v>
      </c>
      <c r="O262" s="2">
        <v>0.73309989099999995</v>
      </c>
      <c r="P262" s="2">
        <v>0.80075184099999996</v>
      </c>
      <c r="Q262" s="2">
        <v>0.85090481100000004</v>
      </c>
      <c r="R262" s="2">
        <v>0.83257113000000005</v>
      </c>
      <c r="S262" s="2">
        <v>1.0243330879999999</v>
      </c>
      <c r="T262" s="2">
        <v>1.047429087</v>
      </c>
      <c r="U262" s="2">
        <v>1.097027591</v>
      </c>
      <c r="V262" s="2">
        <v>1.1859168550000001</v>
      </c>
      <c r="W262" s="2">
        <v>0.90788971500000004</v>
      </c>
      <c r="X262" s="2">
        <v>0.99246823100000003</v>
      </c>
      <c r="Y262" s="2">
        <v>1.0802528179999999</v>
      </c>
      <c r="Z262" s="2">
        <v>0.99743792899999995</v>
      </c>
      <c r="AA262" s="2">
        <v>1.103751699</v>
      </c>
      <c r="AB262" s="2">
        <v>1.136348379</v>
      </c>
      <c r="AC262" s="2">
        <v>1.148643267</v>
      </c>
      <c r="AD262" s="2">
        <v>1.1899744290000001</v>
      </c>
      <c r="AE262" s="2">
        <v>1.307206785</v>
      </c>
      <c r="AF262" s="2">
        <v>1.342854008</v>
      </c>
      <c r="AG262" s="2">
        <v>1.371651352</v>
      </c>
      <c r="AH262" s="2">
        <v>1.276254717</v>
      </c>
      <c r="AI262" s="26">
        <v>1.5132507079999999</v>
      </c>
      <c r="AJ262" s="2">
        <v>1.2152571489999999</v>
      </c>
      <c r="AK262" s="2">
        <v>1.2467494180000001</v>
      </c>
      <c r="AL262" s="2">
        <v>1.2467494180000001</v>
      </c>
    </row>
    <row r="263" spans="1:38" x14ac:dyDescent="0.4">
      <c r="A263" s="2" t="s">
        <v>160</v>
      </c>
      <c r="B263" s="2" t="s">
        <v>161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2.824844E-2</v>
      </c>
      <c r="T263" s="2">
        <v>2.7157239999999999E-2</v>
      </c>
      <c r="U263" s="2">
        <v>2.7048119999999998E-2</v>
      </c>
      <c r="V263" s="2">
        <v>3.0935520000000001E-2</v>
      </c>
      <c r="W263" s="2">
        <v>2.8998639999999999E-2</v>
      </c>
      <c r="X263" s="2">
        <v>3.440008E-2</v>
      </c>
      <c r="Y263" s="2">
        <v>3.5123000000000001E-2</v>
      </c>
      <c r="Z263" s="2">
        <v>3.4250040000000002E-2</v>
      </c>
      <c r="AA263" s="2">
        <v>3.624148E-2</v>
      </c>
      <c r="AB263" s="2">
        <v>2.9598800000000001E-2</v>
      </c>
      <c r="AC263" s="2">
        <v>2.74164E-2</v>
      </c>
      <c r="AD263" s="2">
        <v>3.1699360000000003E-2</v>
      </c>
      <c r="AE263" s="2">
        <v>3.8914919999999999E-2</v>
      </c>
      <c r="AF263" s="2">
        <v>3.8901280000000003E-2</v>
      </c>
      <c r="AG263" s="2">
        <v>4.0783600000000003E-2</v>
      </c>
      <c r="AH263" s="2">
        <v>4.6635160000000002E-2</v>
      </c>
      <c r="AI263" s="2">
        <v>4.6198679999999999E-2</v>
      </c>
      <c r="AJ263" s="2">
        <v>3.4413720000000002E-2</v>
      </c>
      <c r="AK263" s="2">
        <v>3.2967879999999998E-2</v>
      </c>
      <c r="AL263" s="2">
        <v>4.6717000000000002E-2</v>
      </c>
    </row>
    <row r="266" spans="1:38" x14ac:dyDescent="0.4">
      <c r="A266" s="9" t="s">
        <v>162</v>
      </c>
    </row>
    <row r="267" spans="1:38" x14ac:dyDescent="0.4">
      <c r="A267" s="2" t="s">
        <v>65</v>
      </c>
    </row>
    <row r="268" spans="1:38" x14ac:dyDescent="0.4">
      <c r="A268" s="30" t="s">
        <v>163</v>
      </c>
      <c r="B268" s="4"/>
      <c r="C268" s="4"/>
    </row>
    <row r="269" spans="1:38" x14ac:dyDescent="0.4">
      <c r="A269" s="2" t="s">
        <v>34</v>
      </c>
      <c r="D269" s="10">
        <f t="shared" ref="D269:AL269" si="79">D273</f>
        <v>0</v>
      </c>
      <c r="E269" s="10">
        <f t="shared" si="79"/>
        <v>0</v>
      </c>
      <c r="F269" s="10">
        <f t="shared" si="79"/>
        <v>0</v>
      </c>
      <c r="G269" s="10">
        <f t="shared" si="79"/>
        <v>0</v>
      </c>
      <c r="H269" s="10">
        <f t="shared" si="79"/>
        <v>0</v>
      </c>
      <c r="I269" s="10">
        <f t="shared" si="79"/>
        <v>0</v>
      </c>
      <c r="J269" s="10">
        <f t="shared" si="79"/>
        <v>0</v>
      </c>
      <c r="K269" s="10">
        <f t="shared" si="79"/>
        <v>0</v>
      </c>
      <c r="L269" s="10">
        <f t="shared" si="79"/>
        <v>0</v>
      </c>
      <c r="M269" s="10">
        <f t="shared" si="79"/>
        <v>0</v>
      </c>
      <c r="N269" s="10">
        <f t="shared" si="79"/>
        <v>0</v>
      </c>
      <c r="O269" s="10">
        <f t="shared" si="79"/>
        <v>0</v>
      </c>
      <c r="P269" s="10">
        <f t="shared" si="79"/>
        <v>0</v>
      </c>
      <c r="Q269" s="10">
        <f t="shared" si="79"/>
        <v>0</v>
      </c>
      <c r="R269" s="10">
        <f t="shared" si="79"/>
        <v>0</v>
      </c>
      <c r="S269" s="10">
        <f t="shared" si="79"/>
        <v>55.07694</v>
      </c>
      <c r="T269" s="10">
        <f t="shared" si="79"/>
        <v>15.25441</v>
      </c>
      <c r="U269" s="10">
        <f t="shared" si="79"/>
        <v>17.781500000000001</v>
      </c>
      <c r="V269" s="10">
        <f t="shared" si="79"/>
        <v>8.1668719999999997</v>
      </c>
      <c r="W269" s="10">
        <f t="shared" si="79"/>
        <v>10.91727</v>
      </c>
      <c r="X269" s="10">
        <f t="shared" si="79"/>
        <v>15.732810000000001</v>
      </c>
      <c r="Y269" s="10">
        <f t="shared" si="79"/>
        <v>22.106680000000001</v>
      </c>
      <c r="Z269" s="10">
        <f t="shared" si="79"/>
        <v>11.037649999999999</v>
      </c>
      <c r="AA269" s="10">
        <f t="shared" si="79"/>
        <v>13.48</v>
      </c>
      <c r="AB269" s="10">
        <f t="shared" si="79"/>
        <v>13.639089999999999</v>
      </c>
      <c r="AC269" s="10">
        <f t="shared" si="79"/>
        <v>8.1225059999999996</v>
      </c>
      <c r="AD269" s="10">
        <f t="shared" si="79"/>
        <v>12.482100000000001</v>
      </c>
      <c r="AE269" s="10">
        <f t="shared" si="79"/>
        <v>1.375964</v>
      </c>
      <c r="AF269" s="10">
        <f t="shared" si="79"/>
        <v>14.572950000000001</v>
      </c>
      <c r="AG269" s="10">
        <f t="shared" si="79"/>
        <v>3.3318349999999999</v>
      </c>
      <c r="AH269" s="10">
        <f t="shared" si="79"/>
        <v>2.9984850000000001</v>
      </c>
      <c r="AI269" s="25">
        <f t="shared" si="79"/>
        <v>4.2330540000000001</v>
      </c>
      <c r="AJ269" s="25">
        <f t="shared" si="79"/>
        <v>4.6567569999999998</v>
      </c>
      <c r="AK269" s="25">
        <f t="shared" si="79"/>
        <v>4.3757479999999997</v>
      </c>
      <c r="AL269" s="25">
        <f t="shared" si="79"/>
        <v>7.0894789999999999</v>
      </c>
    </row>
    <row r="270" spans="1:38" x14ac:dyDescent="0.4">
      <c r="A270" s="14" t="s">
        <v>24</v>
      </c>
      <c r="B270" s="14"/>
      <c r="C270" s="14"/>
      <c r="D270" s="14"/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U270" s="15">
        <v>0</v>
      </c>
      <c r="V270" s="15">
        <v>0</v>
      </c>
      <c r="W270" s="15">
        <v>0</v>
      </c>
      <c r="X270" s="15">
        <v>0</v>
      </c>
      <c r="Y270" s="15">
        <v>0</v>
      </c>
      <c r="Z270" s="15">
        <v>0</v>
      </c>
      <c r="AA270" s="15">
        <v>0</v>
      </c>
      <c r="AB270" s="15">
        <v>0</v>
      </c>
      <c r="AC270" s="15">
        <v>0</v>
      </c>
      <c r="AD270" s="15">
        <v>0</v>
      </c>
      <c r="AE270" s="15">
        <v>0</v>
      </c>
      <c r="AF270" s="15">
        <v>0</v>
      </c>
      <c r="AG270" s="15">
        <v>0</v>
      </c>
      <c r="AH270" s="15">
        <v>0</v>
      </c>
      <c r="AI270" s="15">
        <v>0</v>
      </c>
      <c r="AJ270" s="15">
        <v>0</v>
      </c>
      <c r="AK270" s="15">
        <v>0</v>
      </c>
      <c r="AL270" s="15">
        <v>0</v>
      </c>
    </row>
    <row r="271" spans="1:38" x14ac:dyDescent="0.4">
      <c r="A271" s="16" t="s">
        <v>25</v>
      </c>
      <c r="D271" s="10"/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  <c r="P271" s="17">
        <v>0</v>
      </c>
      <c r="Q271" s="17">
        <v>0</v>
      </c>
      <c r="R271" s="17">
        <v>0</v>
      </c>
      <c r="S271" s="17">
        <v>0</v>
      </c>
      <c r="T271" s="17">
        <f t="shared" ref="T271:AI271" si="80">(T269-S269)/S269</f>
        <v>-0.72303454040838144</v>
      </c>
      <c r="U271" s="17">
        <f t="shared" si="80"/>
        <v>0.16566291321657153</v>
      </c>
      <c r="V271" s="17">
        <f t="shared" si="80"/>
        <v>-0.54070961392458461</v>
      </c>
      <c r="W271" s="17">
        <f t="shared" si="80"/>
        <v>0.33677496108669275</v>
      </c>
      <c r="X271" s="17">
        <f t="shared" si="80"/>
        <v>0.44109378993099924</v>
      </c>
      <c r="Y271" s="17">
        <f t="shared" si="80"/>
        <v>0.40513233173222074</v>
      </c>
      <c r="Z271" s="17">
        <f t="shared" si="80"/>
        <v>-0.50070974022331716</v>
      </c>
      <c r="AA271" s="17">
        <f t="shared" si="80"/>
        <v>0.22127445606628235</v>
      </c>
      <c r="AB271" s="17">
        <f t="shared" si="80"/>
        <v>1.180192878338272E-2</v>
      </c>
      <c r="AC271" s="17">
        <f t="shared" si="80"/>
        <v>-0.40446862657259391</v>
      </c>
      <c r="AD271" s="17">
        <f t="shared" si="80"/>
        <v>0.53673016677365359</v>
      </c>
      <c r="AE271" s="17">
        <f t="shared" si="80"/>
        <v>-0.88976502351367159</v>
      </c>
      <c r="AF271" s="17">
        <f t="shared" si="80"/>
        <v>9.5910837783546672</v>
      </c>
      <c r="AG271" s="17">
        <f t="shared" si="80"/>
        <v>-0.7713685286781331</v>
      </c>
      <c r="AH271" s="20">
        <f t="shared" si="80"/>
        <v>-0.1000499724626219</v>
      </c>
      <c r="AI271" s="21">
        <f t="shared" si="80"/>
        <v>0.41173092411667894</v>
      </c>
      <c r="AJ271" s="21">
        <f t="shared" ref="AJ271" si="81">(AJ269-AI269)/AI269</f>
        <v>0.10009392745757548</v>
      </c>
      <c r="AK271" s="21">
        <f t="shared" ref="AK271:AL271" si="82">(AK269-AJ269)/AJ269</f>
        <v>-6.0344355524670941E-2</v>
      </c>
      <c r="AL271" s="21">
        <f t="shared" si="82"/>
        <v>0.62017533916486967</v>
      </c>
    </row>
    <row r="272" spans="1:38" hidden="1" x14ac:dyDescent="0.4">
      <c r="A272" s="2" t="s">
        <v>35</v>
      </c>
      <c r="D272" s="22" t="e">
        <f>D269/#REF!</f>
        <v>#REF!</v>
      </c>
      <c r="E272" s="22" t="e">
        <f>E269/#REF!</f>
        <v>#REF!</v>
      </c>
      <c r="F272" s="22" t="e">
        <f>F269/#REF!</f>
        <v>#REF!</v>
      </c>
      <c r="G272" s="22" t="e">
        <f>G269/#REF!</f>
        <v>#REF!</v>
      </c>
      <c r="H272" s="22" t="e">
        <f>H269/#REF!</f>
        <v>#REF!</v>
      </c>
      <c r="I272" s="22" t="e">
        <f>I269/#REF!</f>
        <v>#REF!</v>
      </c>
      <c r="J272" s="22" t="e">
        <f>J269/#REF!</f>
        <v>#REF!</v>
      </c>
      <c r="K272" s="22" t="e">
        <f>K269/#REF!</f>
        <v>#REF!</v>
      </c>
      <c r="L272" s="22" t="e">
        <f>L269/#REF!</f>
        <v>#REF!</v>
      </c>
      <c r="M272" s="22" t="e">
        <f>M269/#REF!</f>
        <v>#REF!</v>
      </c>
      <c r="N272" s="22" t="e">
        <f>N269/#REF!</f>
        <v>#REF!</v>
      </c>
      <c r="O272" s="22" t="e">
        <f>O269/#REF!</f>
        <v>#REF!</v>
      </c>
      <c r="P272" s="22" t="e">
        <f>P269/#REF!</f>
        <v>#REF!</v>
      </c>
      <c r="Q272" s="22" t="e">
        <f>Q269/#REF!</f>
        <v>#REF!</v>
      </c>
      <c r="R272" s="22" t="e">
        <f>R269/#REF!</f>
        <v>#REF!</v>
      </c>
      <c r="S272" s="22" t="e">
        <f>S269/#REF!</f>
        <v>#REF!</v>
      </c>
      <c r="T272" s="22" t="e">
        <f>T269/#REF!</f>
        <v>#REF!</v>
      </c>
      <c r="U272" s="22" t="e">
        <f>U269/#REF!</f>
        <v>#REF!</v>
      </c>
      <c r="V272" s="22" t="e">
        <f>V269/#REF!</f>
        <v>#REF!</v>
      </c>
      <c r="W272" s="22" t="e">
        <f>W269/#REF!</f>
        <v>#REF!</v>
      </c>
      <c r="X272" s="22" t="e">
        <f>X269/#REF!</f>
        <v>#REF!</v>
      </c>
      <c r="Y272" s="22" t="e">
        <f>Y269/#REF!</f>
        <v>#REF!</v>
      </c>
      <c r="Z272" s="22" t="e">
        <f>Z269/#REF!</f>
        <v>#REF!</v>
      </c>
      <c r="AA272" s="22" t="e">
        <f>AA269/#REF!</f>
        <v>#REF!</v>
      </c>
      <c r="AB272" s="22" t="e">
        <f>AB269/#REF!</f>
        <v>#REF!</v>
      </c>
      <c r="AC272" s="22" t="e">
        <f>AC269/#REF!</f>
        <v>#REF!</v>
      </c>
      <c r="AD272" s="22" t="e">
        <f>AD269/#REF!</f>
        <v>#REF!</v>
      </c>
      <c r="AE272" s="22" t="e">
        <f>AE269/#REF!</f>
        <v>#REF!</v>
      </c>
      <c r="AF272" s="22" t="e">
        <f>AF269/#REF!</f>
        <v>#REF!</v>
      </c>
      <c r="AG272" s="22" t="e">
        <f>AG269/#REF!</f>
        <v>#REF!</v>
      </c>
      <c r="AH272" s="22" t="e">
        <f>AH269/#REF!</f>
        <v>#REF!</v>
      </c>
      <c r="AI272" s="23" t="e">
        <f>AI269/#REF!</f>
        <v>#REF!</v>
      </c>
    </row>
    <row r="273" spans="1:38" x14ac:dyDescent="0.4">
      <c r="A273" s="32" t="s">
        <v>164</v>
      </c>
      <c r="B273" s="32" t="s">
        <v>165</v>
      </c>
      <c r="C273" s="32"/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55.07694</v>
      </c>
      <c r="T273" s="2">
        <v>15.25441</v>
      </c>
      <c r="U273" s="2">
        <v>17.781500000000001</v>
      </c>
      <c r="V273" s="2">
        <v>8.1668719999999997</v>
      </c>
      <c r="W273" s="2">
        <v>10.91727</v>
      </c>
      <c r="X273" s="2">
        <v>15.732810000000001</v>
      </c>
      <c r="Y273" s="2">
        <v>22.106680000000001</v>
      </c>
      <c r="Z273" s="2">
        <v>11.037649999999999</v>
      </c>
      <c r="AA273" s="2">
        <v>13.48</v>
      </c>
      <c r="AB273" s="2">
        <v>13.639089999999999</v>
      </c>
      <c r="AC273" s="2">
        <v>8.1225059999999996</v>
      </c>
      <c r="AD273" s="2">
        <v>12.482100000000001</v>
      </c>
      <c r="AE273" s="2">
        <v>1.375964</v>
      </c>
      <c r="AF273" s="2">
        <v>14.572950000000001</v>
      </c>
      <c r="AG273" s="2">
        <v>3.3318349999999999</v>
      </c>
      <c r="AH273" s="2">
        <v>2.9984850000000001</v>
      </c>
      <c r="AI273" s="26">
        <v>4.2330540000000001</v>
      </c>
      <c r="AJ273" s="2">
        <v>4.6567569999999998</v>
      </c>
      <c r="AK273" s="2">
        <v>4.3757479999999997</v>
      </c>
      <c r="AL273" s="2">
        <v>7.0894789999999999</v>
      </c>
    </row>
    <row r="276" spans="1:38" x14ac:dyDescent="0.4">
      <c r="A276" s="9" t="s">
        <v>166</v>
      </c>
    </row>
    <row r="277" spans="1:38" x14ac:dyDescent="0.4">
      <c r="A277" s="2" t="s">
        <v>65</v>
      </c>
    </row>
    <row r="278" spans="1:38" x14ac:dyDescent="0.4">
      <c r="A278" s="4" t="s">
        <v>167</v>
      </c>
      <c r="B278" s="4"/>
      <c r="C278" s="4"/>
    </row>
    <row r="279" spans="1:38" x14ac:dyDescent="0.4">
      <c r="A279" s="4" t="s">
        <v>168</v>
      </c>
      <c r="B279" s="4"/>
      <c r="C279" s="4"/>
    </row>
    <row r="280" spans="1:38" x14ac:dyDescent="0.4">
      <c r="A280" s="4" t="s">
        <v>169</v>
      </c>
      <c r="B280" s="4"/>
      <c r="C280" s="4"/>
    </row>
    <row r="281" spans="1:38" x14ac:dyDescent="0.4">
      <c r="A281" s="2" t="s">
        <v>34</v>
      </c>
      <c r="D281" s="10">
        <f t="shared" ref="D281:AL281" si="83">D285+D287</f>
        <v>1.6130000000000001E-3</v>
      </c>
      <c r="E281" s="10">
        <f t="shared" si="83"/>
        <v>1.65E-3</v>
      </c>
      <c r="F281" s="10">
        <f t="shared" si="83"/>
        <v>1.565E-3</v>
      </c>
      <c r="G281" s="10">
        <f t="shared" si="83"/>
        <v>1.0059999999999999E-3</v>
      </c>
      <c r="H281" s="10">
        <f t="shared" si="83"/>
        <v>1.50472E-2</v>
      </c>
      <c r="I281" s="10">
        <f t="shared" si="83"/>
        <v>4.1000000000000002E-2</v>
      </c>
      <c r="J281" s="10">
        <f t="shared" si="83"/>
        <v>2.3588000000000001E-2</v>
      </c>
      <c r="K281" s="10">
        <f t="shared" si="83"/>
        <v>1.8314999999999998E-2</v>
      </c>
      <c r="L281" s="10">
        <f t="shared" si="83"/>
        <v>1.8159000000000002E-2</v>
      </c>
      <c r="M281" s="10">
        <f t="shared" si="83"/>
        <v>2.4941999999999999E-2</v>
      </c>
      <c r="N281" s="10">
        <f t="shared" si="83"/>
        <v>0.11325499999999999</v>
      </c>
      <c r="O281" s="10">
        <f t="shared" si="83"/>
        <v>7.0174E-2</v>
      </c>
      <c r="P281" s="10">
        <f t="shared" si="83"/>
        <v>0.171012</v>
      </c>
      <c r="Q281" s="10">
        <f t="shared" si="83"/>
        <v>0.19440000000000002</v>
      </c>
      <c r="R281" s="10">
        <f t="shared" si="83"/>
        <v>0.18548499999999998</v>
      </c>
      <c r="S281" s="10">
        <f t="shared" si="83"/>
        <v>0.20763099999999998</v>
      </c>
      <c r="T281" s="10">
        <f t="shared" si="83"/>
        <v>0.112664</v>
      </c>
      <c r="U281" s="10">
        <f t="shared" si="83"/>
        <v>0.10875799999999999</v>
      </c>
      <c r="V281" s="10">
        <f t="shared" si="83"/>
        <v>8.2043000000000005E-2</v>
      </c>
      <c r="W281" s="10">
        <f t="shared" si="83"/>
        <v>9.7528000000000004E-2</v>
      </c>
      <c r="X281" s="10">
        <f t="shared" si="83"/>
        <v>7.8953999999999996E-2</v>
      </c>
      <c r="Y281" s="10">
        <f t="shared" si="83"/>
        <v>2.5056000000000002E-2</v>
      </c>
      <c r="Z281" s="10">
        <f t="shared" si="83"/>
        <v>2.3179999999999999E-2</v>
      </c>
      <c r="AA281" s="10">
        <f t="shared" si="83"/>
        <v>2.3329999999999997E-2</v>
      </c>
      <c r="AB281" s="10">
        <f t="shared" si="83"/>
        <v>2.4671999999999999E-2</v>
      </c>
      <c r="AC281" s="10">
        <f t="shared" si="83"/>
        <v>2.3045999999999997E-2</v>
      </c>
      <c r="AD281" s="10">
        <f t="shared" si="83"/>
        <v>2.3886999999999999E-2</v>
      </c>
      <c r="AE281" s="10">
        <f t="shared" si="83"/>
        <v>2.3103000000000002E-2</v>
      </c>
      <c r="AF281" s="10">
        <f t="shared" si="83"/>
        <v>2.1440999999999998E-2</v>
      </c>
      <c r="AG281" s="10">
        <f t="shared" si="83"/>
        <v>2.8811E-2</v>
      </c>
      <c r="AH281" s="10">
        <f t="shared" si="83"/>
        <v>2.8402999999999998E-2</v>
      </c>
      <c r="AI281" s="25">
        <f t="shared" si="83"/>
        <v>2.5881000000000001E-2</v>
      </c>
      <c r="AJ281" s="25">
        <f t="shared" si="83"/>
        <v>1.106E-2</v>
      </c>
      <c r="AK281" s="25">
        <f t="shared" si="83"/>
        <v>5.0439999999999999E-3</v>
      </c>
      <c r="AL281" s="25">
        <f t="shared" si="83"/>
        <v>1.25909E-2</v>
      </c>
    </row>
    <row r="282" spans="1:38" x14ac:dyDescent="0.4">
      <c r="A282" s="14" t="s">
        <v>24</v>
      </c>
      <c r="B282" s="14"/>
      <c r="C282" s="14"/>
      <c r="D282" s="14"/>
      <c r="E282" s="15">
        <f t="shared" ref="E282:AL282" si="84">(E281-$D281)/$D281</f>
        <v>2.2938623682578999E-2</v>
      </c>
      <c r="F282" s="15">
        <f t="shared" si="84"/>
        <v>-2.9758214507129621E-2</v>
      </c>
      <c r="G282" s="15">
        <f t="shared" si="84"/>
        <v>-0.3763174209547428</v>
      </c>
      <c r="H282" s="15">
        <f t="shared" si="84"/>
        <v>8.328704277743336</v>
      </c>
      <c r="I282" s="15">
        <f t="shared" si="84"/>
        <v>24.418474891506509</v>
      </c>
      <c r="J282" s="15">
        <f t="shared" si="84"/>
        <v>13.623682579045258</v>
      </c>
      <c r="K282" s="15">
        <f t="shared" si="84"/>
        <v>10.354618722876626</v>
      </c>
      <c r="L282" s="15">
        <f t="shared" si="84"/>
        <v>10.257904525728456</v>
      </c>
      <c r="M282" s="15">
        <f t="shared" si="84"/>
        <v>14.463112213267204</v>
      </c>
      <c r="N282" s="15">
        <f t="shared" si="84"/>
        <v>69.213887166769979</v>
      </c>
      <c r="O282" s="15">
        <f t="shared" si="84"/>
        <v>42.505269683818966</v>
      </c>
      <c r="P282" s="15">
        <f t="shared" si="84"/>
        <v>105.02107873527588</v>
      </c>
      <c r="Q282" s="15">
        <f t="shared" si="84"/>
        <v>119.52076875387478</v>
      </c>
      <c r="R282" s="15">
        <f t="shared" si="84"/>
        <v>113.99380037197767</v>
      </c>
      <c r="S282" s="45">
        <f t="shared" si="84"/>
        <v>127.72349659020458</v>
      </c>
      <c r="T282" s="15">
        <f t="shared" si="84"/>
        <v>68.847489150650958</v>
      </c>
      <c r="U282" s="15">
        <f t="shared" si="84"/>
        <v>66.425914445133287</v>
      </c>
      <c r="V282" s="15">
        <f t="shared" si="84"/>
        <v>49.863608183508987</v>
      </c>
      <c r="W282" s="15">
        <f t="shared" si="84"/>
        <v>59.463732176069435</v>
      </c>
      <c r="X282" s="15">
        <f t="shared" si="84"/>
        <v>47.948543087414748</v>
      </c>
      <c r="Y282" s="15">
        <f t="shared" si="84"/>
        <v>14.533787972721637</v>
      </c>
      <c r="Z282" s="15">
        <f t="shared" si="84"/>
        <v>13.370737755734655</v>
      </c>
      <c r="AA282" s="15">
        <f t="shared" si="84"/>
        <v>13.463732176069433</v>
      </c>
      <c r="AB282" s="15">
        <f t="shared" si="84"/>
        <v>14.295722256664599</v>
      </c>
      <c r="AC282" s="15">
        <f t="shared" si="84"/>
        <v>13.287662740235584</v>
      </c>
      <c r="AD282" s="15">
        <f t="shared" si="84"/>
        <v>13.809051456912584</v>
      </c>
      <c r="AE282" s="15">
        <f t="shared" si="84"/>
        <v>13.323000619962803</v>
      </c>
      <c r="AF282" s="15">
        <f t="shared" si="84"/>
        <v>12.292622442653439</v>
      </c>
      <c r="AG282" s="15">
        <f t="shared" si="84"/>
        <v>16.861748295102291</v>
      </c>
      <c r="AH282" s="15">
        <f t="shared" si="84"/>
        <v>16.608803471791692</v>
      </c>
      <c r="AI282" s="31">
        <f t="shared" si="84"/>
        <v>15.045257284562927</v>
      </c>
      <c r="AJ282" s="31">
        <f t="shared" si="84"/>
        <v>5.8567885926844392</v>
      </c>
      <c r="AK282" s="31">
        <f t="shared" si="84"/>
        <v>2.1270923744575323</v>
      </c>
      <c r="AL282" s="31">
        <f t="shared" si="84"/>
        <v>6.8058896466212024</v>
      </c>
    </row>
    <row r="283" spans="1:38" x14ac:dyDescent="0.4">
      <c r="A283" s="16" t="s">
        <v>25</v>
      </c>
      <c r="D283" s="10"/>
      <c r="E283" s="17">
        <f t="shared" ref="E283" si="85">(E281-D281)/D281</f>
        <v>2.2938623682578999E-2</v>
      </c>
      <c r="F283" s="17">
        <f t="shared" ref="F283" si="86">(F281-E281)/E281</f>
        <v>-5.1515151515151521E-2</v>
      </c>
      <c r="G283" s="17">
        <f t="shared" ref="G283" si="87">(G281-F281)/F281</f>
        <v>-0.35718849840255595</v>
      </c>
      <c r="H283" s="17">
        <f t="shared" ref="H283" si="88">(H281-G281)/G281</f>
        <v>13.957455268389664</v>
      </c>
      <c r="I283" s="17">
        <f t="shared" ref="I283" si="89">(I281-H281)/H281</f>
        <v>1.7247594236801531</v>
      </c>
      <c r="J283" s="17">
        <f t="shared" ref="J283" si="90">(J281-I281)/I281</f>
        <v>-0.42468292682926828</v>
      </c>
      <c r="K283" s="17">
        <f t="shared" ref="K283" si="91">(K281-J281)/J281</f>
        <v>-0.22354587078175356</v>
      </c>
      <c r="L283" s="17">
        <f t="shared" ref="L283" si="92">(L281-K281)/K281</f>
        <v>-8.5176085176083237E-3</v>
      </c>
      <c r="M283" s="17">
        <f t="shared" ref="M283" si="93">(M281-L281)/L281</f>
        <v>0.3735337849000494</v>
      </c>
      <c r="N283" s="17">
        <f t="shared" ref="N283" si="94">(N281-M281)/M281</f>
        <v>3.5407345040493947</v>
      </c>
      <c r="O283" s="17">
        <f t="shared" ref="O283" si="95">(O281-N281)/N281</f>
        <v>-0.38038938678204048</v>
      </c>
      <c r="P283" s="17">
        <f t="shared" ref="P283" si="96">(P281-O281)/O281</f>
        <v>1.436970957904637</v>
      </c>
      <c r="Q283" s="17">
        <f t="shared" ref="Q283" si="97">(Q281-P281)/P281</f>
        <v>0.1367623324678971</v>
      </c>
      <c r="R283" s="17">
        <f t="shared" ref="R283" si="98">(R281-Q281)/Q281</f>
        <v>-4.5859053497942559E-2</v>
      </c>
      <c r="S283" s="17">
        <f t="shared" ref="S283" si="99">(S281-R281)/R281</f>
        <v>0.11939509933417797</v>
      </c>
      <c r="T283" s="17">
        <f t="shared" ref="T283" si="100">(T281-S281)/S281</f>
        <v>-0.45738353136092391</v>
      </c>
      <c r="U283" s="17">
        <f t="shared" ref="U283" si="101">(U281-T281)/T281</f>
        <v>-3.4669459632180703E-2</v>
      </c>
      <c r="V283" s="17">
        <f t="shared" ref="V283" si="102">(V281-U281)/U281</f>
        <v>-0.24563710255797266</v>
      </c>
      <c r="W283" s="17">
        <f t="shared" ref="W283" si="103">(W281-V281)/V281</f>
        <v>0.18874248869495261</v>
      </c>
      <c r="X283" s="17">
        <f t="shared" ref="X283" si="104">(X281-W281)/W281</f>
        <v>-0.19044787138052668</v>
      </c>
      <c r="Y283" s="17">
        <f t="shared" ref="Y283" si="105">(Y281-X281)/X281</f>
        <v>-0.68265065734478303</v>
      </c>
      <c r="Z283" s="17">
        <f t="shared" ref="Z283" si="106">(Z281-Y281)/Y281</f>
        <v>-7.4872286079182726E-2</v>
      </c>
      <c r="AA283" s="17">
        <f t="shared" ref="AA283" si="107">(AA281-Z281)/Z281</f>
        <v>6.4710957722173149E-3</v>
      </c>
      <c r="AB283" s="17">
        <f t="shared" ref="AB283" si="108">(AB281-AA281)/AA281</f>
        <v>5.7522503214745099E-2</v>
      </c>
      <c r="AC283" s="17">
        <f t="shared" ref="AC283" si="109">(AC281-AB281)/AB281</f>
        <v>-6.5904669260700488E-2</v>
      </c>
      <c r="AD283" s="17">
        <f t="shared" ref="AD283" si="110">(AD281-AC281)/AC281</f>
        <v>3.6492232925453512E-2</v>
      </c>
      <c r="AE283" s="17">
        <f t="shared" ref="AE283" si="111">(AE281-AD281)/AD281</f>
        <v>-3.2821199815799243E-2</v>
      </c>
      <c r="AF283" s="17">
        <f t="shared" ref="AF283" si="112">(AF281-AE281)/AE281</f>
        <v>-7.1938709258538014E-2</v>
      </c>
      <c r="AG283" s="17">
        <f t="shared" ref="AG283" si="113">(AG281-AF281)/AF281</f>
        <v>0.34373396763210678</v>
      </c>
      <c r="AH283" s="20">
        <f t="shared" ref="AH283" si="114">(AH281-AG281)/AG281</f>
        <v>-1.4161257852903479E-2</v>
      </c>
      <c r="AI283" s="21">
        <f t="shared" ref="AI283" si="115">(AI281-AH281)/AH281</f>
        <v>-8.8793437312959786E-2</v>
      </c>
      <c r="AJ283" s="21">
        <f t="shared" ref="AJ283:AL283" si="116">(AJ281-AI281)/AI281</f>
        <v>-0.57265947992735988</v>
      </c>
      <c r="AK283" s="21">
        <f t="shared" si="116"/>
        <v>-0.54394213381555157</v>
      </c>
      <c r="AL283" s="21">
        <f t="shared" si="116"/>
        <v>1.4962133227597147</v>
      </c>
    </row>
    <row r="284" spans="1:38" hidden="1" x14ac:dyDescent="0.4">
      <c r="A284" s="2" t="s">
        <v>35</v>
      </c>
      <c r="D284" s="22" t="e">
        <f>D281/#REF!</f>
        <v>#REF!</v>
      </c>
      <c r="E284" s="22" t="e">
        <f>E281/#REF!</f>
        <v>#REF!</v>
      </c>
      <c r="F284" s="22" t="e">
        <f>F281/#REF!</f>
        <v>#REF!</v>
      </c>
      <c r="G284" s="22" t="e">
        <f>G281/#REF!</f>
        <v>#REF!</v>
      </c>
      <c r="H284" s="22" t="e">
        <f>H281/#REF!</f>
        <v>#REF!</v>
      </c>
      <c r="I284" s="22" t="e">
        <f>I281/#REF!</f>
        <v>#REF!</v>
      </c>
      <c r="J284" s="22" t="e">
        <f>J281/#REF!</f>
        <v>#REF!</v>
      </c>
      <c r="K284" s="22" t="e">
        <f>K281/#REF!</f>
        <v>#REF!</v>
      </c>
      <c r="L284" s="22" t="e">
        <f>L281/#REF!</f>
        <v>#REF!</v>
      </c>
      <c r="M284" s="22" t="e">
        <f>M281/#REF!</f>
        <v>#REF!</v>
      </c>
      <c r="N284" s="22" t="e">
        <f>N281/#REF!</f>
        <v>#REF!</v>
      </c>
      <c r="O284" s="22" t="e">
        <f>O281/#REF!</f>
        <v>#REF!</v>
      </c>
      <c r="P284" s="22" t="e">
        <f>P281/#REF!</f>
        <v>#REF!</v>
      </c>
      <c r="Q284" s="22" t="e">
        <f>Q281/#REF!</f>
        <v>#REF!</v>
      </c>
      <c r="R284" s="22" t="e">
        <f>R281/#REF!</f>
        <v>#REF!</v>
      </c>
      <c r="S284" s="22" t="e">
        <f>S281/#REF!</f>
        <v>#REF!</v>
      </c>
      <c r="T284" s="22" t="e">
        <f>T281/#REF!</f>
        <v>#REF!</v>
      </c>
      <c r="U284" s="22" t="e">
        <f>U281/#REF!</f>
        <v>#REF!</v>
      </c>
      <c r="V284" s="22" t="e">
        <f>V281/#REF!</f>
        <v>#REF!</v>
      </c>
      <c r="W284" s="22" t="e">
        <f>W281/#REF!</f>
        <v>#REF!</v>
      </c>
      <c r="X284" s="22" t="e">
        <f>X281/#REF!</f>
        <v>#REF!</v>
      </c>
      <c r="Y284" s="22" t="e">
        <f>Y281/#REF!</f>
        <v>#REF!</v>
      </c>
      <c r="Z284" s="22" t="e">
        <f>Z281/#REF!</f>
        <v>#REF!</v>
      </c>
      <c r="AA284" s="22" t="e">
        <f>AA281/#REF!</f>
        <v>#REF!</v>
      </c>
      <c r="AB284" s="22" t="e">
        <f>AB281/#REF!</f>
        <v>#REF!</v>
      </c>
      <c r="AC284" s="22" t="e">
        <f>AC281/#REF!</f>
        <v>#REF!</v>
      </c>
      <c r="AD284" s="22" t="e">
        <f>AD281/#REF!</f>
        <v>#REF!</v>
      </c>
      <c r="AE284" s="22" t="e">
        <f>AE281/#REF!</f>
        <v>#REF!</v>
      </c>
      <c r="AF284" s="22" t="e">
        <f>AF281/#REF!</f>
        <v>#REF!</v>
      </c>
      <c r="AG284" s="22" t="e">
        <f>AG281/#REF!</f>
        <v>#REF!</v>
      </c>
      <c r="AH284" s="22" t="e">
        <f>AH281/#REF!</f>
        <v>#REF!</v>
      </c>
      <c r="AI284" s="23" t="e">
        <f>AI281/#REF!</f>
        <v>#REF!</v>
      </c>
    </row>
    <row r="285" spans="1:38" x14ac:dyDescent="0.4">
      <c r="A285" s="2" t="s">
        <v>170</v>
      </c>
      <c r="B285" s="2" t="s">
        <v>171</v>
      </c>
      <c r="D285" s="2">
        <v>0</v>
      </c>
      <c r="E285" s="2">
        <v>0</v>
      </c>
      <c r="F285" s="2">
        <v>0</v>
      </c>
      <c r="G285" s="2">
        <v>0</v>
      </c>
      <c r="H285" s="2">
        <v>3.1999999999999999E-6</v>
      </c>
      <c r="I285" s="2">
        <v>4.1E-5</v>
      </c>
      <c r="J285" s="2">
        <v>5.1999999999999997E-5</v>
      </c>
      <c r="K285" s="2">
        <v>5.1780000000000003E-3</v>
      </c>
      <c r="L285" s="2">
        <v>1.85E-4</v>
      </c>
      <c r="M285" s="2">
        <v>1.475E-3</v>
      </c>
      <c r="N285" s="2">
        <v>5.8100000000000003E-4</v>
      </c>
      <c r="O285" s="2">
        <v>7.9000000000000001E-4</v>
      </c>
      <c r="P285" s="2">
        <v>6.7699999999999998E-4</v>
      </c>
      <c r="Q285" s="2">
        <v>2.2300000000000002E-3</v>
      </c>
      <c r="R285" s="2">
        <v>4.7939999999999997E-3</v>
      </c>
      <c r="S285" s="2">
        <v>5.012E-3</v>
      </c>
      <c r="T285" s="2">
        <v>3.9769999999999996E-3</v>
      </c>
      <c r="U285" s="2">
        <v>3.8579999999999999E-3</v>
      </c>
      <c r="V285" s="2">
        <v>2.65E-3</v>
      </c>
      <c r="W285" s="2">
        <v>2.3010000000000001E-3</v>
      </c>
      <c r="X285" s="2">
        <v>2.4819999999999998E-3</v>
      </c>
      <c r="Y285" s="2">
        <v>4.5360000000000001E-3</v>
      </c>
      <c r="Z285" s="2">
        <v>3.3530000000000001E-3</v>
      </c>
      <c r="AA285" s="2">
        <v>9.8700000000000003E-4</v>
      </c>
      <c r="AB285" s="2">
        <v>1.464E-3</v>
      </c>
      <c r="AC285" s="2">
        <v>1.4970000000000001E-3</v>
      </c>
      <c r="AD285" s="2">
        <v>1.3129999999999999E-3</v>
      </c>
      <c r="AE285" s="2">
        <v>1.4890000000000001E-3</v>
      </c>
      <c r="AF285" s="2">
        <v>1.4E-3</v>
      </c>
      <c r="AG285" s="2">
        <v>1.614E-3</v>
      </c>
      <c r="AH285" s="2">
        <v>1.66E-3</v>
      </c>
      <c r="AI285" s="26">
        <v>1.547E-3</v>
      </c>
      <c r="AJ285" s="2">
        <v>1.5E-3</v>
      </c>
      <c r="AK285" s="2">
        <v>1.3240000000000001E-3</v>
      </c>
      <c r="AL285" s="2">
        <v>2.3479E-3</v>
      </c>
    </row>
    <row r="286" spans="1:38" x14ac:dyDescent="0.4">
      <c r="A286" s="2" t="s">
        <v>172</v>
      </c>
      <c r="B286" s="2" t="s">
        <v>173</v>
      </c>
      <c r="D286" s="2">
        <v>0</v>
      </c>
      <c r="E286" s="2">
        <v>0</v>
      </c>
      <c r="F286" s="2">
        <v>0</v>
      </c>
      <c r="G286" s="2" t="s">
        <v>221</v>
      </c>
      <c r="H286" s="2" t="s">
        <v>221</v>
      </c>
      <c r="I286" s="2" t="s">
        <v>221</v>
      </c>
      <c r="J286" s="2" t="s">
        <v>221</v>
      </c>
      <c r="K286" s="2" t="s">
        <v>221</v>
      </c>
      <c r="L286" s="2" t="s">
        <v>221</v>
      </c>
      <c r="M286" s="2" t="s">
        <v>221</v>
      </c>
      <c r="N286" s="2" t="s">
        <v>221</v>
      </c>
      <c r="O286" s="2" t="s">
        <v>221</v>
      </c>
      <c r="P286" s="2" t="s">
        <v>221</v>
      </c>
      <c r="Q286" s="2" t="s">
        <v>221</v>
      </c>
      <c r="R286" s="2" t="s">
        <v>221</v>
      </c>
      <c r="S286" s="2" t="s">
        <v>221</v>
      </c>
      <c r="T286" s="2" t="s">
        <v>221</v>
      </c>
      <c r="U286" s="2" t="s">
        <v>221</v>
      </c>
      <c r="V286" s="2" t="s">
        <v>221</v>
      </c>
      <c r="W286" s="2" t="s">
        <v>221</v>
      </c>
      <c r="X286" s="2" t="s">
        <v>221</v>
      </c>
      <c r="Y286" s="2" t="s">
        <v>221</v>
      </c>
      <c r="Z286" s="2" t="s">
        <v>221</v>
      </c>
      <c r="AA286" s="2" t="s">
        <v>221</v>
      </c>
      <c r="AB286" s="2" t="s">
        <v>221</v>
      </c>
      <c r="AC286" s="2" t="s">
        <v>221</v>
      </c>
      <c r="AD286" s="2" t="s">
        <v>221</v>
      </c>
      <c r="AE286" s="2" t="s">
        <v>221</v>
      </c>
      <c r="AF286" s="2" t="s">
        <v>221</v>
      </c>
      <c r="AG286" s="2" t="s">
        <v>221</v>
      </c>
      <c r="AH286" s="2" t="s">
        <v>221</v>
      </c>
      <c r="AI286" s="2" t="s">
        <v>221</v>
      </c>
      <c r="AJ286" s="2" t="s">
        <v>221</v>
      </c>
      <c r="AK286" s="2" t="s">
        <v>221</v>
      </c>
      <c r="AL286" s="2" t="s">
        <v>221</v>
      </c>
    </row>
    <row r="287" spans="1:38" x14ac:dyDescent="0.4">
      <c r="A287" s="2" t="s">
        <v>174</v>
      </c>
      <c r="B287" s="2" t="s">
        <v>175</v>
      </c>
      <c r="D287" s="2">
        <v>1.6130000000000001E-3</v>
      </c>
      <c r="E287" s="2">
        <v>1.65E-3</v>
      </c>
      <c r="F287" s="2">
        <v>1.565E-3</v>
      </c>
      <c r="G287" s="2">
        <v>1.0059999999999999E-3</v>
      </c>
      <c r="H287" s="2">
        <v>1.5044E-2</v>
      </c>
      <c r="I287" s="2">
        <v>4.0959000000000002E-2</v>
      </c>
      <c r="J287" s="2">
        <v>2.3536000000000001E-2</v>
      </c>
      <c r="K287" s="2">
        <v>1.3136999999999999E-2</v>
      </c>
      <c r="L287" s="2">
        <v>1.7974E-2</v>
      </c>
      <c r="M287" s="2">
        <v>2.3466999999999998E-2</v>
      </c>
      <c r="N287" s="2">
        <v>0.112674</v>
      </c>
      <c r="O287" s="2">
        <v>6.9384000000000001E-2</v>
      </c>
      <c r="P287" s="2">
        <v>0.17033499999999999</v>
      </c>
      <c r="Q287" s="2">
        <v>0.19217000000000001</v>
      </c>
      <c r="R287" s="2">
        <v>0.18069099999999999</v>
      </c>
      <c r="S287" s="2">
        <v>0.20261899999999999</v>
      </c>
      <c r="T287" s="2">
        <v>0.10868700000000001</v>
      </c>
      <c r="U287" s="2">
        <v>0.10489999999999999</v>
      </c>
      <c r="V287" s="2">
        <v>7.9393000000000005E-2</v>
      </c>
      <c r="W287" s="2">
        <v>9.5227000000000006E-2</v>
      </c>
      <c r="X287" s="2">
        <v>7.6471999999999998E-2</v>
      </c>
      <c r="Y287" s="2">
        <v>2.052E-2</v>
      </c>
      <c r="Z287" s="2">
        <v>1.9827000000000001E-2</v>
      </c>
      <c r="AA287" s="2">
        <v>2.2342999999999998E-2</v>
      </c>
      <c r="AB287" s="2">
        <v>2.3207999999999999E-2</v>
      </c>
      <c r="AC287" s="2">
        <v>2.1548999999999999E-2</v>
      </c>
      <c r="AD287" s="2">
        <v>2.2574E-2</v>
      </c>
      <c r="AE287" s="2">
        <v>2.1614000000000001E-2</v>
      </c>
      <c r="AF287" s="2">
        <v>2.0041E-2</v>
      </c>
      <c r="AG287" s="2">
        <v>2.7196999999999999E-2</v>
      </c>
      <c r="AH287" s="2">
        <v>2.6742999999999999E-2</v>
      </c>
      <c r="AI287" s="2">
        <v>2.4334000000000001E-2</v>
      </c>
      <c r="AJ287" s="2">
        <v>9.5600000000000008E-3</v>
      </c>
      <c r="AK287" s="2">
        <v>3.7200000000000002E-3</v>
      </c>
      <c r="AL287" s="2">
        <v>1.0243E-2</v>
      </c>
    </row>
    <row r="290" spans="1:38" x14ac:dyDescent="0.4">
      <c r="A290" s="9" t="s">
        <v>176</v>
      </c>
    </row>
    <row r="291" spans="1:38" x14ac:dyDescent="0.4">
      <c r="A291" s="2" t="s">
        <v>65</v>
      </c>
    </row>
    <row r="292" spans="1:38" x14ac:dyDescent="0.4">
      <c r="A292" s="30" t="s">
        <v>177</v>
      </c>
      <c r="B292" s="4"/>
      <c r="C292" s="4"/>
    </row>
    <row r="293" spans="1:38" x14ac:dyDescent="0.4">
      <c r="A293" s="4" t="s">
        <v>178</v>
      </c>
      <c r="B293" s="4"/>
      <c r="C293" s="4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</row>
    <row r="294" spans="1:38" x14ac:dyDescent="0.4">
      <c r="A294" s="2" t="s">
        <v>34</v>
      </c>
      <c r="D294" s="10">
        <f t="shared" ref="D294:AL294" si="117">D298+D299</f>
        <v>3.1739999999999997E-2</v>
      </c>
      <c r="E294" s="10">
        <f t="shared" si="117"/>
        <v>2.5170000000000001E-2</v>
      </c>
      <c r="F294" s="10">
        <f t="shared" si="117"/>
        <v>1.1610000000000001E-2</v>
      </c>
      <c r="G294" s="10">
        <f t="shared" si="117"/>
        <v>7.0800000000000004E-3</v>
      </c>
      <c r="H294" s="10">
        <f t="shared" si="117"/>
        <v>5.2500000000000003E-3</v>
      </c>
      <c r="I294" s="10">
        <f t="shared" si="117"/>
        <v>5.1599999999999997E-3</v>
      </c>
      <c r="J294" s="10">
        <f t="shared" si="117"/>
        <v>4.7699999999999999E-3</v>
      </c>
      <c r="K294" s="10">
        <f t="shared" si="117"/>
        <v>6.1500000000000001E-3</v>
      </c>
      <c r="L294" s="10">
        <f t="shared" si="117"/>
        <v>7.5900000000000004E-3</v>
      </c>
      <c r="M294" s="10">
        <f t="shared" si="117"/>
        <v>7.0200000000000002E-3</v>
      </c>
      <c r="N294" s="10">
        <f t="shared" si="117"/>
        <v>6.96E-3</v>
      </c>
      <c r="O294" s="10">
        <f t="shared" si="117"/>
        <v>7.3800000000000003E-3</v>
      </c>
      <c r="P294" s="10">
        <f t="shared" si="117"/>
        <v>5.2500000000000003E-3</v>
      </c>
      <c r="Q294" s="10">
        <f t="shared" si="117"/>
        <v>4.7400000000000003E-3</v>
      </c>
      <c r="R294" s="10">
        <f t="shared" si="117"/>
        <v>4.4099999999999999E-3</v>
      </c>
      <c r="S294" s="10">
        <f t="shared" si="117"/>
        <v>3.3899999999999998E-3</v>
      </c>
      <c r="T294" s="10">
        <f t="shared" si="117"/>
        <v>3.0000000000000001E-3</v>
      </c>
      <c r="U294" s="10">
        <f t="shared" si="117"/>
        <v>3.3899999999999998E-3</v>
      </c>
      <c r="V294" s="10">
        <f t="shared" si="117"/>
        <v>3.2339999999999999E-3</v>
      </c>
      <c r="W294" s="10">
        <f t="shared" si="117"/>
        <v>1.3680000000000001E-3</v>
      </c>
      <c r="X294" s="10">
        <f t="shared" si="117"/>
        <v>1.1640000000000001E-3</v>
      </c>
      <c r="Y294" s="10">
        <f t="shared" si="117"/>
        <v>1.266E-3</v>
      </c>
      <c r="Z294" s="10">
        <f t="shared" si="117"/>
        <v>1.1310000000000001E-3</v>
      </c>
      <c r="AA294" s="10">
        <f t="shared" si="117"/>
        <v>1.0380000000000001E-3</v>
      </c>
      <c r="AB294" s="10">
        <f t="shared" si="117"/>
        <v>8.6700000000000004E-4</v>
      </c>
      <c r="AC294" s="10">
        <f t="shared" si="117"/>
        <v>7.1699999999999997E-4</v>
      </c>
      <c r="AD294" s="10">
        <f t="shared" si="117"/>
        <v>6.6700000000000006E-4</v>
      </c>
      <c r="AE294" s="10">
        <f t="shared" si="117"/>
        <v>7.36E-4</v>
      </c>
      <c r="AF294" s="10">
        <f t="shared" si="117"/>
        <v>6.69E-4</v>
      </c>
      <c r="AG294" s="10">
        <f t="shared" si="117"/>
        <v>5.0129999999999999E-4</v>
      </c>
      <c r="AH294" s="10">
        <f t="shared" si="117"/>
        <v>5.1000000000000004E-4</v>
      </c>
      <c r="AI294" s="25">
        <f t="shared" si="117"/>
        <v>4.7903799999999999E-4</v>
      </c>
      <c r="AJ294" s="25">
        <f t="shared" si="117"/>
        <v>3.4259999999999998E-4</v>
      </c>
      <c r="AK294" s="25">
        <f t="shared" si="117"/>
        <v>3.2089400000000001E-4</v>
      </c>
      <c r="AL294" s="25">
        <f t="shared" si="117"/>
        <v>2.64078E-4</v>
      </c>
    </row>
    <row r="295" spans="1:38" x14ac:dyDescent="0.4">
      <c r="A295" s="14" t="s">
        <v>24</v>
      </c>
      <c r="B295" s="14"/>
      <c r="C295" s="14"/>
      <c r="D295" s="14"/>
      <c r="E295" s="15">
        <f t="shared" ref="E295:AL295" si="118">(E294-$D294)/$D294</f>
        <v>-0.20699432892249517</v>
      </c>
      <c r="F295" s="15">
        <f t="shared" si="118"/>
        <v>-0.63421550094517953</v>
      </c>
      <c r="G295" s="15">
        <f t="shared" si="118"/>
        <v>-0.77693761814744799</v>
      </c>
      <c r="H295" s="15">
        <f t="shared" si="118"/>
        <v>-0.83459357277882795</v>
      </c>
      <c r="I295" s="15">
        <f t="shared" si="118"/>
        <v>-0.83742911153119093</v>
      </c>
      <c r="J295" s="15">
        <f t="shared" si="118"/>
        <v>-0.84971644612476371</v>
      </c>
      <c r="K295" s="15">
        <f t="shared" si="118"/>
        <v>-0.80623818525519853</v>
      </c>
      <c r="L295" s="15">
        <f t="shared" si="118"/>
        <v>-0.76086956521739135</v>
      </c>
      <c r="M295" s="15">
        <f t="shared" si="118"/>
        <v>-0.77882797731568998</v>
      </c>
      <c r="N295" s="15">
        <f t="shared" si="118"/>
        <v>-0.78071833648393185</v>
      </c>
      <c r="O295" s="15">
        <f t="shared" si="118"/>
        <v>-0.76748582230623807</v>
      </c>
      <c r="P295" s="15">
        <f t="shared" si="118"/>
        <v>-0.83459357277882795</v>
      </c>
      <c r="Q295" s="15">
        <f t="shared" si="118"/>
        <v>-0.85066162570888459</v>
      </c>
      <c r="R295" s="15">
        <f t="shared" si="118"/>
        <v>-0.86105860113421551</v>
      </c>
      <c r="S295" s="45">
        <f t="shared" si="118"/>
        <v>-0.8931947069943289</v>
      </c>
      <c r="T295" s="15">
        <f t="shared" si="118"/>
        <v>-0.90548204158790169</v>
      </c>
      <c r="U295" s="15">
        <f t="shared" si="118"/>
        <v>-0.8931947069943289</v>
      </c>
      <c r="V295" s="15">
        <f t="shared" si="118"/>
        <v>-0.89810964083175804</v>
      </c>
      <c r="W295" s="15">
        <f t="shared" si="118"/>
        <v>-0.95689981096408316</v>
      </c>
      <c r="X295" s="15">
        <f t="shared" si="118"/>
        <v>-0.96332703213610593</v>
      </c>
      <c r="Y295" s="15">
        <f t="shared" si="118"/>
        <v>-0.96011342155009449</v>
      </c>
      <c r="Z295" s="15">
        <f t="shared" si="118"/>
        <v>-0.9643667296786389</v>
      </c>
      <c r="AA295" s="15">
        <f t="shared" si="118"/>
        <v>-0.96729678638941397</v>
      </c>
      <c r="AB295" s="15">
        <f t="shared" si="118"/>
        <v>-0.97268431001890365</v>
      </c>
      <c r="AC295" s="15">
        <f t="shared" si="118"/>
        <v>-0.9774102079395085</v>
      </c>
      <c r="AD295" s="15">
        <f t="shared" si="118"/>
        <v>-0.97898550724637678</v>
      </c>
      <c r="AE295" s="15">
        <f t="shared" si="118"/>
        <v>-0.97681159420289854</v>
      </c>
      <c r="AF295" s="15">
        <f t="shared" si="118"/>
        <v>-0.97892249527410213</v>
      </c>
      <c r="AG295" s="15">
        <f t="shared" si="118"/>
        <v>-0.9842060491493384</v>
      </c>
      <c r="AH295" s="15">
        <f t="shared" si="118"/>
        <v>-0.98393194706994325</v>
      </c>
      <c r="AI295" s="31">
        <f t="shared" si="118"/>
        <v>-0.9849074354127284</v>
      </c>
      <c r="AJ295" s="31">
        <f t="shared" si="118"/>
        <v>-0.98920604914933841</v>
      </c>
      <c r="AK295" s="31">
        <f t="shared" si="118"/>
        <v>-0.98988991808443594</v>
      </c>
      <c r="AL295" s="31">
        <f t="shared" si="118"/>
        <v>-0.99167996219281662</v>
      </c>
    </row>
    <row r="296" spans="1:38" x14ac:dyDescent="0.4">
      <c r="A296" s="16" t="s">
        <v>25</v>
      </c>
      <c r="D296" s="10"/>
      <c r="E296" s="17">
        <f t="shared" ref="E296:AL296" si="119">(E294-D294)/D294</f>
        <v>-0.20699432892249517</v>
      </c>
      <c r="F296" s="17">
        <f t="shared" si="119"/>
        <v>-0.53873659117997619</v>
      </c>
      <c r="G296" s="17">
        <f t="shared" si="119"/>
        <v>-0.39018087855297157</v>
      </c>
      <c r="H296" s="17">
        <f t="shared" si="119"/>
        <v>-0.25847457627118642</v>
      </c>
      <c r="I296" s="17">
        <f t="shared" si="119"/>
        <v>-1.7142857142857269E-2</v>
      </c>
      <c r="J296" s="17">
        <f t="shared" si="119"/>
        <v>-7.5581395348837163E-2</v>
      </c>
      <c r="K296" s="17">
        <f t="shared" si="119"/>
        <v>0.28930817610062898</v>
      </c>
      <c r="L296" s="17">
        <f t="shared" si="119"/>
        <v>0.23414634146341468</v>
      </c>
      <c r="M296" s="17">
        <f t="shared" si="119"/>
        <v>-7.5098814229249036E-2</v>
      </c>
      <c r="N296" s="17">
        <f t="shared" si="119"/>
        <v>-8.5470085470085687E-3</v>
      </c>
      <c r="O296" s="17">
        <f t="shared" si="119"/>
        <v>6.0344827586206927E-2</v>
      </c>
      <c r="P296" s="17">
        <f t="shared" si="119"/>
        <v>-0.28861788617886175</v>
      </c>
      <c r="Q296" s="17">
        <f t="shared" si="119"/>
        <v>-9.7142857142857142E-2</v>
      </c>
      <c r="R296" s="17">
        <f t="shared" si="119"/>
        <v>-6.9620253164557055E-2</v>
      </c>
      <c r="S296" s="17">
        <f t="shared" si="119"/>
        <v>-0.23129251700680276</v>
      </c>
      <c r="T296" s="17">
        <f t="shared" si="119"/>
        <v>-0.11504424778761055</v>
      </c>
      <c r="U296" s="17">
        <f t="shared" si="119"/>
        <v>0.12999999999999989</v>
      </c>
      <c r="V296" s="17">
        <f t="shared" si="119"/>
        <v>-4.6017699115044219E-2</v>
      </c>
      <c r="W296" s="17">
        <f t="shared" si="119"/>
        <v>-0.57699443413729123</v>
      </c>
      <c r="X296" s="17">
        <f t="shared" si="119"/>
        <v>-0.14912280701754382</v>
      </c>
      <c r="Y296" s="17">
        <f t="shared" si="119"/>
        <v>8.7628865979381326E-2</v>
      </c>
      <c r="Z296" s="17">
        <f t="shared" si="119"/>
        <v>-0.10663507109004733</v>
      </c>
      <c r="AA296" s="17">
        <f t="shared" si="119"/>
        <v>-8.2228116710875307E-2</v>
      </c>
      <c r="AB296" s="17">
        <f t="shared" si="119"/>
        <v>-0.16473988439306361</v>
      </c>
      <c r="AC296" s="17">
        <f t="shared" si="119"/>
        <v>-0.17301038062283744</v>
      </c>
      <c r="AD296" s="17">
        <f t="shared" si="119"/>
        <v>-6.9735006973500574E-2</v>
      </c>
      <c r="AE296" s="17">
        <f t="shared" si="119"/>
        <v>0.10344827586206887</v>
      </c>
      <c r="AF296" s="17">
        <f t="shared" si="119"/>
        <v>-9.1032608695652176E-2</v>
      </c>
      <c r="AG296" s="17">
        <f t="shared" si="119"/>
        <v>-0.25067264573991033</v>
      </c>
      <c r="AH296" s="20">
        <f t="shared" si="119"/>
        <v>1.7354877318970775E-2</v>
      </c>
      <c r="AI296" s="21">
        <f t="shared" si="119"/>
        <v>-6.0709803921568717E-2</v>
      </c>
      <c r="AJ296" s="21">
        <f t="shared" si="119"/>
        <v>-0.28481665337614137</v>
      </c>
      <c r="AK296" s="21">
        <f t="shared" si="119"/>
        <v>-6.3356684179801434E-2</v>
      </c>
      <c r="AL296" s="21">
        <f t="shared" si="119"/>
        <v>-0.17705535161143557</v>
      </c>
    </row>
    <row r="297" spans="1:38" hidden="1" x14ac:dyDescent="0.4">
      <c r="A297" s="2" t="s">
        <v>35</v>
      </c>
      <c r="D297" s="22" t="e">
        <f>D294/#REF!</f>
        <v>#REF!</v>
      </c>
      <c r="E297" s="22" t="e">
        <f>E294/#REF!</f>
        <v>#REF!</v>
      </c>
      <c r="F297" s="22" t="e">
        <f>F294/#REF!</f>
        <v>#REF!</v>
      </c>
      <c r="G297" s="22" t="e">
        <f>G294/#REF!</f>
        <v>#REF!</v>
      </c>
      <c r="H297" s="22" t="e">
        <f>H294/#REF!</f>
        <v>#REF!</v>
      </c>
      <c r="I297" s="22" t="e">
        <f>I294/#REF!</f>
        <v>#REF!</v>
      </c>
      <c r="J297" s="22" t="e">
        <f>J294/#REF!</f>
        <v>#REF!</v>
      </c>
      <c r="K297" s="22" t="e">
        <f>K294/#REF!</f>
        <v>#REF!</v>
      </c>
      <c r="L297" s="22" t="e">
        <f>L294/#REF!</f>
        <v>#REF!</v>
      </c>
      <c r="M297" s="22" t="e">
        <f>M294/#REF!</f>
        <v>#REF!</v>
      </c>
      <c r="N297" s="22" t="e">
        <f>N294/#REF!</f>
        <v>#REF!</v>
      </c>
      <c r="O297" s="22" t="e">
        <f>O294/#REF!</f>
        <v>#REF!</v>
      </c>
      <c r="P297" s="22" t="e">
        <f>P294/#REF!</f>
        <v>#REF!</v>
      </c>
      <c r="Q297" s="22" t="e">
        <f>Q294/#REF!</f>
        <v>#REF!</v>
      </c>
      <c r="R297" s="22" t="e">
        <f>R294/#REF!</f>
        <v>#REF!</v>
      </c>
      <c r="S297" s="22" t="e">
        <f>S294/#REF!</f>
        <v>#REF!</v>
      </c>
      <c r="T297" s="22" t="e">
        <f>T294/#REF!</f>
        <v>#REF!</v>
      </c>
      <c r="U297" s="22" t="e">
        <f>U294/#REF!</f>
        <v>#REF!</v>
      </c>
      <c r="V297" s="22" t="e">
        <f>V294/#REF!</f>
        <v>#REF!</v>
      </c>
      <c r="W297" s="22" t="e">
        <f>W294/#REF!</f>
        <v>#REF!</v>
      </c>
      <c r="X297" s="22" t="e">
        <f>X294/#REF!</f>
        <v>#REF!</v>
      </c>
      <c r="Y297" s="22" t="e">
        <f>Y294/#REF!</f>
        <v>#REF!</v>
      </c>
      <c r="Z297" s="22" t="e">
        <f>Z294/#REF!</f>
        <v>#REF!</v>
      </c>
      <c r="AA297" s="22" t="e">
        <f>AA294/#REF!</f>
        <v>#REF!</v>
      </c>
      <c r="AB297" s="22" t="e">
        <f>AB294/#REF!</f>
        <v>#REF!</v>
      </c>
      <c r="AC297" s="22" t="e">
        <f>AC294/#REF!</f>
        <v>#REF!</v>
      </c>
      <c r="AD297" s="22" t="e">
        <f>AD294/#REF!</f>
        <v>#REF!</v>
      </c>
      <c r="AE297" s="22" t="e">
        <f>AE294/#REF!</f>
        <v>#REF!</v>
      </c>
      <c r="AF297" s="22" t="e">
        <f>AF294/#REF!</f>
        <v>#REF!</v>
      </c>
      <c r="AG297" s="22" t="e">
        <f>AG294/#REF!</f>
        <v>#REF!</v>
      </c>
      <c r="AH297" s="22" t="e">
        <f>AH294/#REF!</f>
        <v>#REF!</v>
      </c>
      <c r="AI297" s="23" t="e">
        <f>AI294/#REF!</f>
        <v>#REF!</v>
      </c>
    </row>
    <row r="298" spans="1:38" x14ac:dyDescent="0.4">
      <c r="A298" s="2" t="s">
        <v>179</v>
      </c>
      <c r="B298" s="2" t="s">
        <v>180</v>
      </c>
      <c r="D298" s="2">
        <v>3.1739999999999997E-2</v>
      </c>
      <c r="E298" s="2">
        <v>2.5170000000000001E-2</v>
      </c>
      <c r="F298" s="2">
        <v>1.1610000000000001E-2</v>
      </c>
      <c r="G298" s="2">
        <v>7.0800000000000004E-3</v>
      </c>
      <c r="H298" s="2">
        <v>5.2500000000000003E-3</v>
      </c>
      <c r="I298" s="2">
        <v>5.1599999999999997E-3</v>
      </c>
      <c r="J298" s="2">
        <v>4.7699999999999999E-3</v>
      </c>
      <c r="K298" s="2">
        <v>6.1500000000000001E-3</v>
      </c>
      <c r="L298" s="2">
        <v>7.5900000000000004E-3</v>
      </c>
      <c r="M298" s="2">
        <v>7.0200000000000002E-3</v>
      </c>
      <c r="N298" s="2">
        <v>6.96E-3</v>
      </c>
      <c r="O298" s="2">
        <v>7.3800000000000003E-3</v>
      </c>
      <c r="P298" s="2">
        <v>5.2500000000000003E-3</v>
      </c>
      <c r="Q298" s="2">
        <v>4.7400000000000003E-3</v>
      </c>
      <c r="R298" s="2">
        <v>4.4099999999999999E-3</v>
      </c>
      <c r="S298" s="2">
        <v>3.3899999999999998E-3</v>
      </c>
      <c r="T298" s="2">
        <v>3.0000000000000001E-3</v>
      </c>
      <c r="U298" s="2">
        <v>3.3899999999999998E-3</v>
      </c>
      <c r="V298" s="2">
        <v>3.2339999999999999E-3</v>
      </c>
      <c r="W298" s="2">
        <v>1.3680000000000001E-3</v>
      </c>
      <c r="X298" s="2">
        <v>1.1640000000000001E-3</v>
      </c>
      <c r="Y298" s="2">
        <v>1.266E-3</v>
      </c>
      <c r="Z298" s="2">
        <v>1.1310000000000001E-3</v>
      </c>
      <c r="AA298" s="2">
        <v>1.0380000000000001E-3</v>
      </c>
      <c r="AB298" s="2">
        <v>8.6700000000000004E-4</v>
      </c>
      <c r="AC298" s="2">
        <v>7.1699999999999997E-4</v>
      </c>
      <c r="AD298" s="2">
        <v>6.6600000000000003E-4</v>
      </c>
      <c r="AE298" s="2">
        <v>7.3200000000000001E-4</v>
      </c>
      <c r="AF298" s="2">
        <v>6.6600000000000003E-4</v>
      </c>
      <c r="AG298" s="2">
        <v>5.0100000000000003E-4</v>
      </c>
      <c r="AH298" s="2">
        <v>5.1000000000000004E-4</v>
      </c>
      <c r="AI298" s="26">
        <v>4.7903799999999999E-4</v>
      </c>
      <c r="AJ298" s="2">
        <v>3.4259999999999998E-4</v>
      </c>
      <c r="AK298" s="2">
        <v>3.2089400000000001E-4</v>
      </c>
      <c r="AL298" s="2">
        <v>2.64078E-4</v>
      </c>
    </row>
    <row r="299" spans="1:38" x14ac:dyDescent="0.4">
      <c r="A299" s="2" t="s">
        <v>181</v>
      </c>
      <c r="B299" s="2" t="s">
        <v>182</v>
      </c>
      <c r="C299" s="24"/>
      <c r="D299" s="2">
        <v>0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9.9999999999999995E-7</v>
      </c>
      <c r="AE299" s="2">
        <v>3.9999999999999998E-6</v>
      </c>
      <c r="AF299" s="2">
        <v>3.0000000000000001E-6</v>
      </c>
      <c r="AG299" s="2">
        <v>2.9999999999999999E-7</v>
      </c>
      <c r="AH299" s="2">
        <v>0</v>
      </c>
      <c r="AI299" s="2">
        <v>0</v>
      </c>
      <c r="AJ299" s="2">
        <v>0</v>
      </c>
      <c r="AK299" s="2">
        <v>0</v>
      </c>
      <c r="AL299" s="2">
        <v>0</v>
      </c>
    </row>
    <row r="300" spans="1:38" x14ac:dyDescent="0.4">
      <c r="C300" s="24"/>
    </row>
    <row r="301" spans="1:38" x14ac:dyDescent="0.4">
      <c r="C301" s="24"/>
    </row>
    <row r="302" spans="1:38" x14ac:dyDescent="0.4">
      <c r="A302" s="9" t="s">
        <v>183</v>
      </c>
    </row>
    <row r="303" spans="1:38" x14ac:dyDescent="0.4">
      <c r="A303" s="2" t="s">
        <v>65</v>
      </c>
    </row>
    <row r="304" spans="1:38" x14ac:dyDescent="0.4">
      <c r="A304" s="30" t="s">
        <v>184</v>
      </c>
      <c r="B304" s="4"/>
      <c r="C304" s="4"/>
    </row>
    <row r="305" spans="1:38" x14ac:dyDescent="0.4">
      <c r="A305" s="30" t="s">
        <v>185</v>
      </c>
      <c r="B305" s="4"/>
      <c r="C305" s="4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</row>
    <row r="306" spans="1:38" x14ac:dyDescent="0.4">
      <c r="A306" s="2" t="s">
        <v>34</v>
      </c>
      <c r="D306" s="10">
        <f t="shared" ref="D306:AL306" si="120">D310+D311</f>
        <v>9.9858207707423045E-3</v>
      </c>
      <c r="E306" s="10">
        <f t="shared" si="120"/>
        <v>1.2690698528586094E-2</v>
      </c>
      <c r="F306" s="10">
        <f t="shared" si="120"/>
        <v>9.5954722502764357E-3</v>
      </c>
      <c r="G306" s="10">
        <f t="shared" si="120"/>
        <v>7.2284641869712436E-3</v>
      </c>
      <c r="H306" s="10">
        <f t="shared" si="120"/>
        <v>6.5117823828256894E-3</v>
      </c>
      <c r="I306" s="10">
        <f t="shared" si="120"/>
        <v>6.42016220485287E-3</v>
      </c>
      <c r="J306" s="10">
        <f t="shared" si="120"/>
        <v>6.5194838372403816E-3</v>
      </c>
      <c r="K306" s="10">
        <f t="shared" si="120"/>
        <v>6.1032053138331873E-3</v>
      </c>
      <c r="L306" s="10">
        <f t="shared" si="120"/>
        <v>1.0517623516990303E-2</v>
      </c>
      <c r="M306" s="10">
        <f t="shared" si="120"/>
        <v>1.0439590712673101E-2</v>
      </c>
      <c r="N306" s="10">
        <f t="shared" si="120"/>
        <v>7.2138127563004658E-3</v>
      </c>
      <c r="O306" s="10">
        <f t="shared" si="120"/>
        <v>7.1880953768039425E-3</v>
      </c>
      <c r="P306" s="10">
        <f t="shared" si="120"/>
        <v>7.7395237718392036E-3</v>
      </c>
      <c r="Q306" s="10">
        <f t="shared" si="120"/>
        <v>8.7044115817445297E-3</v>
      </c>
      <c r="R306" s="10">
        <f t="shared" si="120"/>
        <v>1.0993047953812731E-2</v>
      </c>
      <c r="S306" s="10">
        <f t="shared" si="120"/>
        <v>1.2784240678775269E-2</v>
      </c>
      <c r="T306" s="10">
        <f t="shared" si="120"/>
        <v>1.5031267488131633E-2</v>
      </c>
      <c r="U306" s="10">
        <f t="shared" si="120"/>
        <v>1.9669578444480001E-2</v>
      </c>
      <c r="V306" s="10">
        <f t="shared" si="120"/>
        <v>2.4101056883520003E-2</v>
      </c>
      <c r="W306" s="10">
        <f t="shared" si="120"/>
        <v>1.5191294976000001E-2</v>
      </c>
      <c r="X306" s="10">
        <f t="shared" si="120"/>
        <v>1.3808433398400001E-2</v>
      </c>
      <c r="Y306" s="10">
        <f t="shared" si="120"/>
        <v>1.5139281600000002E-2</v>
      </c>
      <c r="Z306" s="10">
        <f t="shared" si="120"/>
        <v>1.6728830399999998E-2</v>
      </c>
      <c r="AA306" s="10">
        <f t="shared" si="120"/>
        <v>1.6724666809176E-2</v>
      </c>
      <c r="AB306" s="10">
        <f t="shared" si="120"/>
        <v>1.6789498367999998E-2</v>
      </c>
      <c r="AC306" s="10">
        <f t="shared" si="120"/>
        <v>1.6608425625599998E-2</v>
      </c>
      <c r="AD306" s="10">
        <f t="shared" si="120"/>
        <v>1.6431705599999999E-2</v>
      </c>
      <c r="AE306" s="10">
        <f t="shared" si="120"/>
        <v>1.6442303999999998E-2</v>
      </c>
      <c r="AF306" s="10">
        <f t="shared" si="120"/>
        <v>1.6595750399999998E-2</v>
      </c>
      <c r="AG306" s="10">
        <f t="shared" si="120"/>
        <v>1.6595750399999998E-2</v>
      </c>
      <c r="AH306" s="10">
        <f t="shared" si="120"/>
        <v>1.71629952E-2</v>
      </c>
      <c r="AI306" s="25">
        <f t="shared" si="120"/>
        <v>1.7354227199999999E-2</v>
      </c>
      <c r="AJ306" s="25">
        <f t="shared" si="120"/>
        <v>1.7304585599999998E-2</v>
      </c>
      <c r="AK306" s="25">
        <f t="shared" si="120"/>
        <v>1.7595777600000001E-2</v>
      </c>
      <c r="AL306" s="25">
        <f t="shared" si="120"/>
        <v>1.8312465600000001E-2</v>
      </c>
    </row>
    <row r="307" spans="1:38" x14ac:dyDescent="0.4">
      <c r="A307" s="14" t="s">
        <v>24</v>
      </c>
      <c r="B307" s="14"/>
      <c r="C307" s="14"/>
      <c r="D307" s="14"/>
      <c r="E307" s="15">
        <f t="shared" ref="E307:AL307" si="121">(E306-$D306)/$D306</f>
        <v>0.27087185119212986</v>
      </c>
      <c r="F307" s="15">
        <f t="shared" si="121"/>
        <v>-3.9090279049425788E-2</v>
      </c>
      <c r="G307" s="15">
        <f t="shared" si="121"/>
        <v>-0.27612718544377501</v>
      </c>
      <c r="H307" s="15">
        <f t="shared" si="121"/>
        <v>-0.34789713010825141</v>
      </c>
      <c r="I307" s="15">
        <f t="shared" si="121"/>
        <v>-0.35707215738705655</v>
      </c>
      <c r="J307" s="15">
        <f t="shared" si="121"/>
        <v>-0.3471258911093244</v>
      </c>
      <c r="K307" s="15">
        <f t="shared" si="121"/>
        <v>-0.38881285234808993</v>
      </c>
      <c r="L307" s="15">
        <f t="shared" si="121"/>
        <v>5.3255787226438152E-2</v>
      </c>
      <c r="M307" s="15">
        <f t="shared" si="121"/>
        <v>4.5441426633683273E-2</v>
      </c>
      <c r="N307" s="15">
        <f t="shared" si="121"/>
        <v>-0.2775944089206579</v>
      </c>
      <c r="O307" s="15">
        <f t="shared" si="121"/>
        <v>-0.28016979857434299</v>
      </c>
      <c r="P307" s="15">
        <f t="shared" si="121"/>
        <v>-0.22494865975209372</v>
      </c>
      <c r="Q307" s="15">
        <f t="shared" si="121"/>
        <v>-0.12832287084024241</v>
      </c>
      <c r="R307" s="15">
        <f t="shared" si="121"/>
        <v>0.1008657381495896</v>
      </c>
      <c r="S307" s="45">
        <f t="shared" si="121"/>
        <v>0.28023934860037969</v>
      </c>
      <c r="T307" s="15">
        <f t="shared" si="121"/>
        <v>0.50526109302623412</v>
      </c>
      <c r="U307" s="15">
        <f t="shared" si="121"/>
        <v>0.96975079926432994</v>
      </c>
      <c r="V307" s="15">
        <f t="shared" si="121"/>
        <v>1.4135278848719444</v>
      </c>
      <c r="W307" s="15">
        <f t="shared" si="121"/>
        <v>0.52128656469674883</v>
      </c>
      <c r="X307" s="15">
        <f t="shared" si="121"/>
        <v>0.38280404940349627</v>
      </c>
      <c r="Y307" s="15">
        <f t="shared" si="121"/>
        <v>0.51607784152875502</v>
      </c>
      <c r="Z307" s="15">
        <f t="shared" si="121"/>
        <v>0.67525842733070074</v>
      </c>
      <c r="AA307" s="15">
        <f t="shared" si="121"/>
        <v>0.67484147704493169</v>
      </c>
      <c r="AB307" s="15">
        <f t="shared" si="121"/>
        <v>0.68133383859561669</v>
      </c>
      <c r="AC307" s="15">
        <f t="shared" si="121"/>
        <v>0.66320085317988309</v>
      </c>
      <c r="AD307" s="15">
        <f t="shared" si="121"/>
        <v>0.64550375750220224</v>
      </c>
      <c r="AE307" s="15">
        <f t="shared" si="121"/>
        <v>0.64656510240747544</v>
      </c>
      <c r="AF307" s="15">
        <f t="shared" si="121"/>
        <v>0.66193153081860678</v>
      </c>
      <c r="AG307" s="15">
        <f t="shared" si="121"/>
        <v>0.66193153081860678</v>
      </c>
      <c r="AH307" s="15">
        <f t="shared" si="121"/>
        <v>0.71873655596606245</v>
      </c>
      <c r="AI307" s="31">
        <f t="shared" si="121"/>
        <v>0.7378869096916465</v>
      </c>
      <c r="AJ307" s="31">
        <f t="shared" si="121"/>
        <v>0.73291570090073299</v>
      </c>
      <c r="AK307" s="31">
        <f t="shared" si="121"/>
        <v>0.7620762483094321</v>
      </c>
      <c r="AL307" s="31">
        <f t="shared" si="121"/>
        <v>0.83384681343912492</v>
      </c>
    </row>
    <row r="308" spans="1:38" x14ac:dyDescent="0.4">
      <c r="A308" s="16" t="s">
        <v>25</v>
      </c>
      <c r="D308" s="10"/>
      <c r="E308" s="17">
        <f t="shared" ref="E308:AL308" si="122">(E306-D306)/D306</f>
        <v>0.27087185119212986</v>
      </c>
      <c r="F308" s="17">
        <f t="shared" si="122"/>
        <v>-0.24389723476115902</v>
      </c>
      <c r="G308" s="17">
        <f t="shared" si="122"/>
        <v>-0.24667968408089566</v>
      </c>
      <c r="H308" s="17">
        <f t="shared" si="122"/>
        <v>-9.9147175057921519E-2</v>
      </c>
      <c r="I308" s="17">
        <f t="shared" si="122"/>
        <v>-1.4069907835750213E-2</v>
      </c>
      <c r="J308" s="17">
        <f t="shared" si="122"/>
        <v>1.5470268385499105E-2</v>
      </c>
      <c r="K308" s="17">
        <f t="shared" si="122"/>
        <v>-6.3851454164107563E-2</v>
      </c>
      <c r="L308" s="17">
        <f t="shared" si="122"/>
        <v>0.72329505172497477</v>
      </c>
      <c r="M308" s="17">
        <f t="shared" si="122"/>
        <v>-7.419242967876407E-3</v>
      </c>
      <c r="N308" s="17">
        <f t="shared" si="122"/>
        <v>-0.30899467662623159</v>
      </c>
      <c r="O308" s="17">
        <f t="shared" si="122"/>
        <v>-3.5650189941597928E-3</v>
      </c>
      <c r="P308" s="17">
        <f t="shared" si="122"/>
        <v>7.6714117736212312E-2</v>
      </c>
      <c r="Q308" s="17">
        <f t="shared" si="122"/>
        <v>0.12467017846965439</v>
      </c>
      <c r="R308" s="17">
        <f t="shared" si="122"/>
        <v>0.26292832669678456</v>
      </c>
      <c r="S308" s="17">
        <f t="shared" si="122"/>
        <v>0.16293868019936156</v>
      </c>
      <c r="T308" s="17">
        <f t="shared" si="122"/>
        <v>0.17576537127362885</v>
      </c>
      <c r="U308" s="17">
        <f t="shared" si="122"/>
        <v>0.30857750086682173</v>
      </c>
      <c r="V308" s="17">
        <f t="shared" si="122"/>
        <v>0.22529605560934812</v>
      </c>
      <c r="W308" s="17">
        <f t="shared" si="122"/>
        <v>-0.36968345208182074</v>
      </c>
      <c r="X308" s="17">
        <f t="shared" si="122"/>
        <v>-9.1029868078048429E-2</v>
      </c>
      <c r="Y308" s="17">
        <f t="shared" si="122"/>
        <v>9.6379376515963663E-2</v>
      </c>
      <c r="Z308" s="17">
        <f t="shared" si="122"/>
        <v>0.10499499527110957</v>
      </c>
      <c r="AA308" s="17">
        <f t="shared" si="122"/>
        <v>-2.4888714419621567E-4</v>
      </c>
      <c r="AB308" s="17">
        <f t="shared" si="122"/>
        <v>3.876403611725701E-3</v>
      </c>
      <c r="AC308" s="17">
        <f t="shared" si="122"/>
        <v>-1.078488102688739E-2</v>
      </c>
      <c r="AD308" s="17">
        <f t="shared" si="122"/>
        <v>-1.0640383958344959E-2</v>
      </c>
      <c r="AE308" s="17">
        <f t="shared" si="122"/>
        <v>6.4499695028609526E-4</v>
      </c>
      <c r="AF308" s="17">
        <f t="shared" si="122"/>
        <v>9.3324147272790935E-3</v>
      </c>
      <c r="AG308" s="17">
        <f t="shared" si="122"/>
        <v>0</v>
      </c>
      <c r="AH308" s="20">
        <f t="shared" si="122"/>
        <v>3.4180123605619055E-2</v>
      </c>
      <c r="AI308" s="21">
        <f t="shared" si="122"/>
        <v>1.1142111139202528E-2</v>
      </c>
      <c r="AJ308" s="21">
        <f t="shared" si="122"/>
        <v>-2.8604903824239808E-3</v>
      </c>
      <c r="AK308" s="21">
        <f t="shared" si="122"/>
        <v>1.6827447170997416E-2</v>
      </c>
      <c r="AL308" s="21">
        <f t="shared" si="122"/>
        <v>4.0730680751500291E-2</v>
      </c>
    </row>
    <row r="309" spans="1:38" hidden="1" x14ac:dyDescent="0.4">
      <c r="A309" s="2" t="s">
        <v>35</v>
      </c>
      <c r="D309" s="22" t="e">
        <f>D306/#REF!</f>
        <v>#REF!</v>
      </c>
      <c r="E309" s="22" t="e">
        <f>E306/#REF!</f>
        <v>#REF!</v>
      </c>
      <c r="F309" s="22" t="e">
        <f>F306/#REF!</f>
        <v>#REF!</v>
      </c>
      <c r="G309" s="22" t="e">
        <f>G306/#REF!</f>
        <v>#REF!</v>
      </c>
      <c r="H309" s="22" t="e">
        <f>H306/#REF!</f>
        <v>#REF!</v>
      </c>
      <c r="I309" s="22" t="e">
        <f>I306/#REF!</f>
        <v>#REF!</v>
      </c>
      <c r="J309" s="22" t="e">
        <f>J306/#REF!</f>
        <v>#REF!</v>
      </c>
      <c r="K309" s="22" t="e">
        <f>K306/#REF!</f>
        <v>#REF!</v>
      </c>
      <c r="L309" s="22" t="e">
        <f>L306/#REF!</f>
        <v>#REF!</v>
      </c>
      <c r="M309" s="22" t="e">
        <f>M306/#REF!</f>
        <v>#REF!</v>
      </c>
      <c r="N309" s="22" t="e">
        <f>N306/#REF!</f>
        <v>#REF!</v>
      </c>
      <c r="O309" s="22" t="e">
        <f>O306/#REF!</f>
        <v>#REF!</v>
      </c>
      <c r="P309" s="22" t="e">
        <f>P306/#REF!</f>
        <v>#REF!</v>
      </c>
      <c r="Q309" s="22" t="e">
        <f>Q306/#REF!</f>
        <v>#REF!</v>
      </c>
      <c r="R309" s="22" t="e">
        <f>R306/#REF!</f>
        <v>#REF!</v>
      </c>
      <c r="S309" s="22" t="e">
        <f>S306/#REF!</f>
        <v>#REF!</v>
      </c>
      <c r="T309" s="22" t="e">
        <f>T306/#REF!</f>
        <v>#REF!</v>
      </c>
      <c r="U309" s="22" t="e">
        <f>U306/#REF!</f>
        <v>#REF!</v>
      </c>
      <c r="V309" s="22" t="e">
        <f>V306/#REF!</f>
        <v>#REF!</v>
      </c>
      <c r="W309" s="22" t="e">
        <f>W306/#REF!</f>
        <v>#REF!</v>
      </c>
      <c r="X309" s="22" t="e">
        <f>X306/#REF!</f>
        <v>#REF!</v>
      </c>
      <c r="Y309" s="22" t="e">
        <f>Y306/#REF!</f>
        <v>#REF!</v>
      </c>
      <c r="Z309" s="22" t="e">
        <f>Z306/#REF!</f>
        <v>#REF!</v>
      </c>
      <c r="AA309" s="22" t="e">
        <f>AA306/#REF!</f>
        <v>#REF!</v>
      </c>
      <c r="AB309" s="22" t="e">
        <f>AB306/#REF!</f>
        <v>#REF!</v>
      </c>
      <c r="AC309" s="22" t="e">
        <f>AC306/#REF!</f>
        <v>#REF!</v>
      </c>
      <c r="AD309" s="22" t="e">
        <f>AD306/#REF!</f>
        <v>#REF!</v>
      </c>
      <c r="AE309" s="22" t="e">
        <f>AE306/#REF!</f>
        <v>#REF!</v>
      </c>
      <c r="AF309" s="22" t="e">
        <f>AF306/#REF!</f>
        <v>#REF!</v>
      </c>
      <c r="AG309" s="22" t="e">
        <f>AG306/#REF!</f>
        <v>#REF!</v>
      </c>
      <c r="AH309" s="22" t="e">
        <f>AH306/#REF!</f>
        <v>#REF!</v>
      </c>
      <c r="AI309" s="23" t="e">
        <f>AI306/#REF!</f>
        <v>#REF!</v>
      </c>
    </row>
    <row r="310" spans="1:38" x14ac:dyDescent="0.4">
      <c r="A310" s="2" t="s">
        <v>186</v>
      </c>
      <c r="B310" s="2" t="s">
        <v>187</v>
      </c>
      <c r="D310" s="2">
        <v>7.5653858646806908E-3</v>
      </c>
      <c r="E310" s="2">
        <v>8.9938153636064146E-3</v>
      </c>
      <c r="F310" s="2">
        <v>8.8970382972835323E-3</v>
      </c>
      <c r="G310" s="2">
        <v>6.8912891751815664E-3</v>
      </c>
      <c r="H310" s="2">
        <v>5.9819359357276246E-3</v>
      </c>
      <c r="I310" s="2">
        <v>5.9384836165819023E-3</v>
      </c>
      <c r="J310" s="2">
        <v>5.8451338136610263E-3</v>
      </c>
      <c r="K310" s="2">
        <v>5.3325195725996387E-3</v>
      </c>
      <c r="L310" s="2">
        <v>9.3254690110196586E-3</v>
      </c>
      <c r="M310" s="2">
        <v>9.3798978184769718E-3</v>
      </c>
      <c r="N310" s="2">
        <v>6.4009801385932078E-3</v>
      </c>
      <c r="O310" s="2">
        <v>6.5806167368039426E-3</v>
      </c>
      <c r="P310" s="2">
        <v>6.7652946422392035E-3</v>
      </c>
      <c r="Q310" s="2">
        <v>6.9551553337445296E-3</v>
      </c>
      <c r="R310" s="2">
        <v>8.7830699698127311E-3</v>
      </c>
      <c r="S310" s="2">
        <v>1.0273722469175269E-2</v>
      </c>
      <c r="T310" s="2">
        <v>1.2929319297731634E-2</v>
      </c>
      <c r="U310" s="2">
        <v>1.6500000000000001E-2</v>
      </c>
      <c r="V310" s="2">
        <v>2.1000000000000001E-2</v>
      </c>
      <c r="W310" s="2">
        <v>1.3500000000000002E-2</v>
      </c>
      <c r="X310" s="2">
        <v>1.2E-2</v>
      </c>
      <c r="Y310" s="2">
        <v>1.3500000000000002E-2</v>
      </c>
      <c r="Z310" s="2">
        <v>1.4999999999999999E-2</v>
      </c>
      <c r="AA310" s="2">
        <v>1.4999999999999999E-2</v>
      </c>
      <c r="AB310" s="2">
        <v>1.4999999999999999E-2</v>
      </c>
      <c r="AC310" s="2">
        <v>1.4999999999999999E-2</v>
      </c>
      <c r="AD310" s="2">
        <v>1.4999999999999999E-2</v>
      </c>
      <c r="AE310" s="2">
        <v>1.4999999999999999E-2</v>
      </c>
      <c r="AF310" s="2">
        <v>1.4999999999999999E-2</v>
      </c>
      <c r="AG310" s="2">
        <v>1.4999999999999999E-2</v>
      </c>
      <c r="AH310" s="2">
        <v>1.4999999999999999E-2</v>
      </c>
      <c r="AI310" s="26">
        <v>1.4999999999999999E-2</v>
      </c>
      <c r="AJ310" s="2">
        <v>1.4999999999999999E-2</v>
      </c>
      <c r="AK310" s="2">
        <v>1.4999999999999999E-2</v>
      </c>
      <c r="AL310" s="2">
        <v>1.4999999999999999E-2</v>
      </c>
    </row>
    <row r="311" spans="1:38" x14ac:dyDescent="0.4">
      <c r="A311" s="2" t="s">
        <v>188</v>
      </c>
      <c r="B311" s="2" t="s">
        <v>189</v>
      </c>
      <c r="D311" s="2">
        <v>2.4204349060616137E-3</v>
      </c>
      <c r="E311" s="2">
        <v>3.6968831649796786E-3</v>
      </c>
      <c r="F311" s="2">
        <v>6.9843395299290338E-4</v>
      </c>
      <c r="G311" s="2">
        <v>3.3717501178967752E-4</v>
      </c>
      <c r="H311" s="2">
        <v>5.2984644709806457E-4</v>
      </c>
      <c r="I311" s="2">
        <v>4.8167858827096789E-4</v>
      </c>
      <c r="J311" s="2">
        <v>6.7435002357935504E-4</v>
      </c>
      <c r="K311" s="2">
        <v>7.7068574123354862E-4</v>
      </c>
      <c r="L311" s="2">
        <v>1.1921545059706453E-3</v>
      </c>
      <c r="M311" s="2">
        <v>1.0596928941961291E-3</v>
      </c>
      <c r="N311" s="2">
        <v>8.1283261770725816E-4</v>
      </c>
      <c r="O311" s="2">
        <v>6.0747863999999999E-4</v>
      </c>
      <c r="P311" s="2">
        <v>9.7422912959999974E-4</v>
      </c>
      <c r="Q311" s="2">
        <v>1.7492562479999997E-3</v>
      </c>
      <c r="R311" s="2">
        <v>2.2099779840000001E-3</v>
      </c>
      <c r="S311" s="2">
        <v>2.5105182096000003E-3</v>
      </c>
      <c r="T311" s="2">
        <v>2.1019481903999998E-3</v>
      </c>
      <c r="U311" s="2">
        <v>3.1695784444799994E-3</v>
      </c>
      <c r="V311" s="2">
        <v>3.1010568835200003E-3</v>
      </c>
      <c r="W311" s="2">
        <v>1.6912949759999997E-3</v>
      </c>
      <c r="X311" s="2">
        <v>1.8084333984E-3</v>
      </c>
      <c r="Y311" s="2">
        <v>1.6392815999999998E-3</v>
      </c>
      <c r="Z311" s="2">
        <v>1.7288303999999997E-3</v>
      </c>
      <c r="AA311" s="2">
        <v>1.7246668091759998E-3</v>
      </c>
      <c r="AB311" s="2">
        <v>1.7894983680000001E-3</v>
      </c>
      <c r="AC311" s="2">
        <v>1.6084256256000001E-3</v>
      </c>
      <c r="AD311" s="2">
        <v>1.4317055999999997E-3</v>
      </c>
      <c r="AE311" s="2">
        <v>1.4423039999999999E-3</v>
      </c>
      <c r="AF311" s="2">
        <v>1.5957503999999996E-3</v>
      </c>
      <c r="AG311" s="2">
        <v>1.5957503999999996E-3</v>
      </c>
      <c r="AH311" s="2">
        <v>2.1629951999999997E-3</v>
      </c>
      <c r="AI311" s="2">
        <v>2.3542272E-3</v>
      </c>
      <c r="AJ311" s="2">
        <v>2.3045855999999998E-3</v>
      </c>
      <c r="AK311" s="2">
        <v>2.5957776000000003E-3</v>
      </c>
      <c r="AL311" s="2">
        <v>3.3124656000000003E-3</v>
      </c>
    </row>
    <row r="313" spans="1:38" x14ac:dyDescent="0.4">
      <c r="A313" s="9" t="s">
        <v>190</v>
      </c>
    </row>
    <row r="314" spans="1:38" x14ac:dyDescent="0.4">
      <c r="A314" s="2" t="s">
        <v>65</v>
      </c>
    </row>
    <row r="315" spans="1:38" x14ac:dyDescent="0.4">
      <c r="A315" s="6" t="s">
        <v>191</v>
      </c>
      <c r="B315" s="6"/>
      <c r="C315" s="6"/>
    </row>
    <row r="316" spans="1:38" x14ac:dyDescent="0.4">
      <c r="A316" s="6" t="s">
        <v>192</v>
      </c>
      <c r="B316" s="6"/>
      <c r="C316" s="6"/>
    </row>
    <row r="317" spans="1:38" x14ac:dyDescent="0.4">
      <c r="A317" s="6" t="s">
        <v>193</v>
      </c>
      <c r="B317" s="6"/>
      <c r="C317" s="6"/>
    </row>
    <row r="318" spans="1:38" x14ac:dyDescent="0.4">
      <c r="A318" s="6" t="s">
        <v>194</v>
      </c>
      <c r="B318" s="6"/>
      <c r="C318" s="6"/>
    </row>
    <row r="319" spans="1:38" x14ac:dyDescent="0.4">
      <c r="A319" s="6" t="s">
        <v>195</v>
      </c>
      <c r="B319" s="6"/>
      <c r="C319" s="6"/>
    </row>
    <row r="320" spans="1:38" x14ac:dyDescent="0.4">
      <c r="A320" s="6" t="s">
        <v>196</v>
      </c>
      <c r="B320" s="6"/>
      <c r="C320" s="6"/>
    </row>
    <row r="321" spans="1:38" x14ac:dyDescent="0.4">
      <c r="A321" s="4" t="s">
        <v>197</v>
      </c>
      <c r="B321" s="4"/>
      <c r="C321" s="4"/>
    </row>
    <row r="322" spans="1:38" x14ac:dyDescent="0.4">
      <c r="A322" s="2" t="s">
        <v>34</v>
      </c>
      <c r="D322" s="10">
        <f>D332</f>
        <v>0</v>
      </c>
      <c r="E322" s="10">
        <f t="shared" ref="E322:R322" si="123">E332</f>
        <v>0</v>
      </c>
      <c r="F322" s="10">
        <f t="shared" si="123"/>
        <v>0</v>
      </c>
      <c r="G322" s="10">
        <f t="shared" si="123"/>
        <v>0</v>
      </c>
      <c r="H322" s="10">
        <f t="shared" si="123"/>
        <v>0</v>
      </c>
      <c r="I322" s="10">
        <f t="shared" si="123"/>
        <v>0</v>
      </c>
      <c r="J322" s="10">
        <f t="shared" si="123"/>
        <v>0</v>
      </c>
      <c r="K322" s="10">
        <f t="shared" si="123"/>
        <v>0</v>
      </c>
      <c r="L322" s="10">
        <f t="shared" si="123"/>
        <v>0</v>
      </c>
      <c r="M322" s="10">
        <f t="shared" si="123"/>
        <v>0</v>
      </c>
      <c r="N322" s="10">
        <f t="shared" si="123"/>
        <v>0</v>
      </c>
      <c r="O322" s="10">
        <f t="shared" si="123"/>
        <v>0</v>
      </c>
      <c r="P322" s="10">
        <f t="shared" si="123"/>
        <v>0</v>
      </c>
      <c r="Q322" s="10">
        <f t="shared" si="123"/>
        <v>0</v>
      </c>
      <c r="R322" s="10">
        <f t="shared" si="123"/>
        <v>0</v>
      </c>
      <c r="S322" s="10">
        <f>S332</f>
        <v>4.8006693000000003E-2</v>
      </c>
      <c r="T322" s="10">
        <f t="shared" ref="T322:AL322" si="124">T332</f>
        <v>5.8462509000000003E-2</v>
      </c>
      <c r="U322" s="10">
        <f t="shared" si="124"/>
        <v>8.7424680000000005E-2</v>
      </c>
      <c r="V322" s="10">
        <f t="shared" si="124"/>
        <v>9.5123763E-2</v>
      </c>
      <c r="W322" s="10">
        <f t="shared" si="124"/>
        <v>3.7056642000000001E-2</v>
      </c>
      <c r="X322" s="10">
        <f t="shared" si="124"/>
        <v>4.6776597000000003E-2</v>
      </c>
      <c r="Y322" s="10">
        <f t="shared" si="124"/>
        <v>4.5063249E-2</v>
      </c>
      <c r="Z322" s="10">
        <f t="shared" si="124"/>
        <v>6.4173669000000003E-2</v>
      </c>
      <c r="AA322" s="10">
        <f t="shared" si="124"/>
        <v>7.9923290999999994E-2</v>
      </c>
      <c r="AB322" s="10">
        <f t="shared" si="124"/>
        <v>7.3344474000000007E-2</v>
      </c>
      <c r="AC322" s="10">
        <f t="shared" si="124"/>
        <v>6.5282952000000005E-2</v>
      </c>
      <c r="AD322" s="10">
        <f t="shared" si="124"/>
        <v>5.2147284000000002E-2</v>
      </c>
      <c r="AE322" s="10">
        <f t="shared" si="124"/>
        <v>5.8198917000000003E-2</v>
      </c>
      <c r="AF322" s="10">
        <f t="shared" si="124"/>
        <v>6.4931496000000005E-2</v>
      </c>
      <c r="AG322" s="10">
        <f t="shared" si="124"/>
        <v>7.501389E-2</v>
      </c>
      <c r="AH322" s="10">
        <f t="shared" si="124"/>
        <v>5.0798572E-2</v>
      </c>
      <c r="AI322" s="10">
        <f t="shared" si="124"/>
        <v>5.6117858E-2</v>
      </c>
      <c r="AJ322" s="10">
        <f t="shared" si="124"/>
        <v>7.3794338000000001E-2</v>
      </c>
      <c r="AK322" s="10">
        <f t="shared" si="124"/>
        <v>3.7272347999999997E-2</v>
      </c>
      <c r="AL322" s="10">
        <f t="shared" si="124"/>
        <v>6.6750939999999995E-2</v>
      </c>
    </row>
    <row r="323" spans="1:38" x14ac:dyDescent="0.4">
      <c r="A323" s="14" t="s">
        <v>24</v>
      </c>
      <c r="B323" s="14"/>
      <c r="C323" s="14"/>
      <c r="D323" s="14"/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U323" s="15">
        <v>0</v>
      </c>
      <c r="V323" s="15">
        <v>0</v>
      </c>
      <c r="W323" s="15">
        <v>0</v>
      </c>
      <c r="X323" s="15">
        <v>0</v>
      </c>
      <c r="Y323" s="15">
        <v>0</v>
      </c>
      <c r="Z323" s="15">
        <v>0</v>
      </c>
      <c r="AA323" s="15">
        <v>0</v>
      </c>
      <c r="AB323" s="15">
        <v>0</v>
      </c>
      <c r="AC323" s="15">
        <v>0</v>
      </c>
      <c r="AD323" s="15">
        <v>0</v>
      </c>
      <c r="AE323" s="15">
        <v>0</v>
      </c>
      <c r="AF323" s="15">
        <v>0</v>
      </c>
      <c r="AG323" s="15">
        <v>0</v>
      </c>
      <c r="AH323" s="15">
        <v>0</v>
      </c>
      <c r="AI323" s="15">
        <v>0</v>
      </c>
      <c r="AJ323" s="15">
        <v>0</v>
      </c>
      <c r="AK323" s="15">
        <v>0</v>
      </c>
      <c r="AL323" s="15">
        <v>0</v>
      </c>
    </row>
    <row r="324" spans="1:38" x14ac:dyDescent="0.4">
      <c r="A324" s="16" t="s">
        <v>25</v>
      </c>
      <c r="D324" s="10"/>
      <c r="E324" s="17">
        <v>0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0</v>
      </c>
      <c r="P324" s="17">
        <v>0</v>
      </c>
      <c r="Q324" s="17">
        <v>0</v>
      </c>
      <c r="R324" s="17">
        <v>0</v>
      </c>
      <c r="S324" s="17">
        <v>0</v>
      </c>
      <c r="T324" s="17">
        <f t="shared" ref="T324:AL324" si="125">(T322-S322)/S322</f>
        <v>0.21779913063372225</v>
      </c>
      <c r="U324" s="17">
        <f t="shared" si="125"/>
        <v>0.4953973323313921</v>
      </c>
      <c r="V324" s="17">
        <f t="shared" si="125"/>
        <v>8.8065326633165769E-2</v>
      </c>
      <c r="W324" s="17">
        <f t="shared" si="125"/>
        <v>-0.61043759381133822</v>
      </c>
      <c r="X324" s="17">
        <f t="shared" si="125"/>
        <v>0.26229994072317731</v>
      </c>
      <c r="Y324" s="17">
        <f t="shared" si="125"/>
        <v>-3.662831650622219E-2</v>
      </c>
      <c r="Z324" s="17">
        <f t="shared" si="125"/>
        <v>0.42407994150621503</v>
      </c>
      <c r="AA324" s="17">
        <f t="shared" si="125"/>
        <v>0.24542187232585985</v>
      </c>
      <c r="AB324" s="17">
        <f t="shared" si="125"/>
        <v>-8.2314140442489872E-2</v>
      </c>
      <c r="AC324" s="17">
        <f t="shared" si="125"/>
        <v>-0.10991314764899672</v>
      </c>
      <c r="AD324" s="17">
        <f t="shared" si="125"/>
        <v>-0.20121130551816963</v>
      </c>
      <c r="AE324" s="17">
        <f t="shared" si="125"/>
        <v>0.11604886267902276</v>
      </c>
      <c r="AF324" s="17">
        <f t="shared" si="125"/>
        <v>0.11568220418946974</v>
      </c>
      <c r="AG324" s="17">
        <f t="shared" si="125"/>
        <v>0.15527740189445186</v>
      </c>
      <c r="AH324" s="20">
        <f t="shared" si="125"/>
        <v>-0.32281112204686357</v>
      </c>
      <c r="AI324" s="21">
        <f t="shared" si="125"/>
        <v>0.10471329784624653</v>
      </c>
      <c r="AJ324" s="21">
        <f t="shared" si="125"/>
        <v>0.31498850152120922</v>
      </c>
      <c r="AK324" s="21">
        <f t="shared" si="125"/>
        <v>-0.49491588365492217</v>
      </c>
      <c r="AL324" s="21">
        <f t="shared" si="125"/>
        <v>0.79089710151879888</v>
      </c>
    </row>
    <row r="325" spans="1:38" hidden="1" x14ac:dyDescent="0.4">
      <c r="A325" s="2" t="s">
        <v>35</v>
      </c>
      <c r="D325" s="22" t="e">
        <f>D322/#REF!</f>
        <v>#REF!</v>
      </c>
      <c r="E325" s="22" t="e">
        <f>E322/#REF!</f>
        <v>#REF!</v>
      </c>
      <c r="F325" s="22" t="e">
        <f>F322/#REF!</f>
        <v>#REF!</v>
      </c>
      <c r="G325" s="22" t="e">
        <f>G322/#REF!</f>
        <v>#REF!</v>
      </c>
      <c r="H325" s="22" t="e">
        <f>H322/#REF!</f>
        <v>#REF!</v>
      </c>
      <c r="I325" s="22" t="e">
        <f>I322/#REF!</f>
        <v>#REF!</v>
      </c>
      <c r="J325" s="22" t="e">
        <f>J322/#REF!</f>
        <v>#REF!</v>
      </c>
      <c r="K325" s="22" t="e">
        <f>K322/#REF!</f>
        <v>#REF!</v>
      </c>
      <c r="L325" s="22" t="e">
        <f>L322/#REF!</f>
        <v>#REF!</v>
      </c>
      <c r="M325" s="22" t="e">
        <f>M322/#REF!</f>
        <v>#REF!</v>
      </c>
      <c r="N325" s="22" t="e">
        <f>N322/#REF!</f>
        <v>#REF!</v>
      </c>
      <c r="O325" s="22" t="e">
        <f>O322/#REF!</f>
        <v>#REF!</v>
      </c>
      <c r="P325" s="22" t="e">
        <f>P322/#REF!</f>
        <v>#REF!</v>
      </c>
      <c r="Q325" s="22" t="e">
        <f>Q322/#REF!</f>
        <v>#REF!</v>
      </c>
      <c r="R325" s="22" t="e">
        <f>R322/#REF!</f>
        <v>#REF!</v>
      </c>
      <c r="S325" s="22" t="e">
        <f>S322/#REF!</f>
        <v>#REF!</v>
      </c>
      <c r="T325" s="22" t="e">
        <f>T322/#REF!</f>
        <v>#REF!</v>
      </c>
      <c r="U325" s="22" t="e">
        <f>U322/#REF!</f>
        <v>#REF!</v>
      </c>
      <c r="V325" s="22" t="e">
        <f>V322/#REF!</f>
        <v>#REF!</v>
      </c>
      <c r="W325" s="22" t="e">
        <f>W322/#REF!</f>
        <v>#REF!</v>
      </c>
      <c r="X325" s="22" t="e">
        <f>X322/#REF!</f>
        <v>#REF!</v>
      </c>
      <c r="Y325" s="22" t="e">
        <f>Y322/#REF!</f>
        <v>#REF!</v>
      </c>
      <c r="Z325" s="22" t="e">
        <f>Z322/#REF!</f>
        <v>#REF!</v>
      </c>
      <c r="AA325" s="22" t="e">
        <f>AA322/#REF!</f>
        <v>#REF!</v>
      </c>
      <c r="AB325" s="22" t="e">
        <f>AB322/#REF!</f>
        <v>#REF!</v>
      </c>
      <c r="AC325" s="22" t="e">
        <f>AC322/#REF!</f>
        <v>#REF!</v>
      </c>
      <c r="AD325" s="22" t="e">
        <f>AD322/#REF!</f>
        <v>#REF!</v>
      </c>
      <c r="AE325" s="22" t="e">
        <f>AE322/#REF!</f>
        <v>#REF!</v>
      </c>
      <c r="AF325" s="22" t="e">
        <f>AF322/#REF!</f>
        <v>#REF!</v>
      </c>
      <c r="AG325" s="22" t="e">
        <f>AG322/#REF!</f>
        <v>#REF!</v>
      </c>
      <c r="AH325" s="22" t="e">
        <f>AH322/#REF!</f>
        <v>#REF!</v>
      </c>
      <c r="AI325" s="23" t="e">
        <f>AI322/#REF!</f>
        <v>#REF!</v>
      </c>
    </row>
    <row r="326" spans="1:38" hidden="1" x14ac:dyDescent="0.4">
      <c r="A326" s="2" t="s">
        <v>198</v>
      </c>
      <c r="B326" s="2" t="s">
        <v>199</v>
      </c>
      <c r="D326" s="2">
        <v>3.0071999999999998E-3</v>
      </c>
      <c r="E326" s="2">
        <v>2.3862000000000002E-3</v>
      </c>
      <c r="F326" s="2">
        <v>2.3148000000000001E-3</v>
      </c>
      <c r="G326" s="2">
        <v>1.5900000000000001E-3</v>
      </c>
      <c r="H326" s="2">
        <v>1.3806000000000001E-3</v>
      </c>
      <c r="I326" s="2">
        <v>1.4892E-3</v>
      </c>
      <c r="J326" s="2">
        <v>2.7215999999999998E-3</v>
      </c>
      <c r="K326" s="2">
        <v>2.0117999999999998E-3</v>
      </c>
      <c r="L326" s="2">
        <v>5.9219999999999997E-4</v>
      </c>
      <c r="M326" s="2">
        <v>8.7839999999999999E-4</v>
      </c>
      <c r="N326" s="2">
        <v>8.9820000000000004E-4</v>
      </c>
      <c r="O326" s="2">
        <v>7.8779999999999996E-4</v>
      </c>
      <c r="P326" s="2">
        <v>8.9340000000000003E-4</v>
      </c>
      <c r="Q326" s="2">
        <v>8.4000000000000003E-4</v>
      </c>
      <c r="R326" s="2">
        <v>9.6840000000000001E-4</v>
      </c>
      <c r="S326" s="2">
        <v>3.0071999999999998E-3</v>
      </c>
      <c r="T326" s="2">
        <v>2.3862000000000002E-3</v>
      </c>
      <c r="U326" s="2">
        <v>2.3148000000000001E-3</v>
      </c>
      <c r="V326" s="2">
        <v>1.5900000000000001E-3</v>
      </c>
      <c r="W326" s="2">
        <v>1.3806000000000001E-3</v>
      </c>
      <c r="X326" s="2">
        <v>1.4892E-3</v>
      </c>
      <c r="Y326" s="2">
        <v>2.7215999999999998E-3</v>
      </c>
      <c r="Z326" s="2">
        <v>2.0117999999999998E-3</v>
      </c>
      <c r="AA326" s="2">
        <v>5.9219999999999997E-4</v>
      </c>
      <c r="AB326" s="2">
        <v>8.7839999999999999E-4</v>
      </c>
      <c r="AC326" s="2">
        <v>8.9820000000000004E-4</v>
      </c>
      <c r="AD326" s="2">
        <v>7.8779999999999996E-4</v>
      </c>
      <c r="AE326" s="2">
        <v>8.9340000000000003E-4</v>
      </c>
      <c r="AF326" s="2">
        <v>8.4000000000000003E-4</v>
      </c>
      <c r="AG326" s="2">
        <v>9.6840000000000001E-4</v>
      </c>
      <c r="AH326" s="2">
        <v>9.9599999999999992E-4</v>
      </c>
      <c r="AI326" s="26">
        <v>9.2820000000000001E-4</v>
      </c>
    </row>
    <row r="327" spans="1:38" hidden="1" x14ac:dyDescent="0.4">
      <c r="A327" s="2" t="s">
        <v>200</v>
      </c>
      <c r="B327" s="2" t="s">
        <v>201</v>
      </c>
      <c r="D327" s="2" t="s">
        <v>202</v>
      </c>
      <c r="E327" s="2" t="s">
        <v>202</v>
      </c>
      <c r="F327" s="2" t="s">
        <v>202</v>
      </c>
      <c r="G327" s="2" t="s">
        <v>202</v>
      </c>
      <c r="H327" s="2" t="s">
        <v>202</v>
      </c>
      <c r="I327" s="2" t="s">
        <v>202</v>
      </c>
      <c r="J327" s="2" t="s">
        <v>202</v>
      </c>
      <c r="K327" s="2" t="s">
        <v>202</v>
      </c>
      <c r="L327" s="2" t="s">
        <v>202</v>
      </c>
      <c r="M327" s="2" t="s">
        <v>202</v>
      </c>
      <c r="N327" s="2" t="s">
        <v>202</v>
      </c>
      <c r="O327" s="2" t="s">
        <v>202</v>
      </c>
      <c r="P327" s="2" t="s">
        <v>202</v>
      </c>
      <c r="Q327" s="2" t="s">
        <v>202</v>
      </c>
      <c r="R327" s="2" t="s">
        <v>202</v>
      </c>
      <c r="S327" s="2" t="s">
        <v>202</v>
      </c>
      <c r="T327" s="2" t="s">
        <v>202</v>
      </c>
      <c r="U327" s="2" t="s">
        <v>202</v>
      </c>
      <c r="V327" s="2" t="s">
        <v>202</v>
      </c>
      <c r="W327" s="2" t="s">
        <v>202</v>
      </c>
      <c r="X327" s="2" t="s">
        <v>202</v>
      </c>
      <c r="Y327" s="2" t="s">
        <v>202</v>
      </c>
      <c r="Z327" s="2" t="s">
        <v>202</v>
      </c>
      <c r="AA327" s="2" t="s">
        <v>202</v>
      </c>
      <c r="AB327" s="2" t="s">
        <v>202</v>
      </c>
      <c r="AC327" s="2" t="s">
        <v>202</v>
      </c>
      <c r="AD327" s="2" t="s">
        <v>202</v>
      </c>
      <c r="AE327" s="2" t="s">
        <v>202</v>
      </c>
      <c r="AF327" s="2" t="s">
        <v>202</v>
      </c>
      <c r="AG327" s="2" t="s">
        <v>202</v>
      </c>
      <c r="AH327" s="2" t="s">
        <v>202</v>
      </c>
    </row>
    <row r="328" spans="1:38" hidden="1" x14ac:dyDescent="0.4">
      <c r="A328" s="2" t="s">
        <v>203</v>
      </c>
      <c r="B328" s="2" t="s">
        <v>204</v>
      </c>
      <c r="D328" s="2" t="s">
        <v>202</v>
      </c>
      <c r="E328" s="2" t="s">
        <v>202</v>
      </c>
      <c r="F328" s="2" t="s">
        <v>202</v>
      </c>
      <c r="G328" s="2" t="s">
        <v>202</v>
      </c>
      <c r="H328" s="2" t="s">
        <v>202</v>
      </c>
      <c r="I328" s="2" t="s">
        <v>202</v>
      </c>
      <c r="J328" s="2" t="s">
        <v>202</v>
      </c>
      <c r="K328" s="2" t="s">
        <v>202</v>
      </c>
      <c r="L328" s="2" t="s">
        <v>202</v>
      </c>
      <c r="M328" s="2" t="s">
        <v>202</v>
      </c>
      <c r="N328" s="2" t="s">
        <v>202</v>
      </c>
      <c r="O328" s="2" t="s">
        <v>202</v>
      </c>
      <c r="P328" s="2" t="s">
        <v>202</v>
      </c>
      <c r="Q328" s="2" t="s">
        <v>202</v>
      </c>
      <c r="R328" s="2" t="s">
        <v>202</v>
      </c>
      <c r="S328" s="2" t="s">
        <v>202</v>
      </c>
      <c r="T328" s="2" t="s">
        <v>202</v>
      </c>
      <c r="U328" s="2" t="s">
        <v>202</v>
      </c>
      <c r="V328" s="2" t="s">
        <v>202</v>
      </c>
      <c r="W328" s="2" t="s">
        <v>202</v>
      </c>
      <c r="X328" s="2" t="s">
        <v>202</v>
      </c>
      <c r="Y328" s="2" t="s">
        <v>202</v>
      </c>
      <c r="Z328" s="2" t="s">
        <v>202</v>
      </c>
      <c r="AA328" s="2" t="s">
        <v>202</v>
      </c>
      <c r="AB328" s="2" t="s">
        <v>202</v>
      </c>
      <c r="AC328" s="2" t="s">
        <v>202</v>
      </c>
      <c r="AD328" s="2" t="s">
        <v>202</v>
      </c>
      <c r="AE328" s="2" t="s">
        <v>202</v>
      </c>
      <c r="AF328" s="2" t="s">
        <v>202</v>
      </c>
      <c r="AG328" s="2" t="s">
        <v>202</v>
      </c>
      <c r="AH328" s="2" t="s">
        <v>202</v>
      </c>
    </row>
    <row r="329" spans="1:38" hidden="1" x14ac:dyDescent="0.4">
      <c r="A329" s="2" t="s">
        <v>205</v>
      </c>
      <c r="B329" s="2" t="s">
        <v>206</v>
      </c>
      <c r="D329" s="2" t="s">
        <v>202</v>
      </c>
      <c r="E329" s="2" t="s">
        <v>202</v>
      </c>
      <c r="F329" s="2" t="s">
        <v>202</v>
      </c>
      <c r="G329" s="2" t="s">
        <v>202</v>
      </c>
      <c r="H329" s="2" t="s">
        <v>202</v>
      </c>
      <c r="I329" s="2" t="s">
        <v>202</v>
      </c>
      <c r="J329" s="2" t="s">
        <v>202</v>
      </c>
      <c r="K329" s="2" t="s">
        <v>202</v>
      </c>
      <c r="L329" s="2" t="s">
        <v>202</v>
      </c>
      <c r="M329" s="2" t="s">
        <v>202</v>
      </c>
      <c r="N329" s="2" t="s">
        <v>202</v>
      </c>
      <c r="O329" s="2" t="s">
        <v>202</v>
      </c>
      <c r="P329" s="2" t="s">
        <v>202</v>
      </c>
      <c r="Q329" s="2" t="s">
        <v>202</v>
      </c>
      <c r="R329" s="2" t="s">
        <v>202</v>
      </c>
      <c r="S329" s="2" t="s">
        <v>202</v>
      </c>
      <c r="T329" s="2" t="s">
        <v>202</v>
      </c>
      <c r="U329" s="2" t="s">
        <v>202</v>
      </c>
      <c r="V329" s="2" t="s">
        <v>202</v>
      </c>
      <c r="W329" s="2" t="s">
        <v>202</v>
      </c>
      <c r="X329" s="2" t="s">
        <v>202</v>
      </c>
      <c r="Y329" s="2" t="s">
        <v>202</v>
      </c>
      <c r="Z329" s="2" t="s">
        <v>202</v>
      </c>
      <c r="AA329" s="2" t="s">
        <v>202</v>
      </c>
      <c r="AB329" s="2" t="s">
        <v>202</v>
      </c>
      <c r="AC329" s="2" t="s">
        <v>202</v>
      </c>
      <c r="AD329" s="2" t="s">
        <v>202</v>
      </c>
      <c r="AE329" s="2" t="s">
        <v>202</v>
      </c>
      <c r="AF329" s="2" t="s">
        <v>202</v>
      </c>
      <c r="AG329" s="2" t="s">
        <v>202</v>
      </c>
      <c r="AH329" s="2" t="s">
        <v>202</v>
      </c>
    </row>
    <row r="330" spans="1:38" hidden="1" x14ac:dyDescent="0.4">
      <c r="A330" s="2" t="s">
        <v>207</v>
      </c>
      <c r="B330" s="2" t="s">
        <v>208</v>
      </c>
      <c r="D330" s="2" t="s">
        <v>202</v>
      </c>
      <c r="E330" s="2" t="s">
        <v>202</v>
      </c>
      <c r="F330" s="2" t="s">
        <v>202</v>
      </c>
      <c r="G330" s="2" t="s">
        <v>202</v>
      </c>
      <c r="H330" s="2" t="s">
        <v>202</v>
      </c>
      <c r="I330" s="2" t="s">
        <v>202</v>
      </c>
      <c r="J330" s="2" t="s">
        <v>202</v>
      </c>
      <c r="K330" s="2" t="s">
        <v>202</v>
      </c>
      <c r="L330" s="2" t="s">
        <v>202</v>
      </c>
      <c r="M330" s="2" t="s">
        <v>202</v>
      </c>
      <c r="N330" s="2" t="s">
        <v>202</v>
      </c>
      <c r="O330" s="2" t="s">
        <v>202</v>
      </c>
      <c r="P330" s="2" t="s">
        <v>202</v>
      </c>
      <c r="Q330" s="2" t="s">
        <v>202</v>
      </c>
      <c r="R330" s="2" t="s">
        <v>202</v>
      </c>
      <c r="S330" s="2" t="s">
        <v>202</v>
      </c>
      <c r="T330" s="2" t="s">
        <v>202</v>
      </c>
      <c r="U330" s="2" t="s">
        <v>202</v>
      </c>
      <c r="V330" s="2" t="s">
        <v>202</v>
      </c>
      <c r="W330" s="2" t="s">
        <v>202</v>
      </c>
      <c r="X330" s="2" t="s">
        <v>202</v>
      </c>
      <c r="Y330" s="2" t="s">
        <v>202</v>
      </c>
      <c r="Z330" s="2" t="s">
        <v>202</v>
      </c>
      <c r="AA330" s="2" t="s">
        <v>202</v>
      </c>
      <c r="AB330" s="2" t="s">
        <v>202</v>
      </c>
      <c r="AC330" s="2" t="s">
        <v>202</v>
      </c>
      <c r="AD330" s="2" t="s">
        <v>202</v>
      </c>
      <c r="AE330" s="2" t="s">
        <v>202</v>
      </c>
      <c r="AF330" s="2" t="s">
        <v>202</v>
      </c>
      <c r="AG330" s="2" t="s">
        <v>202</v>
      </c>
      <c r="AH330" s="2" t="s">
        <v>202</v>
      </c>
    </row>
    <row r="331" spans="1:38" hidden="1" x14ac:dyDescent="0.4">
      <c r="A331" s="2" t="s">
        <v>209</v>
      </c>
      <c r="B331" s="2" t="s">
        <v>210</v>
      </c>
    </row>
    <row r="332" spans="1:38" x14ac:dyDescent="0.4">
      <c r="A332" s="2" t="s">
        <v>211</v>
      </c>
      <c r="B332" s="2" t="s">
        <v>212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4.8006693000000003E-2</v>
      </c>
      <c r="T332" s="2">
        <v>5.8462509000000003E-2</v>
      </c>
      <c r="U332" s="2">
        <v>8.7424680000000005E-2</v>
      </c>
      <c r="V332" s="2">
        <v>9.5123763E-2</v>
      </c>
      <c r="W332" s="2">
        <v>3.7056642000000001E-2</v>
      </c>
      <c r="X332" s="2">
        <v>4.6776597000000003E-2</v>
      </c>
      <c r="Y332" s="2">
        <v>4.5063249E-2</v>
      </c>
      <c r="Z332" s="2">
        <v>6.4173669000000003E-2</v>
      </c>
      <c r="AA332" s="2">
        <v>7.9923290999999994E-2</v>
      </c>
      <c r="AB332" s="2">
        <v>7.3344474000000007E-2</v>
      </c>
      <c r="AC332" s="2">
        <v>6.5282952000000005E-2</v>
      </c>
      <c r="AD332" s="2">
        <v>5.2147284000000002E-2</v>
      </c>
      <c r="AE332" s="2">
        <v>5.8198917000000003E-2</v>
      </c>
      <c r="AF332" s="2">
        <v>6.4931496000000005E-2</v>
      </c>
      <c r="AG332" s="2">
        <v>7.501389E-2</v>
      </c>
      <c r="AH332" s="2">
        <v>5.0798572E-2</v>
      </c>
      <c r="AI332" s="2">
        <v>5.6117858E-2</v>
      </c>
      <c r="AJ332" s="2">
        <v>7.3794338000000001E-2</v>
      </c>
      <c r="AK332" s="2">
        <v>3.7272347999999997E-2</v>
      </c>
      <c r="AL332" s="2">
        <v>6.6750939999999995E-2</v>
      </c>
    </row>
    <row r="335" spans="1:38" x14ac:dyDescent="0.4">
      <c r="A335" s="9" t="s">
        <v>213</v>
      </c>
    </row>
    <row r="336" spans="1:38" x14ac:dyDescent="0.4">
      <c r="A336" s="2" t="s">
        <v>65</v>
      </c>
    </row>
    <row r="337" spans="1:38" x14ac:dyDescent="0.4">
      <c r="A337" s="30" t="s">
        <v>304</v>
      </c>
      <c r="B337" s="30"/>
      <c r="C337" s="30"/>
    </row>
    <row r="338" spans="1:38" x14ac:dyDescent="0.4">
      <c r="A338" s="29" t="s">
        <v>214</v>
      </c>
      <c r="B338" s="29"/>
      <c r="C338" s="29"/>
    </row>
    <row r="339" spans="1:38" x14ac:dyDescent="0.4">
      <c r="A339" s="30" t="s">
        <v>215</v>
      </c>
      <c r="B339" s="30"/>
      <c r="C339" s="30"/>
    </row>
    <row r="340" spans="1:38" x14ac:dyDescent="0.4">
      <c r="A340" s="29" t="s">
        <v>216</v>
      </c>
      <c r="B340" s="29"/>
      <c r="C340" s="29"/>
    </row>
    <row r="341" spans="1:38" x14ac:dyDescent="0.4">
      <c r="A341" s="29" t="s">
        <v>217</v>
      </c>
      <c r="B341" s="6"/>
      <c r="C341" s="6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</row>
    <row r="342" spans="1:38" x14ac:dyDescent="0.4">
      <c r="A342" s="4" t="s">
        <v>218</v>
      </c>
      <c r="B342" s="4"/>
      <c r="C342" s="4"/>
    </row>
    <row r="343" spans="1:38" x14ac:dyDescent="0.4">
      <c r="A343" s="2" t="s">
        <v>34</v>
      </c>
      <c r="D343" s="10">
        <f t="shared" ref="D343:AL343" si="126">D348+D349+D350</f>
        <v>0</v>
      </c>
      <c r="E343" s="10">
        <f t="shared" si="126"/>
        <v>0</v>
      </c>
      <c r="F343" s="10">
        <f t="shared" si="126"/>
        <v>0</v>
      </c>
      <c r="G343" s="10">
        <f t="shared" si="126"/>
        <v>0</v>
      </c>
      <c r="H343" s="10">
        <f t="shared" si="126"/>
        <v>1.7960000000000001E-3</v>
      </c>
      <c r="I343" s="10">
        <f t="shared" si="126"/>
        <v>2.0460000000000001E-3</v>
      </c>
      <c r="J343" s="10">
        <f t="shared" si="126"/>
        <v>2.9599999999999998E-4</v>
      </c>
      <c r="K343" s="10">
        <f t="shared" si="126"/>
        <v>6.6200000000000005E-4</v>
      </c>
      <c r="L343" s="10">
        <f t="shared" si="126"/>
        <v>3.0699999999999998E-4</v>
      </c>
      <c r="M343" s="10">
        <f t="shared" si="126"/>
        <v>1.66E-4</v>
      </c>
      <c r="N343" s="10">
        <f t="shared" si="126"/>
        <v>0.88311459999999997</v>
      </c>
      <c r="O343" s="10">
        <f t="shared" si="126"/>
        <v>0.51292099999999996</v>
      </c>
      <c r="P343" s="10">
        <f t="shared" si="126"/>
        <v>0.53418499999999991</v>
      </c>
      <c r="Q343" s="10">
        <f t="shared" si="126"/>
        <v>0.5978</v>
      </c>
      <c r="R343" s="10">
        <f t="shared" si="126"/>
        <v>0.61914999999999998</v>
      </c>
      <c r="S343" s="10">
        <f t="shared" si="126"/>
        <v>1.1072595999999999</v>
      </c>
      <c r="T343" s="10">
        <f t="shared" si="126"/>
        <v>0.65212599999999998</v>
      </c>
      <c r="U343" s="10">
        <f t="shared" si="126"/>
        <v>0.59797999999999996</v>
      </c>
      <c r="V343" s="10">
        <f t="shared" si="126"/>
        <v>0.48378199999999999</v>
      </c>
      <c r="W343" s="10">
        <f t="shared" si="126"/>
        <v>0.44086399999999998</v>
      </c>
      <c r="X343" s="10">
        <f t="shared" si="126"/>
        <v>1.2694485</v>
      </c>
      <c r="Y343" s="10">
        <f t="shared" si="126"/>
        <v>1.3266966500000001</v>
      </c>
      <c r="Z343" s="10">
        <f t="shared" si="126"/>
        <v>1.23423605</v>
      </c>
      <c r="AA343" s="10">
        <f t="shared" si="126"/>
        <v>1.2492595</v>
      </c>
      <c r="AB343" s="10">
        <f t="shared" si="126"/>
        <v>1.4166462500000001</v>
      </c>
      <c r="AC343" s="10">
        <f t="shared" si="126"/>
        <v>1.3613814500000001</v>
      </c>
      <c r="AD343" s="10">
        <f t="shared" si="126"/>
        <v>1.4612406</v>
      </c>
      <c r="AE343" s="10">
        <f t="shared" si="126"/>
        <v>1.4332773999999999</v>
      </c>
      <c r="AF343" s="10">
        <f t="shared" si="126"/>
        <v>1.4040533500000001</v>
      </c>
      <c r="AG343" s="10">
        <f t="shared" si="126"/>
        <v>1.4010745500000001</v>
      </c>
      <c r="AH343" s="10">
        <f t="shared" si="126"/>
        <v>1.3822680000000001</v>
      </c>
      <c r="AI343" s="25">
        <f t="shared" si="126"/>
        <v>1.6860977500000001</v>
      </c>
      <c r="AJ343" s="25">
        <f t="shared" si="126"/>
        <v>1.7767097999999999</v>
      </c>
      <c r="AK343" s="25">
        <f t="shared" si="126"/>
        <v>1.6176784500000001</v>
      </c>
      <c r="AL343" s="25">
        <f t="shared" si="126"/>
        <v>1.8138227</v>
      </c>
    </row>
    <row r="344" spans="1:38" x14ac:dyDescent="0.4">
      <c r="A344" s="14" t="s">
        <v>24</v>
      </c>
      <c r="B344" s="14"/>
      <c r="C344" s="14"/>
      <c r="D344" s="14"/>
      <c r="E344" s="15">
        <v>0</v>
      </c>
      <c r="F344" s="15">
        <v>0</v>
      </c>
      <c r="G344" s="15">
        <v>0</v>
      </c>
      <c r="H344" s="15">
        <v>0</v>
      </c>
      <c r="I344" s="15">
        <v>0</v>
      </c>
      <c r="J344" s="15">
        <v>0</v>
      </c>
      <c r="K344" s="15">
        <v>0</v>
      </c>
      <c r="L344" s="15">
        <v>0</v>
      </c>
      <c r="M344" s="15">
        <v>0</v>
      </c>
      <c r="N344" s="15">
        <v>0</v>
      </c>
      <c r="O344" s="15">
        <v>0</v>
      </c>
      <c r="P344" s="15">
        <v>0</v>
      </c>
      <c r="Q344" s="15">
        <v>0</v>
      </c>
      <c r="R344" s="15">
        <v>0</v>
      </c>
      <c r="S344" s="15">
        <v>0</v>
      </c>
      <c r="T344" s="15">
        <v>0</v>
      </c>
      <c r="U344" s="15">
        <v>0</v>
      </c>
      <c r="V344" s="15">
        <v>0</v>
      </c>
      <c r="W344" s="15">
        <v>0</v>
      </c>
      <c r="X344" s="15">
        <v>0</v>
      </c>
      <c r="Y344" s="15">
        <v>0</v>
      </c>
      <c r="Z344" s="15">
        <v>0</v>
      </c>
      <c r="AA344" s="15">
        <v>0</v>
      </c>
      <c r="AB344" s="15">
        <v>0</v>
      </c>
      <c r="AC344" s="15">
        <v>0</v>
      </c>
      <c r="AD344" s="15">
        <v>0</v>
      </c>
      <c r="AE344" s="15">
        <v>0</v>
      </c>
      <c r="AF344" s="15">
        <v>0</v>
      </c>
      <c r="AG344" s="15">
        <v>0</v>
      </c>
      <c r="AH344" s="15">
        <v>0</v>
      </c>
      <c r="AI344" s="15">
        <v>0</v>
      </c>
      <c r="AJ344" s="15">
        <v>0</v>
      </c>
      <c r="AK344" s="15">
        <v>0</v>
      </c>
      <c r="AL344" s="15">
        <v>0</v>
      </c>
    </row>
    <row r="345" spans="1:38" x14ac:dyDescent="0.4">
      <c r="A345" s="16" t="s">
        <v>25</v>
      </c>
      <c r="D345" s="10"/>
      <c r="E345" s="17">
        <v>0</v>
      </c>
      <c r="F345" s="17">
        <v>0</v>
      </c>
      <c r="G345" s="17">
        <v>0</v>
      </c>
      <c r="H345" s="17">
        <v>0</v>
      </c>
      <c r="I345" s="17">
        <v>0</v>
      </c>
      <c r="J345" s="17">
        <v>0</v>
      </c>
      <c r="K345" s="17">
        <v>0</v>
      </c>
      <c r="L345" s="17">
        <v>0</v>
      </c>
      <c r="M345" s="17">
        <v>0</v>
      </c>
      <c r="N345" s="17">
        <v>0</v>
      </c>
      <c r="O345" s="17">
        <f t="shared" ref="O345:R345" si="127">(O343-N343)/N343</f>
        <v>-0.41919089549646221</v>
      </c>
      <c r="P345" s="17">
        <f t="shared" si="127"/>
        <v>4.1456676564227142E-2</v>
      </c>
      <c r="Q345" s="17">
        <f t="shared" si="127"/>
        <v>0.11908795641959265</v>
      </c>
      <c r="R345" s="17">
        <f t="shared" si="127"/>
        <v>3.5714285714285685E-2</v>
      </c>
      <c r="S345" s="46">
        <f>(S343-R343)/R343</f>
        <v>0.78835435677945565</v>
      </c>
      <c r="T345" s="17">
        <f t="shared" ref="T345:AL345" si="128">(T343-S343)/S343</f>
        <v>-0.41104507018950204</v>
      </c>
      <c r="U345" s="17">
        <f t="shared" si="128"/>
        <v>-8.3029966601546365E-2</v>
      </c>
      <c r="V345" s="17">
        <f t="shared" si="128"/>
        <v>-0.19097294223887082</v>
      </c>
      <c r="W345" s="17">
        <f t="shared" si="128"/>
        <v>-8.8713511457640032E-2</v>
      </c>
      <c r="X345" s="17">
        <f t="shared" si="128"/>
        <v>1.8794560227190247</v>
      </c>
      <c r="Y345" s="17">
        <f t="shared" si="128"/>
        <v>4.5096866867777752E-2</v>
      </c>
      <c r="Z345" s="17">
        <f t="shared" si="128"/>
        <v>-6.969234451598269E-2</v>
      </c>
      <c r="AA345" s="17">
        <f t="shared" si="128"/>
        <v>1.21722663991219E-2</v>
      </c>
      <c r="AB345" s="17">
        <f t="shared" si="128"/>
        <v>0.13398877495028066</v>
      </c>
      <c r="AC345" s="17">
        <f t="shared" si="128"/>
        <v>-3.9011009276310155E-2</v>
      </c>
      <c r="AD345" s="17">
        <f t="shared" si="128"/>
        <v>7.335133734927847E-2</v>
      </c>
      <c r="AE345" s="17">
        <f t="shared" si="128"/>
        <v>-1.9136615831780255E-2</v>
      </c>
      <c r="AF345" s="17">
        <f t="shared" si="128"/>
        <v>-2.0389667764244269E-2</v>
      </c>
      <c r="AG345" s="17">
        <f t="shared" si="128"/>
        <v>-2.1215718049459788E-3</v>
      </c>
      <c r="AH345" s="20">
        <f t="shared" si="128"/>
        <v>-1.3422947408473079E-2</v>
      </c>
      <c r="AI345" s="21">
        <f t="shared" si="128"/>
        <v>0.21980524037306803</v>
      </c>
      <c r="AJ345" s="21">
        <f t="shared" si="128"/>
        <v>5.3740686149423914E-2</v>
      </c>
      <c r="AK345" s="21">
        <f t="shared" si="128"/>
        <v>-8.9508905731256624E-2</v>
      </c>
      <c r="AL345" s="21">
        <f t="shared" si="128"/>
        <v>0.12125045617069319</v>
      </c>
    </row>
    <row r="346" spans="1:38" hidden="1" x14ac:dyDescent="0.4">
      <c r="A346" s="2" t="s">
        <v>35</v>
      </c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20"/>
      <c r="AI346" s="21"/>
    </row>
    <row r="347" spans="1:38" hidden="1" x14ac:dyDescent="0.4">
      <c r="A347" s="2" t="s">
        <v>219</v>
      </c>
      <c r="B347" s="2" t="s">
        <v>220</v>
      </c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20"/>
      <c r="AI347" s="21"/>
    </row>
    <row r="348" spans="1:38" x14ac:dyDescent="0.4">
      <c r="A348" s="2" t="s">
        <v>222</v>
      </c>
      <c r="B348" s="2" t="s">
        <v>223</v>
      </c>
      <c r="D348" s="2">
        <v>0</v>
      </c>
      <c r="E348" s="2">
        <v>0</v>
      </c>
      <c r="F348" s="2">
        <v>0</v>
      </c>
      <c r="G348" s="2">
        <v>0</v>
      </c>
      <c r="H348" s="2">
        <v>1.7960000000000001E-3</v>
      </c>
      <c r="I348" s="2">
        <v>2.0460000000000001E-3</v>
      </c>
      <c r="J348" s="2">
        <v>2.9599999999999998E-4</v>
      </c>
      <c r="K348" s="2">
        <v>6.6200000000000005E-4</v>
      </c>
      <c r="L348" s="2">
        <v>3.0699999999999998E-4</v>
      </c>
      <c r="M348" s="2">
        <v>1.66E-4</v>
      </c>
      <c r="N348" s="2">
        <v>2.2599999999999999E-4</v>
      </c>
      <c r="O348" s="2">
        <v>5.2099999999999998E-4</v>
      </c>
      <c r="P348" s="2">
        <v>4.35E-4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2">
        <v>2.0699999999999998E-3</v>
      </c>
      <c r="W348" s="2">
        <v>2.447E-3</v>
      </c>
      <c r="X348" s="2">
        <v>2.5000000000000001E-3</v>
      </c>
      <c r="Y348" s="2">
        <v>4.0000000000000001E-3</v>
      </c>
      <c r="Z348" s="2">
        <v>3.9719999999999998E-3</v>
      </c>
      <c r="AA348" s="2">
        <v>3.5690000000000001E-3</v>
      </c>
      <c r="AB348" s="2">
        <v>3.8660000000000001E-3</v>
      </c>
      <c r="AC348" s="2">
        <v>3.5447E-3</v>
      </c>
      <c r="AD348" s="2">
        <v>3.3254000000000001E-3</v>
      </c>
      <c r="AE348" s="2">
        <v>4.2033000000000001E-3</v>
      </c>
      <c r="AF348" s="2">
        <v>4.6537999999999996E-3</v>
      </c>
      <c r="AG348" s="2">
        <v>3.7585000000000001E-3</v>
      </c>
      <c r="AH348" s="2">
        <v>3.2637E-3</v>
      </c>
      <c r="AI348" s="26">
        <v>2.6870000000000002E-3</v>
      </c>
      <c r="AJ348" s="2">
        <v>3.2842000000000001E-3</v>
      </c>
      <c r="AK348" s="2">
        <v>3.5652000000000001E-3</v>
      </c>
      <c r="AL348" s="2">
        <v>3.2843E-3</v>
      </c>
    </row>
    <row r="349" spans="1:38" x14ac:dyDescent="0.4">
      <c r="A349" s="2" t="s">
        <v>305</v>
      </c>
      <c r="B349" s="2" t="s">
        <v>306</v>
      </c>
      <c r="D349" s="2">
        <v>0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2.6144000000000001E-2</v>
      </c>
      <c r="U349" s="2">
        <v>9.5739999999999992E-3</v>
      </c>
      <c r="V349" s="2">
        <v>8.1689999999999992E-3</v>
      </c>
      <c r="W349" s="2">
        <v>6.7200000000000003E-3</v>
      </c>
      <c r="X349" s="2">
        <v>1.6893999999999999E-2</v>
      </c>
      <c r="Y349" s="2">
        <v>1.1354E-2</v>
      </c>
      <c r="Z349" s="2">
        <v>1.5096E-2</v>
      </c>
      <c r="AA349" s="2">
        <v>1.4858E-2</v>
      </c>
      <c r="AB349" s="2">
        <v>1.5299999999999999E-2</v>
      </c>
      <c r="AC349" s="2">
        <v>1.3561999999999999E-2</v>
      </c>
      <c r="AD349" s="2">
        <v>1.555E-2</v>
      </c>
      <c r="AE349" s="2">
        <v>1.3362000000000001E-2</v>
      </c>
      <c r="AF349" s="2">
        <v>1.4137E-2</v>
      </c>
      <c r="AG349" s="2">
        <v>8.7659999999999995E-3</v>
      </c>
      <c r="AH349" s="2">
        <v>9.5750000000000002E-3</v>
      </c>
      <c r="AI349" s="2">
        <v>1.2676E-2</v>
      </c>
      <c r="AJ349" s="2">
        <v>1.0343E-2</v>
      </c>
      <c r="AK349" s="2">
        <v>1.8719E-2</v>
      </c>
      <c r="AL349" s="2">
        <v>1.3001E-2</v>
      </c>
    </row>
    <row r="350" spans="1:38" x14ac:dyDescent="0.4">
      <c r="A350" s="2" t="s">
        <v>307</v>
      </c>
      <c r="B350" s="2" t="s">
        <v>308</v>
      </c>
      <c r="D350" s="2">
        <v>0</v>
      </c>
      <c r="E350" s="2">
        <v>0</v>
      </c>
      <c r="F350" s="2">
        <v>0</v>
      </c>
      <c r="G350" s="2">
        <v>0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0.88288860000000002</v>
      </c>
      <c r="O350" s="2">
        <v>0.51239999999999997</v>
      </c>
      <c r="P350" s="2">
        <v>0.53374999999999995</v>
      </c>
      <c r="Q350" s="2">
        <v>0.5978</v>
      </c>
      <c r="R350" s="2">
        <v>0.61914999999999998</v>
      </c>
      <c r="S350" s="2">
        <v>1.1072595999999999</v>
      </c>
      <c r="T350" s="2">
        <v>0.62598200000000004</v>
      </c>
      <c r="U350" s="2">
        <v>0.58840599999999998</v>
      </c>
      <c r="V350" s="2">
        <v>0.47354299999999999</v>
      </c>
      <c r="W350" s="2">
        <v>0.431697</v>
      </c>
      <c r="X350" s="2">
        <v>1.2500545000000001</v>
      </c>
      <c r="Y350" s="2">
        <v>1.3113426500000001</v>
      </c>
      <c r="Z350" s="2">
        <v>1.2151680499999999</v>
      </c>
      <c r="AA350" s="2">
        <v>1.2308325</v>
      </c>
      <c r="AB350" s="2">
        <v>1.3974802500000001</v>
      </c>
      <c r="AC350" s="2">
        <v>1.3442747500000001</v>
      </c>
      <c r="AD350" s="2">
        <v>1.4423652</v>
      </c>
      <c r="AE350" s="2">
        <v>1.4157120999999999</v>
      </c>
      <c r="AF350" s="2">
        <v>1.38526255</v>
      </c>
      <c r="AG350" s="2">
        <v>1.3885500500000001</v>
      </c>
      <c r="AH350" s="2">
        <v>1.3694293</v>
      </c>
      <c r="AI350" s="2">
        <v>1.67073475</v>
      </c>
      <c r="AJ350" s="2">
        <v>1.7630825999999999</v>
      </c>
      <c r="AK350" s="2">
        <v>1.59539425</v>
      </c>
      <c r="AL350" s="2">
        <v>1.7975374</v>
      </c>
    </row>
    <row r="353" spans="1:38" x14ac:dyDescent="0.4">
      <c r="A353" s="9" t="s">
        <v>226</v>
      </c>
    </row>
    <row r="354" spans="1:38" x14ac:dyDescent="0.4">
      <c r="A354" s="2" t="s">
        <v>65</v>
      </c>
    </row>
    <row r="355" spans="1:38" x14ac:dyDescent="0.4">
      <c r="A355" s="4" t="s">
        <v>227</v>
      </c>
      <c r="B355" s="4"/>
      <c r="C355" s="4"/>
    </row>
    <row r="356" spans="1:38" x14ac:dyDescent="0.4">
      <c r="A356" s="6" t="s">
        <v>228</v>
      </c>
      <c r="B356" s="6"/>
      <c r="C356" s="6"/>
    </row>
    <row r="357" spans="1:38" x14ac:dyDescent="0.4">
      <c r="A357" s="6" t="s">
        <v>229</v>
      </c>
      <c r="B357" s="6"/>
      <c r="C357" s="6"/>
    </row>
    <row r="358" spans="1:38" x14ac:dyDescent="0.4">
      <c r="A358" s="6" t="s">
        <v>230</v>
      </c>
      <c r="B358" s="6"/>
      <c r="C358" s="6"/>
    </row>
    <row r="359" spans="1:38" x14ac:dyDescent="0.4">
      <c r="A359" s="6" t="s">
        <v>231</v>
      </c>
      <c r="B359" s="6"/>
      <c r="C359" s="6"/>
    </row>
    <row r="360" spans="1:38" x14ac:dyDescent="0.4">
      <c r="A360" s="6" t="s">
        <v>232</v>
      </c>
      <c r="B360" s="6"/>
      <c r="C360" s="6"/>
    </row>
    <row r="361" spans="1:38" x14ac:dyDescent="0.4">
      <c r="A361" s="4" t="s">
        <v>289</v>
      </c>
      <c r="B361" s="4"/>
      <c r="C361" s="4"/>
    </row>
    <row r="362" spans="1:38" x14ac:dyDescent="0.4">
      <c r="A362" s="2" t="s">
        <v>34</v>
      </c>
      <c r="D362" s="10">
        <f t="shared" ref="D362:AL362" si="129">SUM(D365:D377)</f>
        <v>4.5368140000000006</v>
      </c>
      <c r="E362" s="10">
        <f t="shared" si="129"/>
        <v>4.4243280000000009</v>
      </c>
      <c r="F362" s="10">
        <f t="shared" si="129"/>
        <v>3.4508720000000004</v>
      </c>
      <c r="G362" s="10">
        <f t="shared" si="129"/>
        <v>2.6361399999999997</v>
      </c>
      <c r="H362" s="10">
        <f t="shared" si="129"/>
        <v>2.4768050000000001</v>
      </c>
      <c r="I362" s="10">
        <f t="shared" si="129"/>
        <v>2.4414009999999999</v>
      </c>
      <c r="J362" s="10">
        <f t="shared" si="129"/>
        <v>2.3513530000000005</v>
      </c>
      <c r="K362" s="10">
        <f t="shared" si="129"/>
        <v>2.2983990000000003</v>
      </c>
      <c r="L362" s="10">
        <f t="shared" si="129"/>
        <v>2.2446749999999995</v>
      </c>
      <c r="M362" s="10">
        <f t="shared" si="129"/>
        <v>2.0832570000000001</v>
      </c>
      <c r="N362" s="10">
        <f t="shared" si="129"/>
        <v>1.9267780000000001</v>
      </c>
      <c r="O362" s="10">
        <f t="shared" si="129"/>
        <v>1.9686560000000002</v>
      </c>
      <c r="P362" s="10">
        <f t="shared" si="129"/>
        <v>2.0713219999999999</v>
      </c>
      <c r="Q362" s="10">
        <f t="shared" si="129"/>
        <v>2.1790699999999998</v>
      </c>
      <c r="R362" s="10">
        <f t="shared" si="129"/>
        <v>2.2466820000000003</v>
      </c>
      <c r="S362" s="10">
        <f t="shared" si="129"/>
        <v>6.0469900000000001</v>
      </c>
      <c r="T362" s="10">
        <f t="shared" si="129"/>
        <v>6.102487</v>
      </c>
      <c r="U362" s="10">
        <f t="shared" si="129"/>
        <v>6.0943679999999993</v>
      </c>
      <c r="V362" s="10">
        <f t="shared" si="129"/>
        <v>6.0399890000000003</v>
      </c>
      <c r="W362" s="10">
        <f t="shared" si="129"/>
        <v>6.1875920000000004</v>
      </c>
      <c r="X362" s="10">
        <f t="shared" si="129"/>
        <v>6.1268039999999999</v>
      </c>
      <c r="Y362" s="10">
        <f t="shared" si="129"/>
        <v>6.2902519999999997</v>
      </c>
      <c r="Z362" s="10">
        <f t="shared" si="129"/>
        <v>6.3996149999999998</v>
      </c>
      <c r="AA362" s="10">
        <f t="shared" si="129"/>
        <v>6.4237030000000006</v>
      </c>
      <c r="AB362" s="10">
        <f t="shared" si="129"/>
        <v>6.7186469999999998</v>
      </c>
      <c r="AC362" s="10">
        <f t="shared" si="129"/>
        <v>6.8889050000000003</v>
      </c>
      <c r="AD362" s="10">
        <f t="shared" si="129"/>
        <v>6.9735129999999996</v>
      </c>
      <c r="AE362" s="10">
        <f t="shared" si="129"/>
        <v>6.6056089999999994</v>
      </c>
      <c r="AF362" s="10">
        <f t="shared" si="129"/>
        <v>6.8181729999999998</v>
      </c>
      <c r="AG362" s="10">
        <f t="shared" si="129"/>
        <v>6.9914860000000001</v>
      </c>
      <c r="AH362" s="10">
        <f t="shared" si="129"/>
        <v>6.9737290000000005</v>
      </c>
      <c r="AI362" s="10">
        <f t="shared" si="129"/>
        <v>7.0318519999999998</v>
      </c>
      <c r="AJ362" s="10">
        <f t="shared" si="129"/>
        <v>6.9473400000000005</v>
      </c>
      <c r="AK362" s="10">
        <f t="shared" si="129"/>
        <v>7.0065929999999996</v>
      </c>
      <c r="AL362" s="10">
        <f t="shared" si="129"/>
        <v>6.7645490000000006</v>
      </c>
    </row>
    <row r="363" spans="1:38" x14ac:dyDescent="0.4">
      <c r="A363" s="14" t="s">
        <v>24</v>
      </c>
      <c r="B363" s="14"/>
      <c r="C363" s="14"/>
      <c r="D363" s="14"/>
      <c r="E363" s="15">
        <f t="shared" ref="E363:AL363" si="130">(E362-$D362)/$D362</f>
        <v>-2.4794051508393252E-2</v>
      </c>
      <c r="F363" s="15">
        <f t="shared" si="130"/>
        <v>-0.23936224848539087</v>
      </c>
      <c r="G363" s="15">
        <f t="shared" si="130"/>
        <v>-0.41894466028362648</v>
      </c>
      <c r="H363" s="15">
        <f t="shared" si="130"/>
        <v>-0.45406512147070616</v>
      </c>
      <c r="I363" s="15">
        <f t="shared" si="130"/>
        <v>-0.46186883570717258</v>
      </c>
      <c r="J363" s="15">
        <f t="shared" si="130"/>
        <v>-0.48171712571862102</v>
      </c>
      <c r="K363" s="15">
        <f t="shared" si="130"/>
        <v>-0.49338919338549037</v>
      </c>
      <c r="L363" s="15">
        <f t="shared" si="130"/>
        <v>-0.50523098368149999</v>
      </c>
      <c r="M363" s="15">
        <f t="shared" si="130"/>
        <v>-0.54081057764325369</v>
      </c>
      <c r="N363" s="15">
        <f t="shared" si="130"/>
        <v>-0.57530152216952257</v>
      </c>
      <c r="O363" s="15">
        <f t="shared" si="130"/>
        <v>-0.56607081533428527</v>
      </c>
      <c r="P363" s="15">
        <f t="shared" si="130"/>
        <v>-0.54344127839492662</v>
      </c>
      <c r="Q363" s="15">
        <f t="shared" si="130"/>
        <v>-0.51969157210324257</v>
      </c>
      <c r="R363" s="15">
        <f t="shared" si="130"/>
        <v>-0.50478860275074089</v>
      </c>
      <c r="S363" s="45">
        <f t="shared" si="130"/>
        <v>0.33287148205767292</v>
      </c>
      <c r="T363" s="15">
        <f t="shared" si="130"/>
        <v>0.34510407523870257</v>
      </c>
      <c r="U363" s="15">
        <f t="shared" si="130"/>
        <v>0.34331449338676845</v>
      </c>
      <c r="V363" s="15">
        <f t="shared" si="130"/>
        <v>0.33132832864649059</v>
      </c>
      <c r="W363" s="15">
        <f t="shared" si="130"/>
        <v>0.36386283413867082</v>
      </c>
      <c r="X363" s="15">
        <f t="shared" si="130"/>
        <v>0.35046400403454919</v>
      </c>
      <c r="Y363" s="15">
        <f t="shared" si="130"/>
        <v>0.3864910485640361</v>
      </c>
      <c r="Z363" s="15">
        <f t="shared" si="130"/>
        <v>0.41059673153891674</v>
      </c>
      <c r="AA363" s="15">
        <f t="shared" si="130"/>
        <v>0.41590618438401922</v>
      </c>
      <c r="AB363" s="15">
        <f t="shared" si="130"/>
        <v>0.48091744559067201</v>
      </c>
      <c r="AC363" s="15">
        <f t="shared" si="130"/>
        <v>0.51844554350255478</v>
      </c>
      <c r="AD363" s="15">
        <f t="shared" si="130"/>
        <v>0.53709475416007768</v>
      </c>
      <c r="AE363" s="15">
        <f t="shared" si="130"/>
        <v>0.45600172279489498</v>
      </c>
      <c r="AF363" s="15">
        <f t="shared" si="130"/>
        <v>0.50285486687353698</v>
      </c>
      <c r="AG363" s="15">
        <f t="shared" si="130"/>
        <v>0.54105634482700837</v>
      </c>
      <c r="AH363" s="15">
        <f t="shared" si="130"/>
        <v>0.53714236466383669</v>
      </c>
      <c r="AI363" s="31">
        <f t="shared" si="130"/>
        <v>0.54995377813593394</v>
      </c>
      <c r="AJ363" s="31">
        <f t="shared" si="130"/>
        <v>0.5313257277023038</v>
      </c>
      <c r="AK363" s="31">
        <f t="shared" si="130"/>
        <v>0.54438621464313919</v>
      </c>
      <c r="AL363" s="31">
        <f t="shared" si="130"/>
        <v>0.49103511847741604</v>
      </c>
    </row>
    <row r="364" spans="1:38" x14ac:dyDescent="0.4">
      <c r="A364" s="16" t="s">
        <v>25</v>
      </c>
      <c r="D364" s="10"/>
      <c r="E364" s="17">
        <f t="shared" ref="E364:AL364" si="131">(E362-D362)/D362</f>
        <v>-2.4794051508393252E-2</v>
      </c>
      <c r="F364" s="17">
        <f t="shared" si="131"/>
        <v>-0.22002347023095944</v>
      </c>
      <c r="G364" s="17">
        <f t="shared" si="131"/>
        <v>-0.23609452915089305</v>
      </c>
      <c r="H364" s="17">
        <f t="shared" si="131"/>
        <v>-6.0442540987959509E-2</v>
      </c>
      <c r="I364" s="17">
        <f t="shared" si="131"/>
        <v>-1.4294221789765528E-2</v>
      </c>
      <c r="J364" s="17">
        <f t="shared" si="131"/>
        <v>-3.6883740114794526E-2</v>
      </c>
      <c r="K364" s="17">
        <f t="shared" si="131"/>
        <v>-2.2520650876325314E-2</v>
      </c>
      <c r="L364" s="17">
        <f t="shared" si="131"/>
        <v>-2.3374531576110486E-2</v>
      </c>
      <c r="M364" s="17">
        <f t="shared" si="131"/>
        <v>-7.1911523939991062E-2</v>
      </c>
      <c r="N364" s="17">
        <f t="shared" si="131"/>
        <v>-7.5112672128306787E-2</v>
      </c>
      <c r="O364" s="17">
        <f t="shared" si="131"/>
        <v>2.1734730207631642E-2</v>
      </c>
      <c r="P364" s="17">
        <f t="shared" si="131"/>
        <v>5.2150299493664558E-2</v>
      </c>
      <c r="Q364" s="17">
        <f t="shared" si="131"/>
        <v>5.2018952147469086E-2</v>
      </c>
      <c r="R364" s="17">
        <f t="shared" si="131"/>
        <v>3.1027915578664501E-2</v>
      </c>
      <c r="S364" s="17">
        <f t="shared" si="131"/>
        <v>1.6915202062419155</v>
      </c>
      <c r="T364" s="17">
        <f t="shared" si="131"/>
        <v>9.1776239087545883E-3</v>
      </c>
      <c r="U364" s="17">
        <f t="shared" si="131"/>
        <v>-1.3304411791455932E-3</v>
      </c>
      <c r="V364" s="17">
        <f t="shared" si="131"/>
        <v>-8.9228284212569831E-3</v>
      </c>
      <c r="W364" s="17">
        <f t="shared" si="131"/>
        <v>2.4437627287069587E-2</v>
      </c>
      <c r="X364" s="17">
        <f t="shared" si="131"/>
        <v>-9.8241771597093828E-3</v>
      </c>
      <c r="Y364" s="17">
        <f t="shared" si="131"/>
        <v>2.6677530405738427E-2</v>
      </c>
      <c r="Z364" s="17">
        <f t="shared" si="131"/>
        <v>1.7386107901559446E-2</v>
      </c>
      <c r="AA364" s="17">
        <f t="shared" si="131"/>
        <v>3.7639764267070404E-3</v>
      </c>
      <c r="AB364" s="17">
        <f t="shared" si="131"/>
        <v>4.5914949679335917E-2</v>
      </c>
      <c r="AC364" s="17">
        <f t="shared" si="131"/>
        <v>2.534111406656734E-2</v>
      </c>
      <c r="AD364" s="17">
        <f t="shared" si="131"/>
        <v>1.2281777728100379E-2</v>
      </c>
      <c r="AE364" s="17">
        <f t="shared" si="131"/>
        <v>-5.275734052549988E-2</v>
      </c>
      <c r="AF364" s="17">
        <f t="shared" si="131"/>
        <v>3.2179319121068237E-2</v>
      </c>
      <c r="AG364" s="17">
        <f t="shared" si="131"/>
        <v>2.5419272875592959E-2</v>
      </c>
      <c r="AH364" s="20">
        <f t="shared" si="131"/>
        <v>-2.5398034123217264E-3</v>
      </c>
      <c r="AI364" s="21">
        <f t="shared" si="131"/>
        <v>8.3345653379991187E-3</v>
      </c>
      <c r="AJ364" s="21">
        <f t="shared" si="131"/>
        <v>-1.2018455450996304E-2</v>
      </c>
      <c r="AK364" s="21">
        <f t="shared" si="131"/>
        <v>8.5288757999463262E-3</v>
      </c>
      <c r="AL364" s="21">
        <f t="shared" si="131"/>
        <v>-3.4545177663380625E-2</v>
      </c>
    </row>
    <row r="365" spans="1:38" hidden="1" x14ac:dyDescent="0.4">
      <c r="A365" s="2" t="s">
        <v>35</v>
      </c>
      <c r="AI365" s="35"/>
    </row>
    <row r="366" spans="1:38" x14ac:dyDescent="0.4">
      <c r="A366" s="2" t="s">
        <v>233</v>
      </c>
      <c r="B366" s="2" t="s">
        <v>234</v>
      </c>
      <c r="D366" s="2">
        <v>0.69953600000000005</v>
      </c>
      <c r="E366" s="2">
        <v>0.69697699999999996</v>
      </c>
      <c r="F366" s="2">
        <v>0.65732500000000005</v>
      </c>
      <c r="G366" s="2">
        <v>0.59629100000000002</v>
      </c>
      <c r="H366" s="2">
        <v>0.547597</v>
      </c>
      <c r="I366" s="2">
        <v>0.51146800000000003</v>
      </c>
      <c r="J366" s="2">
        <v>0.50362399999999996</v>
      </c>
      <c r="K366" s="2">
        <v>0.50503100000000001</v>
      </c>
      <c r="L366" s="2">
        <v>0.48522100000000001</v>
      </c>
      <c r="M366" s="2">
        <v>0.44935599999999998</v>
      </c>
      <c r="N366" s="2">
        <v>0.40832000000000002</v>
      </c>
      <c r="O366" s="2">
        <v>0.38740000000000002</v>
      </c>
      <c r="P366" s="2">
        <v>0.39167999999999997</v>
      </c>
      <c r="Q366" s="2">
        <v>0.39660000000000001</v>
      </c>
      <c r="R366" s="2">
        <v>0.39453700000000003</v>
      </c>
      <c r="S366" s="2">
        <v>0.38243300000000002</v>
      </c>
      <c r="T366" s="2">
        <v>0.36864799999999998</v>
      </c>
      <c r="U366" s="2">
        <v>0.36513000000000001</v>
      </c>
      <c r="V366" s="2">
        <v>0.365097</v>
      </c>
      <c r="W366" s="2">
        <v>0.35329500000000003</v>
      </c>
      <c r="X366" s="2">
        <v>0.33900200000000003</v>
      </c>
      <c r="Y366" s="2">
        <v>0.32910200000000001</v>
      </c>
      <c r="Z366" s="2">
        <v>0.31738499999999997</v>
      </c>
      <c r="AA366" s="2">
        <v>0.30313200000000001</v>
      </c>
      <c r="AB366" s="2">
        <v>0.29666599999999999</v>
      </c>
      <c r="AC366" s="2">
        <v>0.29097099999999998</v>
      </c>
      <c r="AD366" s="2">
        <v>0.27896900000000002</v>
      </c>
      <c r="AE366" s="2">
        <v>0.267127</v>
      </c>
      <c r="AF366" s="2">
        <v>0.25423000000000001</v>
      </c>
      <c r="AG366" s="2">
        <v>0.240061</v>
      </c>
      <c r="AH366" s="2">
        <v>0.23047599999999999</v>
      </c>
      <c r="AI366" s="35">
        <v>0.225989</v>
      </c>
      <c r="AJ366" s="2">
        <v>0.224158</v>
      </c>
      <c r="AK366" s="2">
        <v>0.22029799999999999</v>
      </c>
      <c r="AL366" s="2">
        <v>0.20852299999999999</v>
      </c>
    </row>
    <row r="367" spans="1:38" x14ac:dyDescent="0.4">
      <c r="A367" s="2" t="s">
        <v>235</v>
      </c>
      <c r="B367" s="2" t="s">
        <v>236</v>
      </c>
      <c r="D367" s="2">
        <v>0.56102200000000002</v>
      </c>
      <c r="E367" s="2">
        <v>0.52615900000000004</v>
      </c>
      <c r="F367" s="2">
        <v>0.42669400000000002</v>
      </c>
      <c r="G367" s="2">
        <v>0.30188500000000001</v>
      </c>
      <c r="H367" s="2">
        <v>0.22414999999999999</v>
      </c>
      <c r="I367" s="2">
        <v>0.18268799999999999</v>
      </c>
      <c r="J367" s="2">
        <v>0.169128</v>
      </c>
      <c r="K367" s="2">
        <v>0.17346800000000001</v>
      </c>
      <c r="L367" s="2">
        <v>0.16533300000000001</v>
      </c>
      <c r="M367" s="2">
        <v>0.15273</v>
      </c>
      <c r="N367" s="2">
        <v>0.13709299999999999</v>
      </c>
      <c r="O367" s="2">
        <v>0.118219</v>
      </c>
      <c r="P367" s="2">
        <v>0.121584</v>
      </c>
      <c r="Q367" s="2">
        <v>0.12942799999999999</v>
      </c>
      <c r="R367" s="2">
        <v>0.13123799999999999</v>
      </c>
      <c r="S367" s="2">
        <v>0.13305600000000001</v>
      </c>
      <c r="T367" s="2">
        <v>0.145508</v>
      </c>
      <c r="U367" s="2">
        <v>0.14619599999999999</v>
      </c>
      <c r="V367" s="2">
        <v>0.13619899999999999</v>
      </c>
      <c r="W367" s="2">
        <v>0.135019</v>
      </c>
      <c r="X367" s="2">
        <v>0.13669899999999999</v>
      </c>
      <c r="Y367" s="2">
        <v>0.137299</v>
      </c>
      <c r="Z367" s="2">
        <v>0.13625499999999999</v>
      </c>
      <c r="AA367" s="2">
        <v>0.13608600000000001</v>
      </c>
      <c r="AB367" s="2">
        <v>0.14114199999999999</v>
      </c>
      <c r="AC367" s="2">
        <v>0.14660999999999999</v>
      </c>
      <c r="AD367" s="2">
        <v>0.144538</v>
      </c>
      <c r="AE367" s="2">
        <v>0.14114499999999999</v>
      </c>
      <c r="AF367" s="2">
        <v>0.13950899999999999</v>
      </c>
      <c r="AG367" s="2">
        <v>0.13725000000000001</v>
      </c>
      <c r="AH367" s="2">
        <v>0.136263</v>
      </c>
      <c r="AI367" s="35">
        <v>0.137984</v>
      </c>
      <c r="AJ367" s="2">
        <v>0.14161000000000001</v>
      </c>
      <c r="AK367" s="2">
        <v>0.14323900000000001</v>
      </c>
      <c r="AL367" s="2">
        <v>0.13891000000000001</v>
      </c>
    </row>
    <row r="368" spans="1:38" x14ac:dyDescent="0.4">
      <c r="A368" s="2" t="s">
        <v>237</v>
      </c>
      <c r="B368" s="2" t="s">
        <v>238</v>
      </c>
      <c r="D368" s="2">
        <v>5.5370000000000003E-3</v>
      </c>
      <c r="E368" s="2">
        <v>5.2310000000000004E-3</v>
      </c>
      <c r="F368" s="2">
        <v>5.012E-3</v>
      </c>
      <c r="G368" s="2">
        <v>4.4140000000000004E-3</v>
      </c>
      <c r="H368" s="2">
        <v>3.8800000000000002E-3</v>
      </c>
      <c r="I368" s="2">
        <v>3.3E-3</v>
      </c>
      <c r="J368" s="2">
        <v>2.761E-3</v>
      </c>
      <c r="K368" s="2">
        <v>2.3830000000000001E-3</v>
      </c>
      <c r="L368" s="2">
        <v>1.817E-3</v>
      </c>
      <c r="M368" s="2">
        <v>1.351E-3</v>
      </c>
      <c r="N368" s="2">
        <v>1.155E-3</v>
      </c>
      <c r="O368" s="2">
        <v>1.0859999999999999E-3</v>
      </c>
      <c r="P368" s="2">
        <v>1.1820000000000001E-3</v>
      </c>
      <c r="Q368" s="2">
        <v>1.392E-3</v>
      </c>
      <c r="R368" s="2">
        <v>1.7819999999999999E-3</v>
      </c>
      <c r="S368" s="2">
        <v>2.3440000000000002E-3</v>
      </c>
      <c r="T368" s="2">
        <v>3.003E-3</v>
      </c>
      <c r="U368" s="2">
        <v>3.6459999999999999E-3</v>
      </c>
      <c r="V368" s="2">
        <v>4.1450000000000002E-3</v>
      </c>
      <c r="W368" s="2">
        <v>4.5630000000000002E-3</v>
      </c>
      <c r="X368" s="2">
        <v>5.0670000000000003E-3</v>
      </c>
      <c r="Y368" s="2">
        <v>5.4289999999999998E-3</v>
      </c>
      <c r="Z368" s="2">
        <v>6.5339999999999999E-3</v>
      </c>
      <c r="AA368" s="2">
        <v>8.3250000000000008E-3</v>
      </c>
      <c r="AB368" s="2">
        <v>9.9760000000000005E-3</v>
      </c>
      <c r="AC368" s="2">
        <v>1.1849999999999999E-2</v>
      </c>
      <c r="AD368" s="2">
        <v>1.3264E-2</v>
      </c>
      <c r="AE368" s="2">
        <v>1.3723000000000001E-2</v>
      </c>
      <c r="AF368" s="2">
        <v>1.3691999999999999E-2</v>
      </c>
      <c r="AG368" s="2">
        <v>1.3259999999999999E-2</v>
      </c>
      <c r="AH368" s="2">
        <v>1.2359999999999999E-2</v>
      </c>
      <c r="AI368" s="35">
        <v>1.1693E-2</v>
      </c>
      <c r="AJ368" s="2">
        <v>1.1466E-2</v>
      </c>
      <c r="AK368" s="2">
        <v>1.1271E-2</v>
      </c>
      <c r="AL368" s="2">
        <v>9.6780000000000008E-3</v>
      </c>
    </row>
    <row r="369" spans="1:38" x14ac:dyDescent="0.4">
      <c r="A369" s="2" t="s">
        <v>239</v>
      </c>
      <c r="B369" s="2" t="s">
        <v>240</v>
      </c>
      <c r="D369" s="2">
        <v>1.6907490000000001</v>
      </c>
      <c r="E369" s="2">
        <v>1.6092709999999999</v>
      </c>
      <c r="F369" s="2">
        <v>1.248748</v>
      </c>
      <c r="G369" s="2">
        <v>0.84606800000000004</v>
      </c>
      <c r="H369" s="2">
        <v>0.797045</v>
      </c>
      <c r="I369" s="2">
        <v>0.84038900000000005</v>
      </c>
      <c r="J369" s="2">
        <v>0.788192</v>
      </c>
      <c r="K369" s="2">
        <v>0.76324000000000003</v>
      </c>
      <c r="L369" s="2">
        <v>0.79634700000000003</v>
      </c>
      <c r="M369" s="2">
        <v>0.71804699999999999</v>
      </c>
      <c r="N369" s="2">
        <v>0.61420699999999995</v>
      </c>
      <c r="O369" s="2">
        <v>0.623502</v>
      </c>
      <c r="P369" s="2">
        <v>0.69320599999999999</v>
      </c>
      <c r="Q369" s="2">
        <v>0.71961200000000003</v>
      </c>
      <c r="R369" s="2">
        <v>0.72368900000000003</v>
      </c>
      <c r="S369" s="2">
        <v>0.73294199999999998</v>
      </c>
      <c r="T369" s="2">
        <v>0.74187099999999995</v>
      </c>
      <c r="U369" s="2">
        <v>0.68329799999999996</v>
      </c>
      <c r="V369" s="2">
        <v>0.60929800000000001</v>
      </c>
      <c r="W369" s="2">
        <v>0.598136</v>
      </c>
      <c r="X369" s="2">
        <v>0.60723499999999997</v>
      </c>
      <c r="Y369" s="2">
        <v>0.57096400000000003</v>
      </c>
      <c r="Z369" s="2">
        <v>0.53385099999999996</v>
      </c>
      <c r="AA369" s="2">
        <v>0.52190899999999996</v>
      </c>
      <c r="AB369" s="2">
        <v>0.49161899999999997</v>
      </c>
      <c r="AC369" s="2">
        <v>0.47016599999999997</v>
      </c>
      <c r="AD369" s="2">
        <v>0.45281500000000002</v>
      </c>
      <c r="AE369" s="2">
        <v>0.42137799999999997</v>
      </c>
      <c r="AF369" s="2">
        <v>0.38696000000000003</v>
      </c>
      <c r="AG369" s="2">
        <v>0.36707699999999999</v>
      </c>
      <c r="AH369" s="2">
        <v>0.36968600000000001</v>
      </c>
      <c r="AI369" s="35">
        <v>0.37714900000000001</v>
      </c>
      <c r="AJ369" s="2">
        <v>0.35720800000000003</v>
      </c>
      <c r="AK369" s="38">
        <v>0.33004099999999997</v>
      </c>
      <c r="AL369" s="2">
        <v>0.320579</v>
      </c>
    </row>
    <row r="370" spans="1:38" x14ac:dyDescent="0.4">
      <c r="A370" s="2" t="s">
        <v>241</v>
      </c>
      <c r="B370" s="2" t="s">
        <v>242</v>
      </c>
      <c r="D370" s="2">
        <v>3.4900000000000003E-4</v>
      </c>
      <c r="E370" s="2">
        <v>4.4099999999999999E-4</v>
      </c>
      <c r="F370" s="2">
        <v>5.7899999999999998E-4</v>
      </c>
      <c r="G370" s="2">
        <v>7.3700000000000002E-4</v>
      </c>
      <c r="H370" s="2">
        <v>8.7500000000000002E-4</v>
      </c>
      <c r="I370" s="2">
        <v>1.036E-3</v>
      </c>
      <c r="J370" s="2">
        <v>1.2080000000000001E-3</v>
      </c>
      <c r="K370" s="2">
        <v>1.358E-3</v>
      </c>
      <c r="L370" s="2">
        <v>1.619E-3</v>
      </c>
      <c r="M370" s="2">
        <v>1.8569999999999999E-3</v>
      </c>
      <c r="N370" s="2">
        <v>1.83E-3</v>
      </c>
      <c r="O370" s="2">
        <v>1.7910000000000001E-3</v>
      </c>
      <c r="P370" s="2">
        <v>1.753E-3</v>
      </c>
      <c r="Q370" s="2">
        <v>1.887E-3</v>
      </c>
      <c r="R370" s="2">
        <v>2.075E-3</v>
      </c>
      <c r="S370" s="2">
        <v>1.8760000000000001E-3</v>
      </c>
      <c r="T370" s="2">
        <v>1.642E-3</v>
      </c>
      <c r="U370" s="2">
        <v>1.554E-3</v>
      </c>
      <c r="V370" s="2">
        <v>1.392E-3</v>
      </c>
      <c r="W370" s="2">
        <v>1.201E-3</v>
      </c>
      <c r="X370" s="2">
        <v>1.1800000000000001E-3</v>
      </c>
      <c r="Y370" s="2">
        <v>1.189E-3</v>
      </c>
      <c r="Z370" s="2">
        <v>1.0950000000000001E-3</v>
      </c>
      <c r="AA370" s="2">
        <v>1.052E-3</v>
      </c>
      <c r="AB370" s="2">
        <v>1.029E-3</v>
      </c>
      <c r="AC370" s="2">
        <v>1.0169999999999999E-3</v>
      </c>
      <c r="AD370" s="2">
        <v>1.0330000000000001E-3</v>
      </c>
      <c r="AE370" s="2">
        <v>1.0640000000000001E-3</v>
      </c>
      <c r="AF370" s="2">
        <v>1.098E-3</v>
      </c>
      <c r="AG370" s="2">
        <v>1.1299999999999999E-3</v>
      </c>
      <c r="AH370" s="2">
        <v>1.147E-3</v>
      </c>
      <c r="AI370" s="35">
        <v>1.129E-3</v>
      </c>
      <c r="AJ370" s="2">
        <v>1.139E-3</v>
      </c>
      <c r="AK370" s="2">
        <v>1.1119999999999999E-3</v>
      </c>
      <c r="AL370" s="2">
        <v>1.054E-3</v>
      </c>
    </row>
    <row r="371" spans="1:38" x14ac:dyDescent="0.4">
      <c r="A371" s="2" t="s">
        <v>243</v>
      </c>
      <c r="B371" s="2" t="s">
        <v>244</v>
      </c>
      <c r="D371" s="2">
        <v>2.6402999999999999E-2</v>
      </c>
      <c r="E371" s="2">
        <v>2.7203000000000001E-2</v>
      </c>
      <c r="F371" s="2">
        <v>2.7172999999999999E-2</v>
      </c>
      <c r="G371" s="2">
        <v>2.6963999999999998E-2</v>
      </c>
      <c r="H371" s="2">
        <v>2.6702E-2</v>
      </c>
      <c r="I371" s="2">
        <v>2.6068999999999998E-2</v>
      </c>
      <c r="J371" s="2">
        <v>2.6603999999999999E-2</v>
      </c>
      <c r="K371" s="2">
        <v>2.7306E-2</v>
      </c>
      <c r="L371" s="2">
        <v>2.6199E-2</v>
      </c>
      <c r="M371" s="2">
        <v>2.5049999999999999E-2</v>
      </c>
      <c r="N371" s="2">
        <v>2.3989E-2</v>
      </c>
      <c r="O371" s="2">
        <v>2.2252000000000001E-2</v>
      </c>
      <c r="P371" s="2">
        <v>2.0955000000000001E-2</v>
      </c>
      <c r="Q371" s="2">
        <v>2.0801E-2</v>
      </c>
      <c r="R371" s="2">
        <v>2.1298000000000001E-2</v>
      </c>
      <c r="S371" s="2">
        <v>2.1134E-2</v>
      </c>
      <c r="T371" s="2">
        <v>2.0669E-2</v>
      </c>
      <c r="U371" s="2">
        <v>1.9546999999999998E-2</v>
      </c>
      <c r="V371" s="2">
        <v>1.8471000000000001E-2</v>
      </c>
      <c r="W371" s="2">
        <v>1.7311E-2</v>
      </c>
      <c r="X371" s="2">
        <v>1.5679999999999999E-2</v>
      </c>
      <c r="Y371" s="2">
        <v>1.3566999999999999E-2</v>
      </c>
      <c r="Z371" s="2">
        <v>1.102E-2</v>
      </c>
      <c r="AA371" s="2">
        <v>8.6459999999999992E-3</v>
      </c>
      <c r="AB371" s="2">
        <v>6.7590000000000003E-3</v>
      </c>
      <c r="AC371" s="2">
        <v>5.9119999999999997E-3</v>
      </c>
      <c r="AD371" s="2">
        <v>5.5690000000000002E-3</v>
      </c>
      <c r="AE371" s="2">
        <v>5.1489999999999999E-3</v>
      </c>
      <c r="AF371" s="2">
        <v>4.5649999999999996E-3</v>
      </c>
      <c r="AG371" s="2">
        <v>3.8839999999999999E-3</v>
      </c>
      <c r="AH371" s="2">
        <v>3.8660000000000001E-3</v>
      </c>
      <c r="AI371" s="35">
        <v>3.8249999999999998E-3</v>
      </c>
      <c r="AJ371" s="2">
        <v>3.748E-3</v>
      </c>
      <c r="AK371" s="2">
        <v>3.797E-3</v>
      </c>
      <c r="AL371" s="2">
        <v>3.9199999999999999E-3</v>
      </c>
    </row>
    <row r="372" spans="1:38" x14ac:dyDescent="0.4">
      <c r="A372" s="2" t="s">
        <v>245</v>
      </c>
      <c r="B372" s="2" t="s">
        <v>246</v>
      </c>
      <c r="D372" s="2">
        <v>1.041317</v>
      </c>
      <c r="E372" s="2">
        <v>1.0586519999999999</v>
      </c>
      <c r="F372" s="2">
        <v>0.85031400000000001</v>
      </c>
      <c r="G372" s="2">
        <v>0.61401799999999995</v>
      </c>
      <c r="H372" s="2">
        <v>0.63081699999999996</v>
      </c>
      <c r="I372" s="2">
        <v>0.65943300000000005</v>
      </c>
      <c r="J372" s="2">
        <v>0.66571599999999997</v>
      </c>
      <c r="K372" s="2">
        <v>0.63514400000000004</v>
      </c>
      <c r="L372" s="2">
        <v>0.59180999999999995</v>
      </c>
      <c r="M372" s="2">
        <v>0.58858100000000002</v>
      </c>
      <c r="N372" s="2">
        <v>0.63923799999999997</v>
      </c>
      <c r="O372" s="2">
        <v>0.68009600000000003</v>
      </c>
      <c r="P372" s="2">
        <v>0.69313000000000002</v>
      </c>
      <c r="Q372" s="2">
        <v>0.72222799999999998</v>
      </c>
      <c r="R372" s="2">
        <v>0.77748700000000004</v>
      </c>
      <c r="S372" s="2">
        <v>0.81668200000000002</v>
      </c>
      <c r="T372" s="2">
        <v>0.832484</v>
      </c>
      <c r="U372" s="2">
        <v>0.82604699999999998</v>
      </c>
      <c r="V372" s="2">
        <v>0.75703200000000004</v>
      </c>
      <c r="W372" s="2">
        <v>0.71081399999999995</v>
      </c>
      <c r="X372" s="2">
        <v>0.77178599999999997</v>
      </c>
      <c r="Y372" s="2">
        <v>0.79183000000000003</v>
      </c>
      <c r="Z372" s="2">
        <v>0.70511599999999997</v>
      </c>
      <c r="AA372" s="2">
        <v>0.61440099999999997</v>
      </c>
      <c r="AB372" s="2">
        <v>0.61426899999999995</v>
      </c>
      <c r="AC372" s="2">
        <v>0.626803</v>
      </c>
      <c r="AD372" s="2">
        <v>0.63117299999999998</v>
      </c>
      <c r="AE372" s="2">
        <v>0.66038399999999997</v>
      </c>
      <c r="AF372" s="2">
        <v>0.68152199999999996</v>
      </c>
      <c r="AG372" s="2">
        <v>0.65424000000000004</v>
      </c>
      <c r="AH372" s="2">
        <v>0.64038399999999995</v>
      </c>
      <c r="AI372" s="35">
        <v>0.68996299999999999</v>
      </c>
      <c r="AJ372" s="2">
        <v>0.71218999999999999</v>
      </c>
      <c r="AK372" s="2">
        <v>0.699882</v>
      </c>
      <c r="AL372" s="2">
        <v>0.65566100000000005</v>
      </c>
    </row>
    <row r="373" spans="1:38" x14ac:dyDescent="0.4">
      <c r="A373" s="2" t="s">
        <v>247</v>
      </c>
      <c r="B373" s="2" t="s">
        <v>248</v>
      </c>
      <c r="D373" s="2">
        <v>0.48804799999999998</v>
      </c>
      <c r="E373" s="2">
        <v>0.47755799999999998</v>
      </c>
      <c r="F373" s="2">
        <v>0.21604599999999999</v>
      </c>
      <c r="G373" s="2">
        <v>0.230736</v>
      </c>
      <c r="H373" s="2">
        <v>0.232238</v>
      </c>
      <c r="I373" s="2">
        <v>0.205733</v>
      </c>
      <c r="J373" s="2">
        <v>0.18024999999999999</v>
      </c>
      <c r="K373" s="2">
        <v>0.16827500000000001</v>
      </c>
      <c r="L373" s="2">
        <v>0.15259200000000001</v>
      </c>
      <c r="M373" s="2">
        <v>0.12501899999999999</v>
      </c>
      <c r="N373" s="2">
        <v>8.1486000000000003E-2</v>
      </c>
      <c r="O373" s="2">
        <v>0.11552900000000001</v>
      </c>
      <c r="P373" s="2">
        <v>0.12714400000000001</v>
      </c>
      <c r="Q373" s="2">
        <v>0.16178699999999999</v>
      </c>
      <c r="R373" s="2">
        <v>0.164606</v>
      </c>
      <c r="S373" s="2">
        <v>0.153951</v>
      </c>
      <c r="T373" s="2">
        <v>0.17693200000000001</v>
      </c>
      <c r="U373" s="2">
        <v>0.19711400000000001</v>
      </c>
      <c r="V373" s="2">
        <v>0.21611</v>
      </c>
      <c r="W373" s="2">
        <v>0.22970499999999999</v>
      </c>
      <c r="X373" s="2">
        <v>0.249003</v>
      </c>
      <c r="Y373" s="2">
        <v>0.23668900000000001</v>
      </c>
      <c r="Z373" s="2">
        <v>0.24223500000000001</v>
      </c>
      <c r="AA373" s="2">
        <v>0.25243599999999999</v>
      </c>
      <c r="AB373" s="2">
        <v>0.26204899999999998</v>
      </c>
      <c r="AC373" s="2">
        <v>0.24827299999999999</v>
      </c>
      <c r="AD373" s="2">
        <v>0.28108</v>
      </c>
      <c r="AE373" s="2">
        <v>0.30080000000000001</v>
      </c>
      <c r="AF373" s="2">
        <v>0.31166100000000002</v>
      </c>
      <c r="AG373" s="2">
        <v>0.28252500000000003</v>
      </c>
      <c r="AH373" s="2">
        <v>0.273976</v>
      </c>
      <c r="AI373" s="35">
        <v>0.23367099999999999</v>
      </c>
      <c r="AJ373" s="2">
        <v>0.235711</v>
      </c>
      <c r="AK373" s="2">
        <v>0.24183399999999999</v>
      </c>
      <c r="AL373" s="2">
        <v>0.29359200000000002</v>
      </c>
    </row>
    <row r="374" spans="1:38" x14ac:dyDescent="0.4">
      <c r="A374" s="2" t="s">
        <v>249</v>
      </c>
      <c r="B374" s="2" t="s">
        <v>250</v>
      </c>
      <c r="D374" s="2">
        <v>1.06E-3</v>
      </c>
      <c r="E374" s="2">
        <v>9.4899999999999997E-4</v>
      </c>
      <c r="F374" s="2">
        <v>8.7100000000000003E-4</v>
      </c>
      <c r="G374" s="2">
        <v>4.5199999999999998E-4</v>
      </c>
      <c r="H374" s="2">
        <v>0</v>
      </c>
      <c r="I374" s="2">
        <v>0</v>
      </c>
      <c r="J374" s="2">
        <v>1.255E-3</v>
      </c>
      <c r="K374" s="2">
        <v>3.7659999999999998E-3</v>
      </c>
      <c r="L374" s="2">
        <v>4.6340000000000001E-3</v>
      </c>
      <c r="M374" s="2">
        <v>4.5999999999999999E-3</v>
      </c>
      <c r="N374" s="2">
        <v>4.3E-3</v>
      </c>
      <c r="O374" s="2">
        <v>4.3280000000000002E-3</v>
      </c>
      <c r="P374" s="2">
        <v>5.1590000000000004E-3</v>
      </c>
      <c r="Q374" s="2">
        <v>8.3339999999999994E-3</v>
      </c>
      <c r="R374" s="2">
        <v>1.1072E-2</v>
      </c>
      <c r="S374" s="2">
        <v>1.1338000000000001E-2</v>
      </c>
      <c r="T374" s="2">
        <v>1.2670000000000001E-2</v>
      </c>
      <c r="U374" s="2">
        <v>1.2751999999999999E-2</v>
      </c>
      <c r="V374" s="2">
        <v>1.7224E-2</v>
      </c>
      <c r="W374" s="2">
        <v>2.3508000000000001E-2</v>
      </c>
      <c r="X374" s="2">
        <v>2.4208E-2</v>
      </c>
      <c r="Y374" s="2">
        <v>2.3882E-2</v>
      </c>
      <c r="Z374" s="2">
        <v>2.3866999999999999E-2</v>
      </c>
      <c r="AA374" s="2">
        <v>1.6826000000000001E-2</v>
      </c>
      <c r="AB374" s="2">
        <v>9.8799999999999999E-3</v>
      </c>
      <c r="AC374" s="2">
        <v>1.5509999999999999E-2</v>
      </c>
      <c r="AD374" s="2">
        <v>1.9012000000000001E-2</v>
      </c>
      <c r="AE374" s="2">
        <v>1.6473000000000002E-2</v>
      </c>
      <c r="AF374" s="2">
        <v>2.1028000000000002E-2</v>
      </c>
      <c r="AG374" s="2">
        <v>2.0199999999999999E-2</v>
      </c>
      <c r="AH374" s="2">
        <v>1.9265000000000001E-2</v>
      </c>
      <c r="AI374" s="35">
        <v>1.7564E-2</v>
      </c>
      <c r="AJ374" s="2">
        <v>1.5587E-2</v>
      </c>
      <c r="AK374" s="2">
        <v>1.8159000000000002E-2</v>
      </c>
      <c r="AL374" s="2">
        <v>1.7662000000000001E-2</v>
      </c>
    </row>
    <row r="375" spans="1:38" x14ac:dyDescent="0.4">
      <c r="A375" s="2" t="s">
        <v>251</v>
      </c>
      <c r="B375" s="2" t="s">
        <v>252</v>
      </c>
      <c r="D375" s="2">
        <v>9.7300000000000008E-3</v>
      </c>
      <c r="E375" s="2">
        <v>8.9409999999999993E-3</v>
      </c>
      <c r="F375" s="2">
        <v>5.7800000000000004E-3</v>
      </c>
      <c r="G375" s="2">
        <v>4.1809999999999998E-3</v>
      </c>
      <c r="H375" s="2">
        <v>4.8009999999999997E-3</v>
      </c>
      <c r="I375" s="2">
        <v>3.0730000000000002E-3</v>
      </c>
      <c r="J375" s="2">
        <v>4.4929999999999996E-3</v>
      </c>
      <c r="K375" s="2">
        <v>1.0102999999999999E-2</v>
      </c>
      <c r="L375" s="2">
        <v>1.2428E-2</v>
      </c>
      <c r="M375" s="2">
        <v>1.2030000000000001E-2</v>
      </c>
      <c r="N375" s="2">
        <v>1.0789999999999999E-2</v>
      </c>
      <c r="O375" s="2">
        <v>9.8510000000000004E-3</v>
      </c>
      <c r="P375" s="2">
        <v>1.0485E-2</v>
      </c>
      <c r="Q375" s="2">
        <v>1.0307999999999999E-2</v>
      </c>
      <c r="R375" s="2">
        <v>9.8270000000000007E-3</v>
      </c>
      <c r="S375" s="2">
        <v>9.4990000000000005E-3</v>
      </c>
      <c r="T375" s="2">
        <v>9.0399999999999994E-3</v>
      </c>
      <c r="U375" s="2">
        <v>8.2220000000000001E-3</v>
      </c>
      <c r="V375" s="2">
        <v>7.2940000000000001E-3</v>
      </c>
      <c r="W375" s="2">
        <v>6.8479999999999999E-3</v>
      </c>
      <c r="X375" s="2">
        <v>6.3639999999999999E-3</v>
      </c>
      <c r="Y375" s="2">
        <v>5.5240000000000003E-3</v>
      </c>
      <c r="Z375" s="2">
        <v>5.4089999999999997E-3</v>
      </c>
      <c r="AA375" s="2">
        <v>5.2440000000000004E-3</v>
      </c>
      <c r="AB375" s="2">
        <v>4.1070000000000004E-3</v>
      </c>
      <c r="AC375" s="2">
        <v>3.4459999999999998E-3</v>
      </c>
      <c r="AD375" s="2">
        <v>3.362E-3</v>
      </c>
      <c r="AE375" s="2">
        <v>4.4029999999999998E-3</v>
      </c>
      <c r="AF375" s="2">
        <v>4.9059999999999998E-3</v>
      </c>
      <c r="AG375" s="2">
        <v>4.248E-3</v>
      </c>
      <c r="AH375" s="2">
        <v>3.4350000000000001E-3</v>
      </c>
      <c r="AI375" s="35">
        <v>2.8159999999999999E-3</v>
      </c>
      <c r="AJ375" s="2">
        <v>2.6319999999999998E-3</v>
      </c>
      <c r="AK375" s="2">
        <v>2.892E-3</v>
      </c>
      <c r="AL375" s="2">
        <v>3.3419999999999999E-3</v>
      </c>
    </row>
    <row r="376" spans="1:38" x14ac:dyDescent="0.4">
      <c r="A376" s="2" t="s">
        <v>253</v>
      </c>
      <c r="B376" s="2" t="s">
        <v>254</v>
      </c>
      <c r="D376" s="2">
        <v>1.3063E-2</v>
      </c>
      <c r="E376" s="2">
        <v>1.2945999999999999E-2</v>
      </c>
      <c r="F376" s="2">
        <v>1.2330000000000001E-2</v>
      </c>
      <c r="G376" s="2">
        <v>1.0394E-2</v>
      </c>
      <c r="H376" s="2">
        <v>8.6999999999999994E-3</v>
      </c>
      <c r="I376" s="2">
        <v>8.2120000000000005E-3</v>
      </c>
      <c r="J376" s="2">
        <v>8.1220000000000007E-3</v>
      </c>
      <c r="K376" s="2">
        <v>8.3250000000000008E-3</v>
      </c>
      <c r="L376" s="2">
        <v>6.6750000000000004E-3</v>
      </c>
      <c r="M376" s="2">
        <v>4.6360000000000004E-3</v>
      </c>
      <c r="N376" s="2">
        <v>4.3699999999999998E-3</v>
      </c>
      <c r="O376" s="2">
        <v>4.6020000000000002E-3</v>
      </c>
      <c r="P376" s="2">
        <v>5.0439999999999999E-3</v>
      </c>
      <c r="Q376" s="2">
        <v>6.6930000000000002E-3</v>
      </c>
      <c r="R376" s="2">
        <v>9.0709999999999992E-3</v>
      </c>
      <c r="S376" s="2">
        <v>1.1375E-2</v>
      </c>
      <c r="T376" s="2">
        <v>1.2473E-2</v>
      </c>
      <c r="U376" s="2">
        <v>1.1889E-2</v>
      </c>
      <c r="V376" s="2">
        <v>1.192E-2</v>
      </c>
      <c r="W376" s="2">
        <v>1.0723999999999999E-2</v>
      </c>
      <c r="X376" s="2">
        <v>1.0701E-2</v>
      </c>
      <c r="Y376" s="2">
        <v>1.2753E-2</v>
      </c>
      <c r="Z376" s="2">
        <v>1.6528000000000001E-2</v>
      </c>
      <c r="AA376" s="2">
        <v>2.0968000000000001E-2</v>
      </c>
      <c r="AB376" s="2">
        <v>2.4962000000000002E-2</v>
      </c>
      <c r="AC376" s="2">
        <v>2.8827999999999999E-2</v>
      </c>
      <c r="AD376" s="2">
        <v>2.8729999999999999E-2</v>
      </c>
      <c r="AE376" s="2">
        <v>2.8621000000000001E-2</v>
      </c>
      <c r="AF376" s="2">
        <v>2.3767E-2</v>
      </c>
      <c r="AG376" s="2">
        <v>1.9120000000000002E-2</v>
      </c>
      <c r="AH376" s="2">
        <v>2.0454E-2</v>
      </c>
      <c r="AI376" s="35">
        <v>2.1269E-2</v>
      </c>
      <c r="AJ376" s="2">
        <v>2.1493999999999999E-2</v>
      </c>
      <c r="AK376" s="2">
        <v>2.0240000000000001E-2</v>
      </c>
      <c r="AL376" s="2">
        <v>1.7951999999999999E-2</v>
      </c>
    </row>
    <row r="377" spans="1:38" x14ac:dyDescent="0.4">
      <c r="A377" s="2" t="s">
        <v>255</v>
      </c>
      <c r="B377" s="2" t="s">
        <v>256</v>
      </c>
      <c r="D377" s="2">
        <v>0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3.7703600000000002</v>
      </c>
      <c r="T377" s="2">
        <v>3.7775470000000002</v>
      </c>
      <c r="U377" s="2">
        <v>3.8189730000000002</v>
      </c>
      <c r="V377" s="2">
        <v>3.895807</v>
      </c>
      <c r="W377" s="2">
        <v>4.0964679999999998</v>
      </c>
      <c r="X377" s="2">
        <v>3.9598789999999999</v>
      </c>
      <c r="Y377" s="2">
        <v>4.1620239999999997</v>
      </c>
      <c r="Z377" s="2">
        <v>4.4003199999999998</v>
      </c>
      <c r="AA377" s="2">
        <v>4.5346780000000004</v>
      </c>
      <c r="AB377" s="2">
        <v>4.8561889999999996</v>
      </c>
      <c r="AC377" s="2">
        <v>5.0395190000000003</v>
      </c>
      <c r="AD377" s="2">
        <v>5.1139679999999998</v>
      </c>
      <c r="AE377" s="2">
        <v>4.7453419999999999</v>
      </c>
      <c r="AF377" s="2">
        <v>4.9752349999999996</v>
      </c>
      <c r="AG377" s="2">
        <v>5.2484909999999996</v>
      </c>
      <c r="AH377" s="2">
        <v>5.2624170000000001</v>
      </c>
      <c r="AI377" s="35">
        <v>5.3087999999999997</v>
      </c>
      <c r="AJ377" s="2">
        <v>5.2203970000000002</v>
      </c>
      <c r="AK377" s="2">
        <v>5.313828</v>
      </c>
      <c r="AL377" s="2">
        <v>5.0936760000000003</v>
      </c>
    </row>
    <row r="378" spans="1:38" x14ac:dyDescent="0.4"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3"/>
    </row>
    <row r="380" spans="1:38" x14ac:dyDescent="0.4">
      <c r="A380" s="9" t="s">
        <v>257</v>
      </c>
    </row>
    <row r="381" spans="1:38" x14ac:dyDescent="0.4">
      <c r="A381" s="2" t="s">
        <v>65</v>
      </c>
    </row>
    <row r="382" spans="1:38" x14ac:dyDescent="0.4">
      <c r="A382" s="4" t="s">
        <v>258</v>
      </c>
      <c r="B382" s="4"/>
      <c r="C382" s="4"/>
    </row>
    <row r="383" spans="1:38" x14ac:dyDescent="0.4">
      <c r="A383" s="30" t="s">
        <v>319</v>
      </c>
      <c r="B383" s="4"/>
      <c r="C383" s="4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</row>
    <row r="384" spans="1:38" x14ac:dyDescent="0.4">
      <c r="A384" s="29" t="s">
        <v>259</v>
      </c>
      <c r="B384" s="6"/>
      <c r="C384" s="6"/>
    </row>
    <row r="385" spans="1:38" x14ac:dyDescent="0.4">
      <c r="A385" s="2" t="s">
        <v>34</v>
      </c>
      <c r="D385" s="10">
        <f t="shared" ref="D385:AH385" si="132">D389+D392+D393+D395+D397</f>
        <v>0.2437413329</v>
      </c>
      <c r="E385" s="10">
        <f t="shared" si="132"/>
        <v>0.23656638490000001</v>
      </c>
      <c r="F385" s="10">
        <f t="shared" si="132"/>
        <v>0.22930820361999998</v>
      </c>
      <c r="G385" s="10">
        <f t="shared" si="132"/>
        <v>0.2217240912</v>
      </c>
      <c r="H385" s="10">
        <f t="shared" si="132"/>
        <v>0.21468186187000002</v>
      </c>
      <c r="I385" s="10">
        <f t="shared" si="132"/>
        <v>0.2076103788</v>
      </c>
      <c r="J385" s="10">
        <f t="shared" si="132"/>
        <v>0.21304964270999999</v>
      </c>
      <c r="K385" s="10">
        <f t="shared" si="132"/>
        <v>0.22268153405999999</v>
      </c>
      <c r="L385" s="10">
        <f t="shared" si="132"/>
        <v>0.21813659244</v>
      </c>
      <c r="M385" s="10">
        <f t="shared" si="132"/>
        <v>0.20176770690000001</v>
      </c>
      <c r="N385" s="10">
        <f t="shared" si="132"/>
        <v>0.18533907570000002</v>
      </c>
      <c r="O385" s="10">
        <f t="shared" si="132"/>
        <v>0.1750601473</v>
      </c>
      <c r="P385" s="10">
        <f t="shared" si="132"/>
        <v>0.17266346090000001</v>
      </c>
      <c r="Q385" s="10">
        <f t="shared" si="132"/>
        <v>0.16280169520000001</v>
      </c>
      <c r="R385" s="10">
        <f t="shared" si="132"/>
        <v>0.17001074830000001</v>
      </c>
      <c r="S385" s="10">
        <f t="shared" si="132"/>
        <v>0.20820010659999999</v>
      </c>
      <c r="T385" s="10">
        <f t="shared" si="132"/>
        <v>0.20801649129999999</v>
      </c>
      <c r="U385" s="10">
        <f t="shared" si="132"/>
        <v>0.20508211065000001</v>
      </c>
      <c r="V385" s="10">
        <f t="shared" si="132"/>
        <v>0.20760236878000002</v>
      </c>
      <c r="W385" s="10">
        <f t="shared" si="132"/>
        <v>0.23067945251999999</v>
      </c>
      <c r="X385" s="10">
        <f t="shared" si="132"/>
        <v>0.23823342549000001</v>
      </c>
      <c r="Y385" s="10">
        <f t="shared" si="132"/>
        <v>0.24591901487999998</v>
      </c>
      <c r="Z385" s="10">
        <f t="shared" si="132"/>
        <v>0.25617149143000001</v>
      </c>
      <c r="AA385" s="10">
        <f t="shared" si="132"/>
        <v>0.25902560917</v>
      </c>
      <c r="AB385" s="10">
        <f t="shared" si="132"/>
        <v>0.26658654900000001</v>
      </c>
      <c r="AC385" s="10">
        <f t="shared" si="132"/>
        <v>0.24619659130000002</v>
      </c>
      <c r="AD385" s="10">
        <f t="shared" si="132"/>
        <v>0.24587018143</v>
      </c>
      <c r="AE385" s="10">
        <f t="shared" si="132"/>
        <v>0.24076529183999998</v>
      </c>
      <c r="AF385" s="10">
        <f t="shared" si="132"/>
        <v>0.23817635259</v>
      </c>
      <c r="AG385" s="10">
        <f t="shared" si="132"/>
        <v>0.25479859779999997</v>
      </c>
      <c r="AH385" s="10">
        <f t="shared" si="132"/>
        <v>0.260459626</v>
      </c>
      <c r="AI385" s="10">
        <f>AI389+AI392+AI393+AI395+AI397</f>
        <v>0.26475785281999997</v>
      </c>
      <c r="AJ385" s="10">
        <f>AJ389+AJ392+AJ393+AJ395+AJ397</f>
        <v>0.26115740567000001</v>
      </c>
      <c r="AK385" s="10">
        <f>AK389+AK392+AK393+AK395+AK397</f>
        <v>0.26131809370999998</v>
      </c>
      <c r="AL385" s="10">
        <f>AL389+AL392+AL393+AL395+AL397</f>
        <v>0.26706771627999998</v>
      </c>
    </row>
    <row r="386" spans="1:38" x14ac:dyDescent="0.4">
      <c r="A386" s="14" t="s">
        <v>24</v>
      </c>
      <c r="B386" s="14"/>
      <c r="C386" s="14"/>
      <c r="D386" s="14"/>
      <c r="E386" s="15">
        <f t="shared" ref="E386:AH386" si="133">(E385-$D385)/$D385</f>
        <v>-2.9436730794213141E-2</v>
      </c>
      <c r="F386" s="15">
        <f t="shared" si="133"/>
        <v>-5.9214943597282722E-2</v>
      </c>
      <c r="G386" s="15">
        <f t="shared" si="133"/>
        <v>-9.0330357342523565E-2</v>
      </c>
      <c r="H386" s="15">
        <f t="shared" si="133"/>
        <v>-0.11922258192426574</v>
      </c>
      <c r="I386" s="15">
        <f t="shared" si="133"/>
        <v>-0.14823482611717514</v>
      </c>
      <c r="J386" s="15">
        <f t="shared" si="133"/>
        <v>-0.12591910376805857</v>
      </c>
      <c r="K386" s="15">
        <f t="shared" si="133"/>
        <v>-8.640224696170111E-2</v>
      </c>
      <c r="L386" s="15">
        <f t="shared" si="133"/>
        <v>-0.10504882432272937</v>
      </c>
      <c r="M386" s="15">
        <f t="shared" si="133"/>
        <v>-0.17220561445448626</v>
      </c>
      <c r="N386" s="15">
        <f t="shared" si="133"/>
        <v>-0.23960752370202523</v>
      </c>
      <c r="O386" s="15">
        <f t="shared" si="133"/>
        <v>-0.28177898587342959</v>
      </c>
      <c r="P386" s="15">
        <f t="shared" si="133"/>
        <v>-0.29161189509520397</v>
      </c>
      <c r="Q386" s="15">
        <f t="shared" si="133"/>
        <v>-0.33207185969236974</v>
      </c>
      <c r="R386" s="15">
        <f t="shared" si="133"/>
        <v>-0.30249520556388154</v>
      </c>
      <c r="S386" s="45">
        <f t="shared" si="133"/>
        <v>-0.14581534398427837</v>
      </c>
      <c r="T386" s="15">
        <f t="shared" si="133"/>
        <v>-0.14656866430880178</v>
      </c>
      <c r="U386" s="15">
        <f t="shared" si="133"/>
        <v>-0.15860757709838547</v>
      </c>
      <c r="V386" s="15">
        <f t="shared" si="133"/>
        <v>-0.14826768890620101</v>
      </c>
      <c r="W386" s="15">
        <f t="shared" si="133"/>
        <v>-5.3589107044716588E-2</v>
      </c>
      <c r="X386" s="15">
        <f t="shared" si="133"/>
        <v>-2.2597346721902598E-2</v>
      </c>
      <c r="Y386" s="15">
        <f t="shared" si="133"/>
        <v>8.9343976013022981E-3</v>
      </c>
      <c r="Z386" s="15">
        <f t="shared" si="133"/>
        <v>5.0997335503616639E-2</v>
      </c>
      <c r="AA386" s="15">
        <f t="shared" si="133"/>
        <v>6.270695285099924E-2</v>
      </c>
      <c r="AB386" s="15">
        <f t="shared" si="133"/>
        <v>9.3727296179892228E-2</v>
      </c>
      <c r="AC386" s="15">
        <f t="shared" si="133"/>
        <v>1.0073213150956807E-2</v>
      </c>
      <c r="AD386" s="15">
        <f t="shared" si="133"/>
        <v>8.7340481184346747E-3</v>
      </c>
      <c r="AE386" s="15">
        <f t="shared" si="133"/>
        <v>-1.2209833369627962E-2</v>
      </c>
      <c r="AF386" s="15">
        <f t="shared" si="133"/>
        <v>-2.2831500278547936E-2</v>
      </c>
      <c r="AG386" s="15">
        <f t="shared" si="133"/>
        <v>4.5364751100858428E-2</v>
      </c>
      <c r="AH386" s="15">
        <f t="shared" si="133"/>
        <v>6.8590308016650725E-2</v>
      </c>
      <c r="AI386" s="31">
        <f>(AI385-$D385)/$D385</f>
        <v>8.6224686104520665E-2</v>
      </c>
      <c r="AJ386" s="31">
        <f>(AJ385-$D385)/$D385</f>
        <v>7.1453095635385419E-2</v>
      </c>
      <c r="AK386" s="31">
        <f>(AK385-$D385)/$D385</f>
        <v>7.2112352061401153E-2</v>
      </c>
      <c r="AL386" s="31">
        <f>(AL385-$D385)/$D385</f>
        <v>9.5701385983517698E-2</v>
      </c>
    </row>
    <row r="387" spans="1:38" x14ac:dyDescent="0.4">
      <c r="A387" s="16" t="s">
        <v>25</v>
      </c>
      <c r="D387" s="10"/>
      <c r="E387" s="17">
        <f t="shared" ref="E387:AH387" si="134">(E385-D385)/D385</f>
        <v>-2.9436730794213141E-2</v>
      </c>
      <c r="F387" s="17">
        <f t="shared" si="134"/>
        <v>-3.0681372093791612E-2</v>
      </c>
      <c r="G387" s="17">
        <f t="shared" si="134"/>
        <v>-3.3073881789977555E-2</v>
      </c>
      <c r="H387" s="17">
        <f t="shared" si="134"/>
        <v>-3.1761227622521801E-2</v>
      </c>
      <c r="I387" s="17">
        <f t="shared" si="134"/>
        <v>-3.293935970371889E-2</v>
      </c>
      <c r="J387" s="17">
        <f t="shared" si="134"/>
        <v>2.6199383390364452E-2</v>
      </c>
      <c r="K387" s="17">
        <f t="shared" si="134"/>
        <v>4.5209610433896819E-2</v>
      </c>
      <c r="L387" s="17">
        <f t="shared" si="134"/>
        <v>-2.0410051687426357E-2</v>
      </c>
      <c r="M387" s="17">
        <f t="shared" si="134"/>
        <v>-7.5039613284975867E-2</v>
      </c>
      <c r="N387" s="17">
        <f t="shared" si="134"/>
        <v>-8.1423491659853853E-2</v>
      </c>
      <c r="O387" s="17">
        <f t="shared" si="134"/>
        <v>-5.5460125508762448E-2</v>
      </c>
      <c r="P387" s="17">
        <f t="shared" si="134"/>
        <v>-1.3690645397965951E-2</v>
      </c>
      <c r="Q387" s="17">
        <f t="shared" si="134"/>
        <v>-5.7115533585368992E-2</v>
      </c>
      <c r="R387" s="17">
        <f t="shared" si="134"/>
        <v>4.4281191858252841E-2</v>
      </c>
      <c r="S387" s="17">
        <f t="shared" si="134"/>
        <v>0.22462908187787778</v>
      </c>
      <c r="T387" s="17">
        <f t="shared" si="134"/>
        <v>-8.8191741588664085E-4</v>
      </c>
      <c r="U387" s="17">
        <f t="shared" si="134"/>
        <v>-1.410648084515588E-2</v>
      </c>
      <c r="V387" s="17">
        <f t="shared" si="134"/>
        <v>1.2289019856544996E-2</v>
      </c>
      <c r="W387" s="17">
        <f t="shared" si="134"/>
        <v>0.11116002132160245</v>
      </c>
      <c r="X387" s="17">
        <f t="shared" si="134"/>
        <v>3.2746622585924007E-2</v>
      </c>
      <c r="Y387" s="17">
        <f t="shared" si="134"/>
        <v>3.2260751715223003E-2</v>
      </c>
      <c r="Z387" s="17">
        <f t="shared" si="134"/>
        <v>4.1690458767504761E-2</v>
      </c>
      <c r="AA387" s="17">
        <f t="shared" si="134"/>
        <v>1.1141433904560356E-2</v>
      </c>
      <c r="AB387" s="17">
        <f t="shared" si="134"/>
        <v>2.9189931660532117E-2</v>
      </c>
      <c r="AC387" s="17">
        <f t="shared" si="134"/>
        <v>-7.6485320720363834E-2</v>
      </c>
      <c r="AD387" s="17">
        <f t="shared" si="134"/>
        <v>-1.3258098671328606E-3</v>
      </c>
      <c r="AE387" s="17">
        <f t="shared" si="134"/>
        <v>-2.0762540460618647E-2</v>
      </c>
      <c r="AF387" s="17">
        <f t="shared" si="134"/>
        <v>-1.0752958743407464E-2</v>
      </c>
      <c r="AG387" s="17">
        <f t="shared" si="134"/>
        <v>6.9789653881440233E-2</v>
      </c>
      <c r="AH387" s="20">
        <f t="shared" si="134"/>
        <v>2.2217658373628733E-2</v>
      </c>
      <c r="AI387" s="21">
        <f>(AI385-AH385)/AH385</f>
        <v>1.6502468678197262E-2</v>
      </c>
      <c r="AJ387" s="21">
        <f>(AJ385-AI385)/AI385</f>
        <v>-1.3599019298769534E-2</v>
      </c>
      <c r="AK387" s="21">
        <f>(AK385-AJ385)/AJ385</f>
        <v>6.1529191403828713E-4</v>
      </c>
      <c r="AL387" s="21">
        <f>(AL385-AK385)/AK385</f>
        <v>2.2002389839796913E-2</v>
      </c>
    </row>
    <row r="388" spans="1:38" hidden="1" x14ac:dyDescent="0.4">
      <c r="A388" s="2" t="s">
        <v>35</v>
      </c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3"/>
    </row>
    <row r="389" spans="1:38" x14ac:dyDescent="0.4">
      <c r="A389" s="2" t="s">
        <v>260</v>
      </c>
      <c r="B389" s="2" t="s">
        <v>261</v>
      </c>
      <c r="D389" s="2">
        <v>0</v>
      </c>
      <c r="E389" s="2">
        <v>0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2.3318899999999999E-4</v>
      </c>
      <c r="S389" s="2">
        <v>1.2922199999999999E-4</v>
      </c>
      <c r="T389" s="2">
        <v>1.48033E-4</v>
      </c>
      <c r="U389" s="2">
        <v>1.3664499999999999E-4</v>
      </c>
      <c r="V389" s="2">
        <v>1.0612599999999999E-4</v>
      </c>
      <c r="W389" s="2">
        <v>2.1208300000000001E-4</v>
      </c>
      <c r="X389" s="2">
        <v>3.1716399999999999E-4</v>
      </c>
      <c r="Y389" s="2">
        <v>3.8072699999999998E-4</v>
      </c>
      <c r="Z389" s="2">
        <v>3.46461E-4</v>
      </c>
      <c r="AA389" s="2">
        <v>4.03607E-4</v>
      </c>
      <c r="AB389" s="2">
        <v>3.9268700000000002E-4</v>
      </c>
      <c r="AC389" s="2">
        <v>4.6110999999999998E-4</v>
      </c>
      <c r="AD389" s="2">
        <v>1.029533E-3</v>
      </c>
      <c r="AE389" s="2">
        <v>1.034199E-3</v>
      </c>
      <c r="AF389" s="2">
        <v>1.0215370000000001E-3</v>
      </c>
      <c r="AG389" s="2">
        <v>1.024615E-3</v>
      </c>
      <c r="AH389" s="2">
        <v>8.0005199999999999E-4</v>
      </c>
      <c r="AI389" s="26">
        <v>8.0683000000000003E-4</v>
      </c>
      <c r="AJ389" s="2">
        <v>2.74434E-4</v>
      </c>
      <c r="AK389" s="2">
        <v>9.7207200000000007E-5</v>
      </c>
      <c r="AL389" s="2">
        <v>3.347E-4</v>
      </c>
    </row>
    <row r="390" spans="1:38" hidden="1" x14ac:dyDescent="0.4">
      <c r="A390" s="2" t="s">
        <v>262</v>
      </c>
      <c r="B390" s="2" t="s">
        <v>263</v>
      </c>
      <c r="AI390" s="26"/>
    </row>
    <row r="391" spans="1:38" hidden="1" x14ac:dyDescent="0.4">
      <c r="A391" s="2" t="s">
        <v>264</v>
      </c>
      <c r="B391" s="2" t="s">
        <v>265</v>
      </c>
      <c r="AI391" s="26"/>
    </row>
    <row r="392" spans="1:38" x14ac:dyDescent="0.4">
      <c r="A392" s="2" t="s">
        <v>266</v>
      </c>
      <c r="B392" s="2" t="s">
        <v>267</v>
      </c>
      <c r="D392" s="2">
        <v>2.63006E-5</v>
      </c>
      <c r="E392" s="2">
        <v>2.63006E-5</v>
      </c>
      <c r="F392" s="2">
        <v>7.30922E-6</v>
      </c>
      <c r="G392" s="2">
        <v>2.11981E-5</v>
      </c>
      <c r="H392" s="2">
        <v>6.4125699999999998E-6</v>
      </c>
      <c r="I392" s="2">
        <v>2.47675E-5</v>
      </c>
      <c r="J392" s="2">
        <v>8.3052100000000004E-6</v>
      </c>
      <c r="K392" s="2">
        <v>8.1166600000000003E-6</v>
      </c>
      <c r="L392" s="2">
        <v>7.7674400000000006E-6</v>
      </c>
      <c r="M392" s="2">
        <v>3.3998999999999998E-6</v>
      </c>
      <c r="N392" s="2">
        <v>1.1220700000000001E-5</v>
      </c>
      <c r="O392" s="2">
        <v>1.4276299999999999E-5</v>
      </c>
      <c r="P392" s="2">
        <v>1.3519999999999999E-5</v>
      </c>
      <c r="Q392" s="2">
        <v>3.6634400000000003E-5</v>
      </c>
      <c r="R392" s="2">
        <v>1.85918E-5</v>
      </c>
      <c r="S392" s="2">
        <v>3.33386E-5</v>
      </c>
      <c r="T392" s="2">
        <v>3.0856299999999998E-5</v>
      </c>
      <c r="U392" s="2">
        <v>1.8376500000000001E-6</v>
      </c>
      <c r="V392" s="2">
        <v>5.6780000000000003E-8</v>
      </c>
      <c r="W392" s="2">
        <v>1.7652E-7</v>
      </c>
      <c r="X392" s="2">
        <v>8.2264899999999992E-6</v>
      </c>
      <c r="Y392" s="2">
        <v>4.0576800000000001E-5</v>
      </c>
      <c r="Z392" s="2">
        <v>9.7997000000000004E-6</v>
      </c>
      <c r="AA392" s="2">
        <v>7.5236700000000001E-6</v>
      </c>
      <c r="AB392" s="2">
        <v>1.9234800000000001E-5</v>
      </c>
      <c r="AC392" s="2">
        <v>5.3882699999999998E-5</v>
      </c>
      <c r="AD392" s="2">
        <v>3.08983E-6</v>
      </c>
      <c r="AE392" s="2">
        <v>8.6875400000000005E-6</v>
      </c>
      <c r="AF392" s="2">
        <v>4.74129E-6</v>
      </c>
      <c r="AG392" s="2">
        <v>1.0697600000000001E-5</v>
      </c>
      <c r="AH392" s="2">
        <v>1.1104800000000001E-5</v>
      </c>
      <c r="AI392" s="26">
        <v>7.2233199999999996E-6</v>
      </c>
      <c r="AJ392" s="2">
        <v>9.8098700000000003E-6</v>
      </c>
      <c r="AK392" s="2">
        <v>9.6381100000000008E-6</v>
      </c>
      <c r="AL392" s="2">
        <v>9.8253799999999994E-6</v>
      </c>
    </row>
    <row r="393" spans="1:38" x14ac:dyDescent="0.4">
      <c r="A393" s="2" t="s">
        <v>268</v>
      </c>
      <c r="B393" s="2" t="s">
        <v>269</v>
      </c>
      <c r="D393" s="2">
        <v>1.8404299999999999E-5</v>
      </c>
      <c r="E393" s="2">
        <v>1.8404299999999999E-5</v>
      </c>
      <c r="F393" s="2">
        <v>1.2162400000000001E-5</v>
      </c>
      <c r="G393" s="2">
        <v>6.7090999999999999E-6</v>
      </c>
      <c r="H393" s="2">
        <v>2.6613300000000001E-5</v>
      </c>
      <c r="I393" s="2">
        <v>3.05233E-5</v>
      </c>
      <c r="J393" s="2">
        <v>3.7961499999999999E-5</v>
      </c>
      <c r="K393" s="2">
        <v>8.9833400000000006E-5</v>
      </c>
      <c r="L393" s="2">
        <v>4.0088500000000002E-4</v>
      </c>
      <c r="M393" s="2">
        <v>1.66515E-4</v>
      </c>
      <c r="N393" s="2">
        <v>6.3709999999999996E-6</v>
      </c>
      <c r="O393" s="2">
        <v>2.5707099999999999E-4</v>
      </c>
      <c r="P393" s="2">
        <v>4.9364899999999999E-5</v>
      </c>
      <c r="Q393" s="2">
        <v>1.1260800000000001E-5</v>
      </c>
      <c r="R393" s="2">
        <v>9.2379499999999999E-5</v>
      </c>
      <c r="S393" s="2">
        <v>6.0008200000000005E-4</v>
      </c>
      <c r="T393" s="2">
        <v>4.3934600000000002E-4</v>
      </c>
      <c r="U393" s="2">
        <v>1.191136E-3</v>
      </c>
      <c r="V393" s="2">
        <v>1.5951419999999999E-3</v>
      </c>
      <c r="W393" s="2">
        <v>1.7119450000000001E-3</v>
      </c>
      <c r="X393" s="2">
        <v>1.589935E-3</v>
      </c>
      <c r="Y393" s="2">
        <v>8.9860500000000002E-4</v>
      </c>
      <c r="Z393" s="2">
        <v>9.0452100000000001E-5</v>
      </c>
      <c r="AA393" s="2">
        <v>3.2660000000000002E-5</v>
      </c>
      <c r="AB393" s="2">
        <v>3.95255E-5</v>
      </c>
      <c r="AC393" s="2">
        <v>7.2328300000000002E-4</v>
      </c>
      <c r="AD393" s="2">
        <v>8.2203799999999998E-4</v>
      </c>
      <c r="AE393" s="2">
        <v>9.6907299999999998E-4</v>
      </c>
      <c r="AF393" s="2">
        <v>9.7967999999999992E-4</v>
      </c>
      <c r="AG393" s="2">
        <v>1.510564E-3</v>
      </c>
      <c r="AH393" s="2">
        <v>2.4809659999999998E-3</v>
      </c>
      <c r="AI393" s="26">
        <v>4.3154070000000003E-3</v>
      </c>
      <c r="AJ393" s="2">
        <v>3.454646E-3</v>
      </c>
      <c r="AK393" s="2">
        <v>2.9831620000000001E-3</v>
      </c>
      <c r="AL393" s="2">
        <v>3.2414200000000001E-3</v>
      </c>
    </row>
    <row r="394" spans="1:38" hidden="1" x14ac:dyDescent="0.4">
      <c r="A394" s="2" t="s">
        <v>270</v>
      </c>
      <c r="B394" s="2" t="s">
        <v>271</v>
      </c>
    </row>
    <row r="395" spans="1:38" x14ac:dyDescent="0.4">
      <c r="A395" s="2" t="s">
        <v>272</v>
      </c>
      <c r="B395" s="2" t="s">
        <v>273</v>
      </c>
      <c r="D395" s="2">
        <v>0</v>
      </c>
      <c r="E395" s="2">
        <v>0</v>
      </c>
      <c r="F395" s="2">
        <v>0</v>
      </c>
      <c r="G395" s="2">
        <v>0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>
        <v>0</v>
      </c>
      <c r="V395" s="2">
        <v>0</v>
      </c>
      <c r="W395" s="2">
        <v>0</v>
      </c>
      <c r="X395" s="2">
        <v>0</v>
      </c>
      <c r="Y395" s="2">
        <v>6.9408000000000003E-7</v>
      </c>
      <c r="Z395" s="2">
        <v>8.2306299999999992E-6</v>
      </c>
      <c r="AA395" s="2">
        <v>1.2250500000000001E-5</v>
      </c>
      <c r="AB395" s="2">
        <v>1.6021699999999999E-5</v>
      </c>
      <c r="AC395" s="2">
        <v>2.02556E-5</v>
      </c>
      <c r="AD395" s="2">
        <v>2.2048600000000001E-5</v>
      </c>
      <c r="AE395" s="2">
        <v>2.1736300000000001E-5</v>
      </c>
      <c r="AF395" s="2">
        <v>2.2002300000000001E-5</v>
      </c>
      <c r="AG395" s="2">
        <v>2.8353200000000002E-5</v>
      </c>
      <c r="AH395" s="2">
        <v>4.2599199999999997E-5</v>
      </c>
      <c r="AI395" s="2">
        <v>5.2524500000000002E-5</v>
      </c>
      <c r="AJ395" s="2">
        <v>5.92918E-5</v>
      </c>
      <c r="AK395" s="2">
        <v>7.5770400000000002E-5</v>
      </c>
      <c r="AL395" s="2">
        <v>8.6950899999999994E-5</v>
      </c>
    </row>
    <row r="396" spans="1:38" hidden="1" x14ac:dyDescent="0.4">
      <c r="A396" s="2" t="s">
        <v>274</v>
      </c>
      <c r="B396" s="2" t="s">
        <v>275</v>
      </c>
    </row>
    <row r="397" spans="1:38" x14ac:dyDescent="0.4">
      <c r="A397" s="2" t="s">
        <v>276</v>
      </c>
      <c r="B397" s="2" t="s">
        <v>277</v>
      </c>
      <c r="D397" s="38">
        <v>0.243696628</v>
      </c>
      <c r="E397" s="38">
        <v>0.23652168000000001</v>
      </c>
      <c r="F397" s="38">
        <v>0.229288732</v>
      </c>
      <c r="G397" s="38">
        <v>0.22169618399999999</v>
      </c>
      <c r="H397" s="38">
        <v>0.21464883600000001</v>
      </c>
      <c r="I397" s="38">
        <v>0.207555088</v>
      </c>
      <c r="J397" s="38">
        <v>0.21300337599999999</v>
      </c>
      <c r="K397" s="38">
        <v>0.222583584</v>
      </c>
      <c r="L397" s="38">
        <v>0.21772794000000001</v>
      </c>
      <c r="M397" s="38">
        <v>0.201597792</v>
      </c>
      <c r="N397" s="38">
        <v>0.18532148400000001</v>
      </c>
      <c r="O397" s="38">
        <v>0.17478879999999999</v>
      </c>
      <c r="P397" s="38">
        <v>0.17260057600000001</v>
      </c>
      <c r="Q397" s="38">
        <v>0.1627538</v>
      </c>
      <c r="R397" s="38">
        <v>0.16966658800000001</v>
      </c>
      <c r="S397" s="38">
        <v>0.20743746399999999</v>
      </c>
      <c r="T397" s="38">
        <v>0.207398256</v>
      </c>
      <c r="U397" s="38">
        <v>0.20375249200000001</v>
      </c>
      <c r="V397" s="38">
        <v>0.20590104400000001</v>
      </c>
      <c r="W397" s="38">
        <v>0.22875524799999999</v>
      </c>
      <c r="X397" s="38">
        <v>0.2363181</v>
      </c>
      <c r="Y397" s="38">
        <v>0.24459841199999999</v>
      </c>
      <c r="Z397" s="38">
        <v>0.25571654799999999</v>
      </c>
      <c r="AA397" s="38">
        <v>0.25856956800000003</v>
      </c>
      <c r="AB397" s="38">
        <v>0.26611908000000001</v>
      </c>
      <c r="AC397" s="38">
        <v>0.24493806000000001</v>
      </c>
      <c r="AD397" s="38">
        <v>0.24399347199999999</v>
      </c>
      <c r="AE397" s="38">
        <v>0.23873159599999999</v>
      </c>
      <c r="AF397" s="38">
        <v>0.23614839200000001</v>
      </c>
      <c r="AG397" s="38">
        <v>0.25222436799999998</v>
      </c>
      <c r="AH397" s="38">
        <v>0.25712490399999999</v>
      </c>
      <c r="AI397" s="38">
        <v>0.25957586799999999</v>
      </c>
      <c r="AJ397" s="2">
        <v>0.257359224</v>
      </c>
      <c r="AK397" s="2">
        <v>0.25815231599999999</v>
      </c>
      <c r="AL397" s="2">
        <v>0.26339481999999997</v>
      </c>
    </row>
    <row r="399" spans="1:38" x14ac:dyDescent="0.4">
      <c r="A399" s="9" t="s">
        <v>278</v>
      </c>
    </row>
    <row r="400" spans="1:38" x14ac:dyDescent="0.4">
      <c r="A400" s="4" t="s">
        <v>279</v>
      </c>
    </row>
    <row r="401" spans="1:38" x14ac:dyDescent="0.4">
      <c r="A401" s="2" t="s">
        <v>34</v>
      </c>
      <c r="D401" s="10">
        <f t="shared" ref="D401:AL401" si="135">D405</f>
        <v>0.16905450299999999</v>
      </c>
      <c r="E401" s="10">
        <f t="shared" si="135"/>
        <v>0.18322072</v>
      </c>
      <c r="F401" s="10">
        <f t="shared" si="135"/>
        <v>0.28533417799999999</v>
      </c>
      <c r="G401" s="10">
        <f t="shared" si="135"/>
        <v>0.25891434699999999</v>
      </c>
      <c r="H401" s="10">
        <f t="shared" si="135"/>
        <v>0.30439535699999998</v>
      </c>
      <c r="I401" s="10">
        <f t="shared" si="135"/>
        <v>0.29859271900000001</v>
      </c>
      <c r="J401" s="10">
        <f t="shared" si="135"/>
        <v>0.37639344899999999</v>
      </c>
      <c r="K401" s="10">
        <f t="shared" si="135"/>
        <v>0.36932654999999998</v>
      </c>
      <c r="L401" s="10">
        <f t="shared" si="135"/>
        <v>0.30219100300000001</v>
      </c>
      <c r="M401" s="10">
        <f t="shared" si="135"/>
        <v>0.453902427</v>
      </c>
      <c r="N401" s="10">
        <f t="shared" si="135"/>
        <v>0.37561544200000002</v>
      </c>
      <c r="O401" s="10">
        <f t="shared" si="135"/>
        <v>0.38281200999999998</v>
      </c>
      <c r="P401" s="10">
        <f t="shared" si="135"/>
        <v>0.68863371299999998</v>
      </c>
      <c r="Q401" s="10">
        <f t="shared" si="135"/>
        <v>0.59306848300000004</v>
      </c>
      <c r="R401" s="10">
        <f t="shared" si="135"/>
        <v>0.48933417600000001</v>
      </c>
      <c r="S401" s="10">
        <f t="shared" si="135"/>
        <v>0.57812220599999997</v>
      </c>
      <c r="T401" s="10">
        <f t="shared" si="135"/>
        <v>0.61657258599999998</v>
      </c>
      <c r="U401" s="10">
        <f t="shared" si="135"/>
        <v>0.54528596500000004</v>
      </c>
      <c r="V401" s="10">
        <f t="shared" si="135"/>
        <v>0.50175521499999998</v>
      </c>
      <c r="W401" s="10">
        <f t="shared" si="135"/>
        <v>0.47024506599999999</v>
      </c>
      <c r="X401" s="10">
        <f t="shared" si="135"/>
        <v>0.43997251100000001</v>
      </c>
      <c r="Y401" s="10">
        <f t="shared" si="135"/>
        <v>0.41214004999999998</v>
      </c>
      <c r="Z401" s="10">
        <f t="shared" si="135"/>
        <v>0.40976812000000001</v>
      </c>
      <c r="AA401" s="10">
        <f t="shared" si="135"/>
        <v>0.39077634999999999</v>
      </c>
      <c r="AB401" s="10">
        <f t="shared" si="135"/>
        <v>0.41177624000000002</v>
      </c>
      <c r="AC401" s="10">
        <f t="shared" si="135"/>
        <v>0.37070229999999998</v>
      </c>
      <c r="AD401" s="10">
        <f t="shared" si="135"/>
        <v>0.27028983099999998</v>
      </c>
      <c r="AE401" s="10">
        <f t="shared" si="135"/>
        <v>0.30453350000000001</v>
      </c>
      <c r="AF401" s="10">
        <f t="shared" si="135"/>
        <v>0.369987332</v>
      </c>
      <c r="AG401" s="10">
        <f t="shared" si="135"/>
        <v>0.31749504099999998</v>
      </c>
      <c r="AH401" s="10">
        <f t="shared" si="135"/>
        <v>0.30252557299999999</v>
      </c>
      <c r="AI401" s="25">
        <f t="shared" si="135"/>
        <v>0.33782231099999999</v>
      </c>
      <c r="AJ401" s="25">
        <f t="shared" si="135"/>
        <v>0.30089659699999999</v>
      </c>
      <c r="AK401" s="25">
        <f t="shared" si="135"/>
        <v>0.28839926999999999</v>
      </c>
      <c r="AL401" s="25">
        <f t="shared" si="135"/>
        <v>0.27842873600000001</v>
      </c>
    </row>
    <row r="402" spans="1:38" x14ac:dyDescent="0.4">
      <c r="A402" s="14" t="s">
        <v>24</v>
      </c>
      <c r="B402" s="14"/>
      <c r="C402" s="14"/>
      <c r="D402" s="14"/>
      <c r="E402" s="15">
        <f t="shared" ref="E402:AL402" si="136">(E401-$D401)/$D401</f>
        <v>8.379674453273811E-2</v>
      </c>
      <c r="F402" s="15">
        <f t="shared" si="136"/>
        <v>0.68782358905873098</v>
      </c>
      <c r="G402" s="15">
        <f t="shared" si="136"/>
        <v>0.53154362886151574</v>
      </c>
      <c r="H402" s="15">
        <f t="shared" si="136"/>
        <v>0.8005752677288932</v>
      </c>
      <c r="I402" s="15">
        <f t="shared" si="136"/>
        <v>0.76625120124720969</v>
      </c>
      <c r="J402" s="15">
        <f t="shared" si="136"/>
        <v>1.2264621309732282</v>
      </c>
      <c r="K402" s="15">
        <f t="shared" si="136"/>
        <v>1.1846596419854014</v>
      </c>
      <c r="L402" s="15">
        <f t="shared" si="136"/>
        <v>0.78753595815191046</v>
      </c>
      <c r="M402" s="15">
        <f t="shared" si="136"/>
        <v>1.6849472740752729</v>
      </c>
      <c r="N402" s="15">
        <f t="shared" si="136"/>
        <v>1.2218600234505439</v>
      </c>
      <c r="O402" s="15">
        <f t="shared" si="136"/>
        <v>1.264429537259945</v>
      </c>
      <c r="P402" s="15">
        <f t="shared" si="136"/>
        <v>3.0734420011278845</v>
      </c>
      <c r="Q402" s="15">
        <f t="shared" si="136"/>
        <v>2.5081495758796795</v>
      </c>
      <c r="R402" s="15">
        <f t="shared" si="136"/>
        <v>1.8945350009399042</v>
      </c>
      <c r="S402" s="45">
        <f t="shared" si="136"/>
        <v>2.4197385798117423</v>
      </c>
      <c r="T402" s="15">
        <f t="shared" si="136"/>
        <v>2.6471822699688747</v>
      </c>
      <c r="U402" s="15">
        <f t="shared" si="136"/>
        <v>2.2255039370350285</v>
      </c>
      <c r="V402" s="15">
        <f t="shared" si="136"/>
        <v>1.9680085776833756</v>
      </c>
      <c r="W402" s="15">
        <f t="shared" si="136"/>
        <v>1.7816181033639786</v>
      </c>
      <c r="X402" s="15">
        <f t="shared" si="136"/>
        <v>1.602548309523586</v>
      </c>
      <c r="Y402" s="15">
        <f t="shared" si="136"/>
        <v>1.4379122867848129</v>
      </c>
      <c r="Z402" s="15">
        <f t="shared" si="136"/>
        <v>1.4238817229257716</v>
      </c>
      <c r="AA402" s="15">
        <f t="shared" si="136"/>
        <v>1.3115406159870229</v>
      </c>
      <c r="AB402" s="15">
        <f t="shared" si="136"/>
        <v>1.4357602589266731</v>
      </c>
      <c r="AC402" s="15">
        <f t="shared" si="136"/>
        <v>1.1927975500303591</v>
      </c>
      <c r="AD402" s="15">
        <f t="shared" si="136"/>
        <v>0.598832484219601</v>
      </c>
      <c r="AE402" s="15">
        <f t="shared" si="136"/>
        <v>0.80139241839656894</v>
      </c>
      <c r="AF402" s="15">
        <f t="shared" si="136"/>
        <v>1.1885683340833577</v>
      </c>
      <c r="AG402" s="15">
        <f t="shared" si="136"/>
        <v>0.87806320071817301</v>
      </c>
      <c r="AH402" s="15">
        <f t="shared" si="136"/>
        <v>0.78951502403931828</v>
      </c>
      <c r="AI402" s="31">
        <f t="shared" si="136"/>
        <v>0.99830412680577929</v>
      </c>
      <c r="AJ402" s="31">
        <f t="shared" si="136"/>
        <v>0.77987922037190571</v>
      </c>
      <c r="AK402" s="31">
        <f t="shared" si="136"/>
        <v>0.70595438087798223</v>
      </c>
      <c r="AL402" s="31">
        <f t="shared" si="136"/>
        <v>0.64697615892550353</v>
      </c>
    </row>
    <row r="403" spans="1:38" x14ac:dyDescent="0.4">
      <c r="A403" s="16" t="s">
        <v>25</v>
      </c>
      <c r="D403" s="10"/>
      <c r="E403" s="17">
        <f t="shared" ref="E403:AH403" si="137">(E401-D401)/D401</f>
        <v>8.379674453273811E-2</v>
      </c>
      <c r="F403" s="17">
        <f t="shared" si="137"/>
        <v>0.55732483749654504</v>
      </c>
      <c r="G403" s="17">
        <f t="shared" si="137"/>
        <v>-9.2592591554174083E-2</v>
      </c>
      <c r="H403" s="17">
        <f t="shared" si="137"/>
        <v>0.17566044727525273</v>
      </c>
      <c r="I403" s="17">
        <f t="shared" si="137"/>
        <v>-1.9062833471536728E-2</v>
      </c>
      <c r="J403" s="17">
        <f t="shared" si="137"/>
        <v>0.26055802787341237</v>
      </c>
      <c r="K403" s="17">
        <f t="shared" si="137"/>
        <v>-1.8775297547753058E-2</v>
      </c>
      <c r="L403" s="17">
        <f t="shared" si="137"/>
        <v>-0.18177828536832774</v>
      </c>
      <c r="M403" s="17">
        <f t="shared" si="137"/>
        <v>0.50203818940301137</v>
      </c>
      <c r="N403" s="17">
        <f t="shared" si="137"/>
        <v>-0.1724753610978158</v>
      </c>
      <c r="O403" s="17">
        <f t="shared" si="137"/>
        <v>1.9159403994897416E-2</v>
      </c>
      <c r="P403" s="17">
        <f t="shared" si="137"/>
        <v>0.79888220591616244</v>
      </c>
      <c r="Q403" s="17">
        <f t="shared" si="137"/>
        <v>-0.13877512557971433</v>
      </c>
      <c r="R403" s="17">
        <f t="shared" si="137"/>
        <v>-0.17491117800640238</v>
      </c>
      <c r="S403" s="17">
        <f t="shared" si="137"/>
        <v>0.18144661532898931</v>
      </c>
      <c r="T403" s="17">
        <f t="shared" si="137"/>
        <v>6.6509086834834377E-2</v>
      </c>
      <c r="U403" s="17">
        <f t="shared" si="137"/>
        <v>-0.11561756493662848</v>
      </c>
      <c r="V403" s="17">
        <f t="shared" si="137"/>
        <v>-7.9831047916298484E-2</v>
      </c>
      <c r="W403" s="17">
        <f t="shared" si="137"/>
        <v>-6.2799843545223513E-2</v>
      </c>
      <c r="X403" s="17">
        <f t="shared" si="137"/>
        <v>-6.4376124682188535E-2</v>
      </c>
      <c r="Y403" s="17">
        <f t="shared" si="137"/>
        <v>-6.3259545321912233E-2</v>
      </c>
      <c r="Z403" s="17">
        <f t="shared" si="137"/>
        <v>-5.7551553167423716E-3</v>
      </c>
      <c r="AA403" s="17">
        <f t="shared" si="137"/>
        <v>-4.634760263926832E-2</v>
      </c>
      <c r="AB403" s="17">
        <f t="shared" si="137"/>
        <v>5.3738896941946515E-2</v>
      </c>
      <c r="AC403" s="17">
        <f t="shared" si="137"/>
        <v>-9.9748203053192264E-2</v>
      </c>
      <c r="AD403" s="17">
        <f t="shared" si="137"/>
        <v>-0.27087090908257111</v>
      </c>
      <c r="AE403" s="17">
        <f t="shared" si="137"/>
        <v>0.12669240597512541</v>
      </c>
      <c r="AF403" s="17">
        <f t="shared" si="137"/>
        <v>0.21493146730983614</v>
      </c>
      <c r="AG403" s="17">
        <f t="shared" si="137"/>
        <v>-0.14187591428130308</v>
      </c>
      <c r="AH403" s="20">
        <f t="shared" si="137"/>
        <v>-4.7148667118866866E-2</v>
      </c>
      <c r="AI403" s="21">
        <f>(AI401-AH401)/AH401</f>
        <v>0.11667356795651783</v>
      </c>
      <c r="AJ403" s="21">
        <f>(AJ401-AI401)/AI401</f>
        <v>-0.10930513704288762</v>
      </c>
      <c r="AK403" s="21">
        <f>(AK401-AJ401)/AJ401</f>
        <v>-4.153362691569424E-2</v>
      </c>
      <c r="AL403" s="21">
        <f>(AL401-AK401)/AK401</f>
        <v>-3.4571980712711149E-2</v>
      </c>
    </row>
    <row r="404" spans="1:38" hidden="1" x14ac:dyDescent="0.4">
      <c r="A404" s="2" t="s">
        <v>35</v>
      </c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3"/>
    </row>
    <row r="405" spans="1:38" x14ac:dyDescent="0.4">
      <c r="A405" s="2" t="s">
        <v>280</v>
      </c>
      <c r="B405" s="2" t="s">
        <v>281</v>
      </c>
      <c r="D405" s="2">
        <v>0.16905450299999999</v>
      </c>
      <c r="E405" s="2">
        <v>0.18322072</v>
      </c>
      <c r="F405" s="2">
        <v>0.28533417799999999</v>
      </c>
      <c r="G405" s="2">
        <v>0.25891434699999999</v>
      </c>
      <c r="H405" s="2">
        <v>0.30439535699999998</v>
      </c>
      <c r="I405" s="2">
        <v>0.29859271900000001</v>
      </c>
      <c r="J405" s="2">
        <v>0.37639344899999999</v>
      </c>
      <c r="K405" s="2">
        <v>0.36932654999999998</v>
      </c>
      <c r="L405" s="2">
        <v>0.30219100300000001</v>
      </c>
      <c r="M405" s="2">
        <v>0.453902427</v>
      </c>
      <c r="N405" s="2">
        <v>0.37561544200000002</v>
      </c>
      <c r="O405" s="2">
        <v>0.38281200999999998</v>
      </c>
      <c r="P405" s="2">
        <v>0.68863371299999998</v>
      </c>
      <c r="Q405" s="2">
        <v>0.59306848300000004</v>
      </c>
      <c r="R405" s="2">
        <v>0.48933417600000001</v>
      </c>
      <c r="S405" s="2">
        <v>0.57812220599999997</v>
      </c>
      <c r="T405" s="2">
        <v>0.61657258599999998</v>
      </c>
      <c r="U405" s="2">
        <v>0.54528596500000004</v>
      </c>
      <c r="V405" s="2">
        <v>0.50175521499999998</v>
      </c>
      <c r="W405" s="2">
        <v>0.47024506599999999</v>
      </c>
      <c r="X405" s="2">
        <v>0.43997251100000001</v>
      </c>
      <c r="Y405" s="2">
        <v>0.41214004999999998</v>
      </c>
      <c r="Z405" s="2">
        <v>0.40976812000000001</v>
      </c>
      <c r="AA405" s="2">
        <v>0.39077634999999999</v>
      </c>
      <c r="AB405" s="2">
        <v>0.41177624000000002</v>
      </c>
      <c r="AC405" s="2">
        <v>0.37070229999999998</v>
      </c>
      <c r="AD405" s="2">
        <v>0.27028983099999998</v>
      </c>
      <c r="AE405" s="2">
        <v>0.30453350000000001</v>
      </c>
      <c r="AF405" s="2">
        <v>0.369987332</v>
      </c>
      <c r="AG405" s="2">
        <v>0.31749504099999998</v>
      </c>
      <c r="AH405" s="2">
        <v>0.30252557299999999</v>
      </c>
      <c r="AI405" s="26">
        <v>0.33782231099999999</v>
      </c>
      <c r="AJ405" s="2">
        <v>0.30089659699999999</v>
      </c>
      <c r="AK405" s="2">
        <v>0.28839926999999999</v>
      </c>
      <c r="AL405" s="2">
        <v>0.27842873600000001</v>
      </c>
    </row>
    <row r="407" spans="1:38" x14ac:dyDescent="0.4"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</row>
    <row r="408" spans="1:38" x14ac:dyDescent="0.4"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</row>
    <row r="410" spans="1:38" s="36" customFormat="1" x14ac:dyDescent="0.4"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</row>
    <row r="411" spans="1:38" x14ac:dyDescent="0.4"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</row>
    <row r="412" spans="1:38" x14ac:dyDescent="0.4">
      <c r="A412" s="2" t="s">
        <v>282</v>
      </c>
    </row>
    <row r="413" spans="1:38" x14ac:dyDescent="0.4">
      <c r="A413" s="2" t="s">
        <v>283</v>
      </c>
      <c r="D413" s="10">
        <f>D23+D83+D139+D202+D255+D281+D294+D306+D322+D343+D362+D385+D401+D269</f>
        <v>28.088197213110185</v>
      </c>
      <c r="E413" s="10">
        <f t="shared" ref="E413:AL413" si="138">E23+E83+E139+E202+E255+E281+E294+E306+E322+E343+E362+E385+E401+E269</f>
        <v>29.299643967070921</v>
      </c>
      <c r="F413" s="10">
        <f t="shared" si="138"/>
        <v>18.820909952555823</v>
      </c>
      <c r="G413" s="10">
        <f t="shared" si="138"/>
        <v>20.012813463113552</v>
      </c>
      <c r="H413" s="10">
        <f t="shared" si="138"/>
        <v>18.940701433403667</v>
      </c>
      <c r="I413" s="10">
        <f t="shared" si="138"/>
        <v>18.504212270091863</v>
      </c>
      <c r="J413" s="10">
        <f t="shared" si="138"/>
        <v>19.323339041253032</v>
      </c>
      <c r="K413" s="10">
        <f t="shared" si="138"/>
        <v>19.344586362481962</v>
      </c>
      <c r="L413" s="10">
        <f t="shared" si="138"/>
        <v>21.097816318334456</v>
      </c>
      <c r="M413" s="10">
        <f t="shared" si="138"/>
        <v>20.573253226991188</v>
      </c>
      <c r="N413" s="10">
        <f t="shared" si="138"/>
        <v>20.535748101653542</v>
      </c>
      <c r="O413" s="10">
        <f t="shared" si="138"/>
        <v>20.740741864781757</v>
      </c>
      <c r="P413" s="10">
        <f t="shared" si="138"/>
        <v>21.339897373909864</v>
      </c>
      <c r="Q413" s="10">
        <f t="shared" si="138"/>
        <v>21.482695612914725</v>
      </c>
      <c r="R413" s="10">
        <f t="shared" si="138"/>
        <v>21.848875509176509</v>
      </c>
      <c r="S413" s="10">
        <f t="shared" si="138"/>
        <v>82.383456821644273</v>
      </c>
      <c r="T413" s="10">
        <f t="shared" si="138"/>
        <v>42.69632565450803</v>
      </c>
      <c r="U413" s="10">
        <f t="shared" si="138"/>
        <v>44.594271808857201</v>
      </c>
      <c r="V413" s="10">
        <f t="shared" si="138"/>
        <v>34.986315845552085</v>
      </c>
      <c r="W413" s="10">
        <f t="shared" si="138"/>
        <v>36.678418173094265</v>
      </c>
      <c r="X413" s="10">
        <f t="shared" si="138"/>
        <v>42.314395719553445</v>
      </c>
      <c r="Y413" s="10">
        <f t="shared" si="138"/>
        <v>48.19839541455422</v>
      </c>
      <c r="Z413" s="10">
        <f t="shared" si="138"/>
        <v>37.233769908480745</v>
      </c>
      <c r="AA413" s="10">
        <f t="shared" si="138"/>
        <v>39.138939270455609</v>
      </c>
      <c r="AB413" s="10">
        <f t="shared" si="138"/>
        <v>38.721107671105642</v>
      </c>
      <c r="AC413" s="10">
        <f t="shared" si="138"/>
        <v>33.185420557174986</v>
      </c>
      <c r="AD413" s="10">
        <f t="shared" si="138"/>
        <v>37.358924350621578</v>
      </c>
      <c r="AE413" s="10">
        <f t="shared" si="138"/>
        <v>25.889875802244958</v>
      </c>
      <c r="AF413" s="10">
        <f t="shared" si="138"/>
        <v>38.209190119793959</v>
      </c>
      <c r="AG413" s="10">
        <f t="shared" si="138"/>
        <v>26.432777446177411</v>
      </c>
      <c r="AH413" s="10">
        <f t="shared" si="138"/>
        <v>25.069345981220884</v>
      </c>
      <c r="AI413" s="10">
        <f t="shared" si="138"/>
        <v>27.126416851061972</v>
      </c>
      <c r="AJ413" s="10">
        <f t="shared" si="138"/>
        <v>26.433506482375712</v>
      </c>
      <c r="AK413" s="10">
        <f t="shared" si="138"/>
        <v>24.984782217498548</v>
      </c>
      <c r="AL413" s="10">
        <f t="shared" si="138"/>
        <v>27.442667784473311</v>
      </c>
    </row>
    <row r="414" spans="1:38" x14ac:dyDescent="0.4">
      <c r="A414" s="2" t="s">
        <v>19</v>
      </c>
      <c r="D414" s="10">
        <f t="shared" ref="D414:AL414" si="139">D8</f>
        <v>28.08819721311017</v>
      </c>
      <c r="E414" s="10">
        <f t="shared" si="139"/>
        <v>29.29964396707091</v>
      </c>
      <c r="F414" s="10">
        <f t="shared" si="139"/>
        <v>18.820909952555816</v>
      </c>
      <c r="G414" s="10">
        <f t="shared" si="139"/>
        <v>20.012813463113552</v>
      </c>
      <c r="H414" s="10">
        <f t="shared" si="139"/>
        <v>18.940701433403667</v>
      </c>
      <c r="I414" s="10">
        <f t="shared" si="139"/>
        <v>18.504212270091863</v>
      </c>
      <c r="J414" s="10">
        <f t="shared" si="139"/>
        <v>19.323339041253025</v>
      </c>
      <c r="K414" s="10">
        <f t="shared" si="139"/>
        <v>19.344586362481962</v>
      </c>
      <c r="L414" s="10">
        <f t="shared" si="139"/>
        <v>21.097816318334456</v>
      </c>
      <c r="M414" s="10">
        <f t="shared" si="139"/>
        <v>20.573253226991191</v>
      </c>
      <c r="N414" s="10">
        <f t="shared" si="139"/>
        <v>20.535748101653549</v>
      </c>
      <c r="O414" s="10">
        <f t="shared" si="139"/>
        <v>20.74074186478175</v>
      </c>
      <c r="P414" s="10">
        <f t="shared" si="139"/>
        <v>21.339897373909874</v>
      </c>
      <c r="Q414" s="10">
        <f t="shared" si="139"/>
        <v>21.482695612914725</v>
      </c>
      <c r="R414" s="10">
        <f t="shared" si="139"/>
        <v>21.848875509176505</v>
      </c>
      <c r="S414" s="10">
        <f t="shared" si="139"/>
        <v>82.383456821644273</v>
      </c>
      <c r="T414" s="10">
        <f t="shared" si="139"/>
        <v>42.696325654508044</v>
      </c>
      <c r="U414" s="10">
        <f t="shared" si="139"/>
        <v>44.594271808857201</v>
      </c>
      <c r="V414" s="10">
        <f t="shared" si="139"/>
        <v>34.986315845552085</v>
      </c>
      <c r="W414" s="10">
        <f t="shared" si="139"/>
        <v>36.678418173094251</v>
      </c>
      <c r="X414" s="10">
        <f t="shared" si="139"/>
        <v>42.314395719553445</v>
      </c>
      <c r="Y414" s="10">
        <f t="shared" si="139"/>
        <v>48.19839541455422</v>
      </c>
      <c r="Z414" s="10">
        <f t="shared" si="139"/>
        <v>37.233769908480753</v>
      </c>
      <c r="AA414" s="10">
        <f t="shared" si="139"/>
        <v>39.138939270455616</v>
      </c>
      <c r="AB414" s="10">
        <f t="shared" si="139"/>
        <v>38.721107671105642</v>
      </c>
      <c r="AC414" s="10">
        <f t="shared" si="139"/>
        <v>33.185420557174993</v>
      </c>
      <c r="AD414" s="10">
        <f t="shared" si="139"/>
        <v>37.358924350621592</v>
      </c>
      <c r="AE414" s="10">
        <f t="shared" si="139"/>
        <v>25.850960882244959</v>
      </c>
      <c r="AF414" s="10">
        <f t="shared" si="139"/>
        <v>38.209190119793952</v>
      </c>
      <c r="AG414" s="10">
        <f t="shared" si="139"/>
        <v>26.432777446177415</v>
      </c>
      <c r="AH414" s="10">
        <f t="shared" si="139"/>
        <v>25.069345981220888</v>
      </c>
      <c r="AI414" s="10">
        <f t="shared" si="139"/>
        <v>27.126416851061965</v>
      </c>
      <c r="AJ414" s="10">
        <f t="shared" si="139"/>
        <v>26.433506482375709</v>
      </c>
      <c r="AK414" s="10">
        <f t="shared" si="139"/>
        <v>24.984782217498555</v>
      </c>
      <c r="AL414" s="10">
        <f t="shared" si="139"/>
        <v>27.442667784473304</v>
      </c>
    </row>
    <row r="415" spans="1:38" hidden="1" x14ac:dyDescent="0.4">
      <c r="A415" s="2" t="s">
        <v>284</v>
      </c>
      <c r="D415" s="38">
        <f t="shared" ref="D415:AH415" si="140">D413-D414</f>
        <v>0</v>
      </c>
      <c r="E415" s="38">
        <f t="shared" si="140"/>
        <v>0</v>
      </c>
      <c r="F415" s="38">
        <f t="shared" si="140"/>
        <v>0</v>
      </c>
      <c r="G415" s="38">
        <f t="shared" si="140"/>
        <v>0</v>
      </c>
      <c r="H415" s="38">
        <f t="shared" si="140"/>
        <v>0</v>
      </c>
      <c r="I415" s="38">
        <f t="shared" si="140"/>
        <v>0</v>
      </c>
      <c r="J415" s="38">
        <f t="shared" si="140"/>
        <v>0</v>
      </c>
      <c r="K415" s="38">
        <f t="shared" si="140"/>
        <v>0</v>
      </c>
      <c r="L415" s="38">
        <f t="shared" si="140"/>
        <v>0</v>
      </c>
      <c r="M415" s="38">
        <f t="shared" si="140"/>
        <v>0</v>
      </c>
      <c r="N415" s="38">
        <f t="shared" si="140"/>
        <v>0</v>
      </c>
      <c r="O415" s="38">
        <f t="shared" si="140"/>
        <v>0</v>
      </c>
      <c r="P415" s="38">
        <f t="shared" si="140"/>
        <v>0</v>
      </c>
      <c r="Q415" s="38">
        <f t="shared" si="140"/>
        <v>0</v>
      </c>
      <c r="R415" s="38">
        <f t="shared" si="140"/>
        <v>0</v>
      </c>
      <c r="S415" s="38">
        <f t="shared" si="140"/>
        <v>0</v>
      </c>
      <c r="T415" s="38">
        <f t="shared" si="140"/>
        <v>0</v>
      </c>
      <c r="U415" s="38">
        <f t="shared" si="140"/>
        <v>0</v>
      </c>
      <c r="V415" s="38">
        <f t="shared" si="140"/>
        <v>0</v>
      </c>
      <c r="W415" s="38">
        <f t="shared" si="140"/>
        <v>0</v>
      </c>
      <c r="X415" s="38">
        <f t="shared" si="140"/>
        <v>0</v>
      </c>
      <c r="Y415" s="38">
        <f t="shared" si="140"/>
        <v>0</v>
      </c>
      <c r="Z415" s="38">
        <f t="shared" si="140"/>
        <v>0</v>
      </c>
      <c r="AA415" s="38">
        <f t="shared" si="140"/>
        <v>0</v>
      </c>
      <c r="AB415" s="38">
        <f t="shared" si="140"/>
        <v>0</v>
      </c>
      <c r="AC415" s="38">
        <f t="shared" si="140"/>
        <v>0</v>
      </c>
      <c r="AD415" s="38">
        <f t="shared" si="140"/>
        <v>0</v>
      </c>
      <c r="AE415" s="38">
        <f t="shared" si="140"/>
        <v>3.8914919999999853E-2</v>
      </c>
      <c r="AF415" s="38">
        <f t="shared" si="140"/>
        <v>0</v>
      </c>
      <c r="AG415" s="38">
        <f t="shared" si="140"/>
        <v>0</v>
      </c>
      <c r="AH415" s="38">
        <f t="shared" si="140"/>
        <v>0</v>
      </c>
      <c r="AI415" s="38">
        <f>AI413-AI414</f>
        <v>0</v>
      </c>
      <c r="AJ415" s="38">
        <f>AJ413-AJ414</f>
        <v>0</v>
      </c>
      <c r="AK415" s="38">
        <f>AK413-AK414</f>
        <v>0</v>
      </c>
      <c r="AL415" s="38">
        <f>AL413-AL414</f>
        <v>0</v>
      </c>
    </row>
    <row r="416" spans="1:38" x14ac:dyDescent="0.4"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</row>
    <row r="417" spans="4:33" x14ac:dyDescent="0.4"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</row>
    <row r="418" spans="4:33" x14ac:dyDescent="0.4"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</row>
    <row r="419" spans="4:33" x14ac:dyDescent="0.4"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</row>
  </sheetData>
  <mergeCells count="11">
    <mergeCell ref="S121:AH121"/>
    <mergeCell ref="S124:AH124"/>
    <mergeCell ref="S128:AH128"/>
    <mergeCell ref="S173:AH173"/>
    <mergeCell ref="S177:AH177"/>
    <mergeCell ref="S117:AH117"/>
    <mergeCell ref="S89:AH89"/>
    <mergeCell ref="S93:AH93"/>
    <mergeCell ref="S94:AH94"/>
    <mergeCell ref="S110:AH110"/>
    <mergeCell ref="S114:AH114"/>
  </mergeCells>
  <pageMargins left="0.7" right="0.7" top="0.75" bottom="0.75" header="0.3" footer="0.3"/>
  <ignoredErrors>
    <ignoredError sqref="D5:R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A8405-5006-4922-85A5-56ACD91E0EDA}">
  <dimension ref="A1:AR58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H50" sqref="H50"/>
    </sheetView>
  </sheetViews>
  <sheetFormatPr defaultColWidth="9.1796875" defaultRowHeight="18" x14ac:dyDescent="0.4"/>
  <cols>
    <col min="1" max="1" width="13.453125" style="2" customWidth="1"/>
    <col min="2" max="2" width="9.1796875" style="2"/>
    <col min="3" max="3" width="69" style="2" customWidth="1"/>
    <col min="4" max="18" width="9.54296875" style="2" customWidth="1"/>
    <col min="19" max="19" width="9.54296875" style="2" bestFit="1" customWidth="1"/>
    <col min="20" max="22" width="10.453125" style="2" bestFit="1" customWidth="1"/>
    <col min="23" max="25" width="9.54296875" style="2" bestFit="1" customWidth="1"/>
    <col min="26" max="33" width="10.453125" style="2" bestFit="1" customWidth="1"/>
    <col min="34" max="34" width="9.54296875" style="2" customWidth="1"/>
    <col min="35" max="35" width="9.453125" style="2" bestFit="1" customWidth="1"/>
    <col min="36" max="36" width="10.453125" style="2" bestFit="1" customWidth="1"/>
    <col min="37" max="16384" width="9.1796875" style="2"/>
  </cols>
  <sheetData>
    <row r="1" spans="1:44" x14ac:dyDescent="0.4">
      <c r="A1" s="2" t="s">
        <v>0</v>
      </c>
      <c r="B1" s="3" t="s">
        <v>303</v>
      </c>
    </row>
    <row r="2" spans="1:44" x14ac:dyDescent="0.4">
      <c r="A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>
        <v>2005</v>
      </c>
      <c r="T2" s="2">
        <v>2006</v>
      </c>
      <c r="U2" s="2">
        <v>2007</v>
      </c>
      <c r="V2" s="2">
        <v>2008</v>
      </c>
      <c r="W2" s="2">
        <v>2009</v>
      </c>
      <c r="X2" s="2">
        <v>2010</v>
      </c>
      <c r="Y2" s="2">
        <v>2011</v>
      </c>
      <c r="Z2" s="2">
        <v>2012</v>
      </c>
      <c r="AA2" s="2">
        <v>2013</v>
      </c>
      <c r="AB2" s="2">
        <v>2014</v>
      </c>
      <c r="AC2" s="2">
        <v>2015</v>
      </c>
      <c r="AD2" s="2">
        <v>2016</v>
      </c>
      <c r="AE2" s="2">
        <v>2017</v>
      </c>
      <c r="AF2" s="2">
        <v>2018</v>
      </c>
      <c r="AG2" s="2">
        <v>2019</v>
      </c>
      <c r="AH2" s="7">
        <v>2020</v>
      </c>
      <c r="AI2" s="7">
        <v>2021</v>
      </c>
      <c r="AJ2" s="7">
        <v>2022</v>
      </c>
      <c r="AK2" s="7">
        <v>2023</v>
      </c>
      <c r="AL2" s="7">
        <v>2024</v>
      </c>
      <c r="AM2" s="8">
        <v>2025</v>
      </c>
      <c r="AN2" s="8">
        <v>2026</v>
      </c>
      <c r="AO2" s="8">
        <v>2027</v>
      </c>
      <c r="AP2" s="8">
        <v>2028</v>
      </c>
      <c r="AQ2" s="8">
        <v>2029</v>
      </c>
      <c r="AR2" s="8">
        <v>2030</v>
      </c>
    </row>
    <row r="4" spans="1:44" ht="20" x14ac:dyDescent="0.4">
      <c r="A4" s="1" t="s">
        <v>309</v>
      </c>
    </row>
    <row r="6" spans="1:44" x14ac:dyDescent="0.4">
      <c r="C6" s="2" t="str">
        <f>'[1]SO2 analize LT'!A16</f>
        <v>ENERGIJOS GAMYBA</v>
      </c>
      <c r="D6" s="10">
        <f>'TSP analizė LT'!D23</f>
        <v>17.618790942999997</v>
      </c>
      <c r="E6" s="10">
        <f>'TSP analizė LT'!E23</f>
        <v>18.973938</v>
      </c>
      <c r="F6" s="10">
        <f>'TSP analizė LT'!F23</f>
        <v>11.303190000000001</v>
      </c>
      <c r="G6" s="10">
        <f>'TSP analizė LT'!G23</f>
        <v>14.250786999999999</v>
      </c>
      <c r="H6" s="10">
        <f>'TSP analizė LT'!H23</f>
        <v>13.763656999999998</v>
      </c>
      <c r="I6" s="10">
        <f>'TSP analizė LT'!I23</f>
        <v>13.270497000000001</v>
      </c>
      <c r="J6" s="10">
        <f>'TSP analizė LT'!J23</f>
        <v>14.219011999999999</v>
      </c>
      <c r="K6" s="10">
        <f>'TSP analizė LT'!K23</f>
        <v>14.084957999999999</v>
      </c>
      <c r="L6" s="10">
        <f>'TSP analizė LT'!L23</f>
        <v>15.073659000000001</v>
      </c>
      <c r="M6" s="10">
        <f>'TSP analizė LT'!M23</f>
        <v>14.817418000000002</v>
      </c>
      <c r="N6" s="10">
        <f>'TSP analizė LT'!N23</f>
        <v>14.376450999999999</v>
      </c>
      <c r="O6" s="10">
        <f>'TSP analizė LT'!O23</f>
        <v>14.874859000000001</v>
      </c>
      <c r="P6" s="10">
        <f>'TSP analizė LT'!P23</f>
        <v>14.843226999999999</v>
      </c>
      <c r="Q6" s="10">
        <f>'TSP analizė LT'!Q23</f>
        <v>14.87168</v>
      </c>
      <c r="R6" s="10">
        <f>'TSP analizė LT'!R23</f>
        <v>15.072001000000002</v>
      </c>
      <c r="S6" s="10">
        <f>'TSP analizė LT'!S23</f>
        <v>15.500482</v>
      </c>
      <c r="T6" s="10">
        <f>'TSP analizė LT'!T23</f>
        <v>15.853463</v>
      </c>
      <c r="U6" s="10">
        <f>'TSP analizė LT'!U23</f>
        <v>14.946517999999999</v>
      </c>
      <c r="V6" s="10">
        <f>'TSP analizė LT'!V23</f>
        <v>15.173785000000001</v>
      </c>
      <c r="W6" s="10">
        <f>'TSP analizė LT'!W23</f>
        <v>14.983906000000001</v>
      </c>
      <c r="X6" s="10">
        <f>'TSP analizė LT'!X23</f>
        <v>14.710025</v>
      </c>
      <c r="Y6" s="10">
        <f>'TSP analizė LT'!Y23</f>
        <v>13.965688999999999</v>
      </c>
      <c r="Z6" s="10">
        <f>'TSP analizė LT'!Z23</f>
        <v>14.159390999999999</v>
      </c>
      <c r="AA6" s="10">
        <f>'TSP analizė LT'!AA23</f>
        <v>13.539648999999999</v>
      </c>
      <c r="AB6" s="10">
        <f>'TSP analizė LT'!AB23</f>
        <v>12.605892999999998</v>
      </c>
      <c r="AC6" s="10">
        <f>'TSP analizė LT'!AC23</f>
        <v>12.421961999999999</v>
      </c>
      <c r="AD6" s="10">
        <f>'TSP analizė LT'!AD23</f>
        <v>12.004952000000001</v>
      </c>
      <c r="AE6" s="10">
        <f>'TSP analizė LT'!AE23</f>
        <v>11.911037000000002</v>
      </c>
      <c r="AF6" s="10">
        <f>'TSP analizė LT'!AF23</f>
        <v>10.734446</v>
      </c>
      <c r="AG6" s="10">
        <f>'TSP analizė LT'!AG23</f>
        <v>9.9657719999999994</v>
      </c>
      <c r="AH6" s="10">
        <f>'TSP analizė LT'!AH23</f>
        <v>9.4504669999999997</v>
      </c>
      <c r="AI6" s="10">
        <f>'TSP analizė LT'!AI23</f>
        <v>9.603534999999999</v>
      </c>
      <c r="AJ6" s="10">
        <f>'TSP analizė LT'!AJ23</f>
        <v>8.8668750000000003</v>
      </c>
      <c r="AK6" s="10">
        <f>'TSP analizė LT'!AK23</f>
        <v>7.8941700000000008</v>
      </c>
      <c r="AL6" s="10">
        <f>'TSP analizė LT'!AL23</f>
        <v>7.5907070000000001</v>
      </c>
    </row>
    <row r="7" spans="1:44" x14ac:dyDescent="0.4">
      <c r="C7" s="2" t="str">
        <f>'[1]SO2 analize LT'!A77</f>
        <v>DEGALŲ / KURO GAMYBA IR PASKIRSTYMAS</v>
      </c>
      <c r="D7" s="10">
        <f>'TSP analizė LT'!D83</f>
        <v>0.51231899999999997</v>
      </c>
      <c r="E7" s="10">
        <f>'TSP analizė LT'!E83</f>
        <v>0.55986399999999992</v>
      </c>
      <c r="F7" s="10">
        <f>'TSP analizė LT'!F83</f>
        <v>0.229021</v>
      </c>
      <c r="G7" s="10">
        <f>'TSP analizė LT'!G83</f>
        <v>0.21117799999999998</v>
      </c>
      <c r="H7" s="10">
        <f>'TSP analizė LT'!H83</f>
        <v>0.174872</v>
      </c>
      <c r="I7" s="10">
        <f>'TSP analizė LT'!I83</f>
        <v>0.14261700000000002</v>
      </c>
      <c r="J7" s="10">
        <f>'TSP analizė LT'!J83</f>
        <v>0.13095199999999999</v>
      </c>
      <c r="K7" s="10">
        <f>'TSP analizė LT'!K83</f>
        <v>0.10116599999999999</v>
      </c>
      <c r="L7" s="10">
        <f>'TSP analizė LT'!L83</f>
        <v>8.5782000000000011E-2</v>
      </c>
      <c r="M7" s="10">
        <f>'TSP analizė LT'!M83</f>
        <v>6.8195000000000006E-2</v>
      </c>
      <c r="N7" s="10">
        <f>'TSP analizė LT'!N83</f>
        <v>5.0299000000000003E-2</v>
      </c>
      <c r="O7" s="10">
        <f>'TSP analizė LT'!O83</f>
        <v>4.6540999999999999E-2</v>
      </c>
      <c r="P7" s="10">
        <f>'TSP analizė LT'!P83</f>
        <v>5.8220999999999995E-2</v>
      </c>
      <c r="Q7" s="10">
        <f>'TSP analizė LT'!Q83</f>
        <v>6.3499E-2</v>
      </c>
      <c r="R7" s="10">
        <f>'TSP analizė LT'!R83</f>
        <v>6.1102999999999998E-2</v>
      </c>
      <c r="S7" s="10">
        <f>'TSP analizė LT'!S83</f>
        <v>6.8084000000000006E-2</v>
      </c>
      <c r="T7" s="10">
        <f>'TSP analizė LT'!T83</f>
        <v>9.1252E-2</v>
      </c>
      <c r="U7" s="10">
        <f>'TSP analizė LT'!U83</f>
        <v>8.1254000000000007E-2</v>
      </c>
      <c r="V7" s="10">
        <f>'TSP analizė LT'!V83</f>
        <v>6.7632999999999999E-2</v>
      </c>
      <c r="W7" s="10">
        <f>'TSP analizė LT'!W83</f>
        <v>6.4665E-2</v>
      </c>
      <c r="X7" s="10">
        <f>'TSP analizė LT'!X83</f>
        <v>7.8446999999999989E-2</v>
      </c>
      <c r="Y7" s="10">
        <f>'TSP analizė LT'!Y83</f>
        <v>8.0496999999999999E-2</v>
      </c>
      <c r="Z7" s="10">
        <f>'TSP analizė LT'!Z83</f>
        <v>6.4778999999999989E-2</v>
      </c>
      <c r="AA7" s="10">
        <f>'TSP analizė LT'!AA83</f>
        <v>7.1706999999999993E-2</v>
      </c>
      <c r="AB7" s="10">
        <f>'TSP analizė LT'!AB83</f>
        <v>6.1817999999999998E-2</v>
      </c>
      <c r="AC7" s="10">
        <f>'TSP analizė LT'!AC83</f>
        <v>5.1599000000000006E-2</v>
      </c>
      <c r="AD7" s="10">
        <f>'TSP analizė LT'!AD83</f>
        <v>5.5757000000000001E-2</v>
      </c>
      <c r="AE7" s="10">
        <f>'TSP analizė LT'!AE83</f>
        <v>6.0073000000000001E-2</v>
      </c>
      <c r="AF7" s="10">
        <f>'TSP analizė LT'!AF83</f>
        <v>6.0488999999999994E-2</v>
      </c>
      <c r="AG7" s="10">
        <f>'TSP analizė LT'!AG83</f>
        <v>5.9621999999999994E-2</v>
      </c>
      <c r="AH7" s="10">
        <f>'TSP analizė LT'!AH83</f>
        <v>2.7067000000000001E-2</v>
      </c>
      <c r="AI7" s="10">
        <f>'TSP analizė LT'!AI83</f>
        <v>3.7431000000000006E-2</v>
      </c>
      <c r="AJ7" s="10">
        <f>'TSP analizė LT'!AJ83</f>
        <v>3.7957999999999999E-2</v>
      </c>
      <c r="AK7" s="10">
        <f>'TSP analizė LT'!AK83</f>
        <v>2.3829999999999997E-2</v>
      </c>
      <c r="AL7" s="10">
        <f>'TSP analizė LT'!AL83</f>
        <v>1.9942999999999999E-2</v>
      </c>
    </row>
    <row r="8" spans="1:44" x14ac:dyDescent="0.4">
      <c r="C8" s="2" t="str">
        <f>'[1]KD2.5 analize LT'!A242</f>
        <v>PROCESAI MINERALŲ PRAMONĖJE</v>
      </c>
      <c r="D8" s="10">
        <f>'TSP analizė LT'!D255</f>
        <v>1.1253452910000001</v>
      </c>
      <c r="E8" s="10">
        <f>'TSP analizė LT'!E255</f>
        <v>1.13156228</v>
      </c>
      <c r="F8" s="10">
        <f>'TSP analizė LT'!F255</f>
        <v>0.64856221199999997</v>
      </c>
      <c r="G8" s="10">
        <f>'TSP analizė LT'!G255</f>
        <v>0.37974891399999999</v>
      </c>
      <c r="H8" s="10">
        <f>'TSP analizė LT'!H255</f>
        <v>0.33516365199999998</v>
      </c>
      <c r="I8" s="10">
        <f>'TSP analizė LT'!I255</f>
        <v>0.33070258399999997</v>
      </c>
      <c r="J8" s="10">
        <f>'TSP analizė LT'!J255</f>
        <v>0.30826120600000001</v>
      </c>
      <c r="K8" s="10">
        <f>'TSP analizė LT'!K255</f>
        <v>0.26842065500000001</v>
      </c>
      <c r="L8" s="10">
        <f>'TSP analizė LT'!L255</f>
        <v>1.0129107049999999</v>
      </c>
      <c r="M8" s="10">
        <f>'TSP analizė LT'!M255</f>
        <v>1.0069649679999999</v>
      </c>
      <c r="N8" s="10">
        <f>'TSP analizė LT'!N255</f>
        <v>0.94013542800000005</v>
      </c>
      <c r="O8" s="10">
        <f>'TSP analizė LT'!O255</f>
        <v>0.90089344299999996</v>
      </c>
      <c r="P8" s="10">
        <f>'TSP analizė LT'!P255</f>
        <v>0.97094764099999997</v>
      </c>
      <c r="Q8" s="10">
        <f>'TSP analizė LT'!Q255</f>
        <v>1.0181092899999999</v>
      </c>
      <c r="R8" s="10">
        <f>'TSP analizė LT'!R255</f>
        <v>1.0475558680000001</v>
      </c>
      <c r="S8" s="10">
        <f>'TSP analizė LT'!S255</f>
        <v>1.2891245499999999</v>
      </c>
      <c r="T8" s="10">
        <f>'TSP analizė LT'!T255</f>
        <v>1.367540703</v>
      </c>
      <c r="U8" s="10">
        <f>'TSP analizė LT'!U255</f>
        <v>1.4051589069999999</v>
      </c>
      <c r="V8" s="10">
        <f>'TSP analizė LT'!V255</f>
        <v>1.4646013070000004</v>
      </c>
      <c r="W8" s="10">
        <f>'TSP analizė LT'!W255</f>
        <v>1.0826781270000001</v>
      </c>
      <c r="X8" s="10">
        <f>'TSP analizė LT'!X255</f>
        <v>1.182368157</v>
      </c>
      <c r="Y8" s="10">
        <f>'TSP analizė LT'!Y255</f>
        <v>1.2979522669999999</v>
      </c>
      <c r="Z8" s="10">
        <f>'TSP analizė LT'!Z255</f>
        <v>1.2503890049999999</v>
      </c>
      <c r="AA8" s="10">
        <f>'TSP analizė LT'!AA255</f>
        <v>1.3832262419999999</v>
      </c>
      <c r="AB8" s="10">
        <f>'TSP analizė LT'!AB255</f>
        <v>1.3885605489999999</v>
      </c>
      <c r="AC8" s="10">
        <f>'TSP analizė LT'!AC255</f>
        <v>1.4520496279999999</v>
      </c>
      <c r="AD8" s="10">
        <f>'TSP analizė LT'!AD255</f>
        <v>1.468009076</v>
      </c>
      <c r="AE8" s="10">
        <f>'TSP analizė LT'!AE255</f>
        <v>1.58056412</v>
      </c>
      <c r="AF8" s="10">
        <f>'TSP analizė LT'!AF255</f>
        <v>1.636159189</v>
      </c>
      <c r="AG8" s="10">
        <f>'TSP analizė LT'!AG255</f>
        <v>1.698685258</v>
      </c>
      <c r="AH8" s="10">
        <f>'TSP analizė LT'!AH255</f>
        <v>1.5991228329999998</v>
      </c>
      <c r="AI8" s="10">
        <f>'TSP analizė LT'!AI255</f>
        <v>1.871891873</v>
      </c>
      <c r="AJ8" s="10">
        <f>'TSP analizė LT'!AJ255</f>
        <v>1.5972189910000001</v>
      </c>
      <c r="AK8" s="10">
        <f>'TSP analizė LT'!AK255</f>
        <v>1.5301986949999999</v>
      </c>
      <c r="AL8" s="10">
        <f>'TSP analizė LT'!AL255</f>
        <v>1.5806326509999999</v>
      </c>
    </row>
    <row r="9" spans="1:44" x14ac:dyDescent="0.4">
      <c r="C9" s="2" t="str">
        <f>'[1]SO2 analize LT'!A188</f>
        <v>NE KELIŲ TRANSPORTAS IR MECHANIZMAI</v>
      </c>
      <c r="D9" s="10">
        <f>'TSP analizė LT'!D202</f>
        <v>1.5014681984971199</v>
      </c>
      <c r="E9" s="10">
        <f>'TSP analizė LT'!E202</f>
        <v>1.2005619275368744</v>
      </c>
      <c r="F9" s="10">
        <f>'TSP analizė LT'!F202</f>
        <v>0.93567986075605614</v>
      </c>
      <c r="G9" s="10">
        <f>'TSP analizė LT'!G202</f>
        <v>0.82577258002274356</v>
      </c>
      <c r="H9" s="10">
        <f>'TSP analizė LT'!H202</f>
        <v>0.80298080950956841</v>
      </c>
      <c r="I9" s="10">
        <f>'TSP analizė LT'!I202</f>
        <v>0.70164131784509054</v>
      </c>
      <c r="J9" s="10">
        <f>'TSP analizė LT'!J202</f>
        <v>0.52292016806040176</v>
      </c>
      <c r="K9" s="10">
        <f>'TSP analizė LT'!K202</f>
        <v>0.48184841544318802</v>
      </c>
      <c r="L9" s="10">
        <f>'TSP analizė LT'!L202</f>
        <v>0.43939988892880338</v>
      </c>
      <c r="M9" s="10">
        <f>'TSP analizė LT'!M202</f>
        <v>0.34527834915731592</v>
      </c>
      <c r="N9" s="10">
        <f>'TSP analizė LT'!N202</f>
        <v>0.29443518399963936</v>
      </c>
      <c r="O9" s="10">
        <f>'TSP analizė LT'!O202</f>
        <v>0.24708016329981525</v>
      </c>
      <c r="P9" s="10">
        <f>'TSP analizė LT'!P202</f>
        <v>0.25455602206882944</v>
      </c>
      <c r="Q9" s="10">
        <f>'TSP analizė LT'!Q202</f>
        <v>0.25906506742622337</v>
      </c>
      <c r="R9" s="10">
        <f>'TSP analizė LT'!R202</f>
        <v>0.26648846468823301</v>
      </c>
      <c r="S9" s="10">
        <f>'TSP analizė LT'!S202</f>
        <v>0.68461242536549083</v>
      </c>
      <c r="T9" s="10">
        <f>'TSP analizė LT'!T202</f>
        <v>0.66886009771990262</v>
      </c>
      <c r="U9" s="10">
        <f>'TSP analizė LT'!U202</f>
        <v>0.67986256776271414</v>
      </c>
      <c r="V9" s="10">
        <f>'TSP analizė LT'!V202</f>
        <v>0.68634413488856494</v>
      </c>
      <c r="W9" s="10">
        <f>'TSP analizė LT'!W202</f>
        <v>0.61382459059826699</v>
      </c>
      <c r="X9" s="10">
        <f>'TSP analizė LT'!X202</f>
        <v>0.63184409566504041</v>
      </c>
      <c r="Y9" s="10">
        <f>'TSP analizė LT'!Y202</f>
        <v>0.63949490207422699</v>
      </c>
      <c r="Z9" s="10">
        <f>'TSP analizė LT'!Z202</f>
        <v>0.61629674265074819</v>
      </c>
      <c r="AA9" s="10">
        <f>'TSP analizė LT'!AA202</f>
        <v>0.36264661147643096</v>
      </c>
      <c r="AB9" s="10">
        <f>'TSP analizė LT'!AB202</f>
        <v>0.3949871107376427</v>
      </c>
      <c r="AC9" s="10">
        <f>'TSP analizė LT'!AC202</f>
        <v>0.33991421024938484</v>
      </c>
      <c r="AD9" s="10">
        <f>'TSP analizė LT'!AD202</f>
        <v>0.32574967259157567</v>
      </c>
      <c r="AE9" s="10">
        <f>'TSP analizė LT'!AE202</f>
        <v>0.32391226940495621</v>
      </c>
      <c r="AF9" s="10">
        <f>'TSP analizė LT'!AF202</f>
        <v>0.29260864980395856</v>
      </c>
      <c r="AG9" s="10">
        <f>'TSP analizė LT'!AG202</f>
        <v>0.28282705897740851</v>
      </c>
      <c r="AH9" s="10">
        <f>'TSP analizė LT'!AH202</f>
        <v>0.2461973820208839</v>
      </c>
      <c r="AI9" s="10">
        <f>'TSP analizė LT'!AI202</f>
        <v>0.23840294104196999</v>
      </c>
      <c r="AJ9" s="10">
        <f>'TSP analizė LT'!AJ202</f>
        <v>0.19315216510570796</v>
      </c>
      <c r="AK9" s="10">
        <f>'TSP analizė LT'!AK202</f>
        <v>0.19925368918855454</v>
      </c>
      <c r="AL9" s="10">
        <f>'TSP analizė LT'!AL202</f>
        <v>0.20742959759331198</v>
      </c>
    </row>
    <row r="10" spans="1:44" x14ac:dyDescent="0.4">
      <c r="C10" s="2" t="str">
        <f>'[1]SO2 analize LT'!A124</f>
        <v>KELIŲ TRANSPORTAS</v>
      </c>
      <c r="D10" s="10">
        <f>'TSP analizė LT'!D139</f>
        <v>2.3373251239423269</v>
      </c>
      <c r="E10" s="10">
        <f>'TSP analizė LT'!E139</f>
        <v>2.5500919561054558</v>
      </c>
      <c r="F10" s="10">
        <f>'TSP analizė LT'!F139</f>
        <v>1.7161720259294886</v>
      </c>
      <c r="G10" s="10">
        <f>'TSP analizė LT'!G139</f>
        <v>1.2132340667038362</v>
      </c>
      <c r="H10" s="10">
        <f>'TSP analizė LT'!H139</f>
        <v>0.83954077064127242</v>
      </c>
      <c r="I10" s="10">
        <f>'TSP analizė LT'!I139</f>
        <v>1.0565241082419201</v>
      </c>
      <c r="J10" s="10">
        <f>'TSP analizė LT'!J139</f>
        <v>1.1662240916453901</v>
      </c>
      <c r="K10" s="10">
        <f>'TSP analizė LT'!K139</f>
        <v>1.48655600266494</v>
      </c>
      <c r="L10" s="10">
        <f>'TSP analizė LT'!L139</f>
        <v>1.6844885054486596</v>
      </c>
      <c r="M10" s="10">
        <f>'TSP analizė LT'!M139</f>
        <v>1.5539021852212009</v>
      </c>
      <c r="N10" s="10">
        <f>'TSP analizė LT'!N139</f>
        <v>1.3761515591976023</v>
      </c>
      <c r="O10" s="10">
        <f>'TSP analizė LT'!O139</f>
        <v>1.5471770058051324</v>
      </c>
      <c r="P10" s="10">
        <f>'TSP analizė LT'!P139</f>
        <v>1.5621400131691938</v>
      </c>
      <c r="Q10" s="10">
        <f>'TSP analizė LT'!Q139</f>
        <v>1.5297576657067533</v>
      </c>
      <c r="R10" s="10">
        <f>'TSP analizė LT'!R139</f>
        <v>1.6756622042344582</v>
      </c>
      <c r="S10" s="10">
        <f>'TSP analizė LT'!S139</f>
        <v>1.55183</v>
      </c>
      <c r="T10" s="10">
        <f>'TSP analizė LT'!T139</f>
        <v>1.6924399999999999</v>
      </c>
      <c r="U10" s="10">
        <f>'TSP analizė LT'!U139</f>
        <v>2.0380199999999999</v>
      </c>
      <c r="V10" s="10">
        <f>'TSP analizė LT'!V139</f>
        <v>1.9894500000000002</v>
      </c>
      <c r="W10" s="10">
        <f>'TSP analizė LT'!W139</f>
        <v>1.53555</v>
      </c>
      <c r="X10" s="10">
        <f>'TSP analizė LT'!X139</f>
        <v>1.7637399999999999</v>
      </c>
      <c r="Y10" s="10">
        <f>'TSP analizė LT'!Y139</f>
        <v>1.74655</v>
      </c>
      <c r="Z10" s="10">
        <f>'TSP analizė LT'!Z139</f>
        <v>1.7002600000000001</v>
      </c>
      <c r="AA10" s="10">
        <f>'TSP analizė LT'!AA139</f>
        <v>1.8579299999999999</v>
      </c>
      <c r="AB10" s="10">
        <f>'TSP analizė LT'!AB139</f>
        <v>1.70143</v>
      </c>
      <c r="AC10" s="10">
        <f>'TSP analizė LT'!AC139</f>
        <v>1.8245499999999999</v>
      </c>
      <c r="AD10" s="10">
        <f>'TSP analizė LT'!AD139</f>
        <v>1.9783099999999998</v>
      </c>
      <c r="AE10" s="10">
        <f>'TSP analizė LT'!AE139</f>
        <v>1.95566</v>
      </c>
      <c r="AF10" s="10">
        <f>'TSP analizė LT'!AF139</f>
        <v>1.97851</v>
      </c>
      <c r="AG10" s="10">
        <f>'TSP analizė LT'!AG139</f>
        <v>2.0082599999999999</v>
      </c>
      <c r="AH10" s="10">
        <f>'TSP analizė LT'!AH139</f>
        <v>1.7321500000000003</v>
      </c>
      <c r="AI10" s="10">
        <f>'TSP analizė LT'!AI139</f>
        <v>1.72174</v>
      </c>
      <c r="AJ10" s="10">
        <f>'TSP analizė LT'!AJ139</f>
        <v>1.6929400000000001</v>
      </c>
      <c r="AK10" s="10">
        <f>'TSP analizė LT'!AK139</f>
        <v>1.72736</v>
      </c>
      <c r="AL10" s="10">
        <f>'TSP analizė LT'!AL139</f>
        <v>1.7326900000000001</v>
      </c>
    </row>
    <row r="11" spans="1:44" x14ac:dyDescent="0.4">
      <c r="C11" s="2" t="s">
        <v>162</v>
      </c>
      <c r="D11" s="10">
        <f>'TSP analizė LT'!D269</f>
        <v>0</v>
      </c>
      <c r="E11" s="10">
        <f>'TSP analizė LT'!E269</f>
        <v>0</v>
      </c>
      <c r="F11" s="10">
        <f>'TSP analizė LT'!F269</f>
        <v>0</v>
      </c>
      <c r="G11" s="10">
        <f>'TSP analizė LT'!G269</f>
        <v>0</v>
      </c>
      <c r="H11" s="10">
        <f>'TSP analizė LT'!H269</f>
        <v>0</v>
      </c>
      <c r="I11" s="10">
        <f>'TSP analizė LT'!I269</f>
        <v>0</v>
      </c>
      <c r="J11" s="10">
        <f>'TSP analizė LT'!J269</f>
        <v>0</v>
      </c>
      <c r="K11" s="10">
        <f>'TSP analizė LT'!K269</f>
        <v>0</v>
      </c>
      <c r="L11" s="10">
        <f>'TSP analizė LT'!L269</f>
        <v>0</v>
      </c>
      <c r="M11" s="10">
        <f>'TSP analizė LT'!M269</f>
        <v>0</v>
      </c>
      <c r="N11" s="10">
        <f>'TSP analizė LT'!N269</f>
        <v>0</v>
      </c>
      <c r="O11" s="10">
        <f>'TSP analizė LT'!O269</f>
        <v>0</v>
      </c>
      <c r="P11" s="10">
        <f>'TSP analizė LT'!P269</f>
        <v>0</v>
      </c>
      <c r="Q11" s="10">
        <f>'TSP analizė LT'!Q269</f>
        <v>0</v>
      </c>
      <c r="R11" s="10">
        <f>'TSP analizė LT'!R269</f>
        <v>0</v>
      </c>
      <c r="S11" s="10">
        <f>'TSP analizė LT'!S269</f>
        <v>55.07694</v>
      </c>
      <c r="T11" s="10">
        <f>'TSP analizė LT'!T269</f>
        <v>15.25441</v>
      </c>
      <c r="U11" s="10">
        <f>'TSP analizė LT'!U269</f>
        <v>17.781500000000001</v>
      </c>
      <c r="V11" s="10">
        <f>'TSP analizė LT'!V269</f>
        <v>8.1668719999999997</v>
      </c>
      <c r="W11" s="10">
        <f>'TSP analizė LT'!W269</f>
        <v>10.91727</v>
      </c>
      <c r="X11" s="10">
        <f>'TSP analizė LT'!X269</f>
        <v>15.732810000000001</v>
      </c>
      <c r="Y11" s="10">
        <f>'TSP analizė LT'!Y269</f>
        <v>22.106680000000001</v>
      </c>
      <c r="Z11" s="10">
        <f>'TSP analizė LT'!Z269</f>
        <v>11.037649999999999</v>
      </c>
      <c r="AA11" s="10">
        <f>'TSP analizė LT'!AA269</f>
        <v>13.48</v>
      </c>
      <c r="AB11" s="10">
        <f>'TSP analizė LT'!AB269</f>
        <v>13.639089999999999</v>
      </c>
      <c r="AC11" s="10">
        <f>'TSP analizė LT'!AC269</f>
        <v>8.1225059999999996</v>
      </c>
      <c r="AD11" s="10">
        <f>'TSP analizė LT'!AD269</f>
        <v>12.482100000000001</v>
      </c>
      <c r="AE11" s="10">
        <f>'TSP analizė LT'!AE269</f>
        <v>1.375964</v>
      </c>
      <c r="AF11" s="10">
        <f>'TSP analizė LT'!AF269</f>
        <v>14.572950000000001</v>
      </c>
      <c r="AG11" s="10">
        <f>'TSP analizė LT'!AG269</f>
        <v>3.3318349999999999</v>
      </c>
      <c r="AH11" s="10">
        <f>'TSP analizė LT'!AH269</f>
        <v>2.9984850000000001</v>
      </c>
      <c r="AI11" s="10">
        <f>'TSP analizė LT'!AI269</f>
        <v>4.2330540000000001</v>
      </c>
      <c r="AJ11" s="10">
        <f>'TSP analizė LT'!AJ269</f>
        <v>4.6567569999999998</v>
      </c>
      <c r="AK11" s="10">
        <f>'TSP analizė LT'!AK269</f>
        <v>4.3757479999999997</v>
      </c>
      <c r="AL11" s="10">
        <f>'TSP analizė LT'!AL269</f>
        <v>7.0894789999999999</v>
      </c>
    </row>
    <row r="12" spans="1:44" x14ac:dyDescent="0.4">
      <c r="C12" s="2" t="str">
        <f>'[1]SO2 analize LT'!A314</f>
        <v>KITI PRAMONĖS PROCESAI</v>
      </c>
      <c r="D12" s="10">
        <f>'TSP analizė LT'!D281+'TSP analizė LT'!D294+'TSP analizė LT'!D306+'TSP analizė LT'!D322+'TSP analizė LT'!D343</f>
        <v>4.3338820770742303E-2</v>
      </c>
      <c r="E12" s="10">
        <f>'TSP analizė LT'!E281+'TSP analizė LT'!E294+'TSP analizė LT'!E306+'TSP analizė LT'!E322+'TSP analizė LT'!E343</f>
        <v>3.9510698528586095E-2</v>
      </c>
      <c r="F12" s="10">
        <f>'TSP analizė LT'!F281+'TSP analizė LT'!F294+'TSP analizė LT'!F306+'TSP analizė LT'!F322+'TSP analizė LT'!F343</f>
        <v>2.2770472250276438E-2</v>
      </c>
      <c r="G12" s="10">
        <f>'TSP analizė LT'!G281+'TSP analizė LT'!G294+'TSP analizė LT'!G306+'TSP analizė LT'!G322+'TSP analizė LT'!G343</f>
        <v>1.5314464186971244E-2</v>
      </c>
      <c r="H12" s="10">
        <f>'TSP analizė LT'!H281+'TSP analizė LT'!H294+'TSP analizė LT'!H306+'TSP analizė LT'!H322+'TSP analizė LT'!H343</f>
        <v>2.8604982382825689E-2</v>
      </c>
      <c r="I12" s="10">
        <f>'TSP analizė LT'!I281+'TSP analizė LT'!I294+'TSP analizė LT'!I306+'TSP analizė LT'!I322+'TSP analizė LT'!I343</f>
        <v>5.462616220485287E-2</v>
      </c>
      <c r="J12" s="10">
        <f>'TSP analizė LT'!J281+'TSP analizė LT'!J294+'TSP analizė LT'!J306+'TSP analizė LT'!J322+'TSP analizė LT'!J343</f>
        <v>3.517348383724038E-2</v>
      </c>
      <c r="K12" s="10">
        <f>'TSP analizė LT'!K281+'TSP analizė LT'!K294+'TSP analizė LT'!K306+'TSP analizė LT'!K322+'TSP analizė LT'!K343</f>
        <v>3.1230205313833182E-2</v>
      </c>
      <c r="L12" s="10">
        <f>'TSP analizė LT'!L281+'TSP analizė LT'!L294+'TSP analizė LT'!L306+'TSP analizė LT'!L322+'TSP analizė LT'!L343</f>
        <v>3.6573623516990304E-2</v>
      </c>
      <c r="M12" s="10">
        <f>'TSP analizė LT'!M281+'TSP analizė LT'!M294+'TSP analizė LT'!M306+'TSP analizė LT'!M322+'TSP analizė LT'!M343</f>
        <v>4.2567590712673097E-2</v>
      </c>
      <c r="N12" s="10">
        <f>'TSP analizė LT'!N281+'TSP analizė LT'!N294+'TSP analizė LT'!N306+'TSP analizė LT'!N322+'TSP analizė LT'!N343</f>
        <v>1.0105434127563004</v>
      </c>
      <c r="O12" s="10">
        <f>'TSP analizė LT'!O281+'TSP analizė LT'!O294+'TSP analizė LT'!O306+'TSP analizė LT'!O322+'TSP analizė LT'!O343</f>
        <v>0.59766309537680384</v>
      </c>
      <c r="P12" s="10">
        <f>'TSP analizė LT'!P281+'TSP analizė LT'!P294+'TSP analizė LT'!P306+'TSP analizė LT'!P322+'TSP analizė LT'!P343</f>
        <v>0.71818652377183911</v>
      </c>
      <c r="Q12" s="10">
        <f>'TSP analizė LT'!Q281+'TSP analizė LT'!Q294+'TSP analizė LT'!Q306+'TSP analizė LT'!Q322+'TSP analizė LT'!Q343</f>
        <v>0.80564441158174449</v>
      </c>
      <c r="R12" s="10">
        <f>'TSP analizė LT'!R281+'TSP analizė LT'!R294+'TSP analizė LT'!R306+'TSP analizė LT'!R322+'TSP analizė LT'!R343</f>
        <v>0.82003804795381274</v>
      </c>
      <c r="S12" s="10">
        <f>'TSP analizė LT'!S281+'TSP analizė LT'!S294+'TSP analizė LT'!S306+'TSP analizė LT'!S322+'TSP analizė LT'!S343</f>
        <v>1.3790715336787751</v>
      </c>
      <c r="T12" s="10">
        <f>'TSP analizė LT'!T281+'TSP analizė LT'!T294+'TSP analizė LT'!T306+'TSP analizė LT'!T322+'TSP analizė LT'!T343</f>
        <v>0.84128377648813157</v>
      </c>
      <c r="U12" s="10">
        <f>'TSP analizė LT'!U281+'TSP analizė LT'!U294+'TSP analizė LT'!U306+'TSP analizė LT'!U322+'TSP analizė LT'!U343</f>
        <v>0.81722225844447993</v>
      </c>
      <c r="V12" s="10">
        <f>'TSP analizė LT'!V281+'TSP analizė LT'!V294+'TSP analizė LT'!V306+'TSP analizė LT'!V322+'TSP analizė LT'!V343</f>
        <v>0.68828381988351994</v>
      </c>
      <c r="W12" s="10">
        <f>'TSP analizė LT'!W281+'TSP analizė LT'!W294+'TSP analizė LT'!W306+'TSP analizė LT'!W322+'TSP analizė LT'!W343</f>
        <v>0.59200793697599996</v>
      </c>
      <c r="X12" s="10">
        <f>'TSP analizė LT'!X281+'TSP analizė LT'!X294+'TSP analizė LT'!X306+'TSP analizė LT'!X322+'TSP analizė LT'!X343</f>
        <v>1.4101515303984</v>
      </c>
      <c r="Y12" s="10">
        <f>'TSP analizė LT'!Y281+'TSP analizė LT'!Y294+'TSP analizė LT'!Y306+'TSP analizė LT'!Y322+'TSP analizė LT'!Y343</f>
        <v>1.4132211806000001</v>
      </c>
      <c r="Z12" s="10">
        <f>'TSP analizė LT'!Z281+'TSP analizė LT'!Z294+'TSP analizė LT'!Z306+'TSP analizė LT'!Z322+'TSP analizė LT'!Z343</f>
        <v>1.3394495494000001</v>
      </c>
      <c r="AA12" s="10">
        <f>'TSP analizė LT'!AA281+'TSP analizė LT'!AA294+'TSP analizė LT'!AA306+'TSP analizė LT'!AA322+'TSP analizė LT'!AA343</f>
        <v>1.370275457809176</v>
      </c>
      <c r="AB12" s="10">
        <f>'TSP analizė LT'!AB281+'TSP analizė LT'!AB294+'TSP analizė LT'!AB306+'TSP analizė LT'!AB322+'TSP analizė LT'!AB343</f>
        <v>1.5323192223680002</v>
      </c>
      <c r="AC12" s="10">
        <f>'TSP analizė LT'!AC281+'TSP analizė LT'!AC294+'TSP analizė LT'!AC306+'TSP analizė LT'!AC322+'TSP analizė LT'!AC343</f>
        <v>1.4670358276256001</v>
      </c>
      <c r="AD12" s="10">
        <f>'TSP analizė LT'!AD281+'TSP analizė LT'!AD294+'TSP analizė LT'!AD306+'TSP analizė LT'!AD322+'TSP analizė LT'!AD343</f>
        <v>1.5543735895999999</v>
      </c>
      <c r="AE12" s="10">
        <f>'TSP analizė LT'!AE281+'TSP analizė LT'!AE294+'TSP analizė LT'!AE306+'TSP analizė LT'!AE322+'TSP analizė LT'!AE343</f>
        <v>1.5317576209999999</v>
      </c>
      <c r="AF12" s="10">
        <f>'TSP analizė LT'!AF281+'TSP analizė LT'!AF294+'TSP analizė LT'!AF306+'TSP analizė LT'!AF322+'TSP analizė LT'!AF343</f>
        <v>1.5076905964</v>
      </c>
      <c r="AG12" s="10">
        <f>'TSP analizė LT'!AG281+'TSP analizė LT'!AG294+'TSP analizė LT'!AG306+'TSP analizė LT'!AG322+'TSP analizė LT'!AG343</f>
        <v>1.5219964904000001</v>
      </c>
      <c r="AH12" s="10">
        <f>'TSP analizė LT'!AH281+'TSP analizė LT'!AH294+'TSP analizė LT'!AH306+'TSP analizė LT'!AH322+'TSP analizė LT'!AH343</f>
        <v>1.4791425672</v>
      </c>
      <c r="AI12" s="10">
        <f>'TSP analizė LT'!AI281+'TSP analizė LT'!AI294+'TSP analizė LT'!AI306+'TSP analizė LT'!AI322+'TSP analizė LT'!AI343</f>
        <v>1.7859298732000002</v>
      </c>
      <c r="AJ12" s="10">
        <f>'TSP analizė LT'!AJ281+'TSP analizė LT'!AJ294+'TSP analizė LT'!AJ306+'TSP analizė LT'!AJ322+'TSP analizė LT'!AJ343</f>
        <v>1.8792113235999999</v>
      </c>
      <c r="AK12" s="10">
        <f>'TSP analizė LT'!AK281+'TSP analizė LT'!AK294+'TSP analizė LT'!AK306+'TSP analizė LT'!AK322+'TSP analizė LT'!AK343</f>
        <v>1.6779114696000001</v>
      </c>
      <c r="AL12" s="10">
        <f>'TSP analizė LT'!AL281+'TSP analizė LT'!AL294+'TSP analizė LT'!AL306+'TSP analizė LT'!AL322+'TSP analizė LT'!AL343</f>
        <v>1.9117410835999999</v>
      </c>
    </row>
    <row r="13" spans="1:44" x14ac:dyDescent="0.4">
      <c r="C13" s="2" t="str">
        <f>'[1]KD2.5 analize LT'!A339</f>
        <v xml:space="preserve">ŽEMĖS ŪKIO VEIKLOS </v>
      </c>
      <c r="D13" s="10">
        <f>'TSP analizė LT'!D362</f>
        <v>4.5368140000000006</v>
      </c>
      <c r="E13" s="10">
        <f>'TSP analizė LT'!E362</f>
        <v>4.4243280000000009</v>
      </c>
      <c r="F13" s="10">
        <f>'TSP analizė LT'!F362</f>
        <v>3.4508720000000004</v>
      </c>
      <c r="G13" s="10">
        <f>'TSP analizė LT'!G362</f>
        <v>2.6361399999999997</v>
      </c>
      <c r="H13" s="10">
        <f>'TSP analizė LT'!H362</f>
        <v>2.4768050000000001</v>
      </c>
      <c r="I13" s="10">
        <f>'TSP analizė LT'!I362</f>
        <v>2.4414009999999999</v>
      </c>
      <c r="J13" s="10">
        <f>'TSP analizė LT'!J362</f>
        <v>2.3513530000000005</v>
      </c>
      <c r="K13" s="10">
        <f>'TSP analizė LT'!K362</f>
        <v>2.2983990000000003</v>
      </c>
      <c r="L13" s="10">
        <f>'TSP analizė LT'!L362</f>
        <v>2.2446749999999995</v>
      </c>
      <c r="M13" s="10">
        <f>'TSP analizė LT'!M362</f>
        <v>2.0832570000000001</v>
      </c>
      <c r="N13" s="10">
        <f>'TSP analizė LT'!N362</f>
        <v>1.9267780000000001</v>
      </c>
      <c r="O13" s="10">
        <f>'TSP analizė LT'!O362</f>
        <v>1.9686560000000002</v>
      </c>
      <c r="P13" s="10">
        <f>'TSP analizė LT'!P362</f>
        <v>2.0713219999999999</v>
      </c>
      <c r="Q13" s="10">
        <f>'TSP analizė LT'!Q362</f>
        <v>2.1790699999999998</v>
      </c>
      <c r="R13" s="10">
        <f>'TSP analizė LT'!R362</f>
        <v>2.2466820000000003</v>
      </c>
      <c r="S13" s="10">
        <f>'TSP analizė LT'!S362</f>
        <v>6.0469900000000001</v>
      </c>
      <c r="T13" s="10">
        <f>'TSP analizė LT'!T362</f>
        <v>6.102487</v>
      </c>
      <c r="U13" s="10">
        <f>'TSP analizė LT'!U362</f>
        <v>6.0943679999999993</v>
      </c>
      <c r="V13" s="10">
        <f>'TSP analizė LT'!V362</f>
        <v>6.0399890000000003</v>
      </c>
      <c r="W13" s="10">
        <f>'TSP analizė LT'!W362</f>
        <v>6.1875920000000004</v>
      </c>
      <c r="X13" s="10">
        <f>'TSP analizė LT'!X362</f>
        <v>6.1268039999999999</v>
      </c>
      <c r="Y13" s="10">
        <f>'TSP analizė LT'!Y362</f>
        <v>6.2902519999999997</v>
      </c>
      <c r="Z13" s="10">
        <f>'TSP analizė LT'!Z362</f>
        <v>6.3996149999999998</v>
      </c>
      <c r="AA13" s="10">
        <f>'TSP analizė LT'!AA362</f>
        <v>6.4237030000000006</v>
      </c>
      <c r="AB13" s="10">
        <f>'TSP analizė LT'!AB362</f>
        <v>6.7186469999999998</v>
      </c>
      <c r="AC13" s="10">
        <f>'TSP analizė LT'!AC362</f>
        <v>6.8889050000000003</v>
      </c>
      <c r="AD13" s="10">
        <f>'TSP analizė LT'!AD362</f>
        <v>6.9735129999999996</v>
      </c>
      <c r="AE13" s="10">
        <f>'TSP analizė LT'!AE362</f>
        <v>6.6056089999999994</v>
      </c>
      <c r="AF13" s="10">
        <f>'TSP analizė LT'!AF362</f>
        <v>6.8181729999999998</v>
      </c>
      <c r="AG13" s="10">
        <f>'TSP analizė LT'!AG362</f>
        <v>6.9914860000000001</v>
      </c>
      <c r="AH13" s="10">
        <f>'TSP analizė LT'!AH362</f>
        <v>6.9737290000000005</v>
      </c>
      <c r="AI13" s="10">
        <f>'TSP analizė LT'!AI362</f>
        <v>7.0318519999999998</v>
      </c>
      <c r="AJ13" s="10">
        <f>'TSP analizė LT'!AJ362</f>
        <v>6.9473400000000005</v>
      </c>
      <c r="AK13" s="10">
        <f>'TSP analizė LT'!AK362</f>
        <v>7.0065929999999996</v>
      </c>
      <c r="AL13" s="10">
        <f>'TSP analizė LT'!AL362</f>
        <v>6.7645490000000006</v>
      </c>
    </row>
    <row r="14" spans="1:44" x14ac:dyDescent="0.4">
      <c r="C14" s="2" t="str">
        <f>'[1]SO2 analize LT'!A339</f>
        <v>ATLIEKŲ TVARKYMAS</v>
      </c>
      <c r="D14" s="10">
        <f>'TSP analizė LT'!D385</f>
        <v>0.2437413329</v>
      </c>
      <c r="E14" s="10">
        <f>'TSP analizė LT'!E385</f>
        <v>0.23656638490000001</v>
      </c>
      <c r="F14" s="10">
        <f>'TSP analizė LT'!F385</f>
        <v>0.22930820361999998</v>
      </c>
      <c r="G14" s="10">
        <f>'TSP analizė LT'!G385</f>
        <v>0.2217240912</v>
      </c>
      <c r="H14" s="10">
        <f>'TSP analizė LT'!H385</f>
        <v>0.21468186187000002</v>
      </c>
      <c r="I14" s="10">
        <f>'TSP analizė LT'!I385</f>
        <v>0.2076103788</v>
      </c>
      <c r="J14" s="10">
        <f>'TSP analizė LT'!J385</f>
        <v>0.21304964270999999</v>
      </c>
      <c r="K14" s="10">
        <f>'TSP analizė LT'!K385</f>
        <v>0.22268153405999999</v>
      </c>
      <c r="L14" s="10">
        <f>'TSP analizė LT'!L385</f>
        <v>0.21813659244</v>
      </c>
      <c r="M14" s="10">
        <f>'TSP analizė LT'!M385</f>
        <v>0.20176770690000001</v>
      </c>
      <c r="N14" s="10">
        <f>'TSP analizė LT'!N385</f>
        <v>0.18533907570000002</v>
      </c>
      <c r="O14" s="10">
        <f>'TSP analizė LT'!O385</f>
        <v>0.1750601473</v>
      </c>
      <c r="P14" s="10">
        <f>'TSP analizė LT'!P385</f>
        <v>0.17266346090000001</v>
      </c>
      <c r="Q14" s="10">
        <f>'TSP analizė LT'!Q385</f>
        <v>0.16280169520000001</v>
      </c>
      <c r="R14" s="10">
        <f>'TSP analizė LT'!R385</f>
        <v>0.17001074830000001</v>
      </c>
      <c r="S14" s="10">
        <f>'TSP analizė LT'!S385</f>
        <v>0.20820010659999999</v>
      </c>
      <c r="T14" s="10">
        <f>'TSP analizė LT'!T385</f>
        <v>0.20801649129999999</v>
      </c>
      <c r="U14" s="10">
        <f>'TSP analizė LT'!U385</f>
        <v>0.20508211065000001</v>
      </c>
      <c r="V14" s="10">
        <f>'TSP analizė LT'!V385</f>
        <v>0.20760236878000002</v>
      </c>
      <c r="W14" s="10">
        <f>'TSP analizė LT'!W385</f>
        <v>0.23067945251999999</v>
      </c>
      <c r="X14" s="10">
        <f>'TSP analizė LT'!X385</f>
        <v>0.23823342549000001</v>
      </c>
      <c r="Y14" s="10">
        <f>'TSP analizė LT'!Y385</f>
        <v>0.24591901487999998</v>
      </c>
      <c r="Z14" s="10">
        <f>'TSP analizė LT'!Z385</f>
        <v>0.25617149143000001</v>
      </c>
      <c r="AA14" s="10">
        <f>'TSP analizė LT'!AA385</f>
        <v>0.25902560917</v>
      </c>
      <c r="AB14" s="10">
        <f>'TSP analizė LT'!AB385</f>
        <v>0.26658654900000001</v>
      </c>
      <c r="AC14" s="10">
        <f>'TSP analizė LT'!AC385</f>
        <v>0.24619659130000002</v>
      </c>
      <c r="AD14" s="10">
        <f>'TSP analizė LT'!AD385</f>
        <v>0.24587018143</v>
      </c>
      <c r="AE14" s="10">
        <f>'TSP analizė LT'!AE385</f>
        <v>0.24076529183999998</v>
      </c>
      <c r="AF14" s="10">
        <f>'TSP analizė LT'!AF385</f>
        <v>0.23817635259</v>
      </c>
      <c r="AG14" s="10">
        <f>'TSP analizė LT'!AG385</f>
        <v>0.25479859779999997</v>
      </c>
      <c r="AH14" s="10">
        <f>'TSP analizė LT'!AH385</f>
        <v>0.260459626</v>
      </c>
      <c r="AI14" s="10">
        <f>'TSP analizė LT'!AI385</f>
        <v>0.26475785281999997</v>
      </c>
      <c r="AJ14" s="10">
        <f>'TSP analizė LT'!AJ385</f>
        <v>0.26115740567000001</v>
      </c>
      <c r="AK14" s="10">
        <f>'TSP analizė LT'!AK385</f>
        <v>0.26131809370999998</v>
      </c>
      <c r="AL14" s="10">
        <f>'TSP analizė LT'!AL385</f>
        <v>0.26706771627999998</v>
      </c>
    </row>
    <row r="15" spans="1:44" x14ac:dyDescent="0.4">
      <c r="C15" s="2" t="str">
        <f>'[1]KD2.5 analize LT'!A372</f>
        <v>GAISRAI</v>
      </c>
      <c r="D15" s="10">
        <f>'TSP analizė LT'!D401</f>
        <v>0.16905450299999999</v>
      </c>
      <c r="E15" s="10">
        <f>'TSP analizė LT'!E401</f>
        <v>0.18322072</v>
      </c>
      <c r="F15" s="10">
        <f>'TSP analizė LT'!F401</f>
        <v>0.28533417799999999</v>
      </c>
      <c r="G15" s="10">
        <f>'TSP analizė LT'!G401</f>
        <v>0.25891434699999999</v>
      </c>
      <c r="H15" s="10">
        <f>'TSP analizė LT'!H401</f>
        <v>0.30439535699999998</v>
      </c>
      <c r="I15" s="10">
        <f>'TSP analizė LT'!I401</f>
        <v>0.29859271900000001</v>
      </c>
      <c r="J15" s="10">
        <f>'TSP analizė LT'!J401</f>
        <v>0.37639344899999999</v>
      </c>
      <c r="K15" s="10">
        <f>'TSP analizė LT'!K401</f>
        <v>0.36932654999999998</v>
      </c>
      <c r="L15" s="10">
        <f>'TSP analizė LT'!L401</f>
        <v>0.30219100300000001</v>
      </c>
      <c r="M15" s="10">
        <f>'TSP analizė LT'!M401</f>
        <v>0.453902427</v>
      </c>
      <c r="N15" s="10">
        <f>'TSP analizė LT'!N401</f>
        <v>0.37561544200000002</v>
      </c>
      <c r="O15" s="10">
        <f>'TSP analizė LT'!O401</f>
        <v>0.38281200999999998</v>
      </c>
      <c r="P15" s="10">
        <f>'TSP analizė LT'!P401</f>
        <v>0.68863371299999998</v>
      </c>
      <c r="Q15" s="10">
        <f>'TSP analizė LT'!Q401</f>
        <v>0.59306848300000004</v>
      </c>
      <c r="R15" s="10">
        <f>'TSP analizė LT'!R401</f>
        <v>0.48933417600000001</v>
      </c>
      <c r="S15" s="10">
        <f>'TSP analizė LT'!S401</f>
        <v>0.57812220599999997</v>
      </c>
      <c r="T15" s="10">
        <f>'TSP analizė LT'!T401</f>
        <v>0.61657258599999998</v>
      </c>
      <c r="U15" s="10">
        <f>'TSP analizė LT'!U401</f>
        <v>0.54528596500000004</v>
      </c>
      <c r="V15" s="10">
        <f>'TSP analizė LT'!V401</f>
        <v>0.50175521499999998</v>
      </c>
      <c r="W15" s="10">
        <f>'TSP analizė LT'!W401</f>
        <v>0.47024506599999999</v>
      </c>
      <c r="X15" s="10">
        <f>'TSP analizė LT'!X401</f>
        <v>0.43997251100000001</v>
      </c>
      <c r="Y15" s="10">
        <f>'TSP analizė LT'!Y401</f>
        <v>0.41214004999999998</v>
      </c>
      <c r="Z15" s="10">
        <f>'TSP analizė LT'!Z401</f>
        <v>0.40976812000000001</v>
      </c>
      <c r="AA15" s="10">
        <f>'TSP analizė LT'!AA401</f>
        <v>0.39077634999999999</v>
      </c>
      <c r="AB15" s="10">
        <f>'TSP analizė LT'!AB401</f>
        <v>0.41177624000000002</v>
      </c>
      <c r="AC15" s="10">
        <f>'TSP analizė LT'!AC401</f>
        <v>0.37070229999999998</v>
      </c>
      <c r="AD15" s="10">
        <f>'TSP analizė LT'!AD401</f>
        <v>0.27028983099999998</v>
      </c>
      <c r="AE15" s="10">
        <f>'TSP analizė LT'!AE401</f>
        <v>0.30453350000000001</v>
      </c>
      <c r="AF15" s="10">
        <f>'TSP analizė LT'!AF401</f>
        <v>0.369987332</v>
      </c>
      <c r="AG15" s="10">
        <f>'TSP analizė LT'!AG401</f>
        <v>0.31749504099999998</v>
      </c>
      <c r="AH15" s="10">
        <f>'TSP analizė LT'!AH401</f>
        <v>0.30252557299999999</v>
      </c>
      <c r="AI15" s="10">
        <f>'TSP analizė LT'!AI401</f>
        <v>0.33782231099999999</v>
      </c>
      <c r="AJ15" s="10">
        <f>'TSP analizė LT'!AJ401</f>
        <v>0.30089659699999999</v>
      </c>
      <c r="AK15" s="10">
        <f>'TSP analizė LT'!AK401</f>
        <v>0.28839926999999999</v>
      </c>
      <c r="AL15" s="10">
        <f>'TSP analizė LT'!AL401</f>
        <v>0.27842873600000001</v>
      </c>
    </row>
    <row r="16" spans="1:44" x14ac:dyDescent="0.4">
      <c r="C16" s="2" t="s">
        <v>291</v>
      </c>
      <c r="D16" s="10">
        <f t="shared" ref="D16:AL16" si="0">SUM(D6:D15)</f>
        <v>28.088197213110188</v>
      </c>
      <c r="E16" s="10">
        <f t="shared" si="0"/>
        <v>29.299643967070921</v>
      </c>
      <c r="F16" s="10">
        <f t="shared" si="0"/>
        <v>18.820909952555819</v>
      </c>
      <c r="G16" s="10">
        <f t="shared" si="0"/>
        <v>20.012813463113552</v>
      </c>
      <c r="H16" s="10">
        <f t="shared" si="0"/>
        <v>18.940701433403667</v>
      </c>
      <c r="I16" s="10">
        <f t="shared" si="0"/>
        <v>18.504212270091863</v>
      </c>
      <c r="J16" s="10">
        <f t="shared" si="0"/>
        <v>19.323339041253032</v>
      </c>
      <c r="K16" s="10">
        <f t="shared" si="0"/>
        <v>19.344586362481959</v>
      </c>
      <c r="L16" s="10">
        <f t="shared" si="0"/>
        <v>21.097816318334456</v>
      </c>
      <c r="M16" s="10">
        <f t="shared" si="0"/>
        <v>20.573253226991188</v>
      </c>
      <c r="N16" s="10">
        <f t="shared" si="0"/>
        <v>20.535748101653542</v>
      </c>
      <c r="O16" s="10">
        <f t="shared" si="0"/>
        <v>20.74074186478175</v>
      </c>
      <c r="P16" s="10">
        <f t="shared" si="0"/>
        <v>21.339897373909864</v>
      </c>
      <c r="Q16" s="10">
        <f t="shared" si="0"/>
        <v>21.482695612914721</v>
      </c>
      <c r="R16" s="10">
        <f t="shared" si="0"/>
        <v>21.848875509176509</v>
      </c>
      <c r="S16" s="10">
        <f t="shared" si="0"/>
        <v>82.383456821644259</v>
      </c>
      <c r="T16" s="10">
        <f t="shared" si="0"/>
        <v>42.696325654508037</v>
      </c>
      <c r="U16" s="10">
        <f t="shared" si="0"/>
        <v>44.594271808857194</v>
      </c>
      <c r="V16" s="10">
        <f t="shared" si="0"/>
        <v>34.986315845552092</v>
      </c>
      <c r="W16" s="10">
        <f t="shared" si="0"/>
        <v>36.678418173094265</v>
      </c>
      <c r="X16" s="10">
        <f t="shared" si="0"/>
        <v>42.314395719553445</v>
      </c>
      <c r="Y16" s="10">
        <f t="shared" si="0"/>
        <v>48.198395414554227</v>
      </c>
      <c r="Z16" s="10">
        <f t="shared" si="0"/>
        <v>37.233769908480753</v>
      </c>
      <c r="AA16" s="10">
        <f t="shared" si="0"/>
        <v>39.138939270455616</v>
      </c>
      <c r="AB16" s="10">
        <f t="shared" si="0"/>
        <v>38.721107671105642</v>
      </c>
      <c r="AC16" s="10">
        <f t="shared" si="0"/>
        <v>33.185420557174979</v>
      </c>
      <c r="AD16" s="10">
        <f t="shared" si="0"/>
        <v>37.358924350621578</v>
      </c>
      <c r="AE16" s="10">
        <f t="shared" si="0"/>
        <v>25.889875802244962</v>
      </c>
      <c r="AF16" s="10">
        <f t="shared" si="0"/>
        <v>38.209190119793959</v>
      </c>
      <c r="AG16" s="10">
        <f t="shared" si="0"/>
        <v>26.432777446177408</v>
      </c>
      <c r="AH16" s="10">
        <f t="shared" si="0"/>
        <v>25.069345981220888</v>
      </c>
      <c r="AI16" s="10">
        <f t="shared" si="0"/>
        <v>27.126416851061972</v>
      </c>
      <c r="AJ16" s="10">
        <f t="shared" si="0"/>
        <v>26.433506482375712</v>
      </c>
      <c r="AK16" s="10">
        <f t="shared" si="0"/>
        <v>24.984782217498552</v>
      </c>
      <c r="AL16" s="10">
        <f t="shared" si="0"/>
        <v>27.442667784473308</v>
      </c>
    </row>
    <row r="17" spans="1:38" hidden="1" x14ac:dyDescent="0.4">
      <c r="C17" s="2" t="s">
        <v>292</v>
      </c>
      <c r="D17" s="10">
        <f>D16-'TSP analizė LT'!D8</f>
        <v>0</v>
      </c>
      <c r="E17" s="10">
        <f>E16-'TSP analizė LT'!E8</f>
        <v>0</v>
      </c>
      <c r="F17" s="10">
        <f>F16-'TSP analizė LT'!F8</f>
        <v>0</v>
      </c>
      <c r="G17" s="10">
        <f>G16-'TSP analizė LT'!G8</f>
        <v>0</v>
      </c>
      <c r="H17" s="10">
        <f>H16-'TSP analizė LT'!H8</f>
        <v>0</v>
      </c>
      <c r="I17" s="10">
        <f>I16-'TSP analizė LT'!I8</f>
        <v>0</v>
      </c>
      <c r="J17" s="10">
        <f>J16-'TSP analizė LT'!J8</f>
        <v>0</v>
      </c>
      <c r="K17" s="10">
        <f>K16-'TSP analizė LT'!K8</f>
        <v>0</v>
      </c>
      <c r="L17" s="10">
        <f>L16-'TSP analizė LT'!L8</f>
        <v>0</v>
      </c>
      <c r="M17" s="10">
        <f>M16-'TSP analizė LT'!M8</f>
        <v>0</v>
      </c>
      <c r="N17" s="10">
        <f>N16-'TSP analizė LT'!N8</f>
        <v>0</v>
      </c>
      <c r="O17" s="10">
        <f>O16-'TSP analizė LT'!O8</f>
        <v>0</v>
      </c>
      <c r="P17" s="10">
        <f>P16-'TSP analizė LT'!P8</f>
        <v>0</v>
      </c>
      <c r="Q17" s="10">
        <f>Q16-'TSP analizė LT'!Q8</f>
        <v>0</v>
      </c>
      <c r="R17" s="10">
        <f>R16-'TSP analizė LT'!R8</f>
        <v>0</v>
      </c>
      <c r="S17" s="10">
        <f>S16-'TSP analizė LT'!S8</f>
        <v>0</v>
      </c>
      <c r="T17" s="10">
        <f>T16-'TSP analizė LT'!T8</f>
        <v>0</v>
      </c>
      <c r="U17" s="10">
        <f>U16-'TSP analizė LT'!U8</f>
        <v>0</v>
      </c>
      <c r="V17" s="10">
        <f>V16-'TSP analizė LT'!V8</f>
        <v>0</v>
      </c>
      <c r="W17" s="10">
        <f>W16-'TSP analizė LT'!W8</f>
        <v>0</v>
      </c>
      <c r="X17" s="10">
        <f>X16-'TSP analizė LT'!X8</f>
        <v>0</v>
      </c>
      <c r="Y17" s="10">
        <f>Y16-'TSP analizė LT'!Y8</f>
        <v>0</v>
      </c>
      <c r="Z17" s="10">
        <f>Z16-'TSP analizė LT'!Z8</f>
        <v>0</v>
      </c>
      <c r="AA17" s="10">
        <f>AA16-'TSP analizė LT'!AA8</f>
        <v>0</v>
      </c>
      <c r="AB17" s="10">
        <f>AB16-'TSP analizė LT'!AB8</f>
        <v>0</v>
      </c>
      <c r="AC17" s="10">
        <f>AC16-'TSP analizė LT'!AC8</f>
        <v>0</v>
      </c>
      <c r="AD17" s="10">
        <f>AD16-'TSP analizė LT'!AD8</f>
        <v>0</v>
      </c>
      <c r="AE17" s="10">
        <f>AE16-'TSP analizė LT'!AE8</f>
        <v>3.8914920000003406E-2</v>
      </c>
      <c r="AF17" s="10">
        <f>AF16-'TSP analizė LT'!AF8</f>
        <v>0</v>
      </c>
      <c r="AG17" s="10">
        <f>AG16-'TSP analizė LT'!AG8</f>
        <v>0</v>
      </c>
      <c r="AH17" s="10">
        <f>AH16-'TSP analizė LT'!AH8</f>
        <v>0</v>
      </c>
      <c r="AI17" s="10">
        <f>AI16-'TSP analizė LT'!AI8</f>
        <v>0</v>
      </c>
      <c r="AJ17" s="10">
        <f>AJ16-'TSP analizė LT'!AJ8</f>
        <v>0</v>
      </c>
      <c r="AK17" s="10">
        <f>AK16-'TSP analizė LT'!AK8</f>
        <v>0</v>
      </c>
      <c r="AL17" s="10">
        <f>AL16-'TSP analizė LT'!AL8</f>
        <v>0</v>
      </c>
    </row>
    <row r="20" spans="1:38" ht="20" x14ac:dyDescent="0.4">
      <c r="A20" s="1" t="s">
        <v>310</v>
      </c>
    </row>
    <row r="22" spans="1:38" x14ac:dyDescent="0.4">
      <c r="C22" s="2" t="s">
        <v>26</v>
      </c>
      <c r="D22" s="22">
        <f t="shared" ref="D22:AL22" si="1">D6/D$16</f>
        <v>0.62726670598768131</v>
      </c>
      <c r="E22" s="22">
        <f t="shared" si="1"/>
        <v>0.64758254473413734</v>
      </c>
      <c r="F22" s="22">
        <f t="shared" si="1"/>
        <v>0.60056554271251184</v>
      </c>
      <c r="G22" s="22">
        <f t="shared" si="1"/>
        <v>0.71208313744922558</v>
      </c>
      <c r="H22" s="22">
        <f t="shared" si="1"/>
        <v>0.72667092337596983</v>
      </c>
      <c r="I22" s="22">
        <f t="shared" si="1"/>
        <v>0.7171608716059179</v>
      </c>
      <c r="J22" s="22">
        <f t="shared" si="1"/>
        <v>0.73584653095637864</v>
      </c>
      <c r="K22" s="22">
        <f t="shared" si="1"/>
        <v>0.72810851243204677</v>
      </c>
      <c r="L22" s="22">
        <f t="shared" si="1"/>
        <v>0.71446536326608678</v>
      </c>
      <c r="M22" s="22">
        <f t="shared" si="1"/>
        <v>0.72022726967459927</v>
      </c>
      <c r="N22" s="22">
        <f t="shared" si="1"/>
        <v>0.70006950459440065</v>
      </c>
      <c r="O22" s="22">
        <f t="shared" si="1"/>
        <v>0.71718066291822702</v>
      </c>
      <c r="P22" s="22">
        <f t="shared" si="1"/>
        <v>0.69556224849269022</v>
      </c>
      <c r="Q22" s="22">
        <f t="shared" si="1"/>
        <v>0.69226321817172765</v>
      </c>
      <c r="R22" s="22">
        <f t="shared" si="1"/>
        <v>0.68982959757676199</v>
      </c>
      <c r="S22" s="22">
        <f t="shared" si="1"/>
        <v>0.18815041997518636</v>
      </c>
      <c r="T22" s="22">
        <f t="shared" si="1"/>
        <v>0.37130743118936588</v>
      </c>
      <c r="U22" s="22">
        <f t="shared" si="1"/>
        <v>0.33516676904299986</v>
      </c>
      <c r="V22" s="22">
        <f t="shared" si="1"/>
        <v>0.43370628296460334</v>
      </c>
      <c r="W22" s="22">
        <f t="shared" si="1"/>
        <v>0.40852105260612248</v>
      </c>
      <c r="X22" s="22">
        <f t="shared" si="1"/>
        <v>0.34763641899776698</v>
      </c>
      <c r="Y22" s="22">
        <f t="shared" si="1"/>
        <v>0.28975423102535175</v>
      </c>
      <c r="Z22" s="22">
        <f t="shared" si="1"/>
        <v>0.38028357146760228</v>
      </c>
      <c r="AA22" s="22">
        <f t="shared" si="1"/>
        <v>0.34593806711109631</v>
      </c>
      <c r="AB22" s="22">
        <f t="shared" si="1"/>
        <v>0.32555610513711447</v>
      </c>
      <c r="AC22" s="22">
        <f t="shared" si="1"/>
        <v>0.37431986069298923</v>
      </c>
      <c r="AD22" s="22">
        <f t="shared" si="1"/>
        <v>0.321340943527467</v>
      </c>
      <c r="AE22" s="22">
        <f t="shared" si="1"/>
        <v>0.46006543604072342</v>
      </c>
      <c r="AF22" s="22">
        <f t="shared" si="1"/>
        <v>0.28093885178788724</v>
      </c>
      <c r="AG22" s="22">
        <f t="shared" si="1"/>
        <v>0.37702326288988619</v>
      </c>
      <c r="AH22" s="22">
        <f t="shared" si="1"/>
        <v>0.37697301744844952</v>
      </c>
      <c r="AI22" s="22">
        <f t="shared" si="1"/>
        <v>0.35402888087757267</v>
      </c>
      <c r="AJ22" s="22">
        <f t="shared" si="1"/>
        <v>0.33544074093658005</v>
      </c>
      <c r="AK22" s="22">
        <f t="shared" si="1"/>
        <v>0.31595912789150404</v>
      </c>
      <c r="AL22" s="22">
        <f t="shared" si="1"/>
        <v>0.27660237188363734</v>
      </c>
    </row>
    <row r="23" spans="1:38" x14ac:dyDescent="0.4">
      <c r="C23" s="2" t="s">
        <v>64</v>
      </c>
      <c r="D23" s="22">
        <f t="shared" ref="D23:AL23" si="2">D7/D$16</f>
        <v>1.8239654048031059E-2</v>
      </c>
      <c r="E23" s="22">
        <f t="shared" si="2"/>
        <v>1.9108218537713835E-2</v>
      </c>
      <c r="F23" s="22">
        <f t="shared" si="2"/>
        <v>1.2168433969309739E-2</v>
      </c>
      <c r="G23" s="22">
        <f t="shared" si="2"/>
        <v>1.0552139527469783E-2</v>
      </c>
      <c r="H23" s="22">
        <f t="shared" si="2"/>
        <v>9.2326042208551555E-3</v>
      </c>
      <c r="I23" s="22">
        <f t="shared" si="2"/>
        <v>7.7072721561084866E-3</v>
      </c>
      <c r="J23" s="22">
        <f t="shared" si="2"/>
        <v>6.7768825936569774E-3</v>
      </c>
      <c r="K23" s="22">
        <f t="shared" si="2"/>
        <v>5.2296801856775467E-3</v>
      </c>
      <c r="L23" s="22">
        <f t="shared" si="2"/>
        <v>4.0659184204506326E-3</v>
      </c>
      <c r="M23" s="22">
        <f t="shared" si="2"/>
        <v>3.3147407095797188E-3</v>
      </c>
      <c r="N23" s="22">
        <f t="shared" si="2"/>
        <v>2.4493385753962338E-3</v>
      </c>
      <c r="O23" s="22">
        <f t="shared" si="2"/>
        <v>2.243940949818563E-3</v>
      </c>
      <c r="P23" s="22">
        <f t="shared" si="2"/>
        <v>2.7282699152612108E-3</v>
      </c>
      <c r="Q23" s="22">
        <f t="shared" si="2"/>
        <v>2.9558208683004563E-3</v>
      </c>
      <c r="R23" s="22">
        <f t="shared" si="2"/>
        <v>2.7966198980966684E-3</v>
      </c>
      <c r="S23" s="22">
        <f t="shared" si="2"/>
        <v>8.2642805517858027E-4</v>
      </c>
      <c r="T23" s="22">
        <f t="shared" si="2"/>
        <v>2.1372330897603898E-3</v>
      </c>
      <c r="U23" s="22">
        <f t="shared" si="2"/>
        <v>1.8220725825118544E-3</v>
      </c>
      <c r="V23" s="22">
        <f t="shared" si="2"/>
        <v>1.9331272346184564E-3</v>
      </c>
      <c r="W23" s="22">
        <f t="shared" si="2"/>
        <v>1.7630258670052327E-3</v>
      </c>
      <c r="X23" s="22">
        <f t="shared" si="2"/>
        <v>1.8539080770507068E-3</v>
      </c>
      <c r="Y23" s="22">
        <f t="shared" si="2"/>
        <v>1.6701178391447596E-3</v>
      </c>
      <c r="Z23" s="22">
        <f t="shared" si="2"/>
        <v>1.7397915966936577E-3</v>
      </c>
      <c r="AA23" s="22">
        <f t="shared" si="2"/>
        <v>1.8321140362158122E-3</v>
      </c>
      <c r="AB23" s="22">
        <f t="shared" si="2"/>
        <v>1.5964935849738012E-3</v>
      </c>
      <c r="AC23" s="22">
        <f t="shared" si="2"/>
        <v>1.554869552160726E-3</v>
      </c>
      <c r="AD23" s="22">
        <f t="shared" si="2"/>
        <v>1.4924680238838921E-3</v>
      </c>
      <c r="AE23" s="22">
        <f t="shared" si="2"/>
        <v>2.3203278555237778E-3</v>
      </c>
      <c r="AF23" s="22">
        <f t="shared" si="2"/>
        <v>1.5831008144991841E-3</v>
      </c>
      <c r="AG23" s="22">
        <f t="shared" si="2"/>
        <v>2.2556085951013923E-3</v>
      </c>
      <c r="AH23" s="22">
        <f t="shared" si="2"/>
        <v>1.0796851270182927E-3</v>
      </c>
      <c r="AI23" s="22">
        <f t="shared" si="2"/>
        <v>1.3798726240002693E-3</v>
      </c>
      <c r="AJ23" s="22">
        <f t="shared" si="2"/>
        <v>1.435980505473541E-3</v>
      </c>
      <c r="AK23" s="22">
        <f t="shared" si="2"/>
        <v>9.5378057701500467E-4</v>
      </c>
      <c r="AL23" s="22">
        <f t="shared" si="2"/>
        <v>7.2671506125521364E-4</v>
      </c>
    </row>
    <row r="24" spans="1:38" x14ac:dyDescent="0.4">
      <c r="C24" s="2" t="s">
        <v>148</v>
      </c>
      <c r="D24" s="22">
        <f t="shared" ref="D24:AL24" si="3">D8/D$16</f>
        <v>4.0064703421932128E-2</v>
      </c>
      <c r="E24" s="22">
        <f t="shared" si="3"/>
        <v>3.8620342324696244E-2</v>
      </c>
      <c r="F24" s="22">
        <f t="shared" si="3"/>
        <v>3.4459662876816823E-2</v>
      </c>
      <c r="G24" s="22">
        <f t="shared" si="3"/>
        <v>1.8975288741881844E-2</v>
      </c>
      <c r="H24" s="22">
        <f t="shared" si="3"/>
        <v>1.7695419210236221E-2</v>
      </c>
      <c r="I24" s="22">
        <f t="shared" si="3"/>
        <v>1.7871746128556396E-2</v>
      </c>
      <c r="J24" s="22">
        <f t="shared" si="3"/>
        <v>1.5952791872144819E-2</v>
      </c>
      <c r="K24" s="22">
        <f t="shared" si="3"/>
        <v>1.387575055730274E-2</v>
      </c>
      <c r="L24" s="22">
        <f t="shared" si="3"/>
        <v>4.8010215356731431E-2</v>
      </c>
      <c r="M24" s="22">
        <f t="shared" si="3"/>
        <v>4.8945344564121092E-2</v>
      </c>
      <c r="N24" s="22">
        <f t="shared" si="3"/>
        <v>4.5780432412116517E-2</v>
      </c>
      <c r="O24" s="22">
        <f t="shared" si="3"/>
        <v>4.3435931504925453E-2</v>
      </c>
      <c r="P24" s="22">
        <f t="shared" si="3"/>
        <v>4.5499171059139185E-2</v>
      </c>
      <c r="Q24" s="22">
        <f t="shared" si="3"/>
        <v>4.7392064215067344E-2</v>
      </c>
      <c r="R24" s="22">
        <f t="shared" si="3"/>
        <v>4.7945527794326419E-2</v>
      </c>
      <c r="S24" s="22">
        <f t="shared" si="3"/>
        <v>1.5647856981661806E-2</v>
      </c>
      <c r="T24" s="22">
        <f t="shared" si="3"/>
        <v>3.2029470499778473E-2</v>
      </c>
      <c r="U24" s="22">
        <f t="shared" si="3"/>
        <v>3.1509852050570115E-2</v>
      </c>
      <c r="V24" s="22">
        <f t="shared" si="3"/>
        <v>4.1862118705653865E-2</v>
      </c>
      <c r="W24" s="22">
        <f t="shared" si="3"/>
        <v>2.9518124851802004E-2</v>
      </c>
      <c r="X24" s="22">
        <f t="shared" si="3"/>
        <v>2.7942456388515283E-2</v>
      </c>
      <c r="Y24" s="22">
        <f t="shared" si="3"/>
        <v>2.6929366752488689E-2</v>
      </c>
      <c r="Z24" s="22">
        <f t="shared" si="3"/>
        <v>3.3582122037962056E-2</v>
      </c>
      <c r="AA24" s="22">
        <f t="shared" si="3"/>
        <v>3.5341434075198373E-2</v>
      </c>
      <c r="AB24" s="22">
        <f t="shared" si="3"/>
        <v>3.5860558556184273E-2</v>
      </c>
      <c r="AC24" s="22">
        <f t="shared" si="3"/>
        <v>4.375564942738247E-2</v>
      </c>
      <c r="AD24" s="22">
        <f t="shared" si="3"/>
        <v>3.9294736171267074E-2</v>
      </c>
      <c r="AE24" s="22">
        <f t="shared" si="3"/>
        <v>6.1049505686039104E-2</v>
      </c>
      <c r="AF24" s="22">
        <f t="shared" si="3"/>
        <v>4.2821090524826411E-2</v>
      </c>
      <c r="AG24" s="22">
        <f t="shared" si="3"/>
        <v>6.4264349876166971E-2</v>
      </c>
      <c r="AH24" s="22">
        <f t="shared" si="3"/>
        <v>6.3787975729318241E-2</v>
      </c>
      <c r="AI24" s="22">
        <f t="shared" si="3"/>
        <v>6.9006234154612184E-2</v>
      </c>
      <c r="AJ24" s="22">
        <f t="shared" si="3"/>
        <v>6.0424030087152102E-2</v>
      </c>
      <c r="AK24" s="22">
        <f t="shared" si="3"/>
        <v>6.1245228462639835E-2</v>
      </c>
      <c r="AL24" s="22">
        <f t="shared" si="3"/>
        <v>5.7597630937845652E-2</v>
      </c>
    </row>
    <row r="25" spans="1:38" x14ac:dyDescent="0.4">
      <c r="C25" s="2" t="s">
        <v>114</v>
      </c>
      <c r="D25" s="22">
        <f t="shared" ref="D25:AJ25" si="4">D9/D$16</f>
        <v>5.3455484775516614E-2</v>
      </c>
      <c r="E25" s="22">
        <f t="shared" si="4"/>
        <v>4.0975307716576814E-2</v>
      </c>
      <c r="F25" s="22">
        <f t="shared" si="4"/>
        <v>4.9714910868536077E-2</v>
      </c>
      <c r="G25" s="22">
        <f t="shared" si="4"/>
        <v>4.1262193421467669E-2</v>
      </c>
      <c r="H25" s="22">
        <f t="shared" si="4"/>
        <v>4.2394460011572641E-2</v>
      </c>
      <c r="I25" s="22">
        <f t="shared" si="4"/>
        <v>3.7917924178763614E-2</v>
      </c>
      <c r="J25" s="22">
        <f t="shared" si="4"/>
        <v>2.7061584281268852E-2</v>
      </c>
      <c r="K25" s="22">
        <f t="shared" si="4"/>
        <v>2.4908695715392164E-2</v>
      </c>
      <c r="L25" s="22">
        <f t="shared" si="4"/>
        <v>2.0826794692821143E-2</v>
      </c>
      <c r="M25" s="22">
        <f t="shared" si="4"/>
        <v>1.6782875578682237E-2</v>
      </c>
      <c r="N25" s="22">
        <f t="shared" si="4"/>
        <v>1.4337689698089517E-2</v>
      </c>
      <c r="O25" s="22">
        <f t="shared" si="4"/>
        <v>1.1912792942057823E-2</v>
      </c>
      <c r="P25" s="22">
        <f t="shared" si="4"/>
        <v>1.1928643217377856E-2</v>
      </c>
      <c r="Q25" s="22">
        <f t="shared" si="4"/>
        <v>1.2059243965197813E-2</v>
      </c>
      <c r="R25" s="22">
        <f t="shared" si="4"/>
        <v>1.2196896109198302E-2</v>
      </c>
      <c r="S25" s="22">
        <f t="shared" si="4"/>
        <v>8.3100716063376628E-3</v>
      </c>
      <c r="T25" s="22">
        <f t="shared" si="4"/>
        <v>1.5665518928542319E-2</v>
      </c>
      <c r="U25" s="22">
        <f t="shared" si="4"/>
        <v>1.5245513385144719E-2</v>
      </c>
      <c r="V25" s="22">
        <f t="shared" si="4"/>
        <v>1.9617502394891968E-2</v>
      </c>
      <c r="W25" s="22">
        <f t="shared" si="4"/>
        <v>1.6735307059903219E-2</v>
      </c>
      <c r="X25" s="22">
        <f t="shared" si="4"/>
        <v>1.4932130895894274E-2</v>
      </c>
      <c r="Y25" s="22">
        <f t="shared" si="4"/>
        <v>1.3267970781473815E-2</v>
      </c>
      <c r="Z25" s="22">
        <f t="shared" si="4"/>
        <v>1.6552090861752196E-2</v>
      </c>
      <c r="AA25" s="22">
        <f t="shared" si="4"/>
        <v>9.2656218649793103E-3</v>
      </c>
      <c r="AB25" s="22">
        <f t="shared" si="4"/>
        <v>1.0200821580122019E-2</v>
      </c>
      <c r="AC25" s="22">
        <f t="shared" si="4"/>
        <v>1.0242877882585473E-2</v>
      </c>
      <c r="AD25" s="22">
        <f t="shared" si="4"/>
        <v>8.7194606979136922E-3</v>
      </c>
      <c r="AE25" s="22">
        <f t="shared" si="4"/>
        <v>1.2511155784566148E-2</v>
      </c>
      <c r="AF25" s="22">
        <f t="shared" si="4"/>
        <v>7.6580699273281648E-3</v>
      </c>
      <c r="AG25" s="22">
        <f t="shared" si="4"/>
        <v>1.0699861547024439E-2</v>
      </c>
      <c r="AH25" s="22">
        <f t="shared" si="4"/>
        <v>9.8206543643103838E-3</v>
      </c>
      <c r="AI25" s="22">
        <f t="shared" si="4"/>
        <v>8.7885894532597191E-3</v>
      </c>
      <c r="AJ25" s="22">
        <f t="shared" si="4"/>
        <v>7.3070958343907314E-3</v>
      </c>
      <c r="AK25" s="22">
        <f t="shared" ref="AK25:AL25" si="5">AK9/AK$16</f>
        <v>7.9750020414027685E-3</v>
      </c>
      <c r="AL25" s="22">
        <f t="shared" si="5"/>
        <v>7.5586527965285089E-3</v>
      </c>
    </row>
    <row r="26" spans="1:38" x14ac:dyDescent="0.4">
      <c r="C26" s="2" t="s">
        <v>85</v>
      </c>
      <c r="D26" s="22">
        <f t="shared" ref="D26:AJ26" si="6">D10/D$16</f>
        <v>8.3213782152290597E-2</v>
      </c>
      <c r="E26" s="22">
        <f t="shared" si="6"/>
        <v>8.7034912744040002E-2</v>
      </c>
      <c r="F26" s="22">
        <f t="shared" si="6"/>
        <v>9.1184327976471607E-2</v>
      </c>
      <c r="G26" s="22">
        <f t="shared" si="6"/>
        <v>6.0622863893674835E-2</v>
      </c>
      <c r="H26" s="22">
        <f t="shared" si="6"/>
        <v>4.4324692704392939E-2</v>
      </c>
      <c r="I26" s="22">
        <f t="shared" si="6"/>
        <v>5.7096410958793822E-2</v>
      </c>
      <c r="J26" s="22">
        <f t="shared" si="6"/>
        <v>6.0353135095111685E-2</v>
      </c>
      <c r="K26" s="22">
        <f t="shared" si="6"/>
        <v>7.6846099203653956E-2</v>
      </c>
      <c r="L26" s="22">
        <f t="shared" si="6"/>
        <v>7.9841841450899495E-2</v>
      </c>
      <c r="M26" s="22">
        <f t="shared" si="6"/>
        <v>7.5530212362454704E-2</v>
      </c>
      <c r="N26" s="22">
        <f t="shared" si="6"/>
        <v>6.701248731653435E-2</v>
      </c>
      <c r="O26" s="22">
        <f t="shared" si="6"/>
        <v>7.4596030165742247E-2</v>
      </c>
      <c r="P26" s="22">
        <f t="shared" si="6"/>
        <v>7.3202789394810522E-2</v>
      </c>
      <c r="Q26" s="22">
        <f t="shared" si="6"/>
        <v>7.1208832134972436E-2</v>
      </c>
      <c r="R26" s="22">
        <f t="shared" si="6"/>
        <v>7.6693292683675252E-2</v>
      </c>
      <c r="S26" s="22">
        <f t="shared" si="6"/>
        <v>1.8836670126135012E-2</v>
      </c>
      <c r="T26" s="22">
        <f t="shared" si="6"/>
        <v>3.9639008136085493E-2</v>
      </c>
      <c r="U26" s="22">
        <f t="shared" si="6"/>
        <v>4.5701385342393097E-2</v>
      </c>
      <c r="V26" s="22">
        <f t="shared" si="6"/>
        <v>5.6863660889088001E-2</v>
      </c>
      <c r="W26" s="22">
        <f t="shared" si="6"/>
        <v>4.1865218743986472E-2</v>
      </c>
      <c r="X26" s="22">
        <f t="shared" si="6"/>
        <v>4.168179575786727E-2</v>
      </c>
      <c r="Y26" s="22">
        <f t="shared" si="6"/>
        <v>3.6236683503214781E-2</v>
      </c>
      <c r="Z26" s="22">
        <f t="shared" si="6"/>
        <v>4.566446009037433E-2</v>
      </c>
      <c r="AA26" s="22">
        <f t="shared" si="6"/>
        <v>4.7470116324855927E-2</v>
      </c>
      <c r="AB26" s="22">
        <f t="shared" si="6"/>
        <v>4.3940633477012755E-2</v>
      </c>
      <c r="AC26" s="22">
        <f t="shared" si="6"/>
        <v>5.4980469415974183E-2</v>
      </c>
      <c r="AD26" s="22">
        <f t="shared" si="6"/>
        <v>5.2954147754178706E-2</v>
      </c>
      <c r="AE26" s="22">
        <f t="shared" si="6"/>
        <v>7.5537635442438883E-2</v>
      </c>
      <c r="AF26" s="22">
        <f t="shared" si="6"/>
        <v>5.1780998073943707E-2</v>
      </c>
      <c r="AG26" s="22">
        <f t="shared" si="6"/>
        <v>7.5976124873340753E-2</v>
      </c>
      <c r="AH26" s="22">
        <f t="shared" si="6"/>
        <v>6.9094343398408989E-2</v>
      </c>
      <c r="AI26" s="22">
        <f t="shared" si="6"/>
        <v>6.3470970362699997E-2</v>
      </c>
      <c r="AJ26" s="22">
        <f t="shared" si="6"/>
        <v>6.4045229910331861E-2</v>
      </c>
      <c r="AK26" s="22">
        <f>AK10/AK$16</f>
        <v>6.9136484159153952E-2</v>
      </c>
      <c r="AL26" s="22">
        <f>AL10/AL$16</f>
        <v>6.3138540815639382E-2</v>
      </c>
    </row>
    <row r="27" spans="1:38" x14ac:dyDescent="0.4">
      <c r="C27" s="2" t="s">
        <v>162</v>
      </c>
      <c r="D27" s="22">
        <f>D11/D$16</f>
        <v>0</v>
      </c>
      <c r="E27" s="22">
        <f t="shared" ref="E27:AL27" si="7">E11/E$16</f>
        <v>0</v>
      </c>
      <c r="F27" s="22">
        <f t="shared" si="7"/>
        <v>0</v>
      </c>
      <c r="G27" s="22">
        <f t="shared" si="7"/>
        <v>0</v>
      </c>
      <c r="H27" s="22">
        <f t="shared" si="7"/>
        <v>0</v>
      </c>
      <c r="I27" s="22">
        <f t="shared" si="7"/>
        <v>0</v>
      </c>
      <c r="J27" s="22">
        <f t="shared" si="7"/>
        <v>0</v>
      </c>
      <c r="K27" s="22">
        <f t="shared" si="7"/>
        <v>0</v>
      </c>
      <c r="L27" s="22">
        <f t="shared" si="7"/>
        <v>0</v>
      </c>
      <c r="M27" s="22">
        <f t="shared" si="7"/>
        <v>0</v>
      </c>
      <c r="N27" s="22">
        <f t="shared" si="7"/>
        <v>0</v>
      </c>
      <c r="O27" s="22">
        <f t="shared" si="7"/>
        <v>0</v>
      </c>
      <c r="P27" s="22">
        <f t="shared" si="7"/>
        <v>0</v>
      </c>
      <c r="Q27" s="22">
        <f t="shared" si="7"/>
        <v>0</v>
      </c>
      <c r="R27" s="22">
        <f t="shared" si="7"/>
        <v>0</v>
      </c>
      <c r="S27" s="22">
        <f t="shared" si="7"/>
        <v>0.66854368734779612</v>
      </c>
      <c r="T27" s="22">
        <f t="shared" si="7"/>
        <v>0.35727687959465859</v>
      </c>
      <c r="U27" s="22">
        <f t="shared" si="7"/>
        <v>0.39873955283351636</v>
      </c>
      <c r="V27" s="22">
        <f t="shared" si="7"/>
        <v>0.2334304656727175</v>
      </c>
      <c r="W27" s="22">
        <f t="shared" si="7"/>
        <v>0.29764833228300036</v>
      </c>
      <c r="X27" s="22">
        <f t="shared" si="7"/>
        <v>0.37180750740887653</v>
      </c>
      <c r="Y27" s="22">
        <f t="shared" si="7"/>
        <v>0.45866008214299514</v>
      </c>
      <c r="Z27" s="22">
        <f t="shared" si="7"/>
        <v>0.29644191354058802</v>
      </c>
      <c r="AA27" s="22">
        <f t="shared" si="7"/>
        <v>0.344414035006194</v>
      </c>
      <c r="AB27" s="22">
        <f t="shared" si="7"/>
        <v>0.35223914862791295</v>
      </c>
      <c r="AC27" s="22">
        <f t="shared" si="7"/>
        <v>0.24476127961089958</v>
      </c>
      <c r="AD27" s="22">
        <f t="shared" si="7"/>
        <v>0.33411293866099556</v>
      </c>
      <c r="AE27" s="22">
        <f t="shared" si="7"/>
        <v>5.3146798019042152E-2</v>
      </c>
      <c r="AF27" s="22">
        <f t="shared" si="7"/>
        <v>0.38139908106690285</v>
      </c>
      <c r="AG27" s="22">
        <f t="shared" si="7"/>
        <v>0.12604937210190278</v>
      </c>
      <c r="AH27" s="22">
        <f t="shared" si="7"/>
        <v>0.11960762766791463</v>
      </c>
      <c r="AI27" s="22">
        <f t="shared" si="7"/>
        <v>0.15604913922991198</v>
      </c>
      <c r="AJ27" s="22">
        <f t="shared" si="7"/>
        <v>0.17616871992010777</v>
      </c>
      <c r="AK27" s="22">
        <f t="shared" si="7"/>
        <v>0.1751365275833929</v>
      </c>
      <c r="AL27" s="22">
        <f t="shared" si="7"/>
        <v>0.25833782107769898</v>
      </c>
    </row>
    <row r="28" spans="1:38" x14ac:dyDescent="0.4">
      <c r="C28" s="2" t="s">
        <v>213</v>
      </c>
      <c r="D28" s="22">
        <f>D12/D$16</f>
        <v>1.5429548732488205E-3</v>
      </c>
      <c r="E28" s="22">
        <f t="shared" ref="E28:AL28" si="8">E12/E$16</f>
        <v>1.3485043904625975E-3</v>
      </c>
      <c r="F28" s="22">
        <f t="shared" si="8"/>
        <v>1.2098496994925733E-3</v>
      </c>
      <c r="G28" s="22">
        <f t="shared" si="8"/>
        <v>7.6523294514276908E-4</v>
      </c>
      <c r="H28" s="22">
        <f t="shared" si="8"/>
        <v>1.5102388094444155E-3</v>
      </c>
      <c r="I28" s="22">
        <f t="shared" si="8"/>
        <v>2.9520933616366089E-3</v>
      </c>
      <c r="J28" s="22">
        <f t="shared" si="8"/>
        <v>1.8202591054345821E-3</v>
      </c>
      <c r="K28" s="22">
        <f t="shared" si="8"/>
        <v>1.6144157713500094E-3</v>
      </c>
      <c r="L28" s="22">
        <f t="shared" si="8"/>
        <v>1.7335264922752711E-3</v>
      </c>
      <c r="M28" s="22">
        <f t="shared" si="8"/>
        <v>2.0690743580031533E-3</v>
      </c>
      <c r="N28" s="22">
        <f t="shared" si="8"/>
        <v>4.9208989502307503E-2</v>
      </c>
      <c r="O28" s="22">
        <f t="shared" si="8"/>
        <v>2.881589767970881E-2</v>
      </c>
      <c r="P28" s="22">
        <f t="shared" si="8"/>
        <v>3.3654638126324507E-2</v>
      </c>
      <c r="Q28" s="22">
        <f t="shared" si="8"/>
        <v>3.7502016790547293E-2</v>
      </c>
      <c r="R28" s="22">
        <f t="shared" si="8"/>
        <v>3.7532277009377321E-2</v>
      </c>
      <c r="S28" s="22">
        <f t="shared" si="8"/>
        <v>1.6739665788295222E-2</v>
      </c>
      <c r="T28" s="22">
        <f t="shared" si="8"/>
        <v>1.9703891695404138E-2</v>
      </c>
      <c r="U28" s="22">
        <f t="shared" si="8"/>
        <v>1.8325722683561467E-2</v>
      </c>
      <c r="V28" s="22">
        <f t="shared" si="8"/>
        <v>1.9672943642364774E-2</v>
      </c>
      <c r="W28" s="22">
        <f t="shared" si="8"/>
        <v>1.6140498049348046E-2</v>
      </c>
      <c r="X28" s="22">
        <f t="shared" si="8"/>
        <v>3.3325574108264297E-2</v>
      </c>
      <c r="Y28" s="22">
        <f t="shared" si="8"/>
        <v>2.9320917604100504E-2</v>
      </c>
      <c r="Z28" s="22">
        <f t="shared" si="8"/>
        <v>3.5974051316649325E-2</v>
      </c>
      <c r="AA28" s="22">
        <f t="shared" si="8"/>
        <v>3.5010541505490947E-2</v>
      </c>
      <c r="AB28" s="22">
        <f t="shared" si="8"/>
        <v>3.9573228002241355E-2</v>
      </c>
      <c r="AC28" s="22">
        <f t="shared" si="8"/>
        <v>4.4207239293473838E-2</v>
      </c>
      <c r="AD28" s="22">
        <f t="shared" si="8"/>
        <v>4.1606486712836482E-2</v>
      </c>
      <c r="AE28" s="22">
        <f t="shared" si="8"/>
        <v>5.9164347975249006E-2</v>
      </c>
      <c r="AF28" s="22">
        <f t="shared" si="8"/>
        <v>3.9458847247823586E-2</v>
      </c>
      <c r="AG28" s="22">
        <f t="shared" si="8"/>
        <v>5.7579892748656443E-2</v>
      </c>
      <c r="AH28" s="22">
        <f t="shared" si="8"/>
        <v>5.9002040512265694E-2</v>
      </c>
      <c r="AI28" s="22">
        <f t="shared" si="8"/>
        <v>6.5837293698083194E-2</v>
      </c>
      <c r="AJ28" s="22">
        <f t="shared" si="8"/>
        <v>7.1092018187331518E-2</v>
      </c>
      <c r="AK28" s="22">
        <f t="shared" si="8"/>
        <v>6.7157338214653084E-2</v>
      </c>
      <c r="AL28" s="22">
        <f t="shared" si="8"/>
        <v>6.9663091745097661E-2</v>
      </c>
    </row>
    <row r="29" spans="1:38" x14ac:dyDescent="0.4">
      <c r="C29" s="2" t="s">
        <v>226</v>
      </c>
      <c r="D29" s="22">
        <f>D13/D$16</f>
        <v>0.16152029856449596</v>
      </c>
      <c r="E29" s="22">
        <f t="shared" ref="E29:AL29" si="9">E13/E$16</f>
        <v>0.15100279051077836</v>
      </c>
      <c r="F29" s="22">
        <f t="shared" si="9"/>
        <v>0.1833530901905932</v>
      </c>
      <c r="G29" s="22">
        <f t="shared" si="9"/>
        <v>0.13172260886050724</v>
      </c>
      <c r="H29" s="22">
        <f t="shared" si="9"/>
        <v>0.13076627646069786</v>
      </c>
      <c r="I29" s="22">
        <f t="shared" si="9"/>
        <v>0.1319375807175541</v>
      </c>
      <c r="J29" s="22">
        <f t="shared" si="9"/>
        <v>0.12168461128690758</v>
      </c>
      <c r="K29" s="22">
        <f t="shared" si="9"/>
        <v>0.11881355108515797</v>
      </c>
      <c r="L29" s="22">
        <f t="shared" si="9"/>
        <v>0.10639371232222401</v>
      </c>
      <c r="M29" s="22">
        <f t="shared" si="9"/>
        <v>0.10126045584598455</v>
      </c>
      <c r="N29" s="22">
        <f t="shared" si="9"/>
        <v>9.3825556802815263E-2</v>
      </c>
      <c r="O29" s="22">
        <f t="shared" si="9"/>
        <v>9.4917337713113475E-2</v>
      </c>
      <c r="P29" s="22">
        <f t="shared" si="9"/>
        <v>9.7063353384838486E-2</v>
      </c>
      <c r="Q29" s="22">
        <f t="shared" si="9"/>
        <v>0.10143373249165302</v>
      </c>
      <c r="R29" s="22">
        <f t="shared" si="9"/>
        <v>0.10282826679370276</v>
      </c>
      <c r="S29" s="22">
        <f t="shared" si="9"/>
        <v>7.340053735656428E-2</v>
      </c>
      <c r="T29" s="22">
        <f t="shared" si="9"/>
        <v>0.14292768537930797</v>
      </c>
      <c r="U29" s="22">
        <f t="shared" si="9"/>
        <v>0.13666257464909545</v>
      </c>
      <c r="V29" s="22">
        <f t="shared" si="9"/>
        <v>0.17263861181222032</v>
      </c>
      <c r="W29" s="22">
        <f t="shared" si="9"/>
        <v>0.1686984419774939</v>
      </c>
      <c r="X29" s="22">
        <f t="shared" si="9"/>
        <v>0.14479242574102999</v>
      </c>
      <c r="Y29" s="22">
        <f t="shared" si="9"/>
        <v>0.13050749814174445</v>
      </c>
      <c r="Z29" s="22">
        <f t="shared" si="9"/>
        <v>0.17187663284513011</v>
      </c>
      <c r="AA29" s="22">
        <f t="shared" si="9"/>
        <v>0.16412562833170574</v>
      </c>
      <c r="AB29" s="22">
        <f t="shared" si="9"/>
        <v>0.17351381208067995</v>
      </c>
      <c r="AC29" s="22">
        <f t="shared" si="9"/>
        <v>0.20758829884741534</v>
      </c>
      <c r="AD29" s="22">
        <f t="shared" si="9"/>
        <v>0.18666257450434262</v>
      </c>
      <c r="AE29" s="22">
        <f t="shared" si="9"/>
        <v>0.25514255265091745</v>
      </c>
      <c r="AF29" s="22">
        <f t="shared" si="9"/>
        <v>0.17844327447463748</v>
      </c>
      <c r="AG29" s="22">
        <f t="shared" si="9"/>
        <v>0.26450061913607487</v>
      </c>
      <c r="AH29" s="22">
        <f t="shared" si="9"/>
        <v>0.27817754022079105</v>
      </c>
      <c r="AI29" s="22">
        <f t="shared" si="9"/>
        <v>0.25922524300236544</v>
      </c>
      <c r="AJ29" s="22">
        <f t="shared" si="9"/>
        <v>0.26282324687540309</v>
      </c>
      <c r="AK29" s="22">
        <f t="shared" si="9"/>
        <v>0.28043442360257209</v>
      </c>
      <c r="AL29" s="22">
        <f t="shared" si="9"/>
        <v>0.24649749991971595</v>
      </c>
    </row>
    <row r="30" spans="1:38" x14ac:dyDescent="0.4">
      <c r="C30" s="2" t="s">
        <v>257</v>
      </c>
      <c r="D30" s="22">
        <f>D14/D$16</f>
        <v>8.6777136692216591E-3</v>
      </c>
      <c r="E30" s="22">
        <f t="shared" ref="E30:AL30" si="10">E14/E$16</f>
        <v>8.0740361611858005E-3</v>
      </c>
      <c r="F30" s="22">
        <f t="shared" si="10"/>
        <v>1.218369378515945E-2</v>
      </c>
      <c r="G30" s="22">
        <f t="shared" si="10"/>
        <v>1.1079106473893282E-2</v>
      </c>
      <c r="H30" s="22">
        <f t="shared" si="10"/>
        <v>1.1334419827313725E-2</v>
      </c>
      <c r="I30" s="22">
        <f t="shared" si="10"/>
        <v>1.1219628037641904E-2</v>
      </c>
      <c r="J30" s="22">
        <f t="shared" si="10"/>
        <v>1.1025508699876575E-2</v>
      </c>
      <c r="K30" s="22">
        <f t="shared" si="10"/>
        <v>1.1511310187116836E-2</v>
      </c>
      <c r="L30" s="22">
        <f t="shared" si="10"/>
        <v>1.0339297164628105E-2</v>
      </c>
      <c r="M30" s="22">
        <f t="shared" si="10"/>
        <v>9.8072825271644359E-3</v>
      </c>
      <c r="N30" s="22">
        <f t="shared" si="10"/>
        <v>9.0251923028349026E-3</v>
      </c>
      <c r="O30" s="22">
        <f t="shared" si="10"/>
        <v>8.4403995016810902E-3</v>
      </c>
      <c r="P30" s="22">
        <f t="shared" si="10"/>
        <v>8.091110180834242E-3</v>
      </c>
      <c r="Q30" s="22">
        <f t="shared" si="10"/>
        <v>7.5782712809154525E-3</v>
      </c>
      <c r="R30" s="22">
        <f t="shared" si="10"/>
        <v>7.7812127323713138E-3</v>
      </c>
      <c r="S30" s="22">
        <f t="shared" si="10"/>
        <v>2.5272077020358831E-3</v>
      </c>
      <c r="T30" s="22">
        <f t="shared" si="10"/>
        <v>4.8719998292882805E-3</v>
      </c>
      <c r="U30" s="22">
        <f t="shared" si="10"/>
        <v>4.5988442535632376E-3</v>
      </c>
      <c r="V30" s="22">
        <f t="shared" si="10"/>
        <v>5.9338162296500591E-3</v>
      </c>
      <c r="W30" s="22">
        <f t="shared" si="10"/>
        <v>6.2892421213850674E-3</v>
      </c>
      <c r="X30" s="22">
        <f t="shared" si="10"/>
        <v>5.6300798212725644E-3</v>
      </c>
      <c r="Y30" s="22">
        <f t="shared" si="10"/>
        <v>5.102224104451018E-3</v>
      </c>
      <c r="Z30" s="22">
        <f t="shared" si="10"/>
        <v>6.8800847203938842E-3</v>
      </c>
      <c r="AA30" s="22">
        <f t="shared" si="10"/>
        <v>6.6181049869567582E-3</v>
      </c>
      <c r="AB30" s="22">
        <f t="shared" si="10"/>
        <v>6.8847862324695709E-3</v>
      </c>
      <c r="AC30" s="22">
        <f t="shared" si="10"/>
        <v>7.4188178774419709E-3</v>
      </c>
      <c r="AD30" s="22">
        <f t="shared" si="10"/>
        <v>6.5812971252184674E-3</v>
      </c>
      <c r="AE30" s="22">
        <f t="shared" si="10"/>
        <v>9.2995923842602111E-3</v>
      </c>
      <c r="AF30" s="22">
        <f t="shared" si="10"/>
        <v>6.2334834065643982E-3</v>
      </c>
      <c r="AG30" s="22">
        <f t="shared" si="10"/>
        <v>9.639493932063042E-3</v>
      </c>
      <c r="AH30" s="22">
        <f t="shared" si="10"/>
        <v>1.0389566053901319E-2</v>
      </c>
      <c r="AI30" s="22">
        <f t="shared" si="10"/>
        <v>9.7601483555184321E-3</v>
      </c>
      <c r="AJ30" s="22">
        <f t="shared" si="10"/>
        <v>9.8797866958787398E-3</v>
      </c>
      <c r="AK30" s="22">
        <f t="shared" si="10"/>
        <v>1.0459090314862982E-2</v>
      </c>
      <c r="AL30" s="22">
        <f t="shared" si="10"/>
        <v>9.7318423404558103E-3</v>
      </c>
    </row>
    <row r="31" spans="1:38" x14ac:dyDescent="0.4">
      <c r="C31" s="2" t="s">
        <v>278</v>
      </c>
      <c r="D31" s="22">
        <f t="shared" ref="D31:R31" si="11">D15/D$16</f>
        <v>6.0187025075818558E-3</v>
      </c>
      <c r="E31" s="22">
        <f t="shared" si="11"/>
        <v>6.2533428804089509E-3</v>
      </c>
      <c r="F31" s="22">
        <f t="shared" si="11"/>
        <v>1.5160487921108858E-2</v>
      </c>
      <c r="G31" s="22">
        <f t="shared" si="11"/>
        <v>1.2937428686736913E-2</v>
      </c>
      <c r="H31" s="22">
        <f t="shared" si="11"/>
        <v>1.6070965379517084E-2</v>
      </c>
      <c r="I31" s="22">
        <f t="shared" si="11"/>
        <v>1.6136472855027277E-2</v>
      </c>
      <c r="J31" s="22">
        <f t="shared" si="11"/>
        <v>1.9478696109220293E-2</v>
      </c>
      <c r="K31" s="22">
        <f t="shared" si="11"/>
        <v>1.9091984862302038E-2</v>
      </c>
      <c r="L31" s="22">
        <f t="shared" si="11"/>
        <v>1.4323330833883008E-2</v>
      </c>
      <c r="M31" s="22">
        <f t="shared" si="11"/>
        <v>2.2062744379411046E-2</v>
      </c>
      <c r="N31" s="22">
        <f t="shared" si="11"/>
        <v>1.8290808795505015E-2</v>
      </c>
      <c r="O31" s="22">
        <f t="shared" si="11"/>
        <v>1.8457006624725582E-2</v>
      </c>
      <c r="P31" s="22">
        <f t="shared" si="11"/>
        <v>3.2269776228723707E-2</v>
      </c>
      <c r="Q31" s="22">
        <f t="shared" si="11"/>
        <v>2.7606800081618525E-2</v>
      </c>
      <c r="R31" s="22">
        <f t="shared" si="11"/>
        <v>2.2396309402489847E-2</v>
      </c>
      <c r="S31" s="22">
        <f t="shared" ref="S31:AL31" si="12">S15/S$16</f>
        <v>7.0174550608091543E-3</v>
      </c>
      <c r="T31" s="22">
        <f t="shared" si="12"/>
        <v>1.4440881657808415E-2</v>
      </c>
      <c r="U31" s="22">
        <f t="shared" si="12"/>
        <v>1.222771317664384E-2</v>
      </c>
      <c r="V31" s="22">
        <f t="shared" si="12"/>
        <v>1.4341470454191579E-2</v>
      </c>
      <c r="W31" s="22">
        <f t="shared" si="12"/>
        <v>1.2820756439953342E-2</v>
      </c>
      <c r="X31" s="22">
        <f t="shared" si="12"/>
        <v>1.0397702803461969E-2</v>
      </c>
      <c r="Y31" s="22">
        <f t="shared" si="12"/>
        <v>8.5509081050351345E-3</v>
      </c>
      <c r="Z31" s="22">
        <f t="shared" si="12"/>
        <v>1.1005281522853986E-2</v>
      </c>
      <c r="AA31" s="22">
        <f t="shared" si="12"/>
        <v>9.9843367573065802E-3</v>
      </c>
      <c r="AB31" s="22">
        <f t="shared" si="12"/>
        <v>1.0634412721288821E-2</v>
      </c>
      <c r="AC31" s="22">
        <f t="shared" si="12"/>
        <v>1.1170637399677339E-2</v>
      </c>
      <c r="AD31" s="22">
        <f t="shared" si="12"/>
        <v>7.2349468218964631E-3</v>
      </c>
      <c r="AE31" s="22">
        <f t="shared" si="12"/>
        <v>1.1762648161239666E-2</v>
      </c>
      <c r="AF31" s="22">
        <f t="shared" si="12"/>
        <v>9.6832026755869684E-3</v>
      </c>
      <c r="AG31" s="22">
        <f t="shared" si="12"/>
        <v>1.2011414299783117E-2</v>
      </c>
      <c r="AH31" s="22">
        <f t="shared" si="12"/>
        <v>1.2067549477621708E-2</v>
      </c>
      <c r="AI31" s="22">
        <f t="shared" si="12"/>
        <v>1.2453628241976034E-2</v>
      </c>
      <c r="AJ31" s="22">
        <f t="shared" si="12"/>
        <v>1.1383151047350449E-2</v>
      </c>
      <c r="AK31" s="22">
        <f t="shared" si="12"/>
        <v>1.1542997152803448E-2</v>
      </c>
      <c r="AL31" s="22">
        <f t="shared" si="12"/>
        <v>1.0145833422125645E-2</v>
      </c>
    </row>
    <row r="48" spans="1:1" ht="20" x14ac:dyDescent="0.4">
      <c r="A48" s="1" t="s">
        <v>324</v>
      </c>
    </row>
    <row r="49" spans="1:31" ht="20" x14ac:dyDescent="0.4">
      <c r="A49" s="1"/>
    </row>
    <row r="51" spans="1:31" x14ac:dyDescent="0.4">
      <c r="D51" s="2" t="s">
        <v>293</v>
      </c>
      <c r="E51" s="2" t="s">
        <v>293</v>
      </c>
      <c r="F51" s="2" t="s">
        <v>293</v>
      </c>
      <c r="H51" s="2" t="s">
        <v>294</v>
      </c>
      <c r="I51" s="2" t="s">
        <v>294</v>
      </c>
      <c r="J51" s="2" t="s">
        <v>294</v>
      </c>
    </row>
    <row r="52" spans="1:31" x14ac:dyDescent="0.4">
      <c r="D52" s="44">
        <v>2022</v>
      </c>
      <c r="E52" s="44">
        <v>2023</v>
      </c>
      <c r="F52" s="44">
        <v>2024</v>
      </c>
      <c r="H52" s="44">
        <v>2022</v>
      </c>
      <c r="I52" s="44">
        <v>2023</v>
      </c>
      <c r="J52" s="44">
        <v>2024</v>
      </c>
      <c r="Z52" s="10"/>
      <c r="AA52" s="10"/>
      <c r="AB52" s="10"/>
      <c r="AC52" s="10"/>
      <c r="AD52" s="10"/>
      <c r="AE52" s="10"/>
    </row>
    <row r="53" spans="1:31" x14ac:dyDescent="0.4">
      <c r="C53" s="2" t="s">
        <v>301</v>
      </c>
      <c r="D53" s="10">
        <f>'TSP analizė LT'!AJ55</f>
        <v>7.4859140000000002</v>
      </c>
      <c r="E53" s="10">
        <f>'TSP analizė LT'!AK55</f>
        <v>6.5598239999999999</v>
      </c>
      <c r="F53" s="10">
        <f>'TSP analizė LT'!AL55</f>
        <v>6.4818259999999999</v>
      </c>
      <c r="G53" s="10"/>
      <c r="H53" s="22">
        <f t="shared" ref="H53:H58" si="13">D53/AJ$16</f>
        <v>0.28319791795277566</v>
      </c>
      <c r="I53" s="22">
        <f t="shared" ref="I53:J58" si="14">E53/AK$16</f>
        <v>0.26255277884334355</v>
      </c>
      <c r="J53" s="22">
        <f t="shared" si="14"/>
        <v>0.23619518520962929</v>
      </c>
      <c r="Z53" s="10"/>
      <c r="AA53" s="10"/>
      <c r="AB53" s="10"/>
      <c r="AC53" s="10"/>
      <c r="AD53" s="10"/>
      <c r="AE53" s="10"/>
    </row>
    <row r="54" spans="1:31" x14ac:dyDescent="0.4">
      <c r="C54" s="2" t="s">
        <v>300</v>
      </c>
      <c r="D54" s="10">
        <f>'TSP analizė LT'!AJ377</f>
        <v>5.2203970000000002</v>
      </c>
      <c r="E54" s="10">
        <f>'TSP analizė LT'!AK377</f>
        <v>5.313828</v>
      </c>
      <c r="F54" s="10">
        <f>'TSP analizė LT'!AL377</f>
        <v>5.0936760000000003</v>
      </c>
      <c r="G54" s="10"/>
      <c r="H54" s="22">
        <f t="shared" si="13"/>
        <v>0.19749165716930706</v>
      </c>
      <c r="I54" s="22">
        <f t="shared" si="14"/>
        <v>0.21268258229116613</v>
      </c>
      <c r="J54" s="22">
        <f t="shared" si="14"/>
        <v>0.18561154622445031</v>
      </c>
      <c r="Z54" s="10"/>
      <c r="AA54" s="10"/>
      <c r="AB54" s="10"/>
      <c r="AC54" s="10"/>
      <c r="AD54" s="10"/>
      <c r="AE54" s="10"/>
    </row>
    <row r="55" spans="1:31" x14ac:dyDescent="0.4">
      <c r="C55" s="2" t="s">
        <v>321</v>
      </c>
      <c r="D55" s="10">
        <f>'TSP analizė LT'!AJ269</f>
        <v>4.6567569999999998</v>
      </c>
      <c r="E55" s="10">
        <f>'TSP analizė LT'!AK269</f>
        <v>4.3757479999999997</v>
      </c>
      <c r="F55" s="10">
        <f>'TSP analizė LT'!AL269</f>
        <v>7.0894789999999999</v>
      </c>
      <c r="G55" s="10"/>
      <c r="H55" s="22">
        <f t="shared" si="13"/>
        <v>0.17616871992010777</v>
      </c>
      <c r="I55" s="22">
        <f t="shared" si="14"/>
        <v>0.1751365275833929</v>
      </c>
      <c r="J55" s="22">
        <f t="shared" si="14"/>
        <v>0.25833782107769898</v>
      </c>
      <c r="Z55" s="10"/>
      <c r="AA55" s="10"/>
      <c r="AB55" s="10"/>
      <c r="AC55" s="10"/>
      <c r="AD55" s="10"/>
      <c r="AE55" s="10"/>
    </row>
    <row r="56" spans="1:31" x14ac:dyDescent="0.4">
      <c r="C56" s="2" t="s">
        <v>312</v>
      </c>
      <c r="D56" s="10">
        <f>'TSP analizė LT'!AJ350</f>
        <v>1.7630825999999999</v>
      </c>
      <c r="E56" s="10">
        <f>'TSP analizė LT'!AK350</f>
        <v>1.59539425</v>
      </c>
      <c r="F56" s="10">
        <f>'TSP analizė LT'!AL350</f>
        <v>1.7975374</v>
      </c>
      <c r="G56" s="10"/>
      <c r="H56" s="22">
        <f t="shared" si="13"/>
        <v>6.6698778732799544E-2</v>
      </c>
      <c r="I56" s="22">
        <f t="shared" si="14"/>
        <v>6.3854639040344982E-2</v>
      </c>
      <c r="J56" s="22">
        <f t="shared" si="14"/>
        <v>6.5501554517852764E-2</v>
      </c>
      <c r="Z56" s="10"/>
      <c r="AA56" s="10"/>
      <c r="AB56" s="10"/>
      <c r="AC56" s="10"/>
      <c r="AD56" s="10"/>
      <c r="AE56" s="10"/>
    </row>
    <row r="57" spans="1:31" x14ac:dyDescent="0.4">
      <c r="C57" s="2" t="s">
        <v>311</v>
      </c>
      <c r="D57" s="10">
        <f>'TSP analizė LT'!AJ262</f>
        <v>1.2152571489999999</v>
      </c>
      <c r="E57" s="10">
        <f>'TSP analizė LT'!AK262</f>
        <v>1.2467494180000001</v>
      </c>
      <c r="F57" s="10">
        <f>'TSP analizė LT'!AL262</f>
        <v>1.2467494180000001</v>
      </c>
      <c r="G57" s="10"/>
      <c r="H57" s="22">
        <f t="shared" si="13"/>
        <v>4.5974118106890623E-2</v>
      </c>
      <c r="I57" s="22">
        <f t="shared" si="14"/>
        <v>4.990035162791278E-2</v>
      </c>
      <c r="J57" s="22">
        <f t="shared" si="14"/>
        <v>4.5431057497456358E-2</v>
      </c>
      <c r="Z57" s="10"/>
      <c r="AA57" s="10"/>
      <c r="AB57" s="10"/>
      <c r="AC57" s="10"/>
      <c r="AD57" s="10"/>
      <c r="AE57" s="10"/>
    </row>
    <row r="58" spans="1:31" x14ac:dyDescent="0.4">
      <c r="C58" s="2" t="s">
        <v>296</v>
      </c>
      <c r="D58" s="10">
        <f>AI16-SUM(D53:D57)</f>
        <v>6.7850091020619736</v>
      </c>
      <c r="E58" s="10">
        <f>AJ16-SUM(E53:E57)</f>
        <v>7.3419628143757123</v>
      </c>
      <c r="F58" s="10">
        <f>AK16-SUM(F53:F57)</f>
        <v>3.2755143994985509</v>
      </c>
      <c r="G58" s="10"/>
      <c r="H58" s="22">
        <f t="shared" si="13"/>
        <v>0.25668214342224377</v>
      </c>
      <c r="I58" s="22">
        <f t="shared" si="14"/>
        <v>0.29385738688703211</v>
      </c>
      <c r="J58" s="22">
        <f t="shared" si="14"/>
        <v>0.11935845396750358</v>
      </c>
    </row>
  </sheetData>
  <pageMargins left="0.7" right="0.7" top="0.75" bottom="0.75" header="0.3" footer="0.3"/>
  <ignoredErrors>
    <ignoredError sqref="D2:R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BEECE-BE5D-4C9E-B521-2CD8EB080265}">
  <dimension ref="A1:AR411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299" sqref="A299:XFD299"/>
    </sheetView>
  </sheetViews>
  <sheetFormatPr defaultColWidth="9.1796875" defaultRowHeight="18" x14ac:dyDescent="0.4"/>
  <cols>
    <col min="1" max="1" width="13.453125" style="2" customWidth="1"/>
    <col min="2" max="2" width="9.1796875" style="2"/>
    <col min="3" max="3" width="69" style="2" customWidth="1"/>
    <col min="4" max="4" width="11.54296875" style="2" customWidth="1"/>
    <col min="5" max="6" width="10.453125" style="2" bestFit="1" customWidth="1"/>
    <col min="7" max="18" width="11.54296875" style="2" bestFit="1" customWidth="1"/>
    <col min="19" max="19" width="11.54296875" style="2" customWidth="1"/>
    <col min="20" max="21" width="10.453125" style="2" bestFit="1" customWidth="1"/>
    <col min="22" max="33" width="11.54296875" style="2" bestFit="1" customWidth="1"/>
    <col min="34" max="34" width="10.54296875" style="2" customWidth="1"/>
    <col min="35" max="35" width="9.54296875" style="2" customWidth="1"/>
    <col min="36" max="36" width="9.26953125" style="2" customWidth="1"/>
    <col min="37" max="37" width="9.81640625" style="2" customWidth="1"/>
    <col min="38" max="16384" width="9.1796875" style="2"/>
  </cols>
  <sheetData>
    <row r="1" spans="1:44" ht="20" x14ac:dyDescent="0.4">
      <c r="A1" s="1" t="s">
        <v>313</v>
      </c>
    </row>
    <row r="2" spans="1:44" x14ac:dyDescent="0.4">
      <c r="A2" s="2" t="s">
        <v>0</v>
      </c>
      <c r="B2" s="3" t="s">
        <v>314</v>
      </c>
    </row>
    <row r="3" spans="1:44" x14ac:dyDescent="0.4">
      <c r="A3" s="4"/>
      <c r="B3" s="5" t="s">
        <v>1</v>
      </c>
    </row>
    <row r="4" spans="1:44" x14ac:dyDescent="0.4">
      <c r="A4" s="6"/>
      <c r="B4" s="5" t="s">
        <v>2</v>
      </c>
    </row>
    <row r="5" spans="1:44" x14ac:dyDescent="0.4">
      <c r="A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2" t="s">
        <v>17</v>
      </c>
      <c r="R5" s="2" t="s">
        <v>18</v>
      </c>
      <c r="S5" s="2">
        <v>2005</v>
      </c>
      <c r="T5" s="2">
        <v>2006</v>
      </c>
      <c r="U5" s="2">
        <v>2007</v>
      </c>
      <c r="V5" s="2">
        <v>2008</v>
      </c>
      <c r="W5" s="2">
        <v>2009</v>
      </c>
      <c r="X5" s="2">
        <v>2010</v>
      </c>
      <c r="Y5" s="2">
        <v>2011</v>
      </c>
      <c r="Z5" s="2">
        <v>2012</v>
      </c>
      <c r="AA5" s="2">
        <v>2013</v>
      </c>
      <c r="AB5" s="2">
        <v>2014</v>
      </c>
      <c r="AC5" s="2">
        <v>2015</v>
      </c>
      <c r="AD5" s="2">
        <v>2016</v>
      </c>
      <c r="AE5" s="2">
        <v>2017</v>
      </c>
      <c r="AF5" s="2">
        <v>2018</v>
      </c>
      <c r="AG5" s="2">
        <v>2019</v>
      </c>
      <c r="AH5" s="7">
        <v>2020</v>
      </c>
      <c r="AI5" s="7">
        <v>2021</v>
      </c>
      <c r="AJ5" s="7">
        <v>2022</v>
      </c>
      <c r="AK5" s="7">
        <v>2023</v>
      </c>
      <c r="AL5" s="7">
        <v>2024</v>
      </c>
      <c r="AM5" s="8">
        <v>2025</v>
      </c>
      <c r="AN5" s="8">
        <v>2026</v>
      </c>
      <c r="AO5" s="8">
        <v>2027</v>
      </c>
      <c r="AP5" s="8">
        <v>2028</v>
      </c>
      <c r="AQ5" s="8">
        <v>2029</v>
      </c>
      <c r="AR5" s="8">
        <v>2030</v>
      </c>
    </row>
    <row r="8" spans="1:44" x14ac:dyDescent="0.4">
      <c r="A8" s="9" t="s">
        <v>19</v>
      </c>
      <c r="D8" s="10">
        <v>371.16366711733554</v>
      </c>
      <c r="E8" s="10">
        <v>418.62454044097905</v>
      </c>
      <c r="F8" s="10">
        <v>235.36056289190594</v>
      </c>
      <c r="G8" s="10">
        <v>217.30333349249787</v>
      </c>
      <c r="H8" s="10">
        <v>189.50154385850948</v>
      </c>
      <c r="I8" s="10">
        <v>212.47825810163366</v>
      </c>
      <c r="J8" s="10">
        <v>227.47205170498734</v>
      </c>
      <c r="K8" s="10">
        <v>226.61541110690729</v>
      </c>
      <c r="L8" s="10">
        <v>222.09991382451511</v>
      </c>
      <c r="M8" s="10">
        <v>196.86694598719774</v>
      </c>
      <c r="N8" s="10">
        <v>179.72084532913934</v>
      </c>
      <c r="O8" s="10">
        <v>176.90148882710034</v>
      </c>
      <c r="P8" s="10">
        <v>176.0799195009038</v>
      </c>
      <c r="Q8" s="10">
        <v>171.90613540803162</v>
      </c>
      <c r="R8" s="10">
        <v>169.88813223385691</v>
      </c>
      <c r="S8" s="10">
        <v>173.92314407061698</v>
      </c>
      <c r="T8" s="10">
        <v>176.54321456652403</v>
      </c>
      <c r="U8" s="10">
        <v>172.40067215705972</v>
      </c>
      <c r="V8" s="10">
        <v>167.40527383720237</v>
      </c>
      <c r="W8" s="10">
        <v>155.55518072708728</v>
      </c>
      <c r="X8" s="10">
        <v>150.33560735284681</v>
      </c>
      <c r="Y8" s="10">
        <v>141.85781126382292</v>
      </c>
      <c r="Z8" s="10">
        <v>137.51047331761936</v>
      </c>
      <c r="AA8" s="10">
        <v>128.90126001811581</v>
      </c>
      <c r="AB8" s="10">
        <v>121.58820234389955</v>
      </c>
      <c r="AC8" s="10">
        <v>115.12612942039986</v>
      </c>
      <c r="AD8" s="10">
        <v>111.65878913292696</v>
      </c>
      <c r="AE8" s="10">
        <v>109.79496298911117</v>
      </c>
      <c r="AF8" s="10">
        <v>110.00663937615751</v>
      </c>
      <c r="AG8" s="10">
        <v>104.02311368897064</v>
      </c>
      <c r="AH8" s="10">
        <v>98.75200311090741</v>
      </c>
      <c r="AI8" s="10">
        <v>99.945758054581532</v>
      </c>
      <c r="AJ8" s="10">
        <v>90.632830721782597</v>
      </c>
      <c r="AK8" s="10">
        <v>83.487867687209729</v>
      </c>
      <c r="AL8" s="10">
        <v>82.110428069217491</v>
      </c>
    </row>
    <row r="9" spans="1:44" hidden="1" x14ac:dyDescent="0.4">
      <c r="A9" s="9" t="s">
        <v>20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44" hidden="1" x14ac:dyDescent="0.4">
      <c r="A10" s="11" t="s">
        <v>21</v>
      </c>
      <c r="AH10" s="12"/>
      <c r="AI10" s="13" t="s">
        <v>22</v>
      </c>
      <c r="AJ10" s="12" t="s">
        <v>22</v>
      </c>
      <c r="AK10" s="12" t="s">
        <v>22</v>
      </c>
      <c r="AL10" s="12" t="s">
        <v>22</v>
      </c>
      <c r="AM10" s="12" t="s">
        <v>22</v>
      </c>
      <c r="AN10" s="12" t="s">
        <v>22</v>
      </c>
      <c r="AO10" s="12" t="s">
        <v>22</v>
      </c>
      <c r="AP10" s="12" t="s">
        <v>22</v>
      </c>
      <c r="AQ10" s="12" t="s">
        <v>22</v>
      </c>
      <c r="AR10" s="12" t="s">
        <v>23</v>
      </c>
    </row>
    <row r="11" spans="1:44" x14ac:dyDescent="0.4">
      <c r="A11" s="14" t="s">
        <v>24</v>
      </c>
      <c r="B11" s="14"/>
      <c r="C11" s="14"/>
      <c r="D11" s="14"/>
      <c r="E11" s="15">
        <f>(E8-$D$8)/$D$8</f>
        <v>0.12787047205415114</v>
      </c>
      <c r="F11" s="15">
        <f t="shared" ref="F11:R11" si="0">(F8-$D$8)/$D$8</f>
        <v>-0.36588469254049671</v>
      </c>
      <c r="G11" s="15">
        <f t="shared" si="0"/>
        <v>-0.41453500774955426</v>
      </c>
      <c r="H11" s="15">
        <f t="shared" si="0"/>
        <v>-0.48943940194824465</v>
      </c>
      <c r="I11" s="15">
        <f t="shared" si="0"/>
        <v>-0.42753486689077475</v>
      </c>
      <c r="J11" s="15">
        <f t="shared" si="0"/>
        <v>-0.38713814993891399</v>
      </c>
      <c r="K11" s="15">
        <f t="shared" si="0"/>
        <v>-0.38944613607541595</v>
      </c>
      <c r="L11" s="15">
        <f t="shared" si="0"/>
        <v>-0.40161192082870834</v>
      </c>
      <c r="M11" s="15">
        <f t="shared" si="0"/>
        <v>-0.46959532026349332</v>
      </c>
      <c r="N11" s="15">
        <f t="shared" si="0"/>
        <v>-0.51579084578791923</v>
      </c>
      <c r="O11" s="15">
        <f t="shared" si="0"/>
        <v>-0.52338683847743994</v>
      </c>
      <c r="P11" s="15">
        <f t="shared" si="0"/>
        <v>-0.52560033456820043</v>
      </c>
      <c r="Q11" s="15">
        <f t="shared" si="0"/>
        <v>-0.53684546565898883</v>
      </c>
      <c r="R11" s="15">
        <f t="shared" si="0"/>
        <v>-0.54228242879131172</v>
      </c>
      <c r="S11" s="15">
        <f>(S8-$D$8)/$D$8</f>
        <v>-0.53141118196885673</v>
      </c>
      <c r="T11" s="15">
        <f t="shared" ref="T11:AL11" si="1">(T8-$D$8)/$D$8</f>
        <v>-0.52435211146161664</v>
      </c>
      <c r="U11" s="15">
        <f t="shared" si="1"/>
        <v>-0.53551307029586248</v>
      </c>
      <c r="V11" s="15">
        <f t="shared" si="1"/>
        <v>-0.54897181845042842</v>
      </c>
      <c r="W11" s="15">
        <f t="shared" si="1"/>
        <v>-0.58089868565203129</v>
      </c>
      <c r="X11" s="15">
        <f t="shared" si="1"/>
        <v>-0.59496141279011183</v>
      </c>
      <c r="Y11" s="15">
        <f t="shared" si="1"/>
        <v>-0.61780253879489344</v>
      </c>
      <c r="Z11" s="15">
        <f t="shared" si="1"/>
        <v>-0.62951526374981004</v>
      </c>
      <c r="AA11" s="15">
        <f t="shared" si="1"/>
        <v>-0.65271045784401516</v>
      </c>
      <c r="AB11" s="15">
        <f t="shared" si="1"/>
        <v>-0.67241351156964935</v>
      </c>
      <c r="AC11" s="15">
        <f t="shared" si="1"/>
        <v>-0.68982381730805242</v>
      </c>
      <c r="AD11" s="15">
        <f t="shared" si="1"/>
        <v>-0.69916562685100214</v>
      </c>
      <c r="AE11" s="15">
        <f t="shared" si="1"/>
        <v>-0.70418720172197824</v>
      </c>
      <c r="AF11" s="15">
        <f t="shared" si="1"/>
        <v>-0.70361689701330266</v>
      </c>
      <c r="AG11" s="15">
        <f t="shared" si="1"/>
        <v>-0.71973788680106476</v>
      </c>
      <c r="AH11" s="15">
        <f t="shared" si="1"/>
        <v>-0.73393946697996959</v>
      </c>
      <c r="AI11" s="15">
        <f t="shared" si="1"/>
        <v>-0.73072321752067992</v>
      </c>
      <c r="AJ11" s="15">
        <f t="shared" si="1"/>
        <v>-0.75581437853093802</v>
      </c>
      <c r="AK11" s="15">
        <f t="shared" si="1"/>
        <v>-0.7750645467655195</v>
      </c>
      <c r="AL11" s="15">
        <f t="shared" si="1"/>
        <v>-0.77877568484293469</v>
      </c>
    </row>
    <row r="12" spans="1:44" x14ac:dyDescent="0.4">
      <c r="A12" s="16" t="s">
        <v>25</v>
      </c>
      <c r="D12" s="10"/>
      <c r="E12" s="17">
        <f t="shared" ref="E12:AL12" si="2">(E8-D8)/D8</f>
        <v>0.12787047205415114</v>
      </c>
      <c r="F12" s="17">
        <f t="shared" si="2"/>
        <v>-0.43777647950600995</v>
      </c>
      <c r="G12" s="17">
        <f t="shared" si="2"/>
        <v>-7.6721559370595216E-2</v>
      </c>
      <c r="H12" s="17">
        <f t="shared" si="2"/>
        <v>-0.12794000527814367</v>
      </c>
      <c r="I12" s="17">
        <f t="shared" si="2"/>
        <v>0.12124816386867879</v>
      </c>
      <c r="J12" s="17">
        <f t="shared" si="2"/>
        <v>7.0566248694404185E-2</v>
      </c>
      <c r="K12" s="17">
        <f t="shared" si="2"/>
        <v>-3.7659158198082333E-3</v>
      </c>
      <c r="L12" s="17">
        <f t="shared" si="2"/>
        <v>-1.9925817314613084E-2</v>
      </c>
      <c r="M12" s="17">
        <f t="shared" si="2"/>
        <v>-0.11361088531197887</v>
      </c>
      <c r="N12" s="17">
        <f t="shared" si="2"/>
        <v>-8.7094867917407587E-2</v>
      </c>
      <c r="O12" s="17">
        <f t="shared" si="2"/>
        <v>-1.5687420659944329E-2</v>
      </c>
      <c r="P12" s="17">
        <f t="shared" si="2"/>
        <v>-4.6442193994168266E-3</v>
      </c>
      <c r="Q12" s="17">
        <f t="shared" si="2"/>
        <v>-2.3703918679101616E-2</v>
      </c>
      <c r="R12" s="17">
        <f t="shared" si="2"/>
        <v>-1.1738982843077896E-2</v>
      </c>
      <c r="S12" s="17">
        <f t="shared" si="2"/>
        <v>2.3750992984052255E-2</v>
      </c>
      <c r="T12" s="17">
        <f t="shared" si="2"/>
        <v>1.5064530427550411E-2</v>
      </c>
      <c r="U12" s="17">
        <f t="shared" si="2"/>
        <v>-2.346475008759593E-2</v>
      </c>
      <c r="V12" s="17">
        <f t="shared" si="2"/>
        <v>-2.8975515335035687E-2</v>
      </c>
      <c r="W12" s="17">
        <f t="shared" si="2"/>
        <v>-7.0786856581585525E-2</v>
      </c>
      <c r="X12" s="17">
        <f t="shared" si="2"/>
        <v>-3.3554481116240757E-2</v>
      </c>
      <c r="Y12" s="17">
        <f t="shared" si="2"/>
        <v>-5.6392469078373302E-2</v>
      </c>
      <c r="Z12" s="17">
        <f t="shared" si="2"/>
        <v>-3.0645742433728355E-2</v>
      </c>
      <c r="AA12" s="17">
        <f t="shared" si="2"/>
        <v>-6.2607691558286882E-2</v>
      </c>
      <c r="AB12" s="17">
        <f t="shared" si="2"/>
        <v>-5.6733795101680737E-2</v>
      </c>
      <c r="AC12" s="17">
        <f t="shared" si="2"/>
        <v>-5.3147203420463363E-2</v>
      </c>
      <c r="AD12" s="17">
        <f t="shared" si="2"/>
        <v>-3.0117752632952757E-2</v>
      </c>
      <c r="AE12" s="17">
        <f t="shared" si="2"/>
        <v>-1.6692157941968613E-2</v>
      </c>
      <c r="AF12" s="17">
        <f t="shared" si="2"/>
        <v>1.9279243900044082E-3</v>
      </c>
      <c r="AG12" s="17">
        <f t="shared" si="2"/>
        <v>-5.4392405050451162E-2</v>
      </c>
      <c r="AH12" s="17">
        <f t="shared" si="2"/>
        <v>-5.0672493748109317E-2</v>
      </c>
      <c r="AI12" s="17">
        <f t="shared" si="2"/>
        <v>1.208841244803336E-2</v>
      </c>
      <c r="AJ12" s="17">
        <f t="shared" si="2"/>
        <v>-9.3179815872856134E-2</v>
      </c>
      <c r="AK12" s="17">
        <f t="shared" si="2"/>
        <v>-7.8834159516719751E-2</v>
      </c>
      <c r="AL12" s="17">
        <f t="shared" si="2"/>
        <v>-1.6498680061549354E-2</v>
      </c>
    </row>
    <row r="15" spans="1:44" x14ac:dyDescent="0.4">
      <c r="A15" s="18" t="s">
        <v>26</v>
      </c>
    </row>
    <row r="16" spans="1:44" x14ac:dyDescent="0.4">
      <c r="A16" s="2" t="s">
        <v>27</v>
      </c>
    </row>
    <row r="17" spans="1:38" x14ac:dyDescent="0.4">
      <c r="A17" s="4" t="s">
        <v>28</v>
      </c>
      <c r="B17" s="4"/>
      <c r="C17" s="4"/>
    </row>
    <row r="18" spans="1:38" x14ac:dyDescent="0.4">
      <c r="A18" s="4" t="s">
        <v>29</v>
      </c>
      <c r="B18" s="4"/>
      <c r="C18" s="4"/>
    </row>
    <row r="19" spans="1:38" x14ac:dyDescent="0.4">
      <c r="A19" s="4" t="s">
        <v>30</v>
      </c>
      <c r="B19" s="4"/>
      <c r="C19" s="4"/>
    </row>
    <row r="20" spans="1:38" x14ac:dyDescent="0.4">
      <c r="A20" s="4" t="s">
        <v>31</v>
      </c>
      <c r="B20" s="4"/>
      <c r="C20" s="4"/>
    </row>
    <row r="21" spans="1:38" x14ac:dyDescent="0.4">
      <c r="A21" s="4" t="s">
        <v>32</v>
      </c>
      <c r="B21" s="4"/>
      <c r="C21" s="4"/>
    </row>
    <row r="22" spans="1:38" x14ac:dyDescent="0.4">
      <c r="A22" s="4" t="s">
        <v>33</v>
      </c>
      <c r="B22" s="4"/>
      <c r="C22" s="4"/>
    </row>
    <row r="23" spans="1:38" x14ac:dyDescent="0.4">
      <c r="A23" s="19" t="s">
        <v>34</v>
      </c>
      <c r="B23" s="19"/>
      <c r="C23" s="19"/>
      <c r="D23" s="10">
        <f t="shared" ref="D23:AL23" si="3">D29+D37+D44+D55+D62+D69</f>
        <v>137.6059185</v>
      </c>
      <c r="E23" s="10">
        <f t="shared" si="3"/>
        <v>144.19585600000002</v>
      </c>
      <c r="F23" s="10">
        <f t="shared" si="3"/>
        <v>74.283884</v>
      </c>
      <c r="G23" s="10">
        <f t="shared" si="3"/>
        <v>90.353723000000002</v>
      </c>
      <c r="H23" s="10">
        <f t="shared" si="3"/>
        <v>84.828519999999983</v>
      </c>
      <c r="I23" s="10">
        <f t="shared" si="3"/>
        <v>83.933332000000007</v>
      </c>
      <c r="J23" s="10">
        <f t="shared" si="3"/>
        <v>91.404175000000009</v>
      </c>
      <c r="K23" s="10">
        <f t="shared" si="3"/>
        <v>91.842443000000003</v>
      </c>
      <c r="L23" s="10">
        <f t="shared" si="3"/>
        <v>92.202627000000007</v>
      </c>
      <c r="M23" s="10">
        <f t="shared" si="3"/>
        <v>94.621718000000001</v>
      </c>
      <c r="N23" s="10">
        <f t="shared" si="3"/>
        <v>95.898425000000003</v>
      </c>
      <c r="O23" s="10">
        <f t="shared" si="3"/>
        <v>98.059123999999983</v>
      </c>
      <c r="P23" s="10">
        <f t="shared" si="3"/>
        <v>98.571798000000001</v>
      </c>
      <c r="Q23" s="10">
        <f t="shared" si="3"/>
        <v>101.03021200000001</v>
      </c>
      <c r="R23" s="10">
        <f t="shared" si="3"/>
        <v>102.37104100000001</v>
      </c>
      <c r="S23" s="10">
        <f t="shared" si="3"/>
        <v>105.817004</v>
      </c>
      <c r="T23" s="10">
        <f t="shared" si="3"/>
        <v>109.86327200000001</v>
      </c>
      <c r="U23" s="10">
        <f t="shared" si="3"/>
        <v>104.93060799999999</v>
      </c>
      <c r="V23" s="10">
        <f t="shared" si="3"/>
        <v>106.67799800000002</v>
      </c>
      <c r="W23" s="10">
        <f t="shared" si="3"/>
        <v>105.659543</v>
      </c>
      <c r="X23" s="10">
        <f t="shared" si="3"/>
        <v>106.43307499999999</v>
      </c>
      <c r="Y23" s="10">
        <f t="shared" si="3"/>
        <v>102.84543400000001</v>
      </c>
      <c r="Z23" s="10">
        <f t="shared" si="3"/>
        <v>102.19804900000001</v>
      </c>
      <c r="AA23" s="10">
        <f t="shared" si="3"/>
        <v>98.75574499999999</v>
      </c>
      <c r="AB23" s="10">
        <f t="shared" si="3"/>
        <v>91.420845</v>
      </c>
      <c r="AC23" s="10">
        <f t="shared" si="3"/>
        <v>87.78015400000001</v>
      </c>
      <c r="AD23" s="10">
        <f t="shared" si="3"/>
        <v>85.680271000000005</v>
      </c>
      <c r="AE23" s="10">
        <f t="shared" si="3"/>
        <v>85.385414999999995</v>
      </c>
      <c r="AF23" s="10">
        <f t="shared" si="3"/>
        <v>85.370222999999996</v>
      </c>
      <c r="AG23" s="10">
        <f t="shared" si="3"/>
        <v>80.247083000000003</v>
      </c>
      <c r="AH23" s="10">
        <f t="shared" si="3"/>
        <v>77.016835999999998</v>
      </c>
      <c r="AI23" s="10">
        <f t="shared" si="3"/>
        <v>79.696885999999992</v>
      </c>
      <c r="AJ23" s="10">
        <f t="shared" si="3"/>
        <v>73.775150999999994</v>
      </c>
      <c r="AK23" s="10">
        <f t="shared" si="3"/>
        <v>65.51614099999999</v>
      </c>
      <c r="AL23" s="10">
        <f t="shared" si="3"/>
        <v>65.304840999999996</v>
      </c>
    </row>
    <row r="24" spans="1:38" x14ac:dyDescent="0.4">
      <c r="A24" s="14" t="s">
        <v>24</v>
      </c>
      <c r="B24" s="14"/>
      <c r="C24" s="14"/>
      <c r="D24" s="14"/>
      <c r="E24" s="15">
        <f t="shared" ref="E24:AL24" si="4">(E23-$D23)/$D23</f>
        <v>4.7889927786790791E-2</v>
      </c>
      <c r="F24" s="15">
        <f t="shared" si="4"/>
        <v>-0.46016941124520017</v>
      </c>
      <c r="G24" s="15">
        <f t="shared" si="4"/>
        <v>-0.34338781365715748</v>
      </c>
      <c r="H24" s="15">
        <f t="shared" si="4"/>
        <v>-0.38354017817918218</v>
      </c>
      <c r="I24" s="15">
        <f t="shared" si="4"/>
        <v>-0.39004562510877755</v>
      </c>
      <c r="J24" s="15">
        <f t="shared" si="4"/>
        <v>-0.33575404316639179</v>
      </c>
      <c r="K24" s="15">
        <f t="shared" si="4"/>
        <v>-0.33256909294929782</v>
      </c>
      <c r="L24" s="15">
        <f t="shared" si="4"/>
        <v>-0.32995158925522522</v>
      </c>
      <c r="M24" s="15">
        <f t="shared" si="4"/>
        <v>-0.31237174220816671</v>
      </c>
      <c r="N24" s="15">
        <f t="shared" si="4"/>
        <v>-0.3030937473812218</v>
      </c>
      <c r="O24" s="15">
        <f t="shared" si="4"/>
        <v>-0.28739166840414659</v>
      </c>
      <c r="P24" s="15">
        <f t="shared" si="4"/>
        <v>-0.28366600016553795</v>
      </c>
      <c r="Q24" s="15">
        <f t="shared" si="4"/>
        <v>-0.26580038779363979</v>
      </c>
      <c r="R24" s="15">
        <f t="shared" si="4"/>
        <v>-0.25605641010273839</v>
      </c>
      <c r="S24" s="45">
        <f t="shared" si="4"/>
        <v>-0.23101415147343393</v>
      </c>
      <c r="T24" s="15">
        <f t="shared" si="4"/>
        <v>-0.20160939879922382</v>
      </c>
      <c r="U24" s="15">
        <f t="shared" si="4"/>
        <v>-0.2374557058023635</v>
      </c>
      <c r="V24" s="15">
        <f t="shared" si="4"/>
        <v>-0.22475719676257955</v>
      </c>
      <c r="W24" s="15">
        <f t="shared" si="4"/>
        <v>-0.23215844091764121</v>
      </c>
      <c r="X24" s="15">
        <f t="shared" si="4"/>
        <v>-0.22653708386823501</v>
      </c>
      <c r="Y24" s="15">
        <f t="shared" si="4"/>
        <v>-0.25260893484025537</v>
      </c>
      <c r="Z24" s="15">
        <f t="shared" si="4"/>
        <v>-0.25731356533185734</v>
      </c>
      <c r="AA24" s="15">
        <f t="shared" si="4"/>
        <v>-0.28232923353511141</v>
      </c>
      <c r="AB24" s="15">
        <f t="shared" si="4"/>
        <v>-0.33563290012122554</v>
      </c>
      <c r="AC24" s="15">
        <f t="shared" si="4"/>
        <v>-0.36209027230176871</v>
      </c>
      <c r="AD24" s="15">
        <f t="shared" si="4"/>
        <v>-0.37735039354430089</v>
      </c>
      <c r="AE24" s="15">
        <f t="shared" si="4"/>
        <v>-0.37949315021650037</v>
      </c>
      <c r="AF24" s="15">
        <f t="shared" si="4"/>
        <v>-0.37960355244458477</v>
      </c>
      <c r="AG24" s="15">
        <f t="shared" si="4"/>
        <v>-0.41683407316524684</v>
      </c>
      <c r="AH24" s="15">
        <f t="shared" si="4"/>
        <v>-0.44030869573389753</v>
      </c>
      <c r="AI24" s="31">
        <f t="shared" si="4"/>
        <v>-0.42083242589598358</v>
      </c>
      <c r="AJ24" s="31">
        <f t="shared" si="4"/>
        <v>-0.46386643972730002</v>
      </c>
      <c r="AK24" s="31">
        <f t="shared" si="4"/>
        <v>-0.52388573315616516</v>
      </c>
      <c r="AL24" s="31">
        <f t="shared" si="4"/>
        <v>-0.52542127757390034</v>
      </c>
    </row>
    <row r="25" spans="1:38" x14ac:dyDescent="0.4">
      <c r="A25" s="16" t="s">
        <v>25</v>
      </c>
      <c r="D25" s="10"/>
      <c r="E25" s="17">
        <f t="shared" ref="E25:AL25" si="5">(E23-D23)/D23</f>
        <v>4.7889927786790791E-2</v>
      </c>
      <c r="F25" s="17">
        <f t="shared" si="5"/>
        <v>-0.48484036878285885</v>
      </c>
      <c r="G25" s="17">
        <f t="shared" si="5"/>
        <v>0.21633008580972962</v>
      </c>
      <c r="H25" s="17">
        <f t="shared" si="5"/>
        <v>-6.1150806148851426E-2</v>
      </c>
      <c r="I25" s="17">
        <f t="shared" si="5"/>
        <v>-1.0552913100452256E-2</v>
      </c>
      <c r="J25" s="17">
        <f t="shared" si="5"/>
        <v>8.9009250818256586E-2</v>
      </c>
      <c r="K25" s="17">
        <f t="shared" si="5"/>
        <v>4.7948356844749558E-3</v>
      </c>
      <c r="L25" s="17">
        <f t="shared" si="5"/>
        <v>3.9217597902965603E-3</v>
      </c>
      <c r="M25" s="17">
        <f t="shared" si="5"/>
        <v>2.6236681954842724E-2</v>
      </c>
      <c r="N25" s="17">
        <f t="shared" si="5"/>
        <v>1.3492748039091848E-2</v>
      </c>
      <c r="O25" s="17">
        <f t="shared" si="5"/>
        <v>2.2531120818720222E-2</v>
      </c>
      <c r="P25" s="17">
        <f t="shared" si="5"/>
        <v>5.2282131339457857E-3</v>
      </c>
      <c r="Q25" s="17">
        <f t="shared" si="5"/>
        <v>2.4940338412007101E-2</v>
      </c>
      <c r="R25" s="17">
        <f t="shared" si="5"/>
        <v>1.3271564747384666E-2</v>
      </c>
      <c r="S25" s="17">
        <f t="shared" si="5"/>
        <v>3.3661501986679922E-2</v>
      </c>
      <c r="T25" s="17">
        <f t="shared" si="5"/>
        <v>3.823835345026412E-2</v>
      </c>
      <c r="U25" s="17">
        <f t="shared" si="5"/>
        <v>-4.4898207655785241E-2</v>
      </c>
      <c r="V25" s="17">
        <f t="shared" si="5"/>
        <v>1.6652814972729638E-2</v>
      </c>
      <c r="W25" s="17">
        <f t="shared" si="5"/>
        <v>-9.5470014351039575E-3</v>
      </c>
      <c r="X25" s="17">
        <f t="shared" si="5"/>
        <v>7.3209856680904704E-3</v>
      </c>
      <c r="Y25" s="17">
        <f t="shared" si="5"/>
        <v>-3.3707952156789393E-2</v>
      </c>
      <c r="Z25" s="17">
        <f t="shared" si="5"/>
        <v>-6.2947374017596133E-3</v>
      </c>
      <c r="AA25" s="17">
        <f t="shared" si="5"/>
        <v>-3.3682678228035653E-2</v>
      </c>
      <c r="AB25" s="17">
        <f t="shared" si="5"/>
        <v>-7.4273147349554106E-2</v>
      </c>
      <c r="AC25" s="17">
        <f t="shared" si="5"/>
        <v>-3.9823423202881021E-2</v>
      </c>
      <c r="AD25" s="17">
        <f t="shared" si="5"/>
        <v>-2.3922070129883861E-2</v>
      </c>
      <c r="AE25" s="17">
        <f t="shared" si="5"/>
        <v>-3.4413523271887175E-3</v>
      </c>
      <c r="AF25" s="17">
        <f t="shared" si="5"/>
        <v>-1.779226581026629E-4</v>
      </c>
      <c r="AG25" s="17">
        <f t="shared" si="5"/>
        <v>-6.0010854135873495E-2</v>
      </c>
      <c r="AH25" s="20">
        <f t="shared" si="5"/>
        <v>-4.0253762245787868E-2</v>
      </c>
      <c r="AI25" s="21">
        <f t="shared" si="5"/>
        <v>3.4798235544238589E-2</v>
      </c>
      <c r="AJ25" s="21">
        <f t="shared" si="5"/>
        <v>-7.430321681577369E-2</v>
      </c>
      <c r="AK25" s="21">
        <f t="shared" si="5"/>
        <v>-0.11194839845193952</v>
      </c>
      <c r="AL25" s="21">
        <f t="shared" si="5"/>
        <v>-3.2251594305591704E-3</v>
      </c>
    </row>
    <row r="26" spans="1:38" hidden="1" x14ac:dyDescent="0.4">
      <c r="A26" s="2" t="s">
        <v>35</v>
      </c>
      <c r="D26" s="22" t="e">
        <f>D23/#REF!</f>
        <v>#REF!</v>
      </c>
      <c r="E26" s="22" t="e">
        <f>E23/#REF!</f>
        <v>#REF!</v>
      </c>
      <c r="F26" s="22" t="e">
        <f>F23/#REF!</f>
        <v>#REF!</v>
      </c>
      <c r="G26" s="22" t="e">
        <f>G23/#REF!</f>
        <v>#REF!</v>
      </c>
      <c r="H26" s="22" t="e">
        <f>H23/#REF!</f>
        <v>#REF!</v>
      </c>
      <c r="I26" s="22" t="e">
        <f>I23/#REF!</f>
        <v>#REF!</v>
      </c>
      <c r="J26" s="22" t="e">
        <f>J23/#REF!</f>
        <v>#REF!</v>
      </c>
      <c r="K26" s="22" t="e">
        <f>K23/#REF!</f>
        <v>#REF!</v>
      </c>
      <c r="L26" s="22" t="e">
        <f>L23/#REF!</f>
        <v>#REF!</v>
      </c>
      <c r="M26" s="22" t="e">
        <f>M23/#REF!</f>
        <v>#REF!</v>
      </c>
      <c r="N26" s="22" t="e">
        <f>N23/#REF!</f>
        <v>#REF!</v>
      </c>
      <c r="O26" s="22" t="e">
        <f>O23/#REF!</f>
        <v>#REF!</v>
      </c>
      <c r="P26" s="22" t="e">
        <f>P23/#REF!</f>
        <v>#REF!</v>
      </c>
      <c r="Q26" s="22" t="e">
        <f>Q23/#REF!</f>
        <v>#REF!</v>
      </c>
      <c r="R26" s="22" t="e">
        <f>R23/#REF!</f>
        <v>#REF!</v>
      </c>
      <c r="S26" s="22" t="e">
        <f>S23/#REF!</f>
        <v>#REF!</v>
      </c>
      <c r="T26" s="22" t="e">
        <f>T23/#REF!</f>
        <v>#REF!</v>
      </c>
      <c r="U26" s="22" t="e">
        <f>U23/#REF!</f>
        <v>#REF!</v>
      </c>
      <c r="V26" s="22" t="e">
        <f>V23/#REF!</f>
        <v>#REF!</v>
      </c>
      <c r="W26" s="22" t="e">
        <f>W23/#REF!</f>
        <v>#REF!</v>
      </c>
      <c r="X26" s="22" t="e">
        <f>X23/#REF!</f>
        <v>#REF!</v>
      </c>
      <c r="Y26" s="22" t="e">
        <f>Y23/#REF!</f>
        <v>#REF!</v>
      </c>
      <c r="Z26" s="22" t="e">
        <f>Z23/#REF!</f>
        <v>#REF!</v>
      </c>
      <c r="AA26" s="22" t="e">
        <f>AA23/#REF!</f>
        <v>#REF!</v>
      </c>
      <c r="AB26" s="22" t="e">
        <f>AB23/#REF!</f>
        <v>#REF!</v>
      </c>
      <c r="AC26" s="22" t="e">
        <f>AC23/#REF!</f>
        <v>#REF!</v>
      </c>
      <c r="AD26" s="22" t="e">
        <f>AD23/#REF!</f>
        <v>#REF!</v>
      </c>
      <c r="AE26" s="22" t="e">
        <f>AE23/#REF!</f>
        <v>#REF!</v>
      </c>
      <c r="AF26" s="22" t="e">
        <f>AF23/#REF!</f>
        <v>#REF!</v>
      </c>
      <c r="AG26" s="22" t="e">
        <f>AG23/#REF!</f>
        <v>#REF!</v>
      </c>
      <c r="AH26" s="22" t="e">
        <f>AH23/#REF!</f>
        <v>#REF!</v>
      </c>
      <c r="AI26" s="23" t="e">
        <f>AI23/#REF!</f>
        <v>#REF!</v>
      </c>
    </row>
    <row r="27" spans="1:38" x14ac:dyDescent="0.4"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8" x14ac:dyDescent="0.4">
      <c r="A28" s="9" t="s">
        <v>36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/>
    </row>
    <row r="29" spans="1:38" x14ac:dyDescent="0.4">
      <c r="A29" s="2" t="s">
        <v>34</v>
      </c>
      <c r="D29" s="10">
        <f t="shared" ref="D29:AL29" si="6">D33+D34</f>
        <v>6.4357839999999999</v>
      </c>
      <c r="E29" s="10">
        <f t="shared" si="6"/>
        <v>6.8167150000000003</v>
      </c>
      <c r="F29" s="10">
        <f t="shared" si="6"/>
        <v>4.2118840000000004</v>
      </c>
      <c r="G29" s="10">
        <f t="shared" si="6"/>
        <v>3.245358</v>
      </c>
      <c r="H29" s="10">
        <f t="shared" si="6"/>
        <v>3.0383119999999999</v>
      </c>
      <c r="I29" s="10">
        <f t="shared" si="6"/>
        <v>3.1610999999999998</v>
      </c>
      <c r="J29" s="10">
        <f t="shared" si="6"/>
        <v>3.2994509999999999</v>
      </c>
      <c r="K29" s="10">
        <f t="shared" si="6"/>
        <v>2.9898550000000004</v>
      </c>
      <c r="L29" s="10">
        <f t="shared" si="6"/>
        <v>3.0012249999999998</v>
      </c>
      <c r="M29" s="10">
        <f t="shared" si="6"/>
        <v>2.734461</v>
      </c>
      <c r="N29" s="10">
        <f t="shared" si="6"/>
        <v>3.096257</v>
      </c>
      <c r="O29" s="10">
        <f t="shared" si="6"/>
        <v>3.4815710000000002</v>
      </c>
      <c r="P29" s="10">
        <f t="shared" si="6"/>
        <v>3.6858389999999996</v>
      </c>
      <c r="Q29" s="10">
        <f t="shared" si="6"/>
        <v>4.0339719999999994</v>
      </c>
      <c r="R29" s="10">
        <f t="shared" si="6"/>
        <v>4.3202499999999997</v>
      </c>
      <c r="S29" s="10">
        <f t="shared" si="6"/>
        <v>4.3479600000000005</v>
      </c>
      <c r="T29" s="10">
        <f t="shared" si="6"/>
        <v>4.3220239999999999</v>
      </c>
      <c r="U29" s="10">
        <f t="shared" si="6"/>
        <v>4.0855779999999999</v>
      </c>
      <c r="V29" s="10">
        <f t="shared" si="6"/>
        <v>4.1455669999999998</v>
      </c>
      <c r="W29" s="10">
        <f t="shared" si="6"/>
        <v>4.5083139999999995</v>
      </c>
      <c r="X29" s="10">
        <f t="shared" si="6"/>
        <v>4.9727980000000001</v>
      </c>
      <c r="Y29" s="10">
        <f t="shared" si="6"/>
        <v>4.4040080000000001</v>
      </c>
      <c r="Z29" s="10">
        <f t="shared" si="6"/>
        <v>5.2410669999999993</v>
      </c>
      <c r="AA29" s="10">
        <f t="shared" si="6"/>
        <v>5.2246639999999998</v>
      </c>
      <c r="AB29" s="10">
        <f t="shared" si="6"/>
        <v>5.765161</v>
      </c>
      <c r="AC29" s="10">
        <f t="shared" si="6"/>
        <v>7.2178430000000002</v>
      </c>
      <c r="AD29" s="10">
        <f t="shared" si="6"/>
        <v>7.3858300000000003</v>
      </c>
      <c r="AE29" s="10">
        <f t="shared" si="6"/>
        <v>8.5405460000000009</v>
      </c>
      <c r="AF29" s="10">
        <f t="shared" si="6"/>
        <v>8.1962610000000016</v>
      </c>
      <c r="AG29" s="10">
        <f t="shared" si="6"/>
        <v>7.9440780000000002</v>
      </c>
      <c r="AH29" s="10">
        <f t="shared" si="6"/>
        <v>7.9245900000000002</v>
      </c>
      <c r="AI29" s="25">
        <f t="shared" si="6"/>
        <v>9.6282039999999984</v>
      </c>
      <c r="AJ29" s="25">
        <f t="shared" si="6"/>
        <v>8.0535610000000002</v>
      </c>
      <c r="AK29" s="25">
        <f t="shared" si="6"/>
        <v>8.0133679999999998</v>
      </c>
      <c r="AL29" s="25">
        <f t="shared" si="6"/>
        <v>7.2888209999999996</v>
      </c>
    </row>
    <row r="30" spans="1:38" x14ac:dyDescent="0.4">
      <c r="A30" s="14" t="s">
        <v>24</v>
      </c>
      <c r="B30" s="14"/>
      <c r="C30" s="14"/>
      <c r="D30" s="14"/>
      <c r="E30" s="15">
        <f t="shared" ref="E30:AL30" si="7">(E29-$D29)/$D29</f>
        <v>5.918952531657376E-2</v>
      </c>
      <c r="F30" s="15">
        <f t="shared" si="7"/>
        <v>-0.34555230567091744</v>
      </c>
      <c r="G30" s="15">
        <f t="shared" si="7"/>
        <v>-0.49573229928164153</v>
      </c>
      <c r="H30" s="15">
        <f t="shared" si="7"/>
        <v>-0.52790336033651841</v>
      </c>
      <c r="I30" s="15">
        <f t="shared" si="7"/>
        <v>-0.50882441051470961</v>
      </c>
      <c r="J30" s="15">
        <f t="shared" si="7"/>
        <v>-0.48732726269247073</v>
      </c>
      <c r="K30" s="15">
        <f t="shared" si="7"/>
        <v>-0.53543266834312642</v>
      </c>
      <c r="L30" s="15">
        <f t="shared" si="7"/>
        <v>-0.53366598381797781</v>
      </c>
      <c r="M30" s="15">
        <f t="shared" si="7"/>
        <v>-0.5751161008511162</v>
      </c>
      <c r="N30" s="15">
        <f t="shared" si="7"/>
        <v>-0.51889979526969832</v>
      </c>
      <c r="O30" s="15">
        <f t="shared" si="7"/>
        <v>-0.45902923404514506</v>
      </c>
      <c r="P30" s="15">
        <f t="shared" si="7"/>
        <v>-0.4272898220325605</v>
      </c>
      <c r="Q30" s="15">
        <f t="shared" si="7"/>
        <v>-0.37319649012459094</v>
      </c>
      <c r="R30" s="15">
        <f t="shared" si="7"/>
        <v>-0.32871426387212505</v>
      </c>
      <c r="S30" s="45">
        <f t="shared" si="7"/>
        <v>-0.32440865013493297</v>
      </c>
      <c r="T30" s="15">
        <f t="shared" si="7"/>
        <v>-0.32843861757945886</v>
      </c>
      <c r="U30" s="15">
        <f t="shared" si="7"/>
        <v>-0.36517788664131673</v>
      </c>
      <c r="V30" s="15">
        <f t="shared" si="7"/>
        <v>-0.35585672235115412</v>
      </c>
      <c r="W30" s="15">
        <f t="shared" si="7"/>
        <v>-0.29949264922502067</v>
      </c>
      <c r="X30" s="15">
        <f t="shared" si="7"/>
        <v>-0.22732055643881149</v>
      </c>
      <c r="Y30" s="15">
        <f t="shared" si="7"/>
        <v>-0.31569984325142048</v>
      </c>
      <c r="Z30" s="15">
        <f t="shared" si="7"/>
        <v>-0.18563659066245863</v>
      </c>
      <c r="AA30" s="15">
        <f t="shared" si="7"/>
        <v>-0.18818530889165955</v>
      </c>
      <c r="AB30" s="15">
        <f t="shared" si="7"/>
        <v>-0.10420222307025841</v>
      </c>
      <c r="AC30" s="15">
        <f t="shared" si="7"/>
        <v>0.1215172852289636</v>
      </c>
      <c r="AD30" s="15">
        <f t="shared" si="7"/>
        <v>0.14761931102721912</v>
      </c>
      <c r="AE30" s="15">
        <f t="shared" si="7"/>
        <v>0.32704049731936324</v>
      </c>
      <c r="AF30" s="15">
        <f t="shared" si="7"/>
        <v>0.27354507236414422</v>
      </c>
      <c r="AG30" s="15">
        <f t="shared" si="7"/>
        <v>0.23436056896875349</v>
      </c>
      <c r="AH30" s="15">
        <f t="shared" si="7"/>
        <v>0.23133249966126898</v>
      </c>
      <c r="AI30" s="31">
        <f t="shared" si="7"/>
        <v>0.49604212944374743</v>
      </c>
      <c r="AJ30" s="31">
        <f t="shared" si="7"/>
        <v>0.25137217159556635</v>
      </c>
      <c r="AK30" s="31">
        <f t="shared" si="7"/>
        <v>0.24512693403010416</v>
      </c>
      <c r="AL30" s="31">
        <f t="shared" si="7"/>
        <v>0.13254593379765381</v>
      </c>
    </row>
    <row r="31" spans="1:38" x14ac:dyDescent="0.4">
      <c r="A31" s="16" t="s">
        <v>25</v>
      </c>
      <c r="D31" s="10"/>
      <c r="E31" s="17">
        <f t="shared" ref="E31:AL31" si="8">(E29-D29)/D29</f>
        <v>5.918952531657376E-2</v>
      </c>
      <c r="F31" s="17">
        <f t="shared" si="8"/>
        <v>-0.38212408762871847</v>
      </c>
      <c r="G31" s="17">
        <f t="shared" si="8"/>
        <v>-0.22947593048621481</v>
      </c>
      <c r="H31" s="17">
        <f t="shared" si="8"/>
        <v>-6.3797584118608808E-2</v>
      </c>
      <c r="I31" s="17">
        <f t="shared" si="8"/>
        <v>4.0413229451089917E-2</v>
      </c>
      <c r="J31" s="17">
        <f t="shared" si="8"/>
        <v>4.3766726772326126E-2</v>
      </c>
      <c r="K31" s="17">
        <f t="shared" si="8"/>
        <v>-9.3832580026192103E-2</v>
      </c>
      <c r="L31" s="17">
        <f t="shared" si="8"/>
        <v>3.8028600049164374E-3</v>
      </c>
      <c r="M31" s="17">
        <f t="shared" si="8"/>
        <v>-8.8885038609234496E-2</v>
      </c>
      <c r="N31" s="17">
        <f t="shared" si="8"/>
        <v>0.13230980438192388</v>
      </c>
      <c r="O31" s="17">
        <f t="shared" si="8"/>
        <v>0.12444509612735641</v>
      </c>
      <c r="P31" s="17">
        <f t="shared" si="8"/>
        <v>5.8671214805040436E-2</v>
      </c>
      <c r="Q31" s="17">
        <f t="shared" si="8"/>
        <v>9.4451493947510956E-2</v>
      </c>
      <c r="R31" s="17">
        <f t="shared" si="8"/>
        <v>7.0966779144723935E-2</v>
      </c>
      <c r="S31" s="17">
        <f t="shared" si="8"/>
        <v>6.4139806724149741E-3</v>
      </c>
      <c r="T31" s="17">
        <f t="shared" si="8"/>
        <v>-5.9650962750348721E-3</v>
      </c>
      <c r="U31" s="17">
        <f t="shared" si="8"/>
        <v>-5.470723901579444E-2</v>
      </c>
      <c r="V31" s="17">
        <f t="shared" si="8"/>
        <v>1.4683112156957926E-2</v>
      </c>
      <c r="W31" s="17">
        <f t="shared" si="8"/>
        <v>8.7502385077843331E-2</v>
      </c>
      <c r="X31" s="17">
        <f t="shared" si="8"/>
        <v>0.10302831612882346</v>
      </c>
      <c r="Y31" s="17">
        <f t="shared" si="8"/>
        <v>-0.11438027444509105</v>
      </c>
      <c r="Z31" s="17">
        <f t="shared" si="8"/>
        <v>0.1900675475612213</v>
      </c>
      <c r="AA31" s="17">
        <f t="shared" si="8"/>
        <v>-3.1297062220344645E-3</v>
      </c>
      <c r="AB31" s="17">
        <f t="shared" si="8"/>
        <v>0.10345105446015289</v>
      </c>
      <c r="AC31" s="17">
        <f t="shared" si="8"/>
        <v>0.25197596389762578</v>
      </c>
      <c r="AD31" s="17">
        <f t="shared" si="8"/>
        <v>2.3273850650395153E-2</v>
      </c>
      <c r="AE31" s="17">
        <f t="shared" si="8"/>
        <v>0.15634207665218405</v>
      </c>
      <c r="AF31" s="17">
        <f t="shared" si="8"/>
        <v>-4.0311825496870957E-2</v>
      </c>
      <c r="AG31" s="17">
        <f t="shared" si="8"/>
        <v>-3.0768053872369527E-2</v>
      </c>
      <c r="AH31" s="20">
        <f t="shared" si="8"/>
        <v>-2.4531481186362909E-3</v>
      </c>
      <c r="AI31" s="21">
        <f t="shared" si="8"/>
        <v>0.21497818814601111</v>
      </c>
      <c r="AJ31" s="21">
        <f t="shared" si="8"/>
        <v>-0.16354483141404133</v>
      </c>
      <c r="AK31" s="21">
        <f t="shared" si="8"/>
        <v>-4.9907115622518242E-3</v>
      </c>
      <c r="AL31" s="21">
        <f t="shared" si="8"/>
        <v>-9.0417287712232897E-2</v>
      </c>
    </row>
    <row r="32" spans="1:38" hidden="1" x14ac:dyDescent="0.4">
      <c r="A32" s="2" t="s">
        <v>35</v>
      </c>
      <c r="D32" s="22" t="e">
        <f>D29/#REF!</f>
        <v>#REF!</v>
      </c>
      <c r="E32" s="22" t="e">
        <f>E29/#REF!</f>
        <v>#REF!</v>
      </c>
      <c r="F32" s="22" t="e">
        <f>F29/#REF!</f>
        <v>#REF!</v>
      </c>
      <c r="G32" s="22" t="e">
        <f>G29/#REF!</f>
        <v>#REF!</v>
      </c>
      <c r="H32" s="22" t="e">
        <f>H29/#REF!</f>
        <v>#REF!</v>
      </c>
      <c r="I32" s="22" t="e">
        <f>I29/#REF!</f>
        <v>#REF!</v>
      </c>
      <c r="J32" s="22" t="e">
        <f>J29/#REF!</f>
        <v>#REF!</v>
      </c>
      <c r="K32" s="22" t="e">
        <f>K29/#REF!</f>
        <v>#REF!</v>
      </c>
      <c r="L32" s="22" t="e">
        <f>L29/#REF!</f>
        <v>#REF!</v>
      </c>
      <c r="M32" s="22" t="e">
        <f>M29/#REF!</f>
        <v>#REF!</v>
      </c>
      <c r="N32" s="22" t="e">
        <f>N29/#REF!</f>
        <v>#REF!</v>
      </c>
      <c r="O32" s="22" t="e">
        <f>O29/#REF!</f>
        <v>#REF!</v>
      </c>
      <c r="P32" s="22" t="e">
        <f>P29/#REF!</f>
        <v>#REF!</v>
      </c>
      <c r="Q32" s="22" t="e">
        <f>Q29/#REF!</f>
        <v>#REF!</v>
      </c>
      <c r="R32" s="22" t="e">
        <f>R29/#REF!</f>
        <v>#REF!</v>
      </c>
      <c r="S32" s="22" t="e">
        <f>S29/#REF!</f>
        <v>#REF!</v>
      </c>
      <c r="T32" s="22" t="e">
        <f>T29/#REF!</f>
        <v>#REF!</v>
      </c>
      <c r="U32" s="22" t="e">
        <f>U29/#REF!</f>
        <v>#REF!</v>
      </c>
      <c r="V32" s="22" t="e">
        <f>V29/#REF!</f>
        <v>#REF!</v>
      </c>
      <c r="W32" s="22" t="e">
        <f>W29/#REF!</f>
        <v>#REF!</v>
      </c>
      <c r="X32" s="22" t="e">
        <f>X29/#REF!</f>
        <v>#REF!</v>
      </c>
      <c r="Y32" s="22" t="e">
        <f>Y29/#REF!</f>
        <v>#REF!</v>
      </c>
      <c r="Z32" s="22" t="e">
        <f>Z29/#REF!</f>
        <v>#REF!</v>
      </c>
      <c r="AA32" s="22" t="e">
        <f>AA29/#REF!</f>
        <v>#REF!</v>
      </c>
      <c r="AB32" s="22" t="e">
        <f>AB29/#REF!</f>
        <v>#REF!</v>
      </c>
      <c r="AC32" s="22" t="e">
        <f>AC29/#REF!</f>
        <v>#REF!</v>
      </c>
      <c r="AD32" s="22" t="e">
        <f>AD29/#REF!</f>
        <v>#REF!</v>
      </c>
      <c r="AE32" s="22" t="e">
        <f>AE29/#REF!</f>
        <v>#REF!</v>
      </c>
      <c r="AF32" s="22" t="e">
        <f>AF29/#REF!</f>
        <v>#REF!</v>
      </c>
      <c r="AG32" s="22" t="e">
        <f>AG29/#REF!</f>
        <v>#REF!</v>
      </c>
      <c r="AH32" s="22" t="e">
        <f>AH29/#REF!</f>
        <v>#REF!</v>
      </c>
      <c r="AI32" s="23" t="e">
        <f>AI29/#REF!</f>
        <v>#REF!</v>
      </c>
    </row>
    <row r="33" spans="1:38" x14ac:dyDescent="0.4">
      <c r="A33" s="2" t="s">
        <v>37</v>
      </c>
      <c r="B33" s="2" t="s">
        <v>38</v>
      </c>
      <c r="D33" s="2">
        <v>6.3454660000000001</v>
      </c>
      <c r="E33" s="2">
        <v>6.7614320000000001</v>
      </c>
      <c r="F33" s="2">
        <v>4.1383400000000004</v>
      </c>
      <c r="G33" s="2">
        <v>3.1755399999999998</v>
      </c>
      <c r="H33" s="2">
        <v>3.0189319999999999</v>
      </c>
      <c r="I33" s="2">
        <v>2.8837549999999998</v>
      </c>
      <c r="J33" s="2">
        <v>3.205797</v>
      </c>
      <c r="K33" s="2">
        <v>2.9484880000000002</v>
      </c>
      <c r="L33" s="2">
        <v>2.8954599999999999</v>
      </c>
      <c r="M33" s="2">
        <v>2.5988500000000001</v>
      </c>
      <c r="N33" s="2">
        <v>2.7348940000000002</v>
      </c>
      <c r="O33" s="2">
        <v>3.1805050000000001</v>
      </c>
      <c r="P33" s="2">
        <v>3.4528219999999998</v>
      </c>
      <c r="Q33" s="2">
        <v>3.8180239999999999</v>
      </c>
      <c r="R33" s="2">
        <v>4.225625</v>
      </c>
      <c r="S33" s="2">
        <v>4.19381</v>
      </c>
      <c r="T33" s="2">
        <v>4.2136370000000003</v>
      </c>
      <c r="U33" s="2">
        <v>4.0443670000000003</v>
      </c>
      <c r="V33" s="2">
        <v>4.1074339999999996</v>
      </c>
      <c r="W33" s="2">
        <v>4.4641739999999999</v>
      </c>
      <c r="X33" s="2">
        <v>4.9346500000000004</v>
      </c>
      <c r="Y33" s="2">
        <v>4.3343319999999999</v>
      </c>
      <c r="Z33" s="2">
        <v>5.1062969999999996</v>
      </c>
      <c r="AA33" s="2">
        <v>5.0898940000000001</v>
      </c>
      <c r="AB33" s="2">
        <v>5.6312569999999997</v>
      </c>
      <c r="AC33" s="2">
        <v>7.0735250000000001</v>
      </c>
      <c r="AD33" s="2">
        <v>7.2631079999999999</v>
      </c>
      <c r="AE33" s="2">
        <v>8.4120930000000005</v>
      </c>
      <c r="AF33" s="2">
        <v>8.0720120000000009</v>
      </c>
      <c r="AG33" s="2">
        <v>7.8545610000000003</v>
      </c>
      <c r="AH33" s="2">
        <v>7.8238390000000004</v>
      </c>
      <c r="AI33" s="26">
        <v>9.5576519999999991</v>
      </c>
      <c r="AJ33" s="2">
        <v>7.9945599999999999</v>
      </c>
      <c r="AK33" s="2">
        <v>7.9592549999999997</v>
      </c>
      <c r="AL33" s="2">
        <v>7.2437839999999998</v>
      </c>
    </row>
    <row r="34" spans="1:38" x14ac:dyDescent="0.4">
      <c r="A34" s="2" t="s">
        <v>39</v>
      </c>
      <c r="B34" s="2" t="s">
        <v>40</v>
      </c>
      <c r="D34" s="27">
        <v>9.0317999999999996E-2</v>
      </c>
      <c r="E34" s="27">
        <v>5.5282999999999999E-2</v>
      </c>
      <c r="F34" s="27">
        <v>7.3543999999999998E-2</v>
      </c>
      <c r="G34" s="27">
        <v>6.9818000000000005E-2</v>
      </c>
      <c r="H34" s="27">
        <v>1.9380000000000001E-2</v>
      </c>
      <c r="I34" s="27">
        <v>0.27734500000000001</v>
      </c>
      <c r="J34" s="27">
        <v>9.3654000000000001E-2</v>
      </c>
      <c r="K34" s="27">
        <v>4.1367000000000001E-2</v>
      </c>
      <c r="L34" s="27">
        <v>0.105765</v>
      </c>
      <c r="M34" s="27">
        <v>0.13561100000000001</v>
      </c>
      <c r="N34" s="27">
        <v>0.36136299999999999</v>
      </c>
      <c r="O34" s="27">
        <v>0.301066</v>
      </c>
      <c r="P34" s="27">
        <v>0.233017</v>
      </c>
      <c r="Q34" s="27">
        <v>0.215948</v>
      </c>
      <c r="R34" s="27">
        <v>9.4625000000000001E-2</v>
      </c>
      <c r="S34" s="27">
        <v>0.15415000000000001</v>
      </c>
      <c r="T34" s="27">
        <v>0.108387</v>
      </c>
      <c r="U34" s="27">
        <v>4.1210999999999998E-2</v>
      </c>
      <c r="V34" s="27">
        <v>3.8133E-2</v>
      </c>
      <c r="W34" s="27">
        <v>4.4139999999999999E-2</v>
      </c>
      <c r="X34" s="27">
        <v>3.8148000000000001E-2</v>
      </c>
      <c r="Y34" s="27">
        <v>6.9676000000000002E-2</v>
      </c>
      <c r="Z34" s="27">
        <v>0.13477</v>
      </c>
      <c r="AA34" s="27">
        <v>0.13477</v>
      </c>
      <c r="AB34" s="27">
        <v>0.133904</v>
      </c>
      <c r="AC34" s="27">
        <v>0.144318</v>
      </c>
      <c r="AD34" s="27">
        <v>0.122722</v>
      </c>
      <c r="AE34" s="27">
        <v>0.12845300000000001</v>
      </c>
      <c r="AF34" s="27">
        <v>0.124249</v>
      </c>
      <c r="AG34" s="27">
        <v>8.9516999999999999E-2</v>
      </c>
      <c r="AH34" s="27">
        <v>0.10075099999999999</v>
      </c>
      <c r="AI34" s="28">
        <v>7.0552000000000004E-2</v>
      </c>
      <c r="AJ34" s="2">
        <v>5.9000999999999998E-2</v>
      </c>
      <c r="AK34" s="2">
        <v>5.4113000000000001E-2</v>
      </c>
      <c r="AL34" s="2">
        <v>4.5037000000000001E-2</v>
      </c>
    </row>
    <row r="35" spans="1:38" x14ac:dyDescent="0.4"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8" x14ac:dyDescent="0.4">
      <c r="A36" s="9" t="s">
        <v>41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/>
    </row>
    <row r="37" spans="1:38" x14ac:dyDescent="0.4">
      <c r="A37" s="2" t="s">
        <v>34</v>
      </c>
      <c r="D37" s="10">
        <f t="shared" ref="D37:AL37" si="9">D41</f>
        <v>0.181895</v>
      </c>
      <c r="E37" s="10">
        <f t="shared" si="9"/>
        <v>0.21002599999999999</v>
      </c>
      <c r="F37" s="10">
        <f t="shared" si="9"/>
        <v>0.111971</v>
      </c>
      <c r="G37" s="10">
        <f t="shared" si="9"/>
        <v>0.16069</v>
      </c>
      <c r="H37" s="10">
        <f t="shared" si="9"/>
        <v>0.115399</v>
      </c>
      <c r="I37" s="10">
        <f t="shared" si="9"/>
        <v>8.6506E-2</v>
      </c>
      <c r="J37" s="10">
        <f t="shared" si="9"/>
        <v>0.101234</v>
      </c>
      <c r="K37" s="10">
        <f t="shared" si="9"/>
        <v>0.10791199999999999</v>
      </c>
      <c r="L37" s="10">
        <f t="shared" si="9"/>
        <v>0.13782</v>
      </c>
      <c r="M37" s="10">
        <f t="shared" si="9"/>
        <v>9.6859000000000001E-2</v>
      </c>
      <c r="N37" s="10">
        <f t="shared" si="9"/>
        <v>0.12925500000000001</v>
      </c>
      <c r="O37" s="10">
        <f t="shared" si="9"/>
        <v>0.169463</v>
      </c>
      <c r="P37" s="10">
        <f t="shared" si="9"/>
        <v>0.182115</v>
      </c>
      <c r="Q37" s="10">
        <f t="shared" si="9"/>
        <v>0.18731</v>
      </c>
      <c r="R37" s="10">
        <f t="shared" si="9"/>
        <v>0.215616</v>
      </c>
      <c r="S37" s="10">
        <f t="shared" si="9"/>
        <v>0.27790300000000001</v>
      </c>
      <c r="T37" s="10">
        <f t="shared" si="9"/>
        <v>0.25949899999999998</v>
      </c>
      <c r="U37" s="10">
        <f t="shared" si="9"/>
        <v>0.21580099999999999</v>
      </c>
      <c r="V37" s="10">
        <f t="shared" si="9"/>
        <v>0.26876299999999997</v>
      </c>
      <c r="W37" s="10">
        <f t="shared" si="9"/>
        <v>0.25912000000000002</v>
      </c>
      <c r="X37" s="10">
        <f t="shared" si="9"/>
        <v>0.24293999999999999</v>
      </c>
      <c r="Y37" s="10">
        <f t="shared" si="9"/>
        <v>0.232655</v>
      </c>
      <c r="Z37" s="10">
        <f t="shared" si="9"/>
        <v>0.21737400000000001</v>
      </c>
      <c r="AA37" s="10">
        <f t="shared" si="9"/>
        <v>0.22863</v>
      </c>
      <c r="AB37" s="10">
        <f t="shared" si="9"/>
        <v>0.20177600000000001</v>
      </c>
      <c r="AC37" s="10">
        <f t="shared" si="9"/>
        <v>0.223858</v>
      </c>
      <c r="AD37" s="10">
        <f t="shared" si="9"/>
        <v>0.22783700000000001</v>
      </c>
      <c r="AE37" s="10">
        <f t="shared" si="9"/>
        <v>0.21993199999999999</v>
      </c>
      <c r="AF37" s="10">
        <f t="shared" si="9"/>
        <v>0.205542</v>
      </c>
      <c r="AG37" s="10">
        <f t="shared" si="9"/>
        <v>0.265013</v>
      </c>
      <c r="AH37" s="10">
        <f t="shared" si="9"/>
        <v>0.27797899999999998</v>
      </c>
      <c r="AI37" s="25">
        <f t="shared" si="9"/>
        <v>0.2341</v>
      </c>
      <c r="AJ37" s="25">
        <f t="shared" si="9"/>
        <v>0.22765099999999999</v>
      </c>
      <c r="AK37" s="25">
        <f t="shared" si="9"/>
        <v>0.24068800000000001</v>
      </c>
      <c r="AL37" s="25">
        <f t="shared" si="9"/>
        <v>0.233237</v>
      </c>
    </row>
    <row r="38" spans="1:38" x14ac:dyDescent="0.4">
      <c r="A38" s="14" t="s">
        <v>24</v>
      </c>
      <c r="B38" s="14"/>
      <c r="C38" s="14"/>
      <c r="D38" s="14"/>
      <c r="E38" s="15">
        <f t="shared" ref="E38:AL38" si="10">(E37-$D37)/$D37</f>
        <v>0.15465515819566228</v>
      </c>
      <c r="F38" s="15">
        <f t="shared" si="10"/>
        <v>-0.38441958272629811</v>
      </c>
      <c r="G38" s="15">
        <f t="shared" si="10"/>
        <v>-0.11657824569119547</v>
      </c>
      <c r="H38" s="15">
        <f t="shared" si="10"/>
        <v>-0.36557354517716262</v>
      </c>
      <c r="I38" s="15">
        <f t="shared" si="10"/>
        <v>-0.5244179334231287</v>
      </c>
      <c r="J38" s="15">
        <f t="shared" si="10"/>
        <v>-0.44344814315951508</v>
      </c>
      <c r="K38" s="15">
        <f t="shared" si="10"/>
        <v>-0.40673465460842795</v>
      </c>
      <c r="L38" s="15">
        <f t="shared" si="10"/>
        <v>-0.24231012397262158</v>
      </c>
      <c r="M38" s="15">
        <f t="shared" si="10"/>
        <v>-0.46750048104675773</v>
      </c>
      <c r="N38" s="15">
        <f t="shared" si="10"/>
        <v>-0.28939772945930342</v>
      </c>
      <c r="O38" s="15">
        <f t="shared" si="10"/>
        <v>-6.8347123340388671E-2</v>
      </c>
      <c r="P38" s="15">
        <f t="shared" si="10"/>
        <v>1.2094889909013331E-3</v>
      </c>
      <c r="Q38" s="15">
        <f t="shared" si="10"/>
        <v>2.9769922207867193E-2</v>
      </c>
      <c r="R38" s="15">
        <f t="shared" si="10"/>
        <v>0.18538717391901921</v>
      </c>
      <c r="S38" s="45">
        <f t="shared" si="10"/>
        <v>0.5278209956293467</v>
      </c>
      <c r="T38" s="15">
        <f t="shared" si="10"/>
        <v>0.42664174386321768</v>
      </c>
      <c r="U38" s="15">
        <f t="shared" si="10"/>
        <v>0.18640424420682258</v>
      </c>
      <c r="V38" s="15">
        <f t="shared" si="10"/>
        <v>0.47757222573462699</v>
      </c>
      <c r="W38" s="15">
        <f t="shared" si="10"/>
        <v>0.42455812419252875</v>
      </c>
      <c r="X38" s="15">
        <f t="shared" si="10"/>
        <v>0.3356057065889661</v>
      </c>
      <c r="Y38" s="15">
        <f t="shared" si="10"/>
        <v>0.27906209626432832</v>
      </c>
      <c r="Z38" s="15">
        <f t="shared" si="10"/>
        <v>0.19505209049176728</v>
      </c>
      <c r="AA38" s="15">
        <f t="shared" si="10"/>
        <v>0.25693394540806508</v>
      </c>
      <c r="AB38" s="15">
        <f t="shared" si="10"/>
        <v>0.10929932103686198</v>
      </c>
      <c r="AC38" s="15">
        <f t="shared" si="10"/>
        <v>0.23069902965996866</v>
      </c>
      <c r="AD38" s="15">
        <f t="shared" si="10"/>
        <v>0.25257428736358895</v>
      </c>
      <c r="AE38" s="15">
        <f t="shared" si="10"/>
        <v>0.20911514884961097</v>
      </c>
      <c r="AF38" s="15">
        <f t="shared" si="10"/>
        <v>0.13000357349020039</v>
      </c>
      <c r="AG38" s="15">
        <f t="shared" si="10"/>
        <v>0.45695593611699054</v>
      </c>
      <c r="AH38" s="15">
        <f t="shared" si="10"/>
        <v>0.52823881909893056</v>
      </c>
      <c r="AI38" s="31">
        <f t="shared" si="10"/>
        <v>0.28700623986365759</v>
      </c>
      <c r="AJ38" s="31">
        <f t="shared" si="10"/>
        <v>0.25155171939855409</v>
      </c>
      <c r="AK38" s="31">
        <f t="shared" si="10"/>
        <v>0.32322493746392156</v>
      </c>
      <c r="AL38" s="31">
        <f t="shared" si="10"/>
        <v>0.28226174441298552</v>
      </c>
    </row>
    <row r="39" spans="1:38" x14ac:dyDescent="0.4">
      <c r="A39" s="16" t="s">
        <v>25</v>
      </c>
      <c r="D39" s="10"/>
      <c r="E39" s="17">
        <f t="shared" ref="E39:AL39" si="11">(E37-D37)/D37</f>
        <v>0.15465515819566228</v>
      </c>
      <c r="F39" s="17">
        <f t="shared" si="11"/>
        <v>-0.46687076838105757</v>
      </c>
      <c r="G39" s="17">
        <f t="shared" si="11"/>
        <v>0.43510373221637744</v>
      </c>
      <c r="H39" s="17">
        <f t="shared" si="11"/>
        <v>-0.28185325782562698</v>
      </c>
      <c r="I39" s="17">
        <f t="shared" si="11"/>
        <v>-0.25037478660993595</v>
      </c>
      <c r="J39" s="17">
        <f t="shared" si="11"/>
        <v>0.17025408642175116</v>
      </c>
      <c r="K39" s="17">
        <f t="shared" si="11"/>
        <v>6.5965979809154918E-2</v>
      </c>
      <c r="L39" s="17">
        <f t="shared" si="11"/>
        <v>0.27715175328045077</v>
      </c>
      <c r="M39" s="17">
        <f t="shared" si="11"/>
        <v>-0.29720650123349296</v>
      </c>
      <c r="N39" s="17">
        <f t="shared" si="11"/>
        <v>0.33446556334465571</v>
      </c>
      <c r="O39" s="17">
        <f t="shared" si="11"/>
        <v>0.31107500676956396</v>
      </c>
      <c r="P39" s="17">
        <f t="shared" si="11"/>
        <v>7.4659365171158287E-2</v>
      </c>
      <c r="Q39" s="17">
        <f t="shared" si="11"/>
        <v>2.8525931416961837E-2</v>
      </c>
      <c r="R39" s="17">
        <f t="shared" si="11"/>
        <v>0.15111846671293577</v>
      </c>
      <c r="S39" s="17">
        <f t="shared" si="11"/>
        <v>0.28887930394775901</v>
      </c>
      <c r="T39" s="17">
        <f t="shared" si="11"/>
        <v>-6.6224545974674726E-2</v>
      </c>
      <c r="U39" s="17">
        <f t="shared" si="11"/>
        <v>-0.16839371249985546</v>
      </c>
      <c r="V39" s="17">
        <f t="shared" si="11"/>
        <v>0.24542054948772241</v>
      </c>
      <c r="W39" s="17">
        <f t="shared" si="11"/>
        <v>-3.5879194680815282E-2</v>
      </c>
      <c r="X39" s="17">
        <f t="shared" si="11"/>
        <v>-6.2442111762889885E-2</v>
      </c>
      <c r="Y39" s="17">
        <f t="shared" si="11"/>
        <v>-4.233555610438787E-2</v>
      </c>
      <c r="Z39" s="17">
        <f t="shared" si="11"/>
        <v>-6.5680943886871068E-2</v>
      </c>
      <c r="AA39" s="17">
        <f t="shared" si="11"/>
        <v>5.178172182505722E-2</v>
      </c>
      <c r="AB39" s="17">
        <f t="shared" si="11"/>
        <v>-0.11745615186108554</v>
      </c>
      <c r="AC39" s="17">
        <f t="shared" si="11"/>
        <v>0.10943818888272137</v>
      </c>
      <c r="AD39" s="17">
        <f t="shared" si="11"/>
        <v>1.7774660722422297E-2</v>
      </c>
      <c r="AE39" s="17">
        <f t="shared" si="11"/>
        <v>-3.4695857125927848E-2</v>
      </c>
      <c r="AF39" s="17">
        <f t="shared" si="11"/>
        <v>-6.5429314515395604E-2</v>
      </c>
      <c r="AG39" s="17">
        <f t="shared" si="11"/>
        <v>0.28933745901081043</v>
      </c>
      <c r="AH39" s="20">
        <f t="shared" si="11"/>
        <v>4.8925901748216039E-2</v>
      </c>
      <c r="AI39" s="21">
        <f t="shared" si="11"/>
        <v>-0.15785005342130154</v>
      </c>
      <c r="AJ39" s="21">
        <f t="shared" si="11"/>
        <v>-2.7548056386159803E-2</v>
      </c>
      <c r="AK39" s="21">
        <f t="shared" si="11"/>
        <v>5.7267483999631108E-2</v>
      </c>
      <c r="AL39" s="21">
        <f t="shared" si="11"/>
        <v>-3.0957089676261436E-2</v>
      </c>
    </row>
    <row r="40" spans="1:38" hidden="1" x14ac:dyDescent="0.4">
      <c r="A40" s="2" t="s">
        <v>35</v>
      </c>
      <c r="D40" s="22" t="e">
        <f>D37/#REF!</f>
        <v>#REF!</v>
      </c>
      <c r="E40" s="22" t="e">
        <f>E37/#REF!</f>
        <v>#REF!</v>
      </c>
      <c r="F40" s="22" t="e">
        <f>F37/#REF!</f>
        <v>#REF!</v>
      </c>
      <c r="G40" s="22" t="e">
        <f>G37/#REF!</f>
        <v>#REF!</v>
      </c>
      <c r="H40" s="22" t="e">
        <f>H37/#REF!</f>
        <v>#REF!</v>
      </c>
      <c r="I40" s="22" t="e">
        <f>I37/#REF!</f>
        <v>#REF!</v>
      </c>
      <c r="J40" s="22" t="e">
        <f>J37/#REF!</f>
        <v>#REF!</v>
      </c>
      <c r="K40" s="22" t="e">
        <f>K37/#REF!</f>
        <v>#REF!</v>
      </c>
      <c r="L40" s="22" t="e">
        <f>L37/#REF!</f>
        <v>#REF!</v>
      </c>
      <c r="M40" s="22" t="e">
        <f>M37/#REF!</f>
        <v>#REF!</v>
      </c>
      <c r="N40" s="22" t="e">
        <f>N37/#REF!</f>
        <v>#REF!</v>
      </c>
      <c r="O40" s="22" t="e">
        <f>O37/#REF!</f>
        <v>#REF!</v>
      </c>
      <c r="P40" s="22" t="e">
        <f>P37/#REF!</f>
        <v>#REF!</v>
      </c>
      <c r="Q40" s="22" t="e">
        <f>Q37/#REF!</f>
        <v>#REF!</v>
      </c>
      <c r="R40" s="22" t="e">
        <f>R37/#REF!</f>
        <v>#REF!</v>
      </c>
      <c r="S40" s="22" t="e">
        <f>S37/#REF!</f>
        <v>#REF!</v>
      </c>
      <c r="T40" s="22" t="e">
        <f>T37/#REF!</f>
        <v>#REF!</v>
      </c>
      <c r="U40" s="22" t="e">
        <f>U37/#REF!</f>
        <v>#REF!</v>
      </c>
      <c r="V40" s="22" t="e">
        <f>V37/#REF!</f>
        <v>#REF!</v>
      </c>
      <c r="W40" s="22" t="e">
        <f>W37/#REF!</f>
        <v>#REF!</v>
      </c>
      <c r="X40" s="22" t="e">
        <f>X37/#REF!</f>
        <v>#REF!</v>
      </c>
      <c r="Y40" s="22" t="e">
        <f>Y37/#REF!</f>
        <v>#REF!</v>
      </c>
      <c r="Z40" s="22" t="e">
        <f>Z37/#REF!</f>
        <v>#REF!</v>
      </c>
      <c r="AA40" s="22" t="e">
        <f>AA37/#REF!</f>
        <v>#REF!</v>
      </c>
      <c r="AB40" s="22" t="e">
        <f>AB37/#REF!</f>
        <v>#REF!</v>
      </c>
      <c r="AC40" s="22" t="e">
        <f>AC37/#REF!</f>
        <v>#REF!</v>
      </c>
      <c r="AD40" s="22" t="e">
        <f>AD37/#REF!</f>
        <v>#REF!</v>
      </c>
      <c r="AE40" s="22" t="e">
        <f>AE37/#REF!</f>
        <v>#REF!</v>
      </c>
      <c r="AF40" s="22" t="e">
        <f>AF37/#REF!</f>
        <v>#REF!</v>
      </c>
      <c r="AG40" s="22" t="e">
        <f>AG37/#REF!</f>
        <v>#REF!</v>
      </c>
      <c r="AH40" s="22" t="e">
        <f>AH37/#REF!</f>
        <v>#REF!</v>
      </c>
      <c r="AI40" s="23" t="e">
        <f>AI37/#REF!</f>
        <v>#REF!</v>
      </c>
    </row>
    <row r="41" spans="1:38" x14ac:dyDescent="0.4">
      <c r="A41" s="2" t="s">
        <v>42</v>
      </c>
      <c r="B41" s="2" t="s">
        <v>43</v>
      </c>
      <c r="D41" s="38">
        <v>0.181895</v>
      </c>
      <c r="E41" s="38">
        <v>0.21002599999999999</v>
      </c>
      <c r="F41" s="38">
        <v>0.111971</v>
      </c>
      <c r="G41" s="38">
        <v>0.16069</v>
      </c>
      <c r="H41" s="38">
        <v>0.115399</v>
      </c>
      <c r="I41" s="38">
        <v>8.6506E-2</v>
      </c>
      <c r="J41" s="38">
        <v>0.101234</v>
      </c>
      <c r="K41" s="38">
        <v>0.10791199999999999</v>
      </c>
      <c r="L41" s="38">
        <v>0.13782</v>
      </c>
      <c r="M41" s="38">
        <v>9.6859000000000001E-2</v>
      </c>
      <c r="N41" s="38">
        <v>0.12925500000000001</v>
      </c>
      <c r="O41" s="38">
        <v>0.169463</v>
      </c>
      <c r="P41" s="38">
        <v>0.182115</v>
      </c>
      <c r="Q41" s="38">
        <v>0.18731</v>
      </c>
      <c r="R41" s="38">
        <v>0.215616</v>
      </c>
      <c r="S41" s="38">
        <v>0.27790300000000001</v>
      </c>
      <c r="T41" s="38">
        <v>0.25949899999999998</v>
      </c>
      <c r="U41" s="38">
        <v>0.21580099999999999</v>
      </c>
      <c r="V41" s="38">
        <v>0.26876299999999997</v>
      </c>
      <c r="W41" s="38">
        <v>0.25912000000000002</v>
      </c>
      <c r="X41" s="38">
        <v>0.24293999999999999</v>
      </c>
      <c r="Y41" s="38">
        <v>0.232655</v>
      </c>
      <c r="Z41" s="38">
        <v>0.21737400000000001</v>
      </c>
      <c r="AA41" s="38">
        <v>0.22863</v>
      </c>
      <c r="AB41" s="38">
        <v>0.20177600000000001</v>
      </c>
      <c r="AC41" s="38">
        <v>0.223858</v>
      </c>
      <c r="AD41" s="38">
        <v>0.22783700000000001</v>
      </c>
      <c r="AE41" s="38">
        <v>0.21993199999999999</v>
      </c>
      <c r="AF41" s="38">
        <v>0.205542</v>
      </c>
      <c r="AG41" s="38">
        <v>0.265013</v>
      </c>
      <c r="AH41" s="38">
        <v>0.27797899999999998</v>
      </c>
      <c r="AI41" s="55">
        <v>0.2341</v>
      </c>
      <c r="AJ41" s="38">
        <v>0.22765099999999999</v>
      </c>
      <c r="AK41" s="38">
        <v>0.24068800000000001</v>
      </c>
      <c r="AL41" s="38">
        <v>0.233237</v>
      </c>
    </row>
    <row r="42" spans="1:38" x14ac:dyDescent="0.4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8" x14ac:dyDescent="0.4">
      <c r="A43" s="9" t="s">
        <v>44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/>
    </row>
    <row r="44" spans="1:38" x14ac:dyDescent="0.4">
      <c r="A44" s="2" t="s">
        <v>34</v>
      </c>
      <c r="D44" s="10">
        <f t="shared" ref="D44:AL44" si="12">D48+D49+D50+D51+D52</f>
        <v>7.1667385000000001</v>
      </c>
      <c r="E44" s="10">
        <f t="shared" si="12"/>
        <v>7.0795180000000002</v>
      </c>
      <c r="F44" s="10">
        <f t="shared" si="12"/>
        <v>3.732669</v>
      </c>
      <c r="G44" s="10">
        <f t="shared" si="12"/>
        <v>2.3409680000000002</v>
      </c>
      <c r="H44" s="10">
        <f t="shared" si="12"/>
        <v>2.4848400000000002</v>
      </c>
      <c r="I44" s="10">
        <f t="shared" si="12"/>
        <v>1.983228</v>
      </c>
      <c r="J44" s="10">
        <f t="shared" si="12"/>
        <v>2.039736</v>
      </c>
      <c r="K44" s="10">
        <f t="shared" si="12"/>
        <v>2.2070639999999999</v>
      </c>
      <c r="L44" s="10">
        <f t="shared" si="12"/>
        <v>2.27041</v>
      </c>
      <c r="M44" s="10">
        <f t="shared" si="12"/>
        <v>1.8938590000000002</v>
      </c>
      <c r="N44" s="10">
        <f t="shared" si="12"/>
        <v>1.6980630000000001</v>
      </c>
      <c r="O44" s="10">
        <f t="shared" si="12"/>
        <v>1.7966900000000001</v>
      </c>
      <c r="P44" s="10">
        <f t="shared" si="12"/>
        <v>2.2685170000000001</v>
      </c>
      <c r="Q44" s="10">
        <f t="shared" si="12"/>
        <v>2.5050370000000002</v>
      </c>
      <c r="R44" s="10">
        <f t="shared" si="12"/>
        <v>2.7249620000000001</v>
      </c>
      <c r="S44" s="10">
        <f t="shared" si="12"/>
        <v>2.94754</v>
      </c>
      <c r="T44" s="10">
        <f t="shared" si="12"/>
        <v>3.1731129999999999</v>
      </c>
      <c r="U44" s="10">
        <f t="shared" si="12"/>
        <v>3.1762100000000002</v>
      </c>
      <c r="V44" s="10">
        <f t="shared" si="12"/>
        <v>2.8717830000000002</v>
      </c>
      <c r="W44" s="10">
        <f t="shared" si="12"/>
        <v>2.0668039999999999</v>
      </c>
      <c r="X44" s="10">
        <f t="shared" si="12"/>
        <v>2.2626110000000001</v>
      </c>
      <c r="Y44" s="10">
        <f t="shared" si="12"/>
        <v>2.4440789999999999</v>
      </c>
      <c r="Z44" s="10">
        <f t="shared" si="12"/>
        <v>2.7277500000000003</v>
      </c>
      <c r="AA44" s="10">
        <f t="shared" si="12"/>
        <v>2.90781</v>
      </c>
      <c r="AB44" s="10">
        <f t="shared" si="12"/>
        <v>2.7199710000000001</v>
      </c>
      <c r="AC44" s="10">
        <f t="shared" si="12"/>
        <v>3.0227930000000001</v>
      </c>
      <c r="AD44" s="10">
        <f t="shared" si="12"/>
        <v>2.9692429999999996</v>
      </c>
      <c r="AE44" s="10">
        <f t="shared" si="12"/>
        <v>3.0137700000000001</v>
      </c>
      <c r="AF44" s="10">
        <f t="shared" si="12"/>
        <v>3.2938929999999997</v>
      </c>
      <c r="AG44" s="10">
        <f t="shared" si="12"/>
        <v>3.440493</v>
      </c>
      <c r="AH44" s="10">
        <f t="shared" si="12"/>
        <v>3.5441989999999999</v>
      </c>
      <c r="AI44" s="25">
        <f t="shared" si="12"/>
        <v>3.6008040000000001</v>
      </c>
      <c r="AJ44" s="25">
        <f t="shared" si="12"/>
        <v>3.6339840000000003</v>
      </c>
      <c r="AK44" s="25">
        <f t="shared" si="12"/>
        <v>3.11036</v>
      </c>
      <c r="AL44" s="25">
        <f t="shared" si="12"/>
        <v>3.3541119999999998</v>
      </c>
    </row>
    <row r="45" spans="1:38" x14ac:dyDescent="0.4">
      <c r="A45" s="14" t="s">
        <v>24</v>
      </c>
      <c r="B45" s="14"/>
      <c r="C45" s="14"/>
      <c r="D45" s="14"/>
      <c r="E45" s="15">
        <f t="shared" ref="E45:AL45" si="13">(E44-$D44)/$D44</f>
        <v>-1.2170180340750528E-2</v>
      </c>
      <c r="F45" s="15">
        <f t="shared" si="13"/>
        <v>-0.47916768555180295</v>
      </c>
      <c r="G45" s="15">
        <f t="shared" si="13"/>
        <v>-0.67335657635617652</v>
      </c>
      <c r="H45" s="15">
        <f t="shared" si="13"/>
        <v>-0.65328161478195412</v>
      </c>
      <c r="I45" s="15">
        <f t="shared" si="13"/>
        <v>-0.72327328533055868</v>
      </c>
      <c r="J45" s="15">
        <f t="shared" si="13"/>
        <v>-0.71538852715220458</v>
      </c>
      <c r="K45" s="15">
        <f t="shared" si="13"/>
        <v>-0.69204066815051224</v>
      </c>
      <c r="L45" s="15">
        <f t="shared" si="13"/>
        <v>-0.68320178000076326</v>
      </c>
      <c r="M45" s="15">
        <f t="shared" si="13"/>
        <v>-0.73574325336413493</v>
      </c>
      <c r="N45" s="15">
        <f t="shared" si="13"/>
        <v>-0.76306335162082439</v>
      </c>
      <c r="O45" s="15">
        <f t="shared" si="13"/>
        <v>-0.74930158258181179</v>
      </c>
      <c r="P45" s="15">
        <f t="shared" si="13"/>
        <v>-0.68346591688813541</v>
      </c>
      <c r="Q45" s="15">
        <f t="shared" si="13"/>
        <v>-0.65046345698255903</v>
      </c>
      <c r="R45" s="15">
        <f t="shared" si="13"/>
        <v>-0.61977655526289954</v>
      </c>
      <c r="S45" s="45">
        <f t="shared" si="13"/>
        <v>-0.58871947120716073</v>
      </c>
      <c r="T45" s="15">
        <f t="shared" si="13"/>
        <v>-0.55724448436342422</v>
      </c>
      <c r="U45" s="15">
        <f t="shared" si="13"/>
        <v>-0.55681234915994215</v>
      </c>
      <c r="V45" s="15">
        <f t="shared" si="13"/>
        <v>-0.59929010944099614</v>
      </c>
      <c r="W45" s="15">
        <f t="shared" si="13"/>
        <v>-0.71161163477640488</v>
      </c>
      <c r="X45" s="15">
        <f t="shared" si="13"/>
        <v>-0.68429000165137877</v>
      </c>
      <c r="Y45" s="15">
        <f t="shared" si="13"/>
        <v>-0.65896913916979116</v>
      </c>
      <c r="Z45" s="15">
        <f t="shared" si="13"/>
        <v>-0.61938753590632611</v>
      </c>
      <c r="AA45" s="15">
        <f t="shared" si="13"/>
        <v>-0.59426313657181706</v>
      </c>
      <c r="AB45" s="15">
        <f t="shared" si="13"/>
        <v>-0.62047296688723885</v>
      </c>
      <c r="AC45" s="15">
        <f t="shared" si="13"/>
        <v>-0.57821915784983646</v>
      </c>
      <c r="AD45" s="15">
        <f t="shared" si="13"/>
        <v>-0.58569117597914311</v>
      </c>
      <c r="AE45" s="15">
        <f t="shared" si="13"/>
        <v>-0.57947816848626466</v>
      </c>
      <c r="AF45" s="15">
        <f t="shared" si="13"/>
        <v>-0.54039163002808044</v>
      </c>
      <c r="AG45" s="15">
        <f t="shared" si="13"/>
        <v>-0.51993602110639314</v>
      </c>
      <c r="AH45" s="15">
        <f t="shared" si="13"/>
        <v>-0.5054655614963488</v>
      </c>
      <c r="AI45" s="31">
        <f t="shared" si="13"/>
        <v>-0.49756726856993594</v>
      </c>
      <c r="AJ45" s="31">
        <f t="shared" si="13"/>
        <v>-0.49293754753295377</v>
      </c>
      <c r="AK45" s="31">
        <f t="shared" si="13"/>
        <v>-0.56600062915648452</v>
      </c>
      <c r="AL45" s="31">
        <f t="shared" si="13"/>
        <v>-0.53198906308636773</v>
      </c>
    </row>
    <row r="46" spans="1:38" x14ac:dyDescent="0.4">
      <c r="A46" s="16" t="s">
        <v>25</v>
      </c>
      <c r="D46" s="10"/>
      <c r="E46" s="17">
        <f t="shared" ref="E46:AL46" si="14">(E44-D44)/D44</f>
        <v>-1.2170180340750528E-2</v>
      </c>
      <c r="F46" s="17">
        <f t="shared" si="14"/>
        <v>-0.47275096976941089</v>
      </c>
      <c r="G46" s="17">
        <f t="shared" si="14"/>
        <v>-0.37284339972282565</v>
      </c>
      <c r="H46" s="17">
        <f t="shared" si="14"/>
        <v>6.14583368931143E-2</v>
      </c>
      <c r="I46" s="17">
        <f t="shared" si="14"/>
        <v>-0.2018689332109915</v>
      </c>
      <c r="J46" s="17">
        <f t="shared" si="14"/>
        <v>2.849294181001882E-2</v>
      </c>
      <c r="K46" s="17">
        <f t="shared" si="14"/>
        <v>8.2034145595312302E-2</v>
      </c>
      <c r="L46" s="17">
        <f t="shared" si="14"/>
        <v>2.8701478525316949E-2</v>
      </c>
      <c r="M46" s="17">
        <f t="shared" si="14"/>
        <v>-0.16585154223246015</v>
      </c>
      <c r="N46" s="17">
        <f t="shared" si="14"/>
        <v>-0.10338467647274695</v>
      </c>
      <c r="O46" s="17">
        <f t="shared" si="14"/>
        <v>5.8082061737403157E-2</v>
      </c>
      <c r="P46" s="17">
        <f t="shared" si="14"/>
        <v>0.26260901991996394</v>
      </c>
      <c r="Q46" s="17">
        <f t="shared" si="14"/>
        <v>0.1042619473426913</v>
      </c>
      <c r="R46" s="17">
        <f t="shared" si="14"/>
        <v>8.7793114433040276E-2</v>
      </c>
      <c r="S46" s="17">
        <f t="shared" si="14"/>
        <v>8.1681139039737047E-2</v>
      </c>
      <c r="T46" s="17">
        <f t="shared" si="14"/>
        <v>7.6529241333450876E-2</v>
      </c>
      <c r="U46" s="17">
        <f t="shared" si="14"/>
        <v>9.7601314545065041E-4</v>
      </c>
      <c r="V46" s="17">
        <f t="shared" si="14"/>
        <v>-9.5845992550870368E-2</v>
      </c>
      <c r="W46" s="17">
        <f t="shared" si="14"/>
        <v>-0.28030634626641365</v>
      </c>
      <c r="X46" s="17">
        <f t="shared" si="14"/>
        <v>9.4739027019494979E-2</v>
      </c>
      <c r="Y46" s="17">
        <f t="shared" si="14"/>
        <v>8.020291601163422E-2</v>
      </c>
      <c r="Z46" s="17">
        <f t="shared" si="14"/>
        <v>0.11606457892727709</v>
      </c>
      <c r="AA46" s="17">
        <f t="shared" si="14"/>
        <v>6.6010448171569841E-2</v>
      </c>
      <c r="AB46" s="17">
        <f t="shared" si="14"/>
        <v>-6.4598099600730402E-2</v>
      </c>
      <c r="AC46" s="17">
        <f t="shared" si="14"/>
        <v>0.11133280465122602</v>
      </c>
      <c r="AD46" s="17">
        <f t="shared" si="14"/>
        <v>-1.7715404263540516E-2</v>
      </c>
      <c r="AE46" s="17">
        <f t="shared" si="14"/>
        <v>1.499607812496331E-2</v>
      </c>
      <c r="AF46" s="17">
        <f t="shared" si="14"/>
        <v>9.2947703374842691E-2</v>
      </c>
      <c r="AG46" s="17">
        <f t="shared" si="14"/>
        <v>4.4506606620190847E-2</v>
      </c>
      <c r="AH46" s="20">
        <f t="shared" si="14"/>
        <v>3.0142773143267507E-2</v>
      </c>
      <c r="AI46" s="21">
        <f t="shared" si="14"/>
        <v>1.5971168661804893E-2</v>
      </c>
      <c r="AJ46" s="21">
        <f t="shared" si="14"/>
        <v>9.2146087373820417E-3</v>
      </c>
      <c r="AK46" s="21">
        <f t="shared" si="14"/>
        <v>-0.14409089308043191</v>
      </c>
      <c r="AL46" s="21">
        <f t="shared" si="14"/>
        <v>7.8367777363391941E-2</v>
      </c>
    </row>
    <row r="47" spans="1:38" hidden="1" x14ac:dyDescent="0.4">
      <c r="A47" s="2" t="s">
        <v>35</v>
      </c>
      <c r="D47" s="22" t="e">
        <f>D44/#REF!</f>
        <v>#REF!</v>
      </c>
      <c r="E47" s="22" t="e">
        <f>E44/#REF!</f>
        <v>#REF!</v>
      </c>
      <c r="F47" s="22" t="e">
        <f>F44/#REF!</f>
        <v>#REF!</v>
      </c>
      <c r="G47" s="22" t="e">
        <f>G44/#REF!</f>
        <v>#REF!</v>
      </c>
      <c r="H47" s="22" t="e">
        <f>H44/#REF!</f>
        <v>#REF!</v>
      </c>
      <c r="I47" s="22" t="e">
        <f>I44/#REF!</f>
        <v>#REF!</v>
      </c>
      <c r="J47" s="22" t="e">
        <f>J44/#REF!</f>
        <v>#REF!</v>
      </c>
      <c r="K47" s="22" t="e">
        <f>K44/#REF!</f>
        <v>#REF!</v>
      </c>
      <c r="L47" s="22" t="e">
        <f>L44/#REF!</f>
        <v>#REF!</v>
      </c>
      <c r="M47" s="22" t="e">
        <f>M44/#REF!</f>
        <v>#REF!</v>
      </c>
      <c r="N47" s="22" t="e">
        <f>N44/#REF!</f>
        <v>#REF!</v>
      </c>
      <c r="O47" s="22" t="e">
        <f>O44/#REF!</f>
        <v>#REF!</v>
      </c>
      <c r="P47" s="22" t="e">
        <f>P44/#REF!</f>
        <v>#REF!</v>
      </c>
      <c r="Q47" s="22" t="e">
        <f>Q44/#REF!</f>
        <v>#REF!</v>
      </c>
      <c r="R47" s="22" t="e">
        <f>R44/#REF!</f>
        <v>#REF!</v>
      </c>
      <c r="S47" s="22" t="e">
        <f>S44/#REF!</f>
        <v>#REF!</v>
      </c>
      <c r="T47" s="22" t="e">
        <f>T44/#REF!</f>
        <v>#REF!</v>
      </c>
      <c r="U47" s="22" t="e">
        <f>U44/#REF!</f>
        <v>#REF!</v>
      </c>
      <c r="V47" s="22" t="e">
        <f>V44/#REF!</f>
        <v>#REF!</v>
      </c>
      <c r="W47" s="22" t="e">
        <f>W44/#REF!</f>
        <v>#REF!</v>
      </c>
      <c r="X47" s="22" t="e">
        <f>X44/#REF!</f>
        <v>#REF!</v>
      </c>
      <c r="Y47" s="22" t="e">
        <f>Y44/#REF!</f>
        <v>#REF!</v>
      </c>
      <c r="Z47" s="22" t="e">
        <f>Z44/#REF!</f>
        <v>#REF!</v>
      </c>
      <c r="AA47" s="22" t="e">
        <f>AA44/#REF!</f>
        <v>#REF!</v>
      </c>
      <c r="AB47" s="22" t="e">
        <f>AB44/#REF!</f>
        <v>#REF!</v>
      </c>
      <c r="AC47" s="22" t="e">
        <f>AC44/#REF!</f>
        <v>#REF!</v>
      </c>
      <c r="AD47" s="22" t="e">
        <f>AD44/#REF!</f>
        <v>#REF!</v>
      </c>
      <c r="AE47" s="22" t="e">
        <f>AE44/#REF!</f>
        <v>#REF!</v>
      </c>
      <c r="AF47" s="22" t="e">
        <f>AF44/#REF!</f>
        <v>#REF!</v>
      </c>
      <c r="AG47" s="22" t="e">
        <f>AG44/#REF!</f>
        <v>#REF!</v>
      </c>
      <c r="AH47" s="22" t="e">
        <f>AH44/#REF!</f>
        <v>#REF!</v>
      </c>
      <c r="AI47" s="23" t="e">
        <f>AI44/#REF!</f>
        <v>#REF!</v>
      </c>
    </row>
    <row r="48" spans="1:38" x14ac:dyDescent="0.4">
      <c r="A48" s="2" t="s">
        <v>45</v>
      </c>
      <c r="B48" s="2" t="s">
        <v>46</v>
      </c>
      <c r="D48" s="2">
        <v>0.205067</v>
      </c>
      <c r="E48" s="2">
        <v>0.22306000000000001</v>
      </c>
      <c r="F48" s="2">
        <v>9.6652000000000002E-2</v>
      </c>
      <c r="G48" s="2">
        <v>5.7366E-2</v>
      </c>
      <c r="H48" s="2">
        <v>5.6108999999999999E-2</v>
      </c>
      <c r="I48" s="2">
        <v>5.4773000000000002E-2</v>
      </c>
      <c r="J48" s="2">
        <v>5.7043000000000003E-2</v>
      </c>
      <c r="K48" s="2">
        <v>6.6824999999999996E-2</v>
      </c>
      <c r="L48" s="2">
        <v>7.1138999999999994E-2</v>
      </c>
      <c r="M48" s="2">
        <v>1.5897000000000001E-2</v>
      </c>
      <c r="N48" s="2">
        <v>6.0910000000000001E-3</v>
      </c>
      <c r="O48" s="2">
        <v>7.7029999999999998E-3</v>
      </c>
      <c r="P48" s="2">
        <v>8.8620000000000001E-3</v>
      </c>
      <c r="Q48" s="2">
        <v>9.8949999999999993E-3</v>
      </c>
      <c r="R48" s="2">
        <v>5.2084999999999999E-2</v>
      </c>
      <c r="S48" s="2">
        <v>0.108417</v>
      </c>
      <c r="T48" s="2">
        <v>0.10793700000000001</v>
      </c>
      <c r="U48" s="2">
        <v>0.116909</v>
      </c>
      <c r="V48" s="2">
        <v>0.143427</v>
      </c>
      <c r="W48" s="2">
        <v>0.13675499999999999</v>
      </c>
      <c r="X48" s="2">
        <v>0.133799</v>
      </c>
      <c r="Y48" s="2">
        <v>0.12781500000000001</v>
      </c>
      <c r="Z48" s="2">
        <v>0.10255300000000001</v>
      </c>
      <c r="AA48" s="2">
        <v>0.147033</v>
      </c>
      <c r="AB48" s="2">
        <v>0.16159699999999999</v>
      </c>
      <c r="AC48" s="2">
        <v>0.17885000000000001</v>
      </c>
      <c r="AD48" s="2">
        <v>0.17236399999999999</v>
      </c>
      <c r="AE48" s="2">
        <v>0.32397500000000001</v>
      </c>
      <c r="AF48" s="2">
        <v>0.28676200000000002</v>
      </c>
      <c r="AG48" s="2">
        <v>0.29791099999999998</v>
      </c>
      <c r="AH48" s="2">
        <v>0.26716699999999999</v>
      </c>
      <c r="AI48" s="26">
        <v>0.273121</v>
      </c>
      <c r="AJ48" s="2">
        <v>0.26242399999999999</v>
      </c>
      <c r="AK48" s="2">
        <v>0.24656400000000001</v>
      </c>
      <c r="AL48" s="2">
        <v>0.24154500000000001</v>
      </c>
    </row>
    <row r="49" spans="1:38" x14ac:dyDescent="0.4">
      <c r="A49" s="2" t="s">
        <v>47</v>
      </c>
      <c r="B49" s="2" t="s">
        <v>48</v>
      </c>
      <c r="D49" s="2">
        <v>0.13786300000000001</v>
      </c>
      <c r="E49" s="2">
        <v>0.152447</v>
      </c>
      <c r="F49" s="2">
        <v>9.5995999999999998E-2</v>
      </c>
      <c r="G49" s="2">
        <v>7.4378E-2</v>
      </c>
      <c r="H49" s="2">
        <v>0.19259299999999999</v>
      </c>
      <c r="I49" s="2">
        <v>0.15306600000000001</v>
      </c>
      <c r="J49" s="2">
        <v>0.24312400000000001</v>
      </c>
      <c r="K49" s="2">
        <v>0.32958100000000001</v>
      </c>
      <c r="L49" s="2">
        <v>0.11465500000000001</v>
      </c>
      <c r="M49" s="2">
        <v>0.10981</v>
      </c>
      <c r="N49" s="2">
        <v>6.5140000000000003E-2</v>
      </c>
      <c r="O49" s="2">
        <v>4.7287000000000003E-2</v>
      </c>
      <c r="P49" s="2">
        <v>3.5755000000000002E-2</v>
      </c>
      <c r="Q49" s="2">
        <v>1.6688999999999999E-2</v>
      </c>
      <c r="R49" s="2">
        <v>1.1820000000000001E-2</v>
      </c>
      <c r="S49" s="2">
        <v>1.3653E-2</v>
      </c>
      <c r="T49" s="2">
        <v>1.1767E-2</v>
      </c>
      <c r="U49" s="2">
        <v>1.4775999999999999E-2</v>
      </c>
      <c r="V49" s="2">
        <v>1.8162000000000001E-2</v>
      </c>
      <c r="W49" s="2">
        <v>5.2338000000000003E-2</v>
      </c>
      <c r="X49" s="2">
        <v>7.3632000000000003E-2</v>
      </c>
      <c r="Y49" s="2">
        <v>7.0526000000000005E-2</v>
      </c>
      <c r="Z49" s="2">
        <v>4.9835999999999998E-2</v>
      </c>
      <c r="AA49" s="2">
        <v>8.8620000000000004E-2</v>
      </c>
      <c r="AB49" s="2">
        <v>8.0093999999999999E-2</v>
      </c>
      <c r="AC49" s="2">
        <v>5.9964000000000003E-2</v>
      </c>
      <c r="AD49" s="2">
        <v>7.3999999999999996E-2</v>
      </c>
      <c r="AE49" s="2">
        <v>9.5306000000000002E-2</v>
      </c>
      <c r="AF49" s="2">
        <v>0.25927800000000001</v>
      </c>
      <c r="AG49" s="2">
        <v>0.25987199999999999</v>
      </c>
      <c r="AH49" s="2">
        <v>0.24987200000000001</v>
      </c>
      <c r="AI49" s="26">
        <v>0.24920400000000001</v>
      </c>
      <c r="AJ49" s="2">
        <v>0.25794</v>
      </c>
      <c r="AK49" s="2">
        <v>0.26143</v>
      </c>
      <c r="AL49" s="2">
        <v>0.26637</v>
      </c>
    </row>
    <row r="50" spans="1:38" x14ac:dyDescent="0.4">
      <c r="A50" s="2" t="s">
        <v>49</v>
      </c>
      <c r="B50" s="2" t="s">
        <v>50</v>
      </c>
      <c r="D50" s="2">
        <v>0.46217049999999998</v>
      </c>
      <c r="E50" s="2">
        <v>0.528833</v>
      </c>
      <c r="F50" s="2">
        <v>0.381469</v>
      </c>
      <c r="G50" s="2">
        <v>0.21610399999999999</v>
      </c>
      <c r="H50" s="2">
        <v>0.21611</v>
      </c>
      <c r="I50" s="2">
        <v>0.19233600000000001</v>
      </c>
      <c r="J50" s="2">
        <v>0.18504399999999999</v>
      </c>
      <c r="K50" s="2">
        <v>0.18615100000000001</v>
      </c>
      <c r="L50" s="2">
        <v>0.29728399999999999</v>
      </c>
      <c r="M50" s="2">
        <v>0.23627600000000001</v>
      </c>
      <c r="N50" s="2">
        <v>0.23027900000000001</v>
      </c>
      <c r="O50" s="2">
        <v>0.19084000000000001</v>
      </c>
      <c r="P50" s="2">
        <v>0.21393899999999999</v>
      </c>
      <c r="Q50" s="2">
        <v>0.216114</v>
      </c>
      <c r="R50" s="2">
        <v>0.20477500000000001</v>
      </c>
      <c r="S50" s="2">
        <v>0.25796999999999998</v>
      </c>
      <c r="T50" s="2">
        <v>0.21048700000000001</v>
      </c>
      <c r="U50" s="2">
        <v>0.20486399999999999</v>
      </c>
      <c r="V50" s="2">
        <v>0.18391099999999999</v>
      </c>
      <c r="W50" s="2">
        <v>0.173982</v>
      </c>
      <c r="X50" s="2">
        <v>0.194878</v>
      </c>
      <c r="Y50" s="2">
        <v>0.205541</v>
      </c>
      <c r="Z50" s="2">
        <v>0.20095099999999999</v>
      </c>
      <c r="AA50" s="2">
        <v>0.23369300000000001</v>
      </c>
      <c r="AB50" s="2">
        <v>0.33207799999999998</v>
      </c>
      <c r="AC50" s="2">
        <v>0.35111599999999998</v>
      </c>
      <c r="AD50" s="2">
        <v>0.35187499999999999</v>
      </c>
      <c r="AE50" s="2">
        <v>0.35198600000000002</v>
      </c>
      <c r="AF50" s="2">
        <v>0.30729099999999998</v>
      </c>
      <c r="AG50" s="2">
        <v>0.26501400000000003</v>
      </c>
      <c r="AH50" s="2">
        <v>0.32994400000000002</v>
      </c>
      <c r="AI50" s="26">
        <v>0.33904400000000001</v>
      </c>
      <c r="AJ50" s="2">
        <v>0.30201899999999998</v>
      </c>
      <c r="AK50" s="2">
        <v>0.33691500000000002</v>
      </c>
      <c r="AL50" s="2">
        <v>0.36653799999999997</v>
      </c>
    </row>
    <row r="51" spans="1:38" x14ac:dyDescent="0.4">
      <c r="A51" s="2" t="s">
        <v>51</v>
      </c>
      <c r="B51" s="2" t="s">
        <v>52</v>
      </c>
      <c r="D51" s="2">
        <v>5.4873390000000004</v>
      </c>
      <c r="E51" s="2">
        <v>5.1707749999999999</v>
      </c>
      <c r="F51" s="2">
        <v>2.4510019999999999</v>
      </c>
      <c r="G51" s="2">
        <v>1.5621240000000001</v>
      </c>
      <c r="H51" s="2">
        <v>1.5382420000000001</v>
      </c>
      <c r="I51" s="2">
        <v>1.176701</v>
      </c>
      <c r="J51" s="2">
        <v>1.1368050000000001</v>
      </c>
      <c r="K51" s="2">
        <v>1.203905</v>
      </c>
      <c r="L51" s="2">
        <v>1.271765</v>
      </c>
      <c r="M51" s="2">
        <v>1.1081890000000001</v>
      </c>
      <c r="N51" s="2">
        <v>0.95415700000000003</v>
      </c>
      <c r="O51" s="2">
        <v>0.92483199999999999</v>
      </c>
      <c r="P51" s="2">
        <v>0.98132399999999997</v>
      </c>
      <c r="Q51" s="2">
        <v>1.060999</v>
      </c>
      <c r="R51" s="2">
        <v>1.207554</v>
      </c>
      <c r="S51" s="2">
        <v>1.3759870000000001</v>
      </c>
      <c r="T51" s="2">
        <v>1.7217169999999999</v>
      </c>
      <c r="U51" s="2">
        <v>1.743554</v>
      </c>
      <c r="V51" s="2">
        <v>1.527938</v>
      </c>
      <c r="W51" s="2">
        <v>0.94606299999999999</v>
      </c>
      <c r="X51" s="2">
        <v>1.0028820000000001</v>
      </c>
      <c r="Y51" s="2">
        <v>1.2030259999999999</v>
      </c>
      <c r="Z51" s="2">
        <v>1.3953230000000001</v>
      </c>
      <c r="AA51" s="2">
        <v>1.5594269999999999</v>
      </c>
      <c r="AB51" s="2">
        <v>1.4001479999999999</v>
      </c>
      <c r="AC51" s="2">
        <v>1.6357440000000001</v>
      </c>
      <c r="AD51" s="2">
        <v>1.5056499999999999</v>
      </c>
      <c r="AE51" s="2">
        <v>1.430166</v>
      </c>
      <c r="AF51" s="2">
        <v>1.6697660000000001</v>
      </c>
      <c r="AG51" s="2">
        <v>1.828964</v>
      </c>
      <c r="AH51" s="2">
        <v>1.7678609999999999</v>
      </c>
      <c r="AI51" s="26">
        <v>1.993044</v>
      </c>
      <c r="AJ51" s="2">
        <v>2.079663</v>
      </c>
      <c r="AK51" s="2">
        <v>1.5700559999999999</v>
      </c>
      <c r="AL51" s="2">
        <v>1.7831760000000001</v>
      </c>
    </row>
    <row r="52" spans="1:38" x14ac:dyDescent="0.4">
      <c r="A52" s="2" t="s">
        <v>53</v>
      </c>
      <c r="B52" s="2" t="s">
        <v>54</v>
      </c>
      <c r="D52" s="2">
        <v>0.87429900000000005</v>
      </c>
      <c r="E52" s="2">
        <v>1.0044029999999999</v>
      </c>
      <c r="F52" s="2">
        <v>0.70755000000000001</v>
      </c>
      <c r="G52" s="2">
        <v>0.43099599999999999</v>
      </c>
      <c r="H52" s="2">
        <v>0.48178599999999999</v>
      </c>
      <c r="I52" s="2">
        <v>0.40635199999999999</v>
      </c>
      <c r="J52" s="2">
        <v>0.41771999999999998</v>
      </c>
      <c r="K52" s="2">
        <v>0.42060199999999998</v>
      </c>
      <c r="L52" s="2">
        <v>0.515567</v>
      </c>
      <c r="M52" s="2">
        <v>0.42368699999999998</v>
      </c>
      <c r="N52" s="2">
        <v>0.44239600000000001</v>
      </c>
      <c r="O52" s="2">
        <v>0.62602800000000003</v>
      </c>
      <c r="P52" s="2">
        <v>1.028637</v>
      </c>
      <c r="Q52" s="2">
        <v>1.2013400000000001</v>
      </c>
      <c r="R52" s="2">
        <v>1.2487280000000001</v>
      </c>
      <c r="S52" s="2">
        <v>1.191513</v>
      </c>
      <c r="T52" s="2">
        <v>1.121205</v>
      </c>
      <c r="U52" s="2">
        <v>1.0961069999999999</v>
      </c>
      <c r="V52" s="2">
        <v>0.99834500000000004</v>
      </c>
      <c r="W52" s="2">
        <v>0.75766599999999995</v>
      </c>
      <c r="X52" s="2">
        <v>0.85741999999999996</v>
      </c>
      <c r="Y52" s="2">
        <v>0.837171</v>
      </c>
      <c r="Z52" s="2">
        <v>0.97908700000000004</v>
      </c>
      <c r="AA52" s="2">
        <v>0.87903699999999996</v>
      </c>
      <c r="AB52" s="2">
        <v>0.74605399999999999</v>
      </c>
      <c r="AC52" s="2">
        <v>0.79711900000000002</v>
      </c>
      <c r="AD52" s="2">
        <v>0.86535399999999996</v>
      </c>
      <c r="AE52" s="2">
        <v>0.81233699999999998</v>
      </c>
      <c r="AF52" s="2">
        <v>0.77079600000000004</v>
      </c>
      <c r="AG52" s="2">
        <v>0.78873199999999999</v>
      </c>
      <c r="AH52" s="2">
        <v>0.92935500000000004</v>
      </c>
      <c r="AI52" s="26">
        <v>0.74639100000000003</v>
      </c>
      <c r="AJ52" s="2">
        <v>0.73193799999999998</v>
      </c>
      <c r="AK52" s="2">
        <v>0.69539499999999999</v>
      </c>
      <c r="AL52" s="2">
        <v>0.69648299999999996</v>
      </c>
    </row>
    <row r="53" spans="1:38" x14ac:dyDescent="0.4"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8" x14ac:dyDescent="0.4">
      <c r="A54" s="9" t="s">
        <v>55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/>
    </row>
    <row r="55" spans="1:38" x14ac:dyDescent="0.4">
      <c r="A55" s="2" t="s">
        <v>34</v>
      </c>
      <c r="D55" s="10">
        <f t="shared" ref="D55:AL55" si="15">D59</f>
        <v>109.48439999999999</v>
      </c>
      <c r="E55" s="10">
        <f t="shared" si="15"/>
        <v>113.6553</v>
      </c>
      <c r="F55" s="10">
        <f t="shared" si="15"/>
        <v>58.023200000000003</v>
      </c>
      <c r="G55" s="10">
        <f t="shared" si="15"/>
        <v>76.881119999999996</v>
      </c>
      <c r="H55" s="10">
        <f t="shared" si="15"/>
        <v>71.551329999999993</v>
      </c>
      <c r="I55" s="10">
        <f t="shared" si="15"/>
        <v>71.945580000000007</v>
      </c>
      <c r="J55" s="10">
        <f t="shared" si="15"/>
        <v>80.410120000000006</v>
      </c>
      <c r="K55" s="10">
        <f t="shared" si="15"/>
        <v>82.610290000000006</v>
      </c>
      <c r="L55" s="10">
        <f t="shared" si="15"/>
        <v>82.882620000000003</v>
      </c>
      <c r="M55" s="10">
        <f t="shared" si="15"/>
        <v>86.672510000000003</v>
      </c>
      <c r="N55" s="10">
        <f t="shared" si="15"/>
        <v>88.663380000000004</v>
      </c>
      <c r="O55" s="10">
        <f t="shared" si="15"/>
        <v>90.570509999999999</v>
      </c>
      <c r="P55" s="10">
        <f t="shared" si="15"/>
        <v>90.209649999999996</v>
      </c>
      <c r="Q55" s="10">
        <f t="shared" si="15"/>
        <v>92.141390000000001</v>
      </c>
      <c r="R55" s="10">
        <f t="shared" si="15"/>
        <v>93.022930000000002</v>
      </c>
      <c r="S55" s="10">
        <f t="shared" si="15"/>
        <v>96.026600000000002</v>
      </c>
      <c r="T55" s="10">
        <f t="shared" si="15"/>
        <v>99.413719999999998</v>
      </c>
      <c r="U55" s="10">
        <f t="shared" si="15"/>
        <v>95.114879999999999</v>
      </c>
      <c r="V55" s="10">
        <f t="shared" si="15"/>
        <v>97.215590000000006</v>
      </c>
      <c r="W55" s="10">
        <f t="shared" si="15"/>
        <v>96.615129999999994</v>
      </c>
      <c r="X55" s="10">
        <f t="shared" si="15"/>
        <v>96.694069999999996</v>
      </c>
      <c r="Y55" s="10">
        <f t="shared" si="15"/>
        <v>93.300520000000006</v>
      </c>
      <c r="Z55" s="10">
        <f t="shared" si="15"/>
        <v>92.073800000000006</v>
      </c>
      <c r="AA55" s="10">
        <f t="shared" si="15"/>
        <v>88.198440000000005</v>
      </c>
      <c r="AB55" s="10">
        <f t="shared" si="15"/>
        <v>80.634860000000003</v>
      </c>
      <c r="AC55" s="10">
        <f t="shared" si="15"/>
        <v>75.337440000000001</v>
      </c>
      <c r="AD55" s="10">
        <f t="shared" si="15"/>
        <v>73.146190000000004</v>
      </c>
      <c r="AE55" s="10">
        <f t="shared" si="15"/>
        <v>71.432929999999999</v>
      </c>
      <c r="AF55" s="10">
        <f t="shared" si="15"/>
        <v>71.346270000000004</v>
      </c>
      <c r="AG55" s="10">
        <f t="shared" si="15"/>
        <v>66.334609999999998</v>
      </c>
      <c r="AH55" s="10">
        <f t="shared" si="15"/>
        <v>63.222459999999998</v>
      </c>
      <c r="AI55" s="25">
        <f t="shared" si="15"/>
        <v>63.726959999999998</v>
      </c>
      <c r="AJ55" s="25">
        <f t="shared" si="15"/>
        <v>59.716239999999999</v>
      </c>
      <c r="AK55" s="25">
        <f t="shared" si="15"/>
        <v>51.929920000000003</v>
      </c>
      <c r="AL55" s="25">
        <f t="shared" si="15"/>
        <v>52.432699999999997</v>
      </c>
    </row>
    <row r="56" spans="1:38" x14ac:dyDescent="0.4">
      <c r="A56" s="14" t="s">
        <v>24</v>
      </c>
      <c r="B56" s="14"/>
      <c r="C56" s="14"/>
      <c r="D56" s="14"/>
      <c r="E56" s="15">
        <f t="shared" ref="E56:R56" si="16">(E55-$D55)/$D55</f>
        <v>3.8095838311211494E-2</v>
      </c>
      <c r="F56" s="15">
        <f t="shared" si="16"/>
        <v>-0.470032260303751</v>
      </c>
      <c r="G56" s="15">
        <f t="shared" si="16"/>
        <v>-0.29778927408836325</v>
      </c>
      <c r="H56" s="15">
        <f t="shared" si="16"/>
        <v>-0.34647009071612034</v>
      </c>
      <c r="I56" s="15">
        <f t="shared" si="16"/>
        <v>-0.34286912108026341</v>
      </c>
      <c r="J56" s="15">
        <f t="shared" si="16"/>
        <v>-0.26555637150132794</v>
      </c>
      <c r="K56" s="15">
        <f t="shared" si="16"/>
        <v>-0.24546063183430689</v>
      </c>
      <c r="L56" s="15">
        <f t="shared" si="16"/>
        <v>-0.24297324550346891</v>
      </c>
      <c r="M56" s="15">
        <f t="shared" si="16"/>
        <v>-0.20835744635765455</v>
      </c>
      <c r="N56" s="15">
        <f t="shared" si="16"/>
        <v>-0.19017339456580107</v>
      </c>
      <c r="O56" s="15">
        <f t="shared" si="16"/>
        <v>-0.17275420059844138</v>
      </c>
      <c r="P56" s="15">
        <f t="shared" si="16"/>
        <v>-0.1760501952789621</v>
      </c>
      <c r="Q56" s="15">
        <f t="shared" si="16"/>
        <v>-0.15840622042957711</v>
      </c>
      <c r="R56" s="15">
        <f t="shared" si="16"/>
        <v>-0.15035447972496532</v>
      </c>
      <c r="S56" s="45">
        <f>(S55-$D55)/$D55</f>
        <v>-0.12291979496622343</v>
      </c>
      <c r="T56" s="15">
        <f t="shared" ref="T56:AL56" si="17">(T55-$D55)/$D55</f>
        <v>-9.1982784762029993E-2</v>
      </c>
      <c r="U56" s="15">
        <f t="shared" si="17"/>
        <v>-0.1312471913806898</v>
      </c>
      <c r="V56" s="15">
        <f t="shared" si="17"/>
        <v>-0.11205989163753</v>
      </c>
      <c r="W56" s="15">
        <f t="shared" si="17"/>
        <v>-0.11754432594963302</v>
      </c>
      <c r="X56" s="15">
        <f t="shared" si="17"/>
        <v>-0.11682330998754159</v>
      </c>
      <c r="Y56" s="15">
        <f t="shared" si="17"/>
        <v>-0.14781905001991141</v>
      </c>
      <c r="Z56" s="15">
        <f t="shared" si="17"/>
        <v>-0.15902356865452968</v>
      </c>
      <c r="AA56" s="15">
        <f t="shared" si="17"/>
        <v>-0.1944200269627453</v>
      </c>
      <c r="AB56" s="15">
        <f t="shared" si="17"/>
        <v>-0.26350365896876626</v>
      </c>
      <c r="AC56" s="15">
        <f t="shared" si="17"/>
        <v>-0.31188881703694771</v>
      </c>
      <c r="AD56" s="15">
        <f t="shared" si="17"/>
        <v>-0.33190308390967105</v>
      </c>
      <c r="AE56" s="15">
        <f t="shared" si="17"/>
        <v>-0.34755152332204403</v>
      </c>
      <c r="AF56" s="15">
        <f t="shared" si="17"/>
        <v>-0.34834305161283247</v>
      </c>
      <c r="AG56" s="15">
        <f t="shared" si="17"/>
        <v>-0.39411815747266277</v>
      </c>
      <c r="AH56" s="15">
        <f t="shared" si="17"/>
        <v>-0.42254366832169693</v>
      </c>
      <c r="AI56" s="31">
        <f t="shared" si="17"/>
        <v>-0.41793570590878698</v>
      </c>
      <c r="AJ56" s="31">
        <f t="shared" si="17"/>
        <v>-0.45456850473674787</v>
      </c>
      <c r="AK56" s="31">
        <f t="shared" si="17"/>
        <v>-0.52568658183266281</v>
      </c>
      <c r="AL56" s="31">
        <f t="shared" si="17"/>
        <v>-0.52109432942044709</v>
      </c>
    </row>
    <row r="57" spans="1:38" x14ac:dyDescent="0.4">
      <c r="A57" s="16" t="s">
        <v>25</v>
      </c>
      <c r="D57" s="10"/>
      <c r="E57" s="17">
        <f t="shared" ref="E57:AL57" si="18">(E55-D55)/D55</f>
        <v>3.8095838311211494E-2</v>
      </c>
      <c r="F57" s="17">
        <f t="shared" si="18"/>
        <v>-0.48948091290067419</v>
      </c>
      <c r="G57" s="17">
        <f t="shared" si="18"/>
        <v>0.325006549104496</v>
      </c>
      <c r="H57" s="17">
        <f t="shared" si="18"/>
        <v>-6.9325082673093244E-2</v>
      </c>
      <c r="I57" s="17">
        <f t="shared" si="18"/>
        <v>5.5100303516372627E-3</v>
      </c>
      <c r="J57" s="17">
        <f t="shared" si="18"/>
        <v>0.11765198084441043</v>
      </c>
      <c r="K57" s="17">
        <f t="shared" si="18"/>
        <v>2.7361854453145946E-2</v>
      </c>
      <c r="L57" s="17">
        <f t="shared" si="18"/>
        <v>3.2965626921294747E-3</v>
      </c>
      <c r="M57" s="17">
        <f t="shared" si="18"/>
        <v>4.5725991770047804E-2</v>
      </c>
      <c r="N57" s="17">
        <f t="shared" si="18"/>
        <v>2.2970028213097796E-2</v>
      </c>
      <c r="O57" s="17">
        <f t="shared" si="18"/>
        <v>2.1509782279899491E-2</v>
      </c>
      <c r="P57" s="17">
        <f t="shared" si="18"/>
        <v>-3.9842990836642346E-3</v>
      </c>
      <c r="Q57" s="17">
        <f t="shared" si="18"/>
        <v>2.1413895298341198E-2</v>
      </c>
      <c r="R57" s="17">
        <f t="shared" si="18"/>
        <v>9.5672531095960366E-3</v>
      </c>
      <c r="S57" s="17">
        <f t="shared" si="18"/>
        <v>3.2289565594203491E-2</v>
      </c>
      <c r="T57" s="17">
        <f t="shared" si="18"/>
        <v>3.5272726515361327E-2</v>
      </c>
      <c r="U57" s="17">
        <f t="shared" si="18"/>
        <v>-4.3241918721077924E-2</v>
      </c>
      <c r="V57" s="17">
        <f t="shared" si="18"/>
        <v>2.2086029020906155E-2</v>
      </c>
      <c r="W57" s="17">
        <f t="shared" si="18"/>
        <v>-6.1765813487323629E-3</v>
      </c>
      <c r="X57" s="17">
        <f t="shared" si="18"/>
        <v>8.1705629335698143E-4</v>
      </c>
      <c r="Y57" s="17">
        <f t="shared" si="18"/>
        <v>-3.5095740617806147E-2</v>
      </c>
      <c r="Z57" s="17">
        <f t="shared" si="18"/>
        <v>-1.3148051050519334E-2</v>
      </c>
      <c r="AA57" s="17">
        <f t="shared" si="18"/>
        <v>-4.2089714989497561E-2</v>
      </c>
      <c r="AB57" s="17">
        <f t="shared" si="18"/>
        <v>-8.5756392063170289E-2</v>
      </c>
      <c r="AC57" s="17">
        <f t="shared" si="18"/>
        <v>-6.5696399795324281E-2</v>
      </c>
      <c r="AD57" s="17">
        <f t="shared" si="18"/>
        <v>-2.90858038181281E-2</v>
      </c>
      <c r="AE57" s="17">
        <f t="shared" si="18"/>
        <v>-2.3422409287483126E-2</v>
      </c>
      <c r="AF57" s="17">
        <f t="shared" si="18"/>
        <v>-1.2131659726122791E-3</v>
      </c>
      <c r="AG57" s="17">
        <f t="shared" si="18"/>
        <v>-7.0244176745329581E-2</v>
      </c>
      <c r="AH57" s="20">
        <f t="shared" si="18"/>
        <v>-4.69159312159972E-2</v>
      </c>
      <c r="AI57" s="21">
        <f t="shared" si="18"/>
        <v>7.9797590919429614E-3</v>
      </c>
      <c r="AJ57" s="21">
        <f t="shared" si="18"/>
        <v>-6.2936000713042006E-2</v>
      </c>
      <c r="AK57" s="21">
        <f t="shared" si="18"/>
        <v>-0.13038865139533226</v>
      </c>
      <c r="AL57" s="21">
        <f t="shared" si="18"/>
        <v>9.681894368410238E-3</v>
      </c>
    </row>
    <row r="58" spans="1:38" hidden="1" x14ac:dyDescent="0.4">
      <c r="A58" s="2" t="s">
        <v>35</v>
      </c>
      <c r="D58" s="22" t="e">
        <f>D55/#REF!</f>
        <v>#REF!</v>
      </c>
      <c r="E58" s="22" t="e">
        <f>E55/#REF!</f>
        <v>#REF!</v>
      </c>
      <c r="F58" s="22" t="e">
        <f>F55/#REF!</f>
        <v>#REF!</v>
      </c>
      <c r="G58" s="22" t="e">
        <f>G55/#REF!</f>
        <v>#REF!</v>
      </c>
      <c r="H58" s="22" t="e">
        <f>H55/#REF!</f>
        <v>#REF!</v>
      </c>
      <c r="I58" s="22" t="e">
        <f>I55/#REF!</f>
        <v>#REF!</v>
      </c>
      <c r="J58" s="22" t="e">
        <f>J55/#REF!</f>
        <v>#REF!</v>
      </c>
      <c r="K58" s="22" t="e">
        <f>K55/#REF!</f>
        <v>#REF!</v>
      </c>
      <c r="L58" s="22" t="e">
        <f>L55/#REF!</f>
        <v>#REF!</v>
      </c>
      <c r="M58" s="22" t="e">
        <f>M55/#REF!</f>
        <v>#REF!</v>
      </c>
      <c r="N58" s="22" t="e">
        <f>N55/#REF!</f>
        <v>#REF!</v>
      </c>
      <c r="O58" s="22" t="e">
        <f>O55/#REF!</f>
        <v>#REF!</v>
      </c>
      <c r="P58" s="22" t="e">
        <f>P55/#REF!</f>
        <v>#REF!</v>
      </c>
      <c r="Q58" s="22" t="e">
        <f>Q55/#REF!</f>
        <v>#REF!</v>
      </c>
      <c r="R58" s="22" t="e">
        <f>R55/#REF!</f>
        <v>#REF!</v>
      </c>
      <c r="S58" s="22" t="e">
        <f>S55/#REF!</f>
        <v>#REF!</v>
      </c>
      <c r="T58" s="22" t="e">
        <f>T55/#REF!</f>
        <v>#REF!</v>
      </c>
      <c r="U58" s="22" t="e">
        <f>U55/#REF!</f>
        <v>#REF!</v>
      </c>
      <c r="V58" s="22" t="e">
        <f>V55/#REF!</f>
        <v>#REF!</v>
      </c>
      <c r="W58" s="22" t="e">
        <f>W55/#REF!</f>
        <v>#REF!</v>
      </c>
      <c r="X58" s="22" t="e">
        <f>X55/#REF!</f>
        <v>#REF!</v>
      </c>
      <c r="Y58" s="22" t="e">
        <f>Y55/#REF!</f>
        <v>#REF!</v>
      </c>
      <c r="Z58" s="22" t="e">
        <f>Z55/#REF!</f>
        <v>#REF!</v>
      </c>
      <c r="AA58" s="22" t="e">
        <f>AA55/#REF!</f>
        <v>#REF!</v>
      </c>
      <c r="AB58" s="22" t="e">
        <f>AB55/#REF!</f>
        <v>#REF!</v>
      </c>
      <c r="AC58" s="22" t="e">
        <f>AC55/#REF!</f>
        <v>#REF!</v>
      </c>
      <c r="AD58" s="22" t="e">
        <f>AD55/#REF!</f>
        <v>#REF!</v>
      </c>
      <c r="AE58" s="22" t="e">
        <f>AE55/#REF!</f>
        <v>#REF!</v>
      </c>
      <c r="AF58" s="22" t="e">
        <f>AF55/#REF!</f>
        <v>#REF!</v>
      </c>
      <c r="AG58" s="22" t="e">
        <f>AG55/#REF!</f>
        <v>#REF!</v>
      </c>
      <c r="AH58" s="22" t="e">
        <f>AH55/#REF!</f>
        <v>#REF!</v>
      </c>
      <c r="AI58" s="23" t="e">
        <f>AI55/#REF!</f>
        <v>#REF!</v>
      </c>
    </row>
    <row r="59" spans="1:38" x14ac:dyDescent="0.4">
      <c r="A59" s="2" t="s">
        <v>56</v>
      </c>
      <c r="B59" s="2" t="s">
        <v>57</v>
      </c>
      <c r="D59" s="2">
        <v>109.48439999999999</v>
      </c>
      <c r="E59" s="2">
        <v>113.6553</v>
      </c>
      <c r="F59" s="2">
        <v>58.023200000000003</v>
      </c>
      <c r="G59" s="2">
        <v>76.881119999999996</v>
      </c>
      <c r="H59" s="2">
        <v>71.551329999999993</v>
      </c>
      <c r="I59" s="2">
        <v>71.945580000000007</v>
      </c>
      <c r="J59" s="2">
        <v>80.410120000000006</v>
      </c>
      <c r="K59" s="2">
        <v>82.610290000000006</v>
      </c>
      <c r="L59" s="2">
        <v>82.882620000000003</v>
      </c>
      <c r="M59" s="2">
        <v>86.672510000000003</v>
      </c>
      <c r="N59" s="2">
        <v>88.663380000000004</v>
      </c>
      <c r="O59" s="2">
        <v>90.570509999999999</v>
      </c>
      <c r="P59" s="2">
        <v>90.209649999999996</v>
      </c>
      <c r="Q59" s="2">
        <v>92.141390000000001</v>
      </c>
      <c r="R59" s="2">
        <v>93.022930000000002</v>
      </c>
      <c r="S59" s="2">
        <v>96.026600000000002</v>
      </c>
      <c r="T59" s="2">
        <v>99.413719999999998</v>
      </c>
      <c r="U59" s="2">
        <v>95.114879999999999</v>
      </c>
      <c r="V59" s="2">
        <v>97.215590000000006</v>
      </c>
      <c r="W59" s="2">
        <v>96.615129999999994</v>
      </c>
      <c r="X59" s="2">
        <v>96.694069999999996</v>
      </c>
      <c r="Y59" s="2">
        <v>93.300520000000006</v>
      </c>
      <c r="Z59" s="2">
        <v>92.073800000000006</v>
      </c>
      <c r="AA59" s="2">
        <v>88.198440000000005</v>
      </c>
      <c r="AB59" s="2">
        <v>80.634860000000003</v>
      </c>
      <c r="AC59" s="2">
        <v>75.337440000000001</v>
      </c>
      <c r="AD59" s="2">
        <v>73.146190000000004</v>
      </c>
      <c r="AE59" s="2">
        <v>71.432929999999999</v>
      </c>
      <c r="AF59" s="2">
        <v>71.346270000000004</v>
      </c>
      <c r="AG59" s="2">
        <v>66.334609999999998</v>
      </c>
      <c r="AH59" s="2">
        <v>63.222459999999998</v>
      </c>
      <c r="AI59" s="26">
        <v>63.726959999999998</v>
      </c>
      <c r="AJ59" s="2">
        <v>59.716239999999999</v>
      </c>
      <c r="AK59" s="2">
        <v>51.929920000000003</v>
      </c>
      <c r="AL59" s="2">
        <v>52.432699999999997</v>
      </c>
    </row>
    <row r="60" spans="1:38" x14ac:dyDescent="0.4">
      <c r="AI60"/>
    </row>
    <row r="61" spans="1:38" x14ac:dyDescent="0.4">
      <c r="A61" s="9" t="s">
        <v>58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/>
    </row>
    <row r="62" spans="1:38" x14ac:dyDescent="0.4">
      <c r="A62" s="2" t="s">
        <v>34</v>
      </c>
      <c r="D62" s="10">
        <f t="shared" ref="D62:AL62" si="19">D66</f>
        <v>12.67629</v>
      </c>
      <c r="E62" s="10">
        <f t="shared" si="19"/>
        <v>14.71054</v>
      </c>
      <c r="F62" s="10">
        <f t="shared" si="19"/>
        <v>7.8686819999999997</v>
      </c>
      <c r="G62" s="10">
        <f t="shared" si="19"/>
        <v>7.417516</v>
      </c>
      <c r="H62" s="10">
        <f t="shared" si="19"/>
        <v>7.3419850000000002</v>
      </c>
      <c r="I62" s="10">
        <f t="shared" si="19"/>
        <v>6.5733509999999997</v>
      </c>
      <c r="J62" s="10">
        <f t="shared" si="19"/>
        <v>5.3104449999999996</v>
      </c>
      <c r="K62" s="10">
        <f t="shared" si="19"/>
        <v>3.7102840000000001</v>
      </c>
      <c r="L62" s="10">
        <f t="shared" si="19"/>
        <v>3.665924</v>
      </c>
      <c r="M62" s="10">
        <f t="shared" si="19"/>
        <v>2.9923730000000002</v>
      </c>
      <c r="N62" s="10">
        <f t="shared" si="19"/>
        <v>2.1693190000000002</v>
      </c>
      <c r="O62" s="10">
        <f t="shared" si="19"/>
        <v>1.857351</v>
      </c>
      <c r="P62" s="10">
        <f t="shared" si="19"/>
        <v>2.0291169999999998</v>
      </c>
      <c r="Q62" s="10">
        <f t="shared" si="19"/>
        <v>1.9124669999999999</v>
      </c>
      <c r="R62" s="10">
        <f t="shared" si="19"/>
        <v>1.9097459999999999</v>
      </c>
      <c r="S62" s="10">
        <f t="shared" si="19"/>
        <v>2.0636839999999999</v>
      </c>
      <c r="T62" s="10">
        <f t="shared" si="19"/>
        <v>2.5217809999999998</v>
      </c>
      <c r="U62" s="10">
        <f t="shared" si="19"/>
        <v>2.1464829999999999</v>
      </c>
      <c r="V62" s="10">
        <f t="shared" si="19"/>
        <v>1.983169</v>
      </c>
      <c r="W62" s="10">
        <f t="shared" si="19"/>
        <v>2.0112320000000001</v>
      </c>
      <c r="X62" s="10">
        <f t="shared" si="19"/>
        <v>2.0553189999999999</v>
      </c>
      <c r="Y62" s="10">
        <f t="shared" si="19"/>
        <v>2.2309860000000001</v>
      </c>
      <c r="Z62" s="10">
        <f t="shared" si="19"/>
        <v>1.719757</v>
      </c>
      <c r="AA62" s="10">
        <f t="shared" si="19"/>
        <v>1.9726360000000001</v>
      </c>
      <c r="AB62" s="10">
        <f t="shared" si="19"/>
        <v>1.845974</v>
      </c>
      <c r="AC62" s="10">
        <f t="shared" si="19"/>
        <v>1.7442120000000001</v>
      </c>
      <c r="AD62" s="10">
        <f t="shared" si="19"/>
        <v>1.6996819999999999</v>
      </c>
      <c r="AE62" s="10">
        <f t="shared" si="19"/>
        <v>1.8871599999999999</v>
      </c>
      <c r="AF62" s="10">
        <f t="shared" si="19"/>
        <v>2.032867</v>
      </c>
      <c r="AG62" s="10">
        <f t="shared" si="19"/>
        <v>1.9775689999999999</v>
      </c>
      <c r="AH62" s="10">
        <f t="shared" si="19"/>
        <v>1.742543</v>
      </c>
      <c r="AI62" s="25">
        <f t="shared" si="19"/>
        <v>2.193235</v>
      </c>
      <c r="AJ62" s="25">
        <f t="shared" si="19"/>
        <v>1.7990269999999999</v>
      </c>
      <c r="AK62" s="25">
        <f t="shared" si="19"/>
        <v>1.9280459999999999</v>
      </c>
      <c r="AL62" s="25">
        <f t="shared" si="19"/>
        <v>1.6865589999999999</v>
      </c>
    </row>
    <row r="63" spans="1:38" x14ac:dyDescent="0.4">
      <c r="A63" s="14" t="s">
        <v>24</v>
      </c>
      <c r="B63" s="14"/>
      <c r="C63" s="14"/>
      <c r="D63" s="14"/>
      <c r="E63" s="15">
        <f t="shared" ref="E63:AL63" si="20">(E62-$D62)/$D62</f>
        <v>0.16047676410053732</v>
      </c>
      <c r="F63" s="15">
        <f t="shared" si="20"/>
        <v>-0.37925986230987141</v>
      </c>
      <c r="G63" s="15">
        <f t="shared" si="20"/>
        <v>-0.4148511906874961</v>
      </c>
      <c r="H63" s="15">
        <f t="shared" si="20"/>
        <v>-0.42080963752012612</v>
      </c>
      <c r="I63" s="15">
        <f t="shared" si="20"/>
        <v>-0.48144520202677599</v>
      </c>
      <c r="J63" s="15">
        <f t="shared" si="20"/>
        <v>-0.58107261667254384</v>
      </c>
      <c r="K63" s="15">
        <f t="shared" si="20"/>
        <v>-0.70730521311834926</v>
      </c>
      <c r="L63" s="15">
        <f t="shared" si="20"/>
        <v>-0.71080465972299467</v>
      </c>
      <c r="M63" s="15">
        <f t="shared" si="20"/>
        <v>-0.7639393702731635</v>
      </c>
      <c r="N63" s="15">
        <f t="shared" si="20"/>
        <v>-0.82886798897784764</v>
      </c>
      <c r="O63" s="15">
        <f t="shared" si="20"/>
        <v>-0.853478344215855</v>
      </c>
      <c r="P63" s="15">
        <f t="shared" si="20"/>
        <v>-0.83992816510193447</v>
      </c>
      <c r="Q63" s="15">
        <f t="shared" si="20"/>
        <v>-0.84913038436324828</v>
      </c>
      <c r="R63" s="15">
        <f t="shared" si="20"/>
        <v>-0.8493450370731499</v>
      </c>
      <c r="S63" s="45">
        <f t="shared" si="20"/>
        <v>-0.83720126314560483</v>
      </c>
      <c r="T63" s="15">
        <f t="shared" si="20"/>
        <v>-0.8010631659578632</v>
      </c>
      <c r="U63" s="15">
        <f t="shared" si="20"/>
        <v>-0.83066946243735351</v>
      </c>
      <c r="V63" s="15">
        <f t="shared" si="20"/>
        <v>-0.84355288495293179</v>
      </c>
      <c r="W63" s="15">
        <f t="shared" si="20"/>
        <v>-0.84133906687208959</v>
      </c>
      <c r="X63" s="15">
        <f t="shared" si="20"/>
        <v>-0.83786115653712567</v>
      </c>
      <c r="Y63" s="15">
        <f t="shared" si="20"/>
        <v>-0.82400323754032134</v>
      </c>
      <c r="Z63" s="15">
        <f t="shared" si="20"/>
        <v>-0.8643327819101646</v>
      </c>
      <c r="AA63" s="15">
        <f t="shared" si="20"/>
        <v>-0.84438380630294829</v>
      </c>
      <c r="AB63" s="15">
        <f t="shared" si="20"/>
        <v>-0.85437584656078391</v>
      </c>
      <c r="AC63" s="15">
        <f t="shared" si="20"/>
        <v>-0.86240358969383002</v>
      </c>
      <c r="AD63" s="15">
        <f t="shared" si="20"/>
        <v>-0.86591644716237959</v>
      </c>
      <c r="AE63" s="15">
        <f t="shared" si="20"/>
        <v>-0.85112678867397329</v>
      </c>
      <c r="AF63" s="15">
        <f t="shared" si="20"/>
        <v>-0.83963233722169506</v>
      </c>
      <c r="AG63" s="15">
        <f t="shared" si="20"/>
        <v>-0.84399465458742262</v>
      </c>
      <c r="AH63" s="15">
        <f t="shared" si="20"/>
        <v>-0.86253525282239518</v>
      </c>
      <c r="AI63" s="31">
        <f t="shared" si="20"/>
        <v>-0.82698131708883282</v>
      </c>
      <c r="AJ63" s="31">
        <f t="shared" si="20"/>
        <v>-0.85807937495907705</v>
      </c>
      <c r="AK63" s="31">
        <f t="shared" si="20"/>
        <v>-0.8479013970175816</v>
      </c>
      <c r="AL63" s="31">
        <f t="shared" si="20"/>
        <v>-0.8669516869683479</v>
      </c>
    </row>
    <row r="64" spans="1:38" x14ac:dyDescent="0.4">
      <c r="A64" s="16" t="s">
        <v>25</v>
      </c>
      <c r="D64" s="10"/>
      <c r="E64" s="17">
        <f t="shared" ref="E64:AL64" si="21">(E62-D62)/D62</f>
        <v>0.16047676410053732</v>
      </c>
      <c r="F64" s="17">
        <f t="shared" si="21"/>
        <v>-0.46509903783273765</v>
      </c>
      <c r="G64" s="17">
        <f t="shared" si="21"/>
        <v>-5.7336921227722729E-2</v>
      </c>
      <c r="H64" s="17">
        <f t="shared" si="21"/>
        <v>-1.0182788955224335E-2</v>
      </c>
      <c r="I64" s="17">
        <f t="shared" si="21"/>
        <v>-0.10469021661035816</v>
      </c>
      <c r="J64" s="17">
        <f t="shared" si="21"/>
        <v>-0.19212514286853086</v>
      </c>
      <c r="K64" s="17">
        <f t="shared" si="21"/>
        <v>-0.30132333542669204</v>
      </c>
      <c r="L64" s="17">
        <f t="shared" si="21"/>
        <v>-1.1955958088383577E-2</v>
      </c>
      <c r="M64" s="17">
        <f t="shared" si="21"/>
        <v>-0.1837329415448874</v>
      </c>
      <c r="N64" s="17">
        <f t="shared" si="21"/>
        <v>-0.27505060365134959</v>
      </c>
      <c r="O64" s="17">
        <f t="shared" si="21"/>
        <v>-0.14380918620083086</v>
      </c>
      <c r="P64" s="17">
        <f t="shared" si="21"/>
        <v>9.2479019851390426E-2</v>
      </c>
      <c r="Q64" s="17">
        <f t="shared" si="21"/>
        <v>-5.7488060077363665E-2</v>
      </c>
      <c r="R64" s="17">
        <f t="shared" si="21"/>
        <v>-1.4227696477899872E-3</v>
      </c>
      <c r="S64" s="17">
        <f t="shared" si="21"/>
        <v>8.0606530920865865E-2</v>
      </c>
      <c r="T64" s="17">
        <f t="shared" si="21"/>
        <v>0.22198020627189047</v>
      </c>
      <c r="U64" s="17">
        <f t="shared" si="21"/>
        <v>-0.14882259799720909</v>
      </c>
      <c r="V64" s="17">
        <f t="shared" si="21"/>
        <v>-7.6084460021346528E-2</v>
      </c>
      <c r="W64" s="17">
        <f t="shared" si="21"/>
        <v>1.4150584241685995E-2</v>
      </c>
      <c r="X64" s="17">
        <f t="shared" si="21"/>
        <v>2.1920395061335422E-2</v>
      </c>
      <c r="Y64" s="17">
        <f t="shared" si="21"/>
        <v>8.5469457539194771E-2</v>
      </c>
      <c r="Z64" s="17">
        <f t="shared" si="21"/>
        <v>-0.22914935369383768</v>
      </c>
      <c r="AA64" s="17">
        <f t="shared" si="21"/>
        <v>0.14704344858023552</v>
      </c>
      <c r="AB64" s="17">
        <f t="shared" si="21"/>
        <v>-6.4209514578462551E-2</v>
      </c>
      <c r="AC64" s="17">
        <f t="shared" si="21"/>
        <v>-5.5126453568685098E-2</v>
      </c>
      <c r="AD64" s="17">
        <f t="shared" si="21"/>
        <v>-2.5530153444650178E-2</v>
      </c>
      <c r="AE64" s="17">
        <f t="shared" si="21"/>
        <v>0.11030180939728729</v>
      </c>
      <c r="AF64" s="17">
        <f t="shared" si="21"/>
        <v>7.7209669556370444E-2</v>
      </c>
      <c r="AG64" s="17">
        <f t="shared" si="21"/>
        <v>-2.7201976322110629E-2</v>
      </c>
      <c r="AH64" s="20">
        <f t="shared" si="21"/>
        <v>-0.11884591637510497</v>
      </c>
      <c r="AI64" s="21">
        <f t="shared" si="21"/>
        <v>0.25864038936198425</v>
      </c>
      <c r="AJ64" s="21">
        <f t="shared" si="21"/>
        <v>-0.17973814935472035</v>
      </c>
      <c r="AK64" s="21">
        <f t="shared" si="21"/>
        <v>7.1715988698335273E-2</v>
      </c>
      <c r="AL64" s="21">
        <f t="shared" si="21"/>
        <v>-0.12524960504054364</v>
      </c>
    </row>
    <row r="65" spans="1:38" hidden="1" x14ac:dyDescent="0.4">
      <c r="A65" s="2" t="s">
        <v>35</v>
      </c>
      <c r="D65" s="22" t="e">
        <f>D62/#REF!</f>
        <v>#REF!</v>
      </c>
      <c r="E65" s="22" t="e">
        <f>E62/#REF!</f>
        <v>#REF!</v>
      </c>
      <c r="F65" s="22" t="e">
        <f>F62/#REF!</f>
        <v>#REF!</v>
      </c>
      <c r="G65" s="22" t="e">
        <f>G62/#REF!</f>
        <v>#REF!</v>
      </c>
      <c r="H65" s="22" t="e">
        <f>H62/#REF!</f>
        <v>#REF!</v>
      </c>
      <c r="I65" s="22" t="e">
        <f>I62/#REF!</f>
        <v>#REF!</v>
      </c>
      <c r="J65" s="22" t="e">
        <f>J62/#REF!</f>
        <v>#REF!</v>
      </c>
      <c r="K65" s="22" t="e">
        <f>K62/#REF!</f>
        <v>#REF!</v>
      </c>
      <c r="L65" s="22" t="e">
        <f>L62/#REF!</f>
        <v>#REF!</v>
      </c>
      <c r="M65" s="22" t="e">
        <f>M62/#REF!</f>
        <v>#REF!</v>
      </c>
      <c r="N65" s="22" t="e">
        <f>N62/#REF!</f>
        <v>#REF!</v>
      </c>
      <c r="O65" s="22" t="e">
        <f>O62/#REF!</f>
        <v>#REF!</v>
      </c>
      <c r="P65" s="22" t="e">
        <f>P62/#REF!</f>
        <v>#REF!</v>
      </c>
      <c r="Q65" s="22" t="e">
        <f>Q62/#REF!</f>
        <v>#REF!</v>
      </c>
      <c r="R65" s="22" t="e">
        <f>R62/#REF!</f>
        <v>#REF!</v>
      </c>
      <c r="S65" s="22" t="e">
        <f>S62/#REF!</f>
        <v>#REF!</v>
      </c>
      <c r="T65" s="22" t="e">
        <f>T62/#REF!</f>
        <v>#REF!</v>
      </c>
      <c r="U65" s="22" t="e">
        <f>U62/#REF!</f>
        <v>#REF!</v>
      </c>
      <c r="V65" s="22" t="e">
        <f>V62/#REF!</f>
        <v>#REF!</v>
      </c>
      <c r="W65" s="22" t="e">
        <f>W62/#REF!</f>
        <v>#REF!</v>
      </c>
      <c r="X65" s="22" t="e">
        <f>X62/#REF!</f>
        <v>#REF!</v>
      </c>
      <c r="Y65" s="22" t="e">
        <f>Y62/#REF!</f>
        <v>#REF!</v>
      </c>
      <c r="Z65" s="22" t="e">
        <f>Z62/#REF!</f>
        <v>#REF!</v>
      </c>
      <c r="AA65" s="22" t="e">
        <f>AA62/#REF!</f>
        <v>#REF!</v>
      </c>
      <c r="AB65" s="22" t="e">
        <f>AB62/#REF!</f>
        <v>#REF!</v>
      </c>
      <c r="AC65" s="22" t="e">
        <f>AC62/#REF!</f>
        <v>#REF!</v>
      </c>
      <c r="AD65" s="22" t="e">
        <f>AD62/#REF!</f>
        <v>#REF!</v>
      </c>
      <c r="AE65" s="22" t="e">
        <f>AE62/#REF!</f>
        <v>#REF!</v>
      </c>
      <c r="AF65" s="22" t="e">
        <f>AF62/#REF!</f>
        <v>#REF!</v>
      </c>
      <c r="AG65" s="22" t="e">
        <f>AG62/#REF!</f>
        <v>#REF!</v>
      </c>
      <c r="AH65" s="22" t="e">
        <f>AH62/#REF!</f>
        <v>#REF!</v>
      </c>
      <c r="AI65" s="23" t="e">
        <f>AI62/#REF!</f>
        <v>#REF!</v>
      </c>
    </row>
    <row r="66" spans="1:38" x14ac:dyDescent="0.4">
      <c r="A66" s="2" t="s">
        <v>59</v>
      </c>
      <c r="B66" s="2" t="s">
        <v>60</v>
      </c>
      <c r="D66" s="2">
        <v>12.67629</v>
      </c>
      <c r="E66" s="2">
        <v>14.71054</v>
      </c>
      <c r="F66" s="2">
        <v>7.8686819999999997</v>
      </c>
      <c r="G66" s="2">
        <v>7.417516</v>
      </c>
      <c r="H66" s="2">
        <v>7.3419850000000002</v>
      </c>
      <c r="I66" s="2">
        <v>6.5733509999999997</v>
      </c>
      <c r="J66" s="2">
        <v>5.3104449999999996</v>
      </c>
      <c r="K66" s="2">
        <v>3.7102840000000001</v>
      </c>
      <c r="L66" s="2">
        <v>3.665924</v>
      </c>
      <c r="M66" s="2">
        <v>2.9923730000000002</v>
      </c>
      <c r="N66" s="2">
        <v>2.1693190000000002</v>
      </c>
      <c r="O66" s="2">
        <v>1.857351</v>
      </c>
      <c r="P66" s="2">
        <v>2.0291169999999998</v>
      </c>
      <c r="Q66" s="2">
        <v>1.9124669999999999</v>
      </c>
      <c r="R66" s="2">
        <v>1.9097459999999999</v>
      </c>
      <c r="S66" s="2">
        <v>2.0636839999999999</v>
      </c>
      <c r="T66" s="2">
        <v>2.5217809999999998</v>
      </c>
      <c r="U66" s="2">
        <v>2.1464829999999999</v>
      </c>
      <c r="V66" s="2">
        <v>1.983169</v>
      </c>
      <c r="W66" s="2">
        <v>2.0112320000000001</v>
      </c>
      <c r="X66" s="2">
        <v>2.0553189999999999</v>
      </c>
      <c r="Y66" s="2">
        <v>2.2309860000000001</v>
      </c>
      <c r="Z66" s="2">
        <v>1.719757</v>
      </c>
      <c r="AA66" s="2">
        <v>1.9726360000000001</v>
      </c>
      <c r="AB66" s="2">
        <v>1.845974</v>
      </c>
      <c r="AC66" s="2">
        <v>1.7442120000000001</v>
      </c>
      <c r="AD66" s="2">
        <v>1.6996819999999999</v>
      </c>
      <c r="AE66" s="2">
        <v>1.8871599999999999</v>
      </c>
      <c r="AF66" s="2">
        <v>2.032867</v>
      </c>
      <c r="AG66" s="2">
        <v>1.9775689999999999</v>
      </c>
      <c r="AH66" s="2">
        <v>1.742543</v>
      </c>
      <c r="AI66" s="26">
        <v>2.193235</v>
      </c>
      <c r="AJ66" s="2">
        <v>1.7990269999999999</v>
      </c>
      <c r="AK66" s="2">
        <v>1.9280459999999999</v>
      </c>
      <c r="AL66" s="2">
        <v>1.6865589999999999</v>
      </c>
    </row>
    <row r="67" spans="1:38" x14ac:dyDescent="0.4"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8" x14ac:dyDescent="0.4">
      <c r="A68" s="9" t="s">
        <v>61</v>
      </c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/>
    </row>
    <row r="69" spans="1:38" x14ac:dyDescent="0.4">
      <c r="A69" s="2" t="s">
        <v>34</v>
      </c>
      <c r="D69" s="10">
        <f t="shared" ref="D69:AL69" si="22">D73</f>
        <v>1.660811</v>
      </c>
      <c r="E69" s="10">
        <f t="shared" si="22"/>
        <v>1.723757</v>
      </c>
      <c r="F69" s="10">
        <f t="shared" si="22"/>
        <v>0.335478</v>
      </c>
      <c r="G69" s="10">
        <f t="shared" si="22"/>
        <v>0.30807099999999998</v>
      </c>
      <c r="H69" s="10">
        <f t="shared" si="22"/>
        <v>0.29665399999999997</v>
      </c>
      <c r="I69" s="10">
        <f t="shared" si="22"/>
        <v>0.18356700000000001</v>
      </c>
      <c r="J69" s="10">
        <f t="shared" si="22"/>
        <v>0.24318899999999999</v>
      </c>
      <c r="K69" s="10">
        <f t="shared" si="22"/>
        <v>0.21703800000000001</v>
      </c>
      <c r="L69" s="10">
        <f t="shared" si="22"/>
        <v>0.24462800000000001</v>
      </c>
      <c r="M69" s="10">
        <f t="shared" si="22"/>
        <v>0.231656</v>
      </c>
      <c r="N69" s="10">
        <f t="shared" si="22"/>
        <v>0.142151</v>
      </c>
      <c r="O69" s="10">
        <f t="shared" si="22"/>
        <v>0.18353900000000001</v>
      </c>
      <c r="P69" s="10">
        <f t="shared" si="22"/>
        <v>0.19656000000000001</v>
      </c>
      <c r="Q69" s="10">
        <f t="shared" si="22"/>
        <v>0.25003599999999998</v>
      </c>
      <c r="R69" s="10">
        <f t="shared" si="22"/>
        <v>0.177537</v>
      </c>
      <c r="S69" s="10">
        <f t="shared" si="22"/>
        <v>0.15331700000000001</v>
      </c>
      <c r="T69" s="10">
        <f t="shared" si="22"/>
        <v>0.17313500000000001</v>
      </c>
      <c r="U69" s="10">
        <f t="shared" si="22"/>
        <v>0.19165599999999999</v>
      </c>
      <c r="V69" s="10">
        <f t="shared" si="22"/>
        <v>0.19312599999999999</v>
      </c>
      <c r="W69" s="10">
        <f t="shared" si="22"/>
        <v>0.19894300000000001</v>
      </c>
      <c r="X69" s="10">
        <f t="shared" si="22"/>
        <v>0.20533699999999999</v>
      </c>
      <c r="Y69" s="10">
        <f t="shared" si="22"/>
        <v>0.233186</v>
      </c>
      <c r="Z69" s="10">
        <f t="shared" si="22"/>
        <v>0.218301</v>
      </c>
      <c r="AA69" s="10">
        <f t="shared" si="22"/>
        <v>0.22356500000000001</v>
      </c>
      <c r="AB69" s="10">
        <f t="shared" si="22"/>
        <v>0.25310300000000002</v>
      </c>
      <c r="AC69" s="10">
        <f t="shared" si="22"/>
        <v>0.23400799999999999</v>
      </c>
      <c r="AD69" s="10">
        <f t="shared" si="22"/>
        <v>0.25148900000000002</v>
      </c>
      <c r="AE69" s="10">
        <f t="shared" si="22"/>
        <v>0.29107699999999997</v>
      </c>
      <c r="AF69" s="10">
        <f t="shared" si="22"/>
        <v>0.29538999999999999</v>
      </c>
      <c r="AG69" s="10">
        <f t="shared" si="22"/>
        <v>0.28532000000000002</v>
      </c>
      <c r="AH69" s="10">
        <f t="shared" si="22"/>
        <v>0.30506499999999998</v>
      </c>
      <c r="AI69" s="25">
        <f t="shared" si="22"/>
        <v>0.313583</v>
      </c>
      <c r="AJ69" s="25">
        <f t="shared" si="22"/>
        <v>0.34468799999999999</v>
      </c>
      <c r="AK69" s="25">
        <f t="shared" si="22"/>
        <v>0.29375899999999999</v>
      </c>
      <c r="AL69" s="25">
        <f t="shared" si="22"/>
        <v>0.30941200000000002</v>
      </c>
    </row>
    <row r="70" spans="1:38" x14ac:dyDescent="0.4">
      <c r="A70" s="14" t="s">
        <v>24</v>
      </c>
      <c r="B70" s="14"/>
      <c r="C70" s="14"/>
      <c r="D70" s="14"/>
      <c r="E70" s="15">
        <f t="shared" ref="E70:AL70" si="23">(E69-$D69)/$D69</f>
        <v>3.7900760532053282E-2</v>
      </c>
      <c r="F70" s="15">
        <f t="shared" si="23"/>
        <v>-0.79800350551628096</v>
      </c>
      <c r="G70" s="15">
        <f t="shared" si="23"/>
        <v>-0.81450568427111814</v>
      </c>
      <c r="H70" s="15">
        <f t="shared" si="23"/>
        <v>-0.82138003662066306</v>
      </c>
      <c r="I70" s="15">
        <f t="shared" si="23"/>
        <v>-0.88947146905939323</v>
      </c>
      <c r="J70" s="15">
        <f t="shared" si="23"/>
        <v>-0.85357214035793361</v>
      </c>
      <c r="K70" s="15">
        <f t="shared" si="23"/>
        <v>-0.86931806207930939</v>
      </c>
      <c r="L70" s="15">
        <f t="shared" si="23"/>
        <v>-0.85270569619300451</v>
      </c>
      <c r="M70" s="15">
        <f t="shared" si="23"/>
        <v>-0.86051633810228856</v>
      </c>
      <c r="N70" s="15">
        <f t="shared" si="23"/>
        <v>-0.91440868346849824</v>
      </c>
      <c r="O70" s="15">
        <f t="shared" si="23"/>
        <v>-0.88948832829262336</v>
      </c>
      <c r="P70" s="15">
        <f t="shared" si="23"/>
        <v>-0.88164818272518664</v>
      </c>
      <c r="Q70" s="15">
        <f t="shared" si="23"/>
        <v>-0.84944945571771868</v>
      </c>
      <c r="R70" s="15">
        <f t="shared" si="23"/>
        <v>-0.89310222535857475</v>
      </c>
      <c r="S70" s="45">
        <f t="shared" si="23"/>
        <v>-0.90768546210255119</v>
      </c>
      <c r="T70" s="15">
        <f t="shared" si="23"/>
        <v>-0.89575273766852459</v>
      </c>
      <c r="U70" s="15">
        <f t="shared" si="23"/>
        <v>-0.88460095700233199</v>
      </c>
      <c r="V70" s="15">
        <f t="shared" si="23"/>
        <v>-0.88371584725775543</v>
      </c>
      <c r="W70" s="15">
        <f t="shared" si="23"/>
        <v>-0.88021334155421649</v>
      </c>
      <c r="X70" s="15">
        <f t="shared" si="23"/>
        <v>-0.87636341522304473</v>
      </c>
      <c r="Y70" s="15">
        <f t="shared" si="23"/>
        <v>-0.85959510142936191</v>
      </c>
      <c r="Z70" s="15">
        <f t="shared" si="23"/>
        <v>-0.86855759023754053</v>
      </c>
      <c r="AA70" s="15">
        <f t="shared" si="23"/>
        <v>-0.86538805439029487</v>
      </c>
      <c r="AB70" s="15">
        <f t="shared" si="23"/>
        <v>-0.84760276756355779</v>
      </c>
      <c r="AC70" s="15">
        <f t="shared" si="23"/>
        <v>-0.85910016251096599</v>
      </c>
      <c r="AD70" s="15">
        <f t="shared" si="23"/>
        <v>-0.84857458193617452</v>
      </c>
      <c r="AE70" s="15">
        <f t="shared" si="23"/>
        <v>-0.82473803461080153</v>
      </c>
      <c r="AF70" s="15">
        <f t="shared" si="23"/>
        <v>-0.8221411105779044</v>
      </c>
      <c r="AG70" s="15">
        <f t="shared" si="23"/>
        <v>-0.82820441338599038</v>
      </c>
      <c r="AH70" s="15">
        <f t="shared" si="23"/>
        <v>-0.81631564338145646</v>
      </c>
      <c r="AI70" s="31">
        <f t="shared" si="23"/>
        <v>-0.81118682378669216</v>
      </c>
      <c r="AJ70" s="31">
        <f t="shared" si="23"/>
        <v>-0.79245802201454596</v>
      </c>
      <c r="AK70" s="31">
        <f t="shared" si="23"/>
        <v>-0.82312316091355375</v>
      </c>
      <c r="AL70" s="31">
        <f t="shared" si="23"/>
        <v>-0.81369824742249419</v>
      </c>
    </row>
    <row r="71" spans="1:38" x14ac:dyDescent="0.4">
      <c r="A71" s="16" t="s">
        <v>25</v>
      </c>
      <c r="D71" s="10"/>
      <c r="E71" s="17">
        <f t="shared" ref="E71:AL71" si="24">(E69-D69)/D69</f>
        <v>3.7900760532053282E-2</v>
      </c>
      <c r="F71" s="17">
        <f t="shared" si="24"/>
        <v>-0.80537976060430794</v>
      </c>
      <c r="G71" s="17">
        <f t="shared" si="24"/>
        <v>-8.1695371976701944E-2</v>
      </c>
      <c r="H71" s="17">
        <f t="shared" si="24"/>
        <v>-3.7059638849486029E-2</v>
      </c>
      <c r="I71" s="17">
        <f t="shared" si="24"/>
        <v>-0.38120841114564435</v>
      </c>
      <c r="J71" s="17">
        <f t="shared" si="24"/>
        <v>0.3247969406265831</v>
      </c>
      <c r="K71" s="17">
        <f t="shared" si="24"/>
        <v>-0.10753364666987397</v>
      </c>
      <c r="L71" s="17">
        <f t="shared" si="24"/>
        <v>0.12712059639325834</v>
      </c>
      <c r="M71" s="17">
        <f t="shared" si="24"/>
        <v>-5.3027453930048936E-2</v>
      </c>
      <c r="N71" s="17">
        <f t="shared" si="24"/>
        <v>-0.3863703076976206</v>
      </c>
      <c r="O71" s="17">
        <f t="shared" si="24"/>
        <v>0.29115518005501201</v>
      </c>
      <c r="P71" s="17">
        <f t="shared" si="24"/>
        <v>7.0944050038411477E-2</v>
      </c>
      <c r="Q71" s="17">
        <f t="shared" si="24"/>
        <v>0.27205942205942191</v>
      </c>
      <c r="R71" s="17">
        <f t="shared" si="24"/>
        <v>-0.28995424658849123</v>
      </c>
      <c r="S71" s="17">
        <f t="shared" si="24"/>
        <v>-0.13642226690774312</v>
      </c>
      <c r="T71" s="17">
        <f t="shared" si="24"/>
        <v>0.12926159525688607</v>
      </c>
      <c r="U71" s="17">
        <f t="shared" si="24"/>
        <v>0.10697432639269923</v>
      </c>
      <c r="V71" s="17">
        <f t="shared" si="24"/>
        <v>7.6699920691238425E-3</v>
      </c>
      <c r="W71" s="17">
        <f t="shared" si="24"/>
        <v>3.0120232387146301E-2</v>
      </c>
      <c r="X71" s="17">
        <f t="shared" si="24"/>
        <v>3.2139859155637461E-2</v>
      </c>
      <c r="Y71" s="17">
        <f t="shared" si="24"/>
        <v>0.13562582486351712</v>
      </c>
      <c r="Z71" s="17">
        <f t="shared" si="24"/>
        <v>-6.3833163225922696E-2</v>
      </c>
      <c r="AA71" s="17">
        <f t="shared" si="24"/>
        <v>2.4113494670203153E-2</v>
      </c>
      <c r="AB71" s="17">
        <f t="shared" si="24"/>
        <v>0.1321226488940577</v>
      </c>
      <c r="AC71" s="17">
        <f t="shared" si="24"/>
        <v>-7.5443594109907933E-2</v>
      </c>
      <c r="AD71" s="17">
        <f t="shared" si="24"/>
        <v>7.4702574270965202E-2</v>
      </c>
      <c r="AE71" s="17">
        <f t="shared" si="24"/>
        <v>0.15741443959775558</v>
      </c>
      <c r="AF71" s="17">
        <f t="shared" si="24"/>
        <v>1.4817385090543093E-2</v>
      </c>
      <c r="AG71" s="17">
        <f t="shared" si="24"/>
        <v>-3.4090524391482337E-2</v>
      </c>
      <c r="AH71" s="20">
        <f t="shared" si="24"/>
        <v>6.9203000140193316E-2</v>
      </c>
      <c r="AI71" s="21">
        <f t="shared" si="24"/>
        <v>2.7921918279710967E-2</v>
      </c>
      <c r="AJ71" s="21">
        <f t="shared" si="24"/>
        <v>9.9192239375221217E-2</v>
      </c>
      <c r="AK71" s="21">
        <f t="shared" si="24"/>
        <v>-0.147753910783085</v>
      </c>
      <c r="AL71" s="21">
        <f t="shared" si="24"/>
        <v>5.3285175943545655E-2</v>
      </c>
    </row>
    <row r="72" spans="1:38" hidden="1" x14ac:dyDescent="0.4">
      <c r="A72" s="2" t="s">
        <v>35</v>
      </c>
      <c r="D72" s="22" t="e">
        <f>D69/#REF!</f>
        <v>#REF!</v>
      </c>
      <c r="E72" s="22" t="e">
        <f>E69/#REF!</f>
        <v>#REF!</v>
      </c>
      <c r="F72" s="22" t="e">
        <f>F69/#REF!</f>
        <v>#REF!</v>
      </c>
      <c r="G72" s="22" t="e">
        <f>G69/#REF!</f>
        <v>#REF!</v>
      </c>
      <c r="H72" s="22" t="e">
        <f>H69/#REF!</f>
        <v>#REF!</v>
      </c>
      <c r="I72" s="22" t="e">
        <f>I69/#REF!</f>
        <v>#REF!</v>
      </c>
      <c r="J72" s="22" t="e">
        <f>J69/#REF!</f>
        <v>#REF!</v>
      </c>
      <c r="K72" s="22" t="e">
        <f>K69/#REF!</f>
        <v>#REF!</v>
      </c>
      <c r="L72" s="22" t="e">
        <f>L69/#REF!</f>
        <v>#REF!</v>
      </c>
      <c r="M72" s="22" t="e">
        <f>M69/#REF!</f>
        <v>#REF!</v>
      </c>
      <c r="N72" s="22" t="e">
        <f>N69/#REF!</f>
        <v>#REF!</v>
      </c>
      <c r="O72" s="22" t="e">
        <f>O69/#REF!</f>
        <v>#REF!</v>
      </c>
      <c r="P72" s="22" t="e">
        <f>P69/#REF!</f>
        <v>#REF!</v>
      </c>
      <c r="Q72" s="22" t="e">
        <f>Q69/#REF!</f>
        <v>#REF!</v>
      </c>
      <c r="R72" s="22" t="e">
        <f>R69/#REF!</f>
        <v>#REF!</v>
      </c>
      <c r="S72" s="22" t="e">
        <f>S69/#REF!</f>
        <v>#REF!</v>
      </c>
      <c r="T72" s="22" t="e">
        <f>T69/#REF!</f>
        <v>#REF!</v>
      </c>
      <c r="U72" s="22" t="e">
        <f>U69/#REF!</f>
        <v>#REF!</v>
      </c>
      <c r="V72" s="22" t="e">
        <f>V69/#REF!</f>
        <v>#REF!</v>
      </c>
      <c r="W72" s="22" t="e">
        <f>W69/#REF!</f>
        <v>#REF!</v>
      </c>
      <c r="X72" s="22" t="e">
        <f>X69/#REF!</f>
        <v>#REF!</v>
      </c>
      <c r="Y72" s="22" t="e">
        <f>Y69/#REF!</f>
        <v>#REF!</v>
      </c>
      <c r="Z72" s="22" t="e">
        <f>Z69/#REF!</f>
        <v>#REF!</v>
      </c>
      <c r="AA72" s="22" t="e">
        <f>AA69/#REF!</f>
        <v>#REF!</v>
      </c>
      <c r="AB72" s="22" t="e">
        <f>AB69/#REF!</f>
        <v>#REF!</v>
      </c>
      <c r="AC72" s="22" t="e">
        <f>AC69/#REF!</f>
        <v>#REF!</v>
      </c>
      <c r="AD72" s="22" t="e">
        <f>AD69/#REF!</f>
        <v>#REF!</v>
      </c>
      <c r="AE72" s="22" t="e">
        <f>AE69/#REF!</f>
        <v>#REF!</v>
      </c>
      <c r="AF72" s="22" t="e">
        <f>AF69/#REF!</f>
        <v>#REF!</v>
      </c>
      <c r="AG72" s="22" t="e">
        <f>AG69/#REF!</f>
        <v>#REF!</v>
      </c>
      <c r="AH72" s="22" t="e">
        <f>AH69/#REF!</f>
        <v>#REF!</v>
      </c>
      <c r="AI72" s="23" t="e">
        <f>AI69/#REF!</f>
        <v>#REF!</v>
      </c>
    </row>
    <row r="73" spans="1:38" x14ac:dyDescent="0.4">
      <c r="A73" s="2" t="s">
        <v>62</v>
      </c>
      <c r="B73" s="2" t="s">
        <v>63</v>
      </c>
      <c r="D73" s="2">
        <v>1.660811</v>
      </c>
      <c r="E73" s="2">
        <v>1.723757</v>
      </c>
      <c r="F73" s="2">
        <v>0.335478</v>
      </c>
      <c r="G73" s="2">
        <v>0.30807099999999998</v>
      </c>
      <c r="H73" s="2">
        <v>0.29665399999999997</v>
      </c>
      <c r="I73" s="2">
        <v>0.18356700000000001</v>
      </c>
      <c r="J73" s="2">
        <v>0.24318899999999999</v>
      </c>
      <c r="K73" s="2">
        <v>0.21703800000000001</v>
      </c>
      <c r="L73" s="2">
        <v>0.24462800000000001</v>
      </c>
      <c r="M73" s="2">
        <v>0.231656</v>
      </c>
      <c r="N73" s="2">
        <v>0.142151</v>
      </c>
      <c r="O73" s="2">
        <v>0.18353900000000001</v>
      </c>
      <c r="P73" s="2">
        <v>0.19656000000000001</v>
      </c>
      <c r="Q73" s="2">
        <v>0.25003599999999998</v>
      </c>
      <c r="R73" s="2">
        <v>0.177537</v>
      </c>
      <c r="S73" s="2">
        <v>0.15331700000000001</v>
      </c>
      <c r="T73" s="2">
        <v>0.17313500000000001</v>
      </c>
      <c r="U73" s="2">
        <v>0.19165599999999999</v>
      </c>
      <c r="V73" s="2">
        <v>0.19312599999999999</v>
      </c>
      <c r="W73" s="2">
        <v>0.19894300000000001</v>
      </c>
      <c r="X73" s="2">
        <v>0.20533699999999999</v>
      </c>
      <c r="Y73" s="2">
        <v>0.233186</v>
      </c>
      <c r="Z73" s="2">
        <v>0.218301</v>
      </c>
      <c r="AA73" s="2">
        <v>0.22356500000000001</v>
      </c>
      <c r="AB73" s="2">
        <v>0.25310300000000002</v>
      </c>
      <c r="AC73" s="2">
        <v>0.23400799999999999</v>
      </c>
      <c r="AD73" s="2">
        <v>0.25148900000000002</v>
      </c>
      <c r="AE73" s="2">
        <v>0.29107699999999997</v>
      </c>
      <c r="AF73" s="2">
        <v>0.29538999999999999</v>
      </c>
      <c r="AG73" s="2">
        <v>0.28532000000000002</v>
      </c>
      <c r="AH73" s="2">
        <v>0.30506499999999998</v>
      </c>
      <c r="AI73" s="26">
        <v>0.313583</v>
      </c>
      <c r="AJ73" s="2">
        <v>0.34468799999999999</v>
      </c>
      <c r="AK73" s="2">
        <v>0.29375899999999999</v>
      </c>
      <c r="AL73" s="2">
        <v>0.30941200000000002</v>
      </c>
    </row>
    <row r="76" spans="1:38" x14ac:dyDescent="0.4">
      <c r="A76" s="18" t="s">
        <v>64</v>
      </c>
    </row>
    <row r="77" spans="1:38" x14ac:dyDescent="0.4">
      <c r="A77" s="2" t="s">
        <v>65</v>
      </c>
    </row>
    <row r="78" spans="1:38" x14ac:dyDescent="0.4">
      <c r="A78" s="6" t="s">
        <v>66</v>
      </c>
      <c r="B78" s="6"/>
      <c r="C78" s="6"/>
    </row>
    <row r="79" spans="1:38" x14ac:dyDescent="0.4">
      <c r="A79" s="4" t="s">
        <v>67</v>
      </c>
      <c r="B79" s="4"/>
      <c r="C79" s="4"/>
    </row>
    <row r="80" spans="1:38" x14ac:dyDescent="0.4">
      <c r="A80" s="6" t="s">
        <v>68</v>
      </c>
      <c r="B80" s="6"/>
      <c r="C80" s="6"/>
    </row>
    <row r="81" spans="1:38" x14ac:dyDescent="0.4">
      <c r="A81" s="6" t="s">
        <v>69</v>
      </c>
      <c r="B81" s="6"/>
      <c r="C81" s="6"/>
    </row>
    <row r="82" spans="1:38" x14ac:dyDescent="0.4">
      <c r="A82" s="6" t="s">
        <v>70</v>
      </c>
      <c r="B82" s="6"/>
      <c r="C82" s="6"/>
    </row>
    <row r="83" spans="1:38" x14ac:dyDescent="0.4">
      <c r="A83" s="2" t="s">
        <v>34</v>
      </c>
      <c r="D83" s="10">
        <f t="shared" ref="D83:AL83" si="25">D96</f>
        <v>0.386766</v>
      </c>
      <c r="E83" s="10">
        <f t="shared" si="25"/>
        <v>0.473188</v>
      </c>
      <c r="F83" s="10">
        <f t="shared" si="25"/>
        <v>0.16347500000000001</v>
      </c>
      <c r="G83" s="10">
        <f t="shared" si="25"/>
        <v>0.20508299999999999</v>
      </c>
      <c r="H83" s="10">
        <f t="shared" si="25"/>
        <v>0.146482</v>
      </c>
      <c r="I83" s="10">
        <f t="shared" si="25"/>
        <v>0.12717800000000001</v>
      </c>
      <c r="J83" s="10">
        <f t="shared" si="25"/>
        <v>0.149565</v>
      </c>
      <c r="K83" s="10">
        <f t="shared" si="25"/>
        <v>0.20305599999999999</v>
      </c>
      <c r="L83" s="10">
        <f t="shared" si="25"/>
        <v>0.25792599999999999</v>
      </c>
      <c r="M83" s="10">
        <f t="shared" si="25"/>
        <v>0.17685699999999999</v>
      </c>
      <c r="N83" s="10">
        <f t="shared" si="25"/>
        <v>0.19248100000000001</v>
      </c>
      <c r="O83" s="10">
        <f t="shared" si="25"/>
        <v>0.27032600000000001</v>
      </c>
      <c r="P83" s="10">
        <f t="shared" si="25"/>
        <v>0.26721800000000001</v>
      </c>
      <c r="Q83" s="10">
        <f t="shared" si="25"/>
        <v>0.29333300000000001</v>
      </c>
      <c r="R83" s="10">
        <f t="shared" si="25"/>
        <v>0.35779</v>
      </c>
      <c r="S83" s="10">
        <f t="shared" si="25"/>
        <v>0.37987100000000001</v>
      </c>
      <c r="T83" s="10">
        <f t="shared" si="25"/>
        <v>0.33162999999999998</v>
      </c>
      <c r="U83" s="10">
        <f t="shared" si="25"/>
        <v>0.19650799999999999</v>
      </c>
      <c r="V83" s="10">
        <f t="shared" si="25"/>
        <v>0.38300299999999998</v>
      </c>
      <c r="W83" s="10">
        <f t="shared" si="25"/>
        <v>0.348414</v>
      </c>
      <c r="X83" s="10">
        <f t="shared" si="25"/>
        <v>0.37236900000000001</v>
      </c>
      <c r="Y83" s="10">
        <f t="shared" si="25"/>
        <v>0.373307</v>
      </c>
      <c r="Z83" s="10">
        <f t="shared" si="25"/>
        <v>0.353634</v>
      </c>
      <c r="AA83" s="10">
        <f t="shared" si="25"/>
        <v>0.37342700000000001</v>
      </c>
      <c r="AB83" s="10">
        <f t="shared" si="25"/>
        <v>0.31072699999999998</v>
      </c>
      <c r="AC83" s="10">
        <f t="shared" si="25"/>
        <v>0.34481099999999998</v>
      </c>
      <c r="AD83" s="10">
        <f t="shared" si="25"/>
        <v>0.38226599999999999</v>
      </c>
      <c r="AE83" s="10">
        <f t="shared" si="25"/>
        <v>0.40261400000000003</v>
      </c>
      <c r="AF83" s="10">
        <f t="shared" si="25"/>
        <v>0.39725700000000003</v>
      </c>
      <c r="AG83" s="10">
        <f t="shared" si="25"/>
        <v>0.39013700000000001</v>
      </c>
      <c r="AH83" s="10">
        <f t="shared" si="25"/>
        <v>0.323965</v>
      </c>
      <c r="AI83" s="10">
        <f t="shared" si="25"/>
        <v>0.32611299999999999</v>
      </c>
      <c r="AJ83" s="10">
        <f t="shared" si="25"/>
        <v>0.33788600000000002</v>
      </c>
      <c r="AK83" s="10">
        <f t="shared" si="25"/>
        <v>0.37290299999999998</v>
      </c>
      <c r="AL83" s="10">
        <f t="shared" si="25"/>
        <v>0.36264800000000003</v>
      </c>
    </row>
    <row r="84" spans="1:38" x14ac:dyDescent="0.4">
      <c r="A84" s="14" t="s">
        <v>24</v>
      </c>
      <c r="B84" s="14"/>
      <c r="C84" s="14"/>
      <c r="D84" s="14"/>
      <c r="E84" s="15">
        <f t="shared" ref="E84:AL84" si="26">(E83-$D83)/$D83</f>
        <v>0.22344776945233036</v>
      </c>
      <c r="F84" s="15">
        <f t="shared" si="26"/>
        <v>-0.57732841046007144</v>
      </c>
      <c r="G84" s="15">
        <f t="shared" si="26"/>
        <v>-0.46974915064922979</v>
      </c>
      <c r="H84" s="15">
        <f t="shared" si="26"/>
        <v>-0.62126453721371577</v>
      </c>
      <c r="I84" s="15">
        <f t="shared" si="26"/>
        <v>-0.6711758530998071</v>
      </c>
      <c r="J84" s="15">
        <f t="shared" si="26"/>
        <v>-0.6132933091326539</v>
      </c>
      <c r="K84" s="15">
        <f t="shared" si="26"/>
        <v>-0.47499004566068376</v>
      </c>
      <c r="L84" s="15">
        <f t="shared" si="26"/>
        <v>-0.33312131883361001</v>
      </c>
      <c r="M84" s="15">
        <f t="shared" si="26"/>
        <v>-0.5427286783222931</v>
      </c>
      <c r="N84" s="15">
        <f t="shared" si="26"/>
        <v>-0.50233215949695675</v>
      </c>
      <c r="O84" s="15">
        <f t="shared" si="26"/>
        <v>-0.3010605896071526</v>
      </c>
      <c r="P84" s="15">
        <f t="shared" si="26"/>
        <v>-0.30909645625520338</v>
      </c>
      <c r="Q84" s="15">
        <f t="shared" si="26"/>
        <v>-0.24157500917867647</v>
      </c>
      <c r="R84" s="15">
        <f t="shared" si="26"/>
        <v>-7.4918684682728068E-2</v>
      </c>
      <c r="S84" s="45">
        <f t="shared" si="26"/>
        <v>-1.7827316775517972E-2</v>
      </c>
      <c r="T84" s="15">
        <f t="shared" si="26"/>
        <v>-0.14255648117983488</v>
      </c>
      <c r="U84" s="15">
        <f t="shared" si="26"/>
        <v>-0.49192017912639685</v>
      </c>
      <c r="V84" s="15">
        <f t="shared" si="26"/>
        <v>-9.7293971031580245E-3</v>
      </c>
      <c r="W84" s="15">
        <f t="shared" si="26"/>
        <v>-9.9160732846217084E-2</v>
      </c>
      <c r="X84" s="15">
        <f t="shared" si="26"/>
        <v>-3.7224057957524689E-2</v>
      </c>
      <c r="Y84" s="15">
        <f t="shared" si="26"/>
        <v>-3.4798818924103976E-2</v>
      </c>
      <c r="Z84" s="15">
        <f t="shared" si="26"/>
        <v>-8.5664200058950354E-2</v>
      </c>
      <c r="AA84" s="15">
        <f t="shared" si="26"/>
        <v>-3.4488553802557595E-2</v>
      </c>
      <c r="AB84" s="15">
        <f t="shared" si="26"/>
        <v>-0.19660207981053149</v>
      </c>
      <c r="AC84" s="15">
        <f t="shared" si="26"/>
        <v>-0.10847644312064665</v>
      </c>
      <c r="AD84" s="15">
        <f t="shared" si="26"/>
        <v>-1.1634942057988562E-2</v>
      </c>
      <c r="AE84" s="15">
        <f t="shared" si="26"/>
        <v>4.0975680385556199E-2</v>
      </c>
      <c r="AF84" s="15">
        <f t="shared" si="26"/>
        <v>2.7124928251190714E-2</v>
      </c>
      <c r="AG84" s="15">
        <f t="shared" si="26"/>
        <v>8.7158643727732344E-3</v>
      </c>
      <c r="AH84" s="15">
        <f t="shared" si="26"/>
        <v>-0.16237466581860865</v>
      </c>
      <c r="AI84" s="31">
        <f t="shared" si="26"/>
        <v>-0.15682092014292884</v>
      </c>
      <c r="AJ84" s="31">
        <f t="shared" si="26"/>
        <v>-0.12638132617655115</v>
      </c>
      <c r="AK84" s="31">
        <f t="shared" si="26"/>
        <v>-3.584337816664343E-2</v>
      </c>
      <c r="AL84" s="31">
        <f t="shared" si="26"/>
        <v>-6.2358118345459457E-2</v>
      </c>
    </row>
    <row r="85" spans="1:38" x14ac:dyDescent="0.4">
      <c r="A85" s="16" t="s">
        <v>25</v>
      </c>
      <c r="D85" s="10"/>
      <c r="E85" s="17">
        <f t="shared" ref="E85" si="27">(E83-D83)/D83</f>
        <v>0.22344776945233036</v>
      </c>
      <c r="F85" s="17">
        <f t="shared" ref="F85" si="28">(F83-E83)/E83</f>
        <v>-0.65452420602382144</v>
      </c>
      <c r="G85" s="17">
        <f t="shared" ref="G85" si="29">(G83-F83)/F83</f>
        <v>0.2545220981801497</v>
      </c>
      <c r="H85" s="17">
        <f t="shared" ref="H85" si="30">(H83-G83)/G83</f>
        <v>-0.28574284557959456</v>
      </c>
      <c r="I85" s="17">
        <f t="shared" ref="I85" si="31">(I83-H83)/H83</f>
        <v>-0.13178410999303661</v>
      </c>
      <c r="J85" s="17">
        <f t="shared" ref="J85" si="32">(J83-I83)/I83</f>
        <v>0.17602887291827193</v>
      </c>
      <c r="K85" s="17">
        <f t="shared" ref="K85" si="33">(K83-J83)/J83</f>
        <v>0.35764383378464198</v>
      </c>
      <c r="L85" s="17">
        <f t="shared" ref="L85" si="34">(L83-K83)/K83</f>
        <v>0.27022102277204318</v>
      </c>
      <c r="M85" s="17">
        <f t="shared" ref="M85" si="35">(M83-L83)/L83</f>
        <v>-0.31431108147298065</v>
      </c>
      <c r="N85" s="17">
        <f t="shared" ref="N85" si="36">(N83-M83)/M83</f>
        <v>8.8342559242778215E-2</v>
      </c>
      <c r="O85" s="17">
        <f t="shared" ref="O85" si="37">(O83-N83)/N83</f>
        <v>0.40442952810926791</v>
      </c>
      <c r="P85" s="17">
        <f t="shared" ref="P85" si="38">(P83-O83)/O83</f>
        <v>-1.1497229271324251E-2</v>
      </c>
      <c r="Q85" s="17">
        <f t="shared" ref="Q85" si="39">(Q83-P83)/P83</f>
        <v>9.7729194889565815E-2</v>
      </c>
      <c r="R85" s="17">
        <f t="shared" ref="R85" si="40">(R83-Q83)/Q83</f>
        <v>0.21974002243184362</v>
      </c>
      <c r="S85" s="17">
        <f t="shared" ref="S85" si="41">(S83-R83)/R83</f>
        <v>6.1714972469884617E-2</v>
      </c>
      <c r="T85" s="17">
        <f t="shared" ref="T85" si="42">(T83-S83)/S83</f>
        <v>-0.12699311081919923</v>
      </c>
      <c r="U85" s="17">
        <f t="shared" ref="U85" si="43">(U83-T83)/T83</f>
        <v>-0.40744805958447666</v>
      </c>
      <c r="V85" s="17">
        <f t="shared" ref="V85" si="44">(V83-U83)/U83</f>
        <v>0.94904533148777659</v>
      </c>
      <c r="W85" s="17">
        <f t="shared" ref="W85" si="45">(W83-V83)/V83</f>
        <v>-9.0309997571820538E-2</v>
      </c>
      <c r="X85" s="17">
        <f t="shared" ref="X85" si="46">(X83-W83)/W83</f>
        <v>6.8754412853674091E-2</v>
      </c>
      <c r="Y85" s="17">
        <f t="shared" ref="Y85" si="47">(Y83-X83)/X83</f>
        <v>2.5190066842298753E-3</v>
      </c>
      <c r="Z85" s="17">
        <f t="shared" ref="Z85" si="48">(Z83-Y83)/Y83</f>
        <v>-5.269925289373089E-2</v>
      </c>
      <c r="AA85" s="17">
        <f t="shared" ref="AA85" si="49">(AA83-Z83)/Z83</f>
        <v>5.5970296973707291E-2</v>
      </c>
      <c r="AB85" s="17">
        <f t="shared" ref="AB85" si="50">(AB83-AA83)/AA83</f>
        <v>-0.16790430258122746</v>
      </c>
      <c r="AC85" s="17">
        <f t="shared" ref="AC85" si="51">(AC83-AB83)/AB83</f>
        <v>0.10969114367274169</v>
      </c>
      <c r="AD85" s="17">
        <f t="shared" ref="AD85" si="52">(AD83-AC83)/AC83</f>
        <v>0.1086247248492653</v>
      </c>
      <c r="AE85" s="17">
        <f t="shared" ref="AE85" si="53">(AE83-AD83)/AD83</f>
        <v>5.322994982551426E-2</v>
      </c>
      <c r="AF85" s="17">
        <f t="shared" ref="AF85" si="54">(AF83-AE83)/AE83</f>
        <v>-1.3305548242236983E-2</v>
      </c>
      <c r="AG85" s="17">
        <f t="shared" ref="AG85" si="55">(AG83-AF83)/AF83</f>
        <v>-1.7922906330159104E-2</v>
      </c>
      <c r="AH85" s="20">
        <f t="shared" ref="AH85" si="56">(AH83-AG83)/AG83</f>
        <v>-0.1696122131456386</v>
      </c>
      <c r="AI85" s="21">
        <f t="shared" ref="AI85:AL85" si="57">(AI83-AH83)/AH83</f>
        <v>6.6303458706958567E-3</v>
      </c>
      <c r="AJ85" s="21">
        <f t="shared" si="57"/>
        <v>3.6100983401459105E-2</v>
      </c>
      <c r="AK85" s="21">
        <f t="shared" si="57"/>
        <v>0.10363554571660254</v>
      </c>
      <c r="AL85" s="21">
        <f t="shared" si="57"/>
        <v>-2.7500449178472577E-2</v>
      </c>
    </row>
    <row r="86" spans="1:38" hidden="1" x14ac:dyDescent="0.4">
      <c r="A86" s="2" t="s">
        <v>35</v>
      </c>
      <c r="D86" s="22" t="e">
        <f>D83/#REF!</f>
        <v>#REF!</v>
      </c>
      <c r="E86" s="22" t="e">
        <f>E83/#REF!</f>
        <v>#REF!</v>
      </c>
      <c r="F86" s="22" t="e">
        <f>F83/#REF!</f>
        <v>#REF!</v>
      </c>
      <c r="G86" s="22" t="e">
        <f>G83/#REF!</f>
        <v>#REF!</v>
      </c>
      <c r="H86" s="22" t="e">
        <f>H83/#REF!</f>
        <v>#REF!</v>
      </c>
      <c r="I86" s="22" t="e">
        <f>I83/#REF!</f>
        <v>#REF!</v>
      </c>
      <c r="J86" s="22" t="e">
        <f>J83/#REF!</f>
        <v>#REF!</v>
      </c>
      <c r="K86" s="22" t="e">
        <f>K83/#REF!</f>
        <v>#REF!</v>
      </c>
      <c r="L86" s="22" t="e">
        <f>L83/#REF!</f>
        <v>#REF!</v>
      </c>
      <c r="M86" s="22" t="e">
        <f>M83/#REF!</f>
        <v>#REF!</v>
      </c>
      <c r="N86" s="22" t="e">
        <f>N83/#REF!</f>
        <v>#REF!</v>
      </c>
      <c r="O86" s="22" t="e">
        <f>O83/#REF!</f>
        <v>#REF!</v>
      </c>
      <c r="P86" s="22" t="e">
        <f>P83/#REF!</f>
        <v>#REF!</v>
      </c>
      <c r="Q86" s="22" t="e">
        <f>Q83/#REF!</f>
        <v>#REF!</v>
      </c>
      <c r="R86" s="22" t="e">
        <f>R83/#REF!</f>
        <v>#REF!</v>
      </c>
      <c r="S86" s="22" t="e">
        <f>S83/#REF!</f>
        <v>#REF!</v>
      </c>
      <c r="T86" s="22" t="e">
        <f>T83/#REF!</f>
        <v>#REF!</v>
      </c>
      <c r="U86" s="22" t="e">
        <f>U83/#REF!</f>
        <v>#REF!</v>
      </c>
      <c r="V86" s="22" t="e">
        <f>V83/#REF!</f>
        <v>#REF!</v>
      </c>
      <c r="W86" s="22" t="e">
        <f>W83/#REF!</f>
        <v>#REF!</v>
      </c>
      <c r="X86" s="22" t="e">
        <f>X83/#REF!</f>
        <v>#REF!</v>
      </c>
      <c r="Y86" s="22" t="e">
        <f>Y83/#REF!</f>
        <v>#REF!</v>
      </c>
      <c r="Z86" s="22" t="e">
        <f>Z83/#REF!</f>
        <v>#REF!</v>
      </c>
      <c r="AA86" s="22" t="e">
        <f>AA83/#REF!</f>
        <v>#REF!</v>
      </c>
      <c r="AB86" s="22" t="e">
        <f>AB83/#REF!</f>
        <v>#REF!</v>
      </c>
      <c r="AC86" s="22" t="e">
        <f>AC83/#REF!</f>
        <v>#REF!</v>
      </c>
      <c r="AD86" s="22" t="e">
        <f>AD83/#REF!</f>
        <v>#REF!</v>
      </c>
      <c r="AE86" s="22" t="e">
        <f>AE83/#REF!</f>
        <v>#REF!</v>
      </c>
      <c r="AF86" s="22" t="e">
        <f>AF83/#REF!</f>
        <v>#REF!</v>
      </c>
      <c r="AG86" s="22" t="e">
        <f>AG83/#REF!</f>
        <v>#REF!</v>
      </c>
      <c r="AH86" s="22" t="e">
        <f>AH83/#REF!</f>
        <v>#REF!</v>
      </c>
      <c r="AI86" s="23" t="e">
        <f>AI83/#REF!</f>
        <v>#REF!</v>
      </c>
    </row>
    <row r="87" spans="1:38" x14ac:dyDescent="0.4"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8" ht="18" hidden="1" customHeight="1" x14ac:dyDescent="0.4">
      <c r="A88" s="9" t="s">
        <v>71</v>
      </c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/>
    </row>
    <row r="89" spans="1:38" ht="18" hidden="1" customHeight="1" x14ac:dyDescent="0.4">
      <c r="A89" s="2" t="s">
        <v>34</v>
      </c>
      <c r="S89" s="56" t="s">
        <v>72</v>
      </c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/>
    </row>
    <row r="90" spans="1:38" ht="18" hidden="1" customHeight="1" x14ac:dyDescent="0.4">
      <c r="A90" s="14" t="s">
        <v>73</v>
      </c>
      <c r="B90" s="14"/>
      <c r="C90" s="14"/>
      <c r="D90" s="1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4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/>
    </row>
    <row r="91" spans="1:38" ht="18" hidden="1" customHeight="1" x14ac:dyDescent="0.4">
      <c r="A91" s="16" t="s">
        <v>25</v>
      </c>
      <c r="D91" s="10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10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/>
    </row>
    <row r="92" spans="1:38" ht="18" hidden="1" customHeight="1" x14ac:dyDescent="0.4">
      <c r="A92" s="2" t="s">
        <v>35</v>
      </c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/>
    </row>
    <row r="93" spans="1:38" ht="18" hidden="1" customHeight="1" x14ac:dyDescent="0.4">
      <c r="A93" s="2" t="s">
        <v>74</v>
      </c>
      <c r="B93" s="2" t="s">
        <v>75</v>
      </c>
      <c r="S93" s="56" t="s">
        <v>72</v>
      </c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/>
    </row>
    <row r="94" spans="1:38" ht="18" hidden="1" customHeight="1" x14ac:dyDescent="0.4"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/>
    </row>
    <row r="95" spans="1:38" x14ac:dyDescent="0.4">
      <c r="A95" s="9" t="s">
        <v>290</v>
      </c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/>
    </row>
    <row r="96" spans="1:38" x14ac:dyDescent="0.4">
      <c r="A96" s="2" t="s">
        <v>34</v>
      </c>
      <c r="D96" s="10">
        <f t="shared" ref="D96:AL96" si="58">D100</f>
        <v>0.386766</v>
      </c>
      <c r="E96" s="10">
        <f t="shared" si="58"/>
        <v>0.473188</v>
      </c>
      <c r="F96" s="10">
        <f t="shared" si="58"/>
        <v>0.16347500000000001</v>
      </c>
      <c r="G96" s="10">
        <f t="shared" si="58"/>
        <v>0.20508299999999999</v>
      </c>
      <c r="H96" s="10">
        <f t="shared" si="58"/>
        <v>0.146482</v>
      </c>
      <c r="I96" s="10">
        <f t="shared" si="58"/>
        <v>0.12717800000000001</v>
      </c>
      <c r="J96" s="10">
        <f t="shared" si="58"/>
        <v>0.149565</v>
      </c>
      <c r="K96" s="10">
        <f t="shared" si="58"/>
        <v>0.20305599999999999</v>
      </c>
      <c r="L96" s="10">
        <f t="shared" si="58"/>
        <v>0.25792599999999999</v>
      </c>
      <c r="M96" s="10">
        <f t="shared" si="58"/>
        <v>0.17685699999999999</v>
      </c>
      <c r="N96" s="10">
        <f t="shared" si="58"/>
        <v>0.19248100000000001</v>
      </c>
      <c r="O96" s="10">
        <f t="shared" si="58"/>
        <v>0.27032600000000001</v>
      </c>
      <c r="P96" s="10">
        <f t="shared" si="58"/>
        <v>0.26721800000000001</v>
      </c>
      <c r="Q96" s="10">
        <f t="shared" si="58"/>
        <v>0.29333300000000001</v>
      </c>
      <c r="R96" s="10">
        <f t="shared" si="58"/>
        <v>0.35779</v>
      </c>
      <c r="S96" s="10">
        <f t="shared" si="58"/>
        <v>0.37987100000000001</v>
      </c>
      <c r="T96" s="10">
        <f t="shared" si="58"/>
        <v>0.33162999999999998</v>
      </c>
      <c r="U96" s="10">
        <f t="shared" si="58"/>
        <v>0.19650799999999999</v>
      </c>
      <c r="V96" s="10">
        <f t="shared" si="58"/>
        <v>0.38300299999999998</v>
      </c>
      <c r="W96" s="10">
        <f t="shared" si="58"/>
        <v>0.348414</v>
      </c>
      <c r="X96" s="10">
        <f t="shared" si="58"/>
        <v>0.37236900000000001</v>
      </c>
      <c r="Y96" s="10">
        <f t="shared" si="58"/>
        <v>0.373307</v>
      </c>
      <c r="Z96" s="10">
        <f t="shared" si="58"/>
        <v>0.353634</v>
      </c>
      <c r="AA96" s="10">
        <f t="shared" si="58"/>
        <v>0.37342700000000001</v>
      </c>
      <c r="AB96" s="10">
        <f t="shared" si="58"/>
        <v>0.31072699999999998</v>
      </c>
      <c r="AC96" s="10">
        <f t="shared" si="58"/>
        <v>0.34481099999999998</v>
      </c>
      <c r="AD96" s="10">
        <f t="shared" si="58"/>
        <v>0.38226599999999999</v>
      </c>
      <c r="AE96" s="10">
        <f t="shared" si="58"/>
        <v>0.40261400000000003</v>
      </c>
      <c r="AF96" s="10">
        <f t="shared" si="58"/>
        <v>0.39725700000000003</v>
      </c>
      <c r="AG96" s="10">
        <f t="shared" si="58"/>
        <v>0.39013700000000001</v>
      </c>
      <c r="AH96" s="10">
        <f t="shared" si="58"/>
        <v>0.323965</v>
      </c>
      <c r="AI96" s="25">
        <f t="shared" si="58"/>
        <v>0.32611299999999999</v>
      </c>
      <c r="AJ96" s="25">
        <f t="shared" si="58"/>
        <v>0.33788600000000002</v>
      </c>
      <c r="AK96" s="25">
        <f t="shared" si="58"/>
        <v>0.37290299999999998</v>
      </c>
      <c r="AL96" s="25">
        <f t="shared" si="58"/>
        <v>0.36264800000000003</v>
      </c>
    </row>
    <row r="97" spans="1:38" x14ac:dyDescent="0.4">
      <c r="A97" s="14" t="s">
        <v>24</v>
      </c>
      <c r="B97" s="14"/>
      <c r="C97" s="14"/>
      <c r="D97" s="14"/>
      <c r="E97" s="15">
        <f t="shared" ref="E97:AL97" si="59">(E96-$D96)/$D96</f>
        <v>0.22344776945233036</v>
      </c>
      <c r="F97" s="15">
        <f t="shared" si="59"/>
        <v>-0.57732841046007144</v>
      </c>
      <c r="G97" s="15">
        <f t="shared" si="59"/>
        <v>-0.46974915064922979</v>
      </c>
      <c r="H97" s="15">
        <f t="shared" si="59"/>
        <v>-0.62126453721371577</v>
      </c>
      <c r="I97" s="15">
        <f t="shared" si="59"/>
        <v>-0.6711758530998071</v>
      </c>
      <c r="J97" s="15">
        <f t="shared" si="59"/>
        <v>-0.6132933091326539</v>
      </c>
      <c r="K97" s="15">
        <f t="shared" si="59"/>
        <v>-0.47499004566068376</v>
      </c>
      <c r="L97" s="15">
        <f t="shared" si="59"/>
        <v>-0.33312131883361001</v>
      </c>
      <c r="M97" s="15">
        <f t="shared" si="59"/>
        <v>-0.5427286783222931</v>
      </c>
      <c r="N97" s="15">
        <f t="shared" si="59"/>
        <v>-0.50233215949695675</v>
      </c>
      <c r="O97" s="15">
        <f t="shared" si="59"/>
        <v>-0.3010605896071526</v>
      </c>
      <c r="P97" s="15">
        <f t="shared" si="59"/>
        <v>-0.30909645625520338</v>
      </c>
      <c r="Q97" s="15">
        <f t="shared" si="59"/>
        <v>-0.24157500917867647</v>
      </c>
      <c r="R97" s="15">
        <f t="shared" si="59"/>
        <v>-7.4918684682728068E-2</v>
      </c>
      <c r="S97" s="45">
        <f t="shared" si="59"/>
        <v>-1.7827316775517972E-2</v>
      </c>
      <c r="T97" s="15">
        <f t="shared" si="59"/>
        <v>-0.14255648117983488</v>
      </c>
      <c r="U97" s="15">
        <f t="shared" si="59"/>
        <v>-0.49192017912639685</v>
      </c>
      <c r="V97" s="15">
        <f t="shared" si="59"/>
        <v>-9.7293971031580245E-3</v>
      </c>
      <c r="W97" s="15">
        <f t="shared" si="59"/>
        <v>-9.9160732846217084E-2</v>
      </c>
      <c r="X97" s="15">
        <f t="shared" si="59"/>
        <v>-3.7224057957524689E-2</v>
      </c>
      <c r="Y97" s="15">
        <f t="shared" si="59"/>
        <v>-3.4798818924103976E-2</v>
      </c>
      <c r="Z97" s="15">
        <f t="shared" si="59"/>
        <v>-8.5664200058950354E-2</v>
      </c>
      <c r="AA97" s="15">
        <f t="shared" si="59"/>
        <v>-3.4488553802557595E-2</v>
      </c>
      <c r="AB97" s="15">
        <f t="shared" si="59"/>
        <v>-0.19660207981053149</v>
      </c>
      <c r="AC97" s="15">
        <f t="shared" si="59"/>
        <v>-0.10847644312064665</v>
      </c>
      <c r="AD97" s="15">
        <f t="shared" si="59"/>
        <v>-1.1634942057988562E-2</v>
      </c>
      <c r="AE97" s="15">
        <f t="shared" si="59"/>
        <v>4.0975680385556199E-2</v>
      </c>
      <c r="AF97" s="15">
        <f t="shared" si="59"/>
        <v>2.7124928251190714E-2</v>
      </c>
      <c r="AG97" s="15">
        <f t="shared" si="59"/>
        <v>8.7158643727732344E-3</v>
      </c>
      <c r="AH97" s="15">
        <f t="shared" si="59"/>
        <v>-0.16237466581860865</v>
      </c>
      <c r="AI97" s="31">
        <f t="shared" si="59"/>
        <v>-0.15682092014292884</v>
      </c>
      <c r="AJ97" s="31">
        <f t="shared" si="59"/>
        <v>-0.12638132617655115</v>
      </c>
      <c r="AK97" s="31">
        <f t="shared" si="59"/>
        <v>-3.584337816664343E-2</v>
      </c>
      <c r="AL97" s="31">
        <f t="shared" si="59"/>
        <v>-6.2358118345459457E-2</v>
      </c>
    </row>
    <row r="98" spans="1:38" x14ac:dyDescent="0.4">
      <c r="A98" s="16" t="s">
        <v>25</v>
      </c>
      <c r="D98" s="10"/>
      <c r="E98" s="17">
        <f t="shared" ref="E98" si="60">(E96-D96)/D96</f>
        <v>0.22344776945233036</v>
      </c>
      <c r="F98" s="17">
        <f t="shared" ref="F98" si="61">(F96-E96)/E96</f>
        <v>-0.65452420602382144</v>
      </c>
      <c r="G98" s="17">
        <f t="shared" ref="G98" si="62">(G96-F96)/F96</f>
        <v>0.2545220981801497</v>
      </c>
      <c r="H98" s="17">
        <f t="shared" ref="H98" si="63">(H96-G96)/G96</f>
        <v>-0.28574284557959456</v>
      </c>
      <c r="I98" s="17">
        <f t="shared" ref="I98" si="64">(I96-H96)/H96</f>
        <v>-0.13178410999303661</v>
      </c>
      <c r="J98" s="17">
        <f t="shared" ref="J98" si="65">(J96-I96)/I96</f>
        <v>0.17602887291827193</v>
      </c>
      <c r="K98" s="17">
        <f t="shared" ref="K98" si="66">(K96-J96)/J96</f>
        <v>0.35764383378464198</v>
      </c>
      <c r="L98" s="17">
        <f t="shared" ref="L98" si="67">(L96-K96)/K96</f>
        <v>0.27022102277204318</v>
      </c>
      <c r="M98" s="17">
        <f t="shared" ref="M98" si="68">(M96-L96)/L96</f>
        <v>-0.31431108147298065</v>
      </c>
      <c r="N98" s="17">
        <f t="shared" ref="N98" si="69">(N96-M96)/M96</f>
        <v>8.8342559242778215E-2</v>
      </c>
      <c r="O98" s="17">
        <f t="shared" ref="O98" si="70">(O96-N96)/N96</f>
        <v>0.40442952810926791</v>
      </c>
      <c r="P98" s="17">
        <f t="shared" ref="P98" si="71">(P96-O96)/O96</f>
        <v>-1.1497229271324251E-2</v>
      </c>
      <c r="Q98" s="17">
        <f t="shared" ref="Q98" si="72">(Q96-P96)/P96</f>
        <v>9.7729194889565815E-2</v>
      </c>
      <c r="R98" s="17">
        <f t="shared" ref="R98" si="73">(R96-Q96)/Q96</f>
        <v>0.21974002243184362</v>
      </c>
      <c r="S98" s="17">
        <f t="shared" ref="S98" si="74">(S96-R96)/R96</f>
        <v>6.1714972469884617E-2</v>
      </c>
      <c r="T98" s="17">
        <f t="shared" ref="T98" si="75">(T96-S96)/S96</f>
        <v>-0.12699311081919923</v>
      </c>
      <c r="U98" s="17">
        <f t="shared" ref="U98" si="76">(U96-T96)/T96</f>
        <v>-0.40744805958447666</v>
      </c>
      <c r="V98" s="17">
        <f t="shared" ref="V98" si="77">(V96-U96)/U96</f>
        <v>0.94904533148777659</v>
      </c>
      <c r="W98" s="17">
        <f t="shared" ref="W98" si="78">(W96-V96)/V96</f>
        <v>-9.0309997571820538E-2</v>
      </c>
      <c r="X98" s="17">
        <f t="shared" ref="X98" si="79">(X96-W96)/W96</f>
        <v>6.8754412853674091E-2</v>
      </c>
      <c r="Y98" s="17">
        <f t="shared" ref="Y98" si="80">(Y96-X96)/X96</f>
        <v>2.5190066842298753E-3</v>
      </c>
      <c r="Z98" s="17">
        <f t="shared" ref="Z98" si="81">(Z96-Y96)/Y96</f>
        <v>-5.269925289373089E-2</v>
      </c>
      <c r="AA98" s="17">
        <f t="shared" ref="AA98" si="82">(AA96-Z96)/Z96</f>
        <v>5.5970296973707291E-2</v>
      </c>
      <c r="AB98" s="17">
        <f t="shared" ref="AB98" si="83">(AB96-AA96)/AA96</f>
        <v>-0.16790430258122746</v>
      </c>
      <c r="AC98" s="17">
        <f t="shared" ref="AC98" si="84">(AC96-AB96)/AB96</f>
        <v>0.10969114367274169</v>
      </c>
      <c r="AD98" s="17">
        <f t="shared" ref="AD98" si="85">(AD96-AC96)/AC96</f>
        <v>0.1086247248492653</v>
      </c>
      <c r="AE98" s="17">
        <f t="shared" ref="AE98" si="86">(AE96-AD96)/AD96</f>
        <v>5.322994982551426E-2</v>
      </c>
      <c r="AF98" s="17">
        <f t="shared" ref="AF98" si="87">(AF96-AE96)/AE96</f>
        <v>-1.3305548242236983E-2</v>
      </c>
      <c r="AG98" s="17">
        <f t="shared" ref="AG98" si="88">(AG96-AF96)/AF96</f>
        <v>-1.7922906330159104E-2</v>
      </c>
      <c r="AH98" s="20">
        <f t="shared" ref="AH98" si="89">(AH96-AG96)/AG96</f>
        <v>-0.1696122131456386</v>
      </c>
      <c r="AI98" s="21">
        <f t="shared" ref="AI98:AL98" si="90">(AI96-AH96)/AH96</f>
        <v>6.6303458706958567E-3</v>
      </c>
      <c r="AJ98" s="21">
        <f t="shared" si="90"/>
        <v>3.6100983401459105E-2</v>
      </c>
      <c r="AK98" s="21">
        <f t="shared" si="90"/>
        <v>0.10363554571660254</v>
      </c>
      <c r="AL98" s="21">
        <f t="shared" si="90"/>
        <v>-2.7500449178472577E-2</v>
      </c>
    </row>
    <row r="99" spans="1:38" hidden="1" x14ac:dyDescent="0.4">
      <c r="A99" s="2" t="s">
        <v>35</v>
      </c>
      <c r="D99" s="22" t="e">
        <f>D96/#REF!</f>
        <v>#REF!</v>
      </c>
      <c r="E99" s="22" t="e">
        <f>E96/#REF!</f>
        <v>#REF!</v>
      </c>
      <c r="F99" s="22" t="e">
        <f>F96/#REF!</f>
        <v>#REF!</v>
      </c>
      <c r="G99" s="22" t="e">
        <f>G96/#REF!</f>
        <v>#REF!</v>
      </c>
      <c r="H99" s="22" t="e">
        <f>H96/#REF!</f>
        <v>#REF!</v>
      </c>
      <c r="I99" s="22" t="e">
        <f>I96/#REF!</f>
        <v>#REF!</v>
      </c>
      <c r="J99" s="22" t="e">
        <f>J96/#REF!</f>
        <v>#REF!</v>
      </c>
      <c r="K99" s="22" t="e">
        <f>K96/#REF!</f>
        <v>#REF!</v>
      </c>
      <c r="L99" s="22" t="e">
        <f>L96/#REF!</f>
        <v>#REF!</v>
      </c>
      <c r="M99" s="22" t="e">
        <f>M96/#REF!</f>
        <v>#REF!</v>
      </c>
      <c r="N99" s="22" t="e">
        <f>N96/#REF!</f>
        <v>#REF!</v>
      </c>
      <c r="O99" s="22" t="e">
        <f>O96/#REF!</f>
        <v>#REF!</v>
      </c>
      <c r="P99" s="22" t="e">
        <f>P96/#REF!</f>
        <v>#REF!</v>
      </c>
      <c r="Q99" s="22" t="e">
        <f>Q96/#REF!</f>
        <v>#REF!</v>
      </c>
      <c r="R99" s="22" t="e">
        <f>R96/#REF!</f>
        <v>#REF!</v>
      </c>
      <c r="S99" s="22" t="e">
        <f>S96/#REF!</f>
        <v>#REF!</v>
      </c>
      <c r="T99" s="22" t="e">
        <f>T96/#REF!</f>
        <v>#REF!</v>
      </c>
      <c r="U99" s="22" t="e">
        <f>U96/#REF!</f>
        <v>#REF!</v>
      </c>
      <c r="V99" s="22" t="e">
        <f>V96/#REF!</f>
        <v>#REF!</v>
      </c>
      <c r="W99" s="22" t="e">
        <f>W96/#REF!</f>
        <v>#REF!</v>
      </c>
      <c r="X99" s="22" t="e">
        <f>X96/#REF!</f>
        <v>#REF!</v>
      </c>
      <c r="Y99" s="22" t="e">
        <f>Y96/#REF!</f>
        <v>#REF!</v>
      </c>
      <c r="Z99" s="22" t="e">
        <f>Z96/#REF!</f>
        <v>#REF!</v>
      </c>
      <c r="AA99" s="22" t="e">
        <f>AA96/#REF!</f>
        <v>#REF!</v>
      </c>
      <c r="AB99" s="22" t="e">
        <f>AB96/#REF!</f>
        <v>#REF!</v>
      </c>
      <c r="AC99" s="22" t="e">
        <f>AC96/#REF!</f>
        <v>#REF!</v>
      </c>
      <c r="AD99" s="22" t="e">
        <f>AD96/#REF!</f>
        <v>#REF!</v>
      </c>
      <c r="AE99" s="22" t="e">
        <f>AE96/#REF!</f>
        <v>#REF!</v>
      </c>
      <c r="AF99" s="22" t="e">
        <f>AF96/#REF!</f>
        <v>#REF!</v>
      </c>
      <c r="AG99" s="22" t="e">
        <f>AG96/#REF!</f>
        <v>#REF!</v>
      </c>
      <c r="AH99" s="22" t="e">
        <f>AH96/#REF!</f>
        <v>#REF!</v>
      </c>
      <c r="AI99" s="23" t="e">
        <f>AI96/#REF!</f>
        <v>#REF!</v>
      </c>
    </row>
    <row r="100" spans="1:38" x14ac:dyDescent="0.4">
      <c r="A100" s="2" t="s">
        <v>285</v>
      </c>
      <c r="B100" s="2" t="s">
        <v>286</v>
      </c>
      <c r="D100" s="2">
        <v>0.386766</v>
      </c>
      <c r="E100" s="2">
        <v>0.473188</v>
      </c>
      <c r="F100" s="2">
        <v>0.16347500000000001</v>
      </c>
      <c r="G100" s="2">
        <v>0.20508299999999999</v>
      </c>
      <c r="H100" s="2">
        <v>0.146482</v>
      </c>
      <c r="I100" s="2">
        <v>0.12717800000000001</v>
      </c>
      <c r="J100" s="2">
        <v>0.149565</v>
      </c>
      <c r="K100" s="2">
        <v>0.20305599999999999</v>
      </c>
      <c r="L100" s="2">
        <v>0.25792599999999999</v>
      </c>
      <c r="M100" s="2">
        <v>0.17685699999999999</v>
      </c>
      <c r="N100" s="2">
        <v>0.19248100000000001</v>
      </c>
      <c r="O100" s="2">
        <v>0.27032600000000001</v>
      </c>
      <c r="P100" s="2">
        <v>0.26721800000000001</v>
      </c>
      <c r="Q100" s="2">
        <v>0.29333300000000001</v>
      </c>
      <c r="R100" s="2">
        <v>0.35779</v>
      </c>
      <c r="S100" s="2">
        <v>0.37987100000000001</v>
      </c>
      <c r="T100" s="2">
        <v>0.33162999999999998</v>
      </c>
      <c r="U100" s="2">
        <v>0.19650799999999999</v>
      </c>
      <c r="V100" s="2">
        <v>0.38300299999999998</v>
      </c>
      <c r="W100" s="2">
        <v>0.348414</v>
      </c>
      <c r="X100" s="2">
        <v>0.37236900000000001</v>
      </c>
      <c r="Y100" s="2">
        <v>0.373307</v>
      </c>
      <c r="Z100" s="2">
        <v>0.353634</v>
      </c>
      <c r="AA100" s="2">
        <v>0.37342700000000001</v>
      </c>
      <c r="AB100" s="2">
        <v>0.31072699999999998</v>
      </c>
      <c r="AC100" s="2">
        <v>0.34481099999999998</v>
      </c>
      <c r="AD100" s="2">
        <v>0.38226599999999999</v>
      </c>
      <c r="AE100" s="2">
        <v>0.40261400000000003</v>
      </c>
      <c r="AF100" s="2">
        <v>0.39725700000000003</v>
      </c>
      <c r="AG100" s="2">
        <v>0.39013700000000001</v>
      </c>
      <c r="AH100" s="2">
        <v>0.323965</v>
      </c>
      <c r="AI100" s="26">
        <v>0.32611299999999999</v>
      </c>
      <c r="AJ100" s="2">
        <v>0.33788600000000002</v>
      </c>
      <c r="AK100" s="2">
        <v>0.37290299999999998</v>
      </c>
      <c r="AL100" s="2">
        <v>0.36264800000000003</v>
      </c>
    </row>
    <row r="102" spans="1:38" hidden="1" x14ac:dyDescent="0.4">
      <c r="A102" s="9" t="s">
        <v>79</v>
      </c>
    </row>
    <row r="103" spans="1:38" hidden="1" x14ac:dyDescent="0.4">
      <c r="A103" s="2" t="s">
        <v>34</v>
      </c>
      <c r="S103" s="56" t="s">
        <v>72</v>
      </c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</row>
    <row r="104" spans="1:38" hidden="1" x14ac:dyDescent="0.4">
      <c r="A104" s="14" t="s">
        <v>73</v>
      </c>
      <c r="B104" s="14"/>
      <c r="C104" s="14"/>
      <c r="D104" s="1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4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spans="1:38" hidden="1" x14ac:dyDescent="0.4">
      <c r="A105" s="16" t="s">
        <v>25</v>
      </c>
      <c r="D105" s="10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10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</row>
    <row r="106" spans="1:38" hidden="1" x14ac:dyDescent="0.4">
      <c r="A106" s="2" t="s">
        <v>35</v>
      </c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</row>
    <row r="107" spans="1:38" hidden="1" x14ac:dyDescent="0.4">
      <c r="A107" s="2" t="s">
        <v>80</v>
      </c>
      <c r="B107" s="2" t="s">
        <v>81</v>
      </c>
      <c r="S107" s="56" t="s">
        <v>72</v>
      </c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</row>
    <row r="108" spans="1:38" hidden="1" x14ac:dyDescent="0.4"/>
    <row r="109" spans="1:38" hidden="1" x14ac:dyDescent="0.4">
      <c r="A109" s="9" t="s">
        <v>82</v>
      </c>
    </row>
    <row r="110" spans="1:38" hidden="1" x14ac:dyDescent="0.4">
      <c r="A110" s="2" t="s">
        <v>34</v>
      </c>
      <c r="S110" s="56" t="s">
        <v>72</v>
      </c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</row>
    <row r="111" spans="1:38" hidden="1" x14ac:dyDescent="0.4">
      <c r="A111" s="14" t="s">
        <v>73</v>
      </c>
      <c r="B111" s="14"/>
      <c r="C111" s="14"/>
      <c r="D111" s="1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4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 spans="1:38" hidden="1" x14ac:dyDescent="0.4">
      <c r="A112" s="16" t="s">
        <v>25</v>
      </c>
      <c r="D112" s="10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10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</row>
    <row r="113" spans="1:34" hidden="1" x14ac:dyDescent="0.4">
      <c r="A113" s="2" t="s">
        <v>35</v>
      </c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</row>
    <row r="114" spans="1:34" hidden="1" x14ac:dyDescent="0.4">
      <c r="A114" s="2" t="s">
        <v>83</v>
      </c>
      <c r="B114" s="2" t="s">
        <v>84</v>
      </c>
      <c r="S114" s="56" t="s">
        <v>72</v>
      </c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</row>
    <row r="115" spans="1:34" hidden="1" x14ac:dyDescent="0.4"/>
    <row r="116" spans="1:34" hidden="1" x14ac:dyDescent="0.4">
      <c r="A116" s="9" t="s">
        <v>76</v>
      </c>
    </row>
    <row r="117" spans="1:34" hidden="1" x14ac:dyDescent="0.4">
      <c r="A117" s="2" t="s">
        <v>34</v>
      </c>
      <c r="S117" s="56" t="s">
        <v>72</v>
      </c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</row>
    <row r="118" spans="1:34" hidden="1" x14ac:dyDescent="0.4">
      <c r="A118" s="14" t="s">
        <v>73</v>
      </c>
      <c r="B118" s="14"/>
      <c r="C118" s="14"/>
      <c r="D118" s="1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4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1:34" hidden="1" x14ac:dyDescent="0.4">
      <c r="A119" s="16" t="s">
        <v>25</v>
      </c>
      <c r="D119" s="10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10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</row>
    <row r="120" spans="1:34" hidden="1" x14ac:dyDescent="0.4">
      <c r="A120" s="2" t="s">
        <v>35</v>
      </c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</row>
    <row r="121" spans="1:34" hidden="1" x14ac:dyDescent="0.4">
      <c r="A121" s="2" t="s">
        <v>77</v>
      </c>
      <c r="B121" s="2" t="s">
        <v>78</v>
      </c>
      <c r="S121" s="56" t="s">
        <v>72</v>
      </c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</row>
    <row r="123" spans="1:34" x14ac:dyDescent="0.4">
      <c r="A123" s="9" t="s">
        <v>85</v>
      </c>
    </row>
    <row r="124" spans="1:34" x14ac:dyDescent="0.4">
      <c r="A124" s="2" t="s">
        <v>65</v>
      </c>
    </row>
    <row r="125" spans="1:34" x14ac:dyDescent="0.4">
      <c r="A125" s="4" t="s">
        <v>86</v>
      </c>
      <c r="B125" s="4"/>
      <c r="C125" s="4"/>
    </row>
    <row r="126" spans="1:34" x14ac:dyDescent="0.4">
      <c r="A126" s="4" t="s">
        <v>87</v>
      </c>
      <c r="B126" s="4"/>
      <c r="C126" s="4"/>
    </row>
    <row r="127" spans="1:34" x14ac:dyDescent="0.4">
      <c r="A127" s="4" t="s">
        <v>88</v>
      </c>
      <c r="B127" s="4"/>
      <c r="C127" s="4"/>
    </row>
    <row r="128" spans="1:34" x14ac:dyDescent="0.4">
      <c r="A128" s="4" t="s">
        <v>89</v>
      </c>
      <c r="B128" s="4"/>
      <c r="C128" s="4"/>
    </row>
    <row r="129" spans="1:38" x14ac:dyDescent="0.4">
      <c r="A129" s="29" t="s">
        <v>90</v>
      </c>
      <c r="B129" s="6"/>
      <c r="C129" s="6"/>
    </row>
    <row r="130" spans="1:38" x14ac:dyDescent="0.4">
      <c r="A130" s="6" t="s">
        <v>91</v>
      </c>
      <c r="B130" s="6"/>
      <c r="C130" s="6"/>
    </row>
    <row r="131" spans="1:38" x14ac:dyDescent="0.4">
      <c r="A131" s="6" t="s">
        <v>92</v>
      </c>
      <c r="B131" s="6"/>
      <c r="C131" s="6"/>
    </row>
    <row r="132" spans="1:38" x14ac:dyDescent="0.4">
      <c r="A132" s="2" t="s">
        <v>34</v>
      </c>
      <c r="D132" s="10">
        <f t="shared" ref="D132:AL132" si="91">D138+D145+D152+D159+D173+D180</f>
        <v>204.84020004809017</v>
      </c>
      <c r="E132" s="10">
        <f t="shared" si="91"/>
        <v>246.68766501064701</v>
      </c>
      <c r="F132" s="10">
        <f t="shared" si="91"/>
        <v>140.09064185535112</v>
      </c>
      <c r="G132" s="10">
        <f t="shared" si="91"/>
        <v>105.61030694186539</v>
      </c>
      <c r="H132" s="10">
        <f t="shared" si="91"/>
        <v>84.75038016077842</v>
      </c>
      <c r="I132" s="10">
        <f t="shared" si="91"/>
        <v>109.95847443130508</v>
      </c>
      <c r="J132" s="10">
        <f t="shared" si="91"/>
        <v>117.70882764397454</v>
      </c>
      <c r="K132" s="10">
        <f t="shared" si="91"/>
        <v>117.6281565949173</v>
      </c>
      <c r="L132" s="10">
        <f t="shared" si="91"/>
        <v>110.1911913827534</v>
      </c>
      <c r="M132" s="10">
        <f t="shared" si="91"/>
        <v>84.320741722336763</v>
      </c>
      <c r="N132" s="10">
        <f t="shared" si="91"/>
        <v>68.576909561197553</v>
      </c>
      <c r="O132" s="10">
        <f t="shared" si="91"/>
        <v>68.006221472114305</v>
      </c>
      <c r="P132" s="10">
        <f t="shared" si="91"/>
        <v>66.930445772376231</v>
      </c>
      <c r="Q132" s="10">
        <f t="shared" si="91"/>
        <v>61.200907187021059</v>
      </c>
      <c r="R132" s="10">
        <f t="shared" si="91"/>
        <v>57.851308002397353</v>
      </c>
      <c r="S132" s="10">
        <f t="shared" si="91"/>
        <v>56.139909999999993</v>
      </c>
      <c r="T132" s="10">
        <f t="shared" si="91"/>
        <v>55.12191</v>
      </c>
      <c r="U132" s="10">
        <f t="shared" si="91"/>
        <v>55.737430000000003</v>
      </c>
      <c r="V132" s="10">
        <f t="shared" si="91"/>
        <v>50.66442</v>
      </c>
      <c r="W132" s="10">
        <f t="shared" si="91"/>
        <v>40.926690000000008</v>
      </c>
      <c r="X132" s="10">
        <f t="shared" si="91"/>
        <v>34.977139999999999</v>
      </c>
      <c r="Y132" s="10">
        <f t="shared" si="91"/>
        <v>29.778029999999998</v>
      </c>
      <c r="Z132" s="10">
        <f t="shared" si="91"/>
        <v>25.963939999999997</v>
      </c>
      <c r="AA132" s="10">
        <f t="shared" si="91"/>
        <v>21.673910000000003</v>
      </c>
      <c r="AB132" s="10">
        <f t="shared" si="91"/>
        <v>21.159509999999997</v>
      </c>
      <c r="AC132" s="10">
        <f t="shared" si="91"/>
        <v>19.17821</v>
      </c>
      <c r="AD132" s="10">
        <f t="shared" si="91"/>
        <v>18.244879999999998</v>
      </c>
      <c r="AE132" s="10">
        <f t="shared" si="91"/>
        <v>16.480440000000002</v>
      </c>
      <c r="AF132" s="10">
        <f t="shared" si="91"/>
        <v>16.705569999999998</v>
      </c>
      <c r="AG132" s="10">
        <f t="shared" si="91"/>
        <v>16.05284</v>
      </c>
      <c r="AH132" s="10">
        <f t="shared" si="91"/>
        <v>14.428690000000001</v>
      </c>
      <c r="AI132" s="10">
        <f t="shared" si="91"/>
        <v>12.936359999999999</v>
      </c>
      <c r="AJ132" s="10">
        <f t="shared" si="91"/>
        <v>10.182379999999998</v>
      </c>
      <c r="AK132" s="10">
        <f t="shared" si="91"/>
        <v>11.07131</v>
      </c>
      <c r="AL132" s="10">
        <f t="shared" si="91"/>
        <v>9.9631500000000006</v>
      </c>
    </row>
    <row r="133" spans="1:38" x14ac:dyDescent="0.4">
      <c r="A133" s="14" t="s">
        <v>24</v>
      </c>
      <c r="B133" s="14"/>
      <c r="C133" s="14"/>
      <c r="D133" s="14"/>
      <c r="E133" s="15">
        <f t="shared" ref="E133:AL133" si="92">(E132-$D132)/$D132</f>
        <v>0.20429322443901318</v>
      </c>
      <c r="F133" s="15">
        <f t="shared" si="92"/>
        <v>-0.31609790547723465</v>
      </c>
      <c r="G133" s="15">
        <f t="shared" si="92"/>
        <v>-0.48442587481816879</v>
      </c>
      <c r="H133" s="15">
        <f t="shared" si="92"/>
        <v>-0.58626099690938771</v>
      </c>
      <c r="I133" s="15">
        <f t="shared" si="92"/>
        <v>-0.46319875490509083</v>
      </c>
      <c r="J133" s="15">
        <f t="shared" si="92"/>
        <v>-0.42536266017930008</v>
      </c>
      <c r="K133" s="15">
        <f t="shared" si="92"/>
        <v>-0.42575648448252917</v>
      </c>
      <c r="L133" s="15">
        <f t="shared" si="92"/>
        <v>-0.46206266466795137</v>
      </c>
      <c r="M133" s="15">
        <f t="shared" si="92"/>
        <v>-0.58835842914359171</v>
      </c>
      <c r="N133" s="15">
        <f t="shared" si="92"/>
        <v>-0.66521752300037884</v>
      </c>
      <c r="O133" s="15">
        <f t="shared" si="92"/>
        <v>-0.66800353907021892</v>
      </c>
      <c r="P133" s="15">
        <f t="shared" si="92"/>
        <v>-0.67325531923585791</v>
      </c>
      <c r="Q133" s="15">
        <f t="shared" si="92"/>
        <v>-0.70122609149643012</v>
      </c>
      <c r="R133" s="15">
        <f t="shared" si="92"/>
        <v>-0.71757834649245777</v>
      </c>
      <c r="S133" s="45">
        <f t="shared" si="92"/>
        <v>-0.72593314209408077</v>
      </c>
      <c r="T133" s="15">
        <f t="shared" si="92"/>
        <v>-0.73090286971473828</v>
      </c>
      <c r="U133" s="15">
        <f t="shared" si="92"/>
        <v>-0.72789799079031092</v>
      </c>
      <c r="V133" s="15">
        <f t="shared" si="92"/>
        <v>-0.75266368618998825</v>
      </c>
      <c r="W133" s="15">
        <f t="shared" si="92"/>
        <v>-0.80020186471995403</v>
      </c>
      <c r="X133" s="15">
        <f t="shared" si="92"/>
        <v>-0.82924670063889594</v>
      </c>
      <c r="Y133" s="15">
        <f t="shared" si="92"/>
        <v>-0.85462799785877464</v>
      </c>
      <c r="Z133" s="15">
        <f t="shared" si="92"/>
        <v>-0.87324782931326728</v>
      </c>
      <c r="AA133" s="15">
        <f t="shared" si="92"/>
        <v>-0.89419113047677345</v>
      </c>
      <c r="AB133" s="15">
        <f t="shared" si="92"/>
        <v>-0.89670235630002126</v>
      </c>
      <c r="AC133" s="15">
        <f t="shared" si="92"/>
        <v>-0.90637477411417511</v>
      </c>
      <c r="AD133" s="15">
        <f t="shared" si="92"/>
        <v>-0.91093115513597112</v>
      </c>
      <c r="AE133" s="15">
        <f t="shared" si="92"/>
        <v>-0.91954489403871453</v>
      </c>
      <c r="AF133" s="15">
        <f t="shared" si="92"/>
        <v>-0.9184458421927042</v>
      </c>
      <c r="AG133" s="15">
        <f t="shared" si="92"/>
        <v>-0.92163237491356043</v>
      </c>
      <c r="AH133" s="15">
        <f t="shared" si="92"/>
        <v>-0.92956123848437666</v>
      </c>
      <c r="AI133" s="31">
        <f t="shared" si="92"/>
        <v>-0.93684657602871435</v>
      </c>
      <c r="AJ133" s="31">
        <f t="shared" si="92"/>
        <v>-0.95029110498032376</v>
      </c>
      <c r="AK133" s="31">
        <f t="shared" si="92"/>
        <v>-0.9459514782869729</v>
      </c>
      <c r="AL133" s="31">
        <f t="shared" si="92"/>
        <v>-0.95136135388629295</v>
      </c>
    </row>
    <row r="134" spans="1:38" x14ac:dyDescent="0.4">
      <c r="A134" s="16" t="s">
        <v>25</v>
      </c>
      <c r="D134" s="10"/>
      <c r="E134" s="17">
        <f t="shared" ref="E134:AL134" si="93">(E132-D132)/D132</f>
        <v>0.20429322443901318</v>
      </c>
      <c r="F134" s="17">
        <f t="shared" si="93"/>
        <v>-0.43211330874892012</v>
      </c>
      <c r="G134" s="17">
        <f t="shared" si="93"/>
        <v>-0.24612875247647151</v>
      </c>
      <c r="H134" s="17">
        <f t="shared" si="93"/>
        <v>-0.19751790696498586</v>
      </c>
      <c r="I134" s="17">
        <f t="shared" si="93"/>
        <v>0.29743930614476105</v>
      </c>
      <c r="J134" s="17">
        <f t="shared" si="93"/>
        <v>7.0484364690885051E-2</v>
      </c>
      <c r="K134" s="17">
        <f t="shared" si="93"/>
        <v>-6.8534408737162985E-4</v>
      </c>
      <c r="L134" s="17">
        <f t="shared" si="93"/>
        <v>-6.3224362494899863E-2</v>
      </c>
      <c r="M134" s="17">
        <f t="shared" si="93"/>
        <v>-0.23477783782693321</v>
      </c>
      <c r="N134" s="17">
        <f t="shared" si="93"/>
        <v>-0.18671363462364601</v>
      </c>
      <c r="O134" s="17">
        <f t="shared" si="93"/>
        <v>-8.3218694562776988E-3</v>
      </c>
      <c r="P134" s="17">
        <f t="shared" si="93"/>
        <v>-1.5818783582604887E-2</v>
      </c>
      <c r="Q134" s="17">
        <f t="shared" si="93"/>
        <v>-8.560436912135265E-2</v>
      </c>
      <c r="R134" s="17">
        <f t="shared" si="93"/>
        <v>-5.4731201522680357E-2</v>
      </c>
      <c r="S134" s="17">
        <f t="shared" si="93"/>
        <v>-2.9582701955959915E-2</v>
      </c>
      <c r="T134" s="17">
        <f t="shared" si="93"/>
        <v>-1.813326740281546E-2</v>
      </c>
      <c r="U134" s="17">
        <f t="shared" si="93"/>
        <v>1.1166521624522873E-2</v>
      </c>
      <c r="V134" s="17">
        <f t="shared" si="93"/>
        <v>-9.1016216571162378E-2</v>
      </c>
      <c r="W134" s="17">
        <f t="shared" si="93"/>
        <v>-0.19220056205123817</v>
      </c>
      <c r="X134" s="17">
        <f t="shared" si="93"/>
        <v>-0.14537090588073476</v>
      </c>
      <c r="Y134" s="17">
        <f t="shared" si="93"/>
        <v>-0.14864308516934208</v>
      </c>
      <c r="Z134" s="17">
        <f t="shared" si="93"/>
        <v>-0.12808402704947239</v>
      </c>
      <c r="AA134" s="17">
        <f t="shared" si="93"/>
        <v>-0.16523031558384416</v>
      </c>
      <c r="AB134" s="17">
        <f t="shared" si="93"/>
        <v>-2.3733604135110161E-2</v>
      </c>
      <c r="AC134" s="17">
        <f t="shared" si="93"/>
        <v>-9.363638382930406E-2</v>
      </c>
      <c r="AD134" s="17">
        <f t="shared" si="93"/>
        <v>-4.8666168531891221E-2</v>
      </c>
      <c r="AE134" s="17">
        <f t="shared" si="93"/>
        <v>-9.670877528380549E-2</v>
      </c>
      <c r="AF134" s="17">
        <f t="shared" si="93"/>
        <v>1.3660436250488244E-2</v>
      </c>
      <c r="AG134" s="17">
        <f t="shared" si="93"/>
        <v>-3.9072596744678473E-2</v>
      </c>
      <c r="AH134" s="20">
        <f t="shared" si="93"/>
        <v>-0.10117524375749079</v>
      </c>
      <c r="AI134" s="21">
        <f t="shared" si="93"/>
        <v>-0.10342796192862987</v>
      </c>
      <c r="AJ134" s="21">
        <f t="shared" si="93"/>
        <v>-0.21288677804266429</v>
      </c>
      <c r="AK134" s="21">
        <f t="shared" si="93"/>
        <v>8.73008078661376E-2</v>
      </c>
      <c r="AL134" s="21">
        <f t="shared" si="93"/>
        <v>-0.10009294293087266</v>
      </c>
    </row>
    <row r="135" spans="1:38" hidden="1" x14ac:dyDescent="0.4">
      <c r="A135" s="2" t="s">
        <v>35</v>
      </c>
      <c r="D135" s="22" t="e">
        <f>D132/#REF!</f>
        <v>#REF!</v>
      </c>
      <c r="E135" s="22" t="e">
        <f>E132/#REF!</f>
        <v>#REF!</v>
      </c>
      <c r="F135" s="22" t="e">
        <f>F132/#REF!</f>
        <v>#REF!</v>
      </c>
      <c r="G135" s="22" t="e">
        <f>G132/#REF!</f>
        <v>#REF!</v>
      </c>
      <c r="H135" s="22" t="e">
        <f>H132/#REF!</f>
        <v>#REF!</v>
      </c>
      <c r="I135" s="22" t="e">
        <f>I132/#REF!</f>
        <v>#REF!</v>
      </c>
      <c r="J135" s="22" t="e">
        <f>J132/#REF!</f>
        <v>#REF!</v>
      </c>
      <c r="K135" s="22" t="e">
        <f>K132/#REF!</f>
        <v>#REF!</v>
      </c>
      <c r="L135" s="22" t="e">
        <f>L132/#REF!</f>
        <v>#REF!</v>
      </c>
      <c r="M135" s="22" t="e">
        <f>M132/#REF!</f>
        <v>#REF!</v>
      </c>
      <c r="N135" s="22" t="e">
        <f>N132/#REF!</f>
        <v>#REF!</v>
      </c>
      <c r="O135" s="22" t="e">
        <f>O132/#REF!</f>
        <v>#REF!</v>
      </c>
      <c r="P135" s="22" t="e">
        <f>P132/#REF!</f>
        <v>#REF!</v>
      </c>
      <c r="Q135" s="22" t="e">
        <f>Q132/#REF!</f>
        <v>#REF!</v>
      </c>
      <c r="R135" s="22" t="e">
        <f>R132/#REF!</f>
        <v>#REF!</v>
      </c>
      <c r="S135" s="22" t="e">
        <f>S132/#REF!</f>
        <v>#REF!</v>
      </c>
      <c r="T135" s="22" t="e">
        <f>T132/#REF!</f>
        <v>#REF!</v>
      </c>
      <c r="U135" s="22" t="e">
        <f>U132/#REF!</f>
        <v>#REF!</v>
      </c>
      <c r="V135" s="22" t="e">
        <f>V132/#REF!</f>
        <v>#REF!</v>
      </c>
      <c r="W135" s="22" t="e">
        <f>W132/#REF!</f>
        <v>#REF!</v>
      </c>
      <c r="X135" s="22" t="e">
        <f>X132/#REF!</f>
        <v>#REF!</v>
      </c>
      <c r="Y135" s="22" t="e">
        <f>Y132/#REF!</f>
        <v>#REF!</v>
      </c>
      <c r="Z135" s="22" t="e">
        <f>Z132/#REF!</f>
        <v>#REF!</v>
      </c>
      <c r="AA135" s="22" t="e">
        <f>AA132/#REF!</f>
        <v>#REF!</v>
      </c>
      <c r="AB135" s="22" t="e">
        <f>AB132/#REF!</f>
        <v>#REF!</v>
      </c>
      <c r="AC135" s="22" t="e">
        <f>AC132/#REF!</f>
        <v>#REF!</v>
      </c>
      <c r="AD135" s="22" t="e">
        <f>AD132/#REF!</f>
        <v>#REF!</v>
      </c>
      <c r="AE135" s="22" t="e">
        <f>AE132/#REF!</f>
        <v>#REF!</v>
      </c>
      <c r="AF135" s="22" t="e">
        <f>AF132/#REF!</f>
        <v>#REF!</v>
      </c>
      <c r="AG135" s="22" t="e">
        <f>AG132/#REF!</f>
        <v>#REF!</v>
      </c>
      <c r="AH135" s="22" t="e">
        <f>AH132/#REF!</f>
        <v>#REF!</v>
      </c>
      <c r="AI135" s="23" t="e">
        <f>AI132/#REF!</f>
        <v>#REF!</v>
      </c>
    </row>
    <row r="136" spans="1:38" x14ac:dyDescent="0.4"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:38" x14ac:dyDescent="0.4">
      <c r="A137" s="9" t="s">
        <v>93</v>
      </c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/>
    </row>
    <row r="138" spans="1:38" x14ac:dyDescent="0.4">
      <c r="A138" s="2" t="s">
        <v>34</v>
      </c>
      <c r="D138" s="10">
        <f t="shared" ref="D138:AL138" si="94">D142</f>
        <v>177.74254653057642</v>
      </c>
      <c r="E138" s="10">
        <f t="shared" si="94"/>
        <v>221.61222515604192</v>
      </c>
      <c r="F138" s="10">
        <f t="shared" si="94"/>
        <v>122.97393581987595</v>
      </c>
      <c r="G138" s="10">
        <f t="shared" si="94"/>
        <v>91.928441946940652</v>
      </c>
      <c r="H138" s="10">
        <f t="shared" si="94"/>
        <v>74.931678746590947</v>
      </c>
      <c r="I138" s="10">
        <f t="shared" si="94"/>
        <v>95.950841114426723</v>
      </c>
      <c r="J138" s="10">
        <f t="shared" si="94"/>
        <v>102.24534092795724</v>
      </c>
      <c r="K138" s="10">
        <f t="shared" si="94"/>
        <v>101.62207768662864</v>
      </c>
      <c r="L138" s="10">
        <f t="shared" si="94"/>
        <v>94.719682880813906</v>
      </c>
      <c r="M138" s="10">
        <f t="shared" si="94"/>
        <v>70.741504418933104</v>
      </c>
      <c r="N138" s="10">
        <f t="shared" si="94"/>
        <v>56.412058102132569</v>
      </c>
      <c r="O138" s="10">
        <f t="shared" si="94"/>
        <v>56.023774934343358</v>
      </c>
      <c r="P138" s="10">
        <f t="shared" si="94"/>
        <v>55.87897405838256</v>
      </c>
      <c r="Q138" s="10">
        <f t="shared" si="94"/>
        <v>52.267357506077282</v>
      </c>
      <c r="R138" s="10">
        <f t="shared" si="94"/>
        <v>49.101096516366859</v>
      </c>
      <c r="S138" s="10">
        <f t="shared" si="94"/>
        <v>48.746400000000001</v>
      </c>
      <c r="T138" s="10">
        <f t="shared" si="94"/>
        <v>48.622100000000003</v>
      </c>
      <c r="U138" s="10">
        <f t="shared" si="94"/>
        <v>47.353900000000003</v>
      </c>
      <c r="V138" s="10">
        <f t="shared" si="94"/>
        <v>43.224299999999999</v>
      </c>
      <c r="W138" s="10">
        <f t="shared" si="94"/>
        <v>35.281700000000001</v>
      </c>
      <c r="X138" s="10">
        <f t="shared" si="94"/>
        <v>29.060300000000002</v>
      </c>
      <c r="Y138" s="10">
        <f t="shared" si="94"/>
        <v>24.116499999999998</v>
      </c>
      <c r="Z138" s="10">
        <f t="shared" si="94"/>
        <v>20.4818</v>
      </c>
      <c r="AA138" s="10">
        <f t="shared" si="94"/>
        <v>16.626799999999999</v>
      </c>
      <c r="AB138" s="10">
        <f t="shared" si="94"/>
        <v>15.2331</v>
      </c>
      <c r="AC138" s="10">
        <f t="shared" si="94"/>
        <v>13.2616</v>
      </c>
      <c r="AD138" s="10">
        <f t="shared" si="94"/>
        <v>12.0802</v>
      </c>
      <c r="AE138" s="10">
        <f t="shared" si="94"/>
        <v>10.2088</v>
      </c>
      <c r="AF138" s="10">
        <f t="shared" si="94"/>
        <v>9.89175</v>
      </c>
      <c r="AG138" s="10">
        <f t="shared" si="94"/>
        <v>9.0107300000000006</v>
      </c>
      <c r="AH138" s="10">
        <f t="shared" si="94"/>
        <v>8.0353700000000003</v>
      </c>
      <c r="AI138" s="25">
        <f t="shared" si="94"/>
        <v>6.9039599999999997</v>
      </c>
      <c r="AJ138" s="25">
        <f t="shared" si="94"/>
        <v>5.5436199999999998</v>
      </c>
      <c r="AK138" s="25">
        <f t="shared" si="94"/>
        <v>5.9269800000000004</v>
      </c>
      <c r="AL138" s="25">
        <f t="shared" si="94"/>
        <v>5.2904999999999998</v>
      </c>
    </row>
    <row r="139" spans="1:38" x14ac:dyDescent="0.4">
      <c r="A139" s="14" t="s">
        <v>24</v>
      </c>
      <c r="B139" s="14"/>
      <c r="C139" s="14"/>
      <c r="D139" s="14"/>
      <c r="E139" s="15">
        <f t="shared" ref="E139:AL139" si="95">(E138-$D138)/$D138</f>
        <v>0.24681585518928498</v>
      </c>
      <c r="F139" s="15">
        <f t="shared" si="95"/>
        <v>-0.30813450003811454</v>
      </c>
      <c r="G139" s="15">
        <f t="shared" si="95"/>
        <v>-0.48280001754601548</v>
      </c>
      <c r="H139" s="15">
        <f t="shared" si="95"/>
        <v>-0.57842576125294387</v>
      </c>
      <c r="I139" s="15">
        <f t="shared" si="95"/>
        <v>-0.46016953741618277</v>
      </c>
      <c r="J139" s="15">
        <f t="shared" si="95"/>
        <v>-0.42475595785183407</v>
      </c>
      <c r="K139" s="15">
        <f t="shared" si="95"/>
        <v>-0.42826250849766601</v>
      </c>
      <c r="L139" s="15">
        <f t="shared" si="95"/>
        <v>-0.46709617517199453</v>
      </c>
      <c r="M139" s="15">
        <f t="shared" si="95"/>
        <v>-0.60200016372127485</v>
      </c>
      <c r="N139" s="15">
        <f t="shared" si="95"/>
        <v>-0.68261927600756978</v>
      </c>
      <c r="O139" s="15">
        <f t="shared" si="95"/>
        <v>-0.68480380174644462</v>
      </c>
      <c r="P139" s="15">
        <f t="shared" si="95"/>
        <v>-0.68561846812085647</v>
      </c>
      <c r="Q139" s="15">
        <f t="shared" si="95"/>
        <v>-0.70593783803426091</v>
      </c>
      <c r="R139" s="15">
        <f t="shared" si="95"/>
        <v>-0.72375158635459202</v>
      </c>
      <c r="S139" s="45">
        <f t="shared" si="95"/>
        <v>-0.72574714973145538</v>
      </c>
      <c r="T139" s="15">
        <f t="shared" si="95"/>
        <v>-0.72644647582093858</v>
      </c>
      <c r="U139" s="15">
        <f t="shared" si="95"/>
        <v>-0.73358151481275258</v>
      </c>
      <c r="V139" s="15">
        <f t="shared" si="95"/>
        <v>-0.75681511915007771</v>
      </c>
      <c r="W139" s="15">
        <f t="shared" si="95"/>
        <v>-0.80150109982850604</v>
      </c>
      <c r="X139" s="15">
        <f t="shared" si="95"/>
        <v>-0.8365034114384039</v>
      </c>
      <c r="Y139" s="15">
        <f t="shared" si="95"/>
        <v>-0.86431779857586699</v>
      </c>
      <c r="Z139" s="15">
        <f t="shared" si="95"/>
        <v>-0.88476703861966677</v>
      </c>
      <c r="AA139" s="15">
        <f t="shared" si="95"/>
        <v>-0.90645571178907491</v>
      </c>
      <c r="AB139" s="15">
        <f t="shared" si="95"/>
        <v>-0.9142968282083237</v>
      </c>
      <c r="AC139" s="15">
        <f t="shared" si="95"/>
        <v>-0.92538871385125199</v>
      </c>
      <c r="AD139" s="15">
        <f t="shared" si="95"/>
        <v>-0.93203540606456947</v>
      </c>
      <c r="AE139" s="15">
        <f t="shared" si="95"/>
        <v>-0.94256411760003778</v>
      </c>
      <c r="AF139" s="15">
        <f t="shared" si="95"/>
        <v>-0.9443478773479913</v>
      </c>
      <c r="AG139" s="15">
        <f t="shared" si="95"/>
        <v>-0.94930459714973248</v>
      </c>
      <c r="AH139" s="15">
        <f t="shared" si="95"/>
        <v>-0.9547920846367659</v>
      </c>
      <c r="AI139" s="31">
        <f t="shared" si="95"/>
        <v>-0.96115752736325089</v>
      </c>
      <c r="AJ139" s="31">
        <f t="shared" si="95"/>
        <v>-0.9688109565874462</v>
      </c>
      <c r="AK139" s="31">
        <f t="shared" si="95"/>
        <v>-0.96665412915651894</v>
      </c>
      <c r="AL139" s="31">
        <f t="shared" si="95"/>
        <v>-0.97023503880603001</v>
      </c>
    </row>
    <row r="140" spans="1:38" x14ac:dyDescent="0.4">
      <c r="A140" s="16" t="s">
        <v>25</v>
      </c>
      <c r="D140" s="10"/>
      <c r="E140" s="17">
        <f t="shared" ref="E140:AL140" si="96">(E138-D138)/D138</f>
        <v>0.24681585518928498</v>
      </c>
      <c r="F140" s="17">
        <f t="shared" si="96"/>
        <v>-0.44509407938444118</v>
      </c>
      <c r="G140" s="17">
        <f t="shared" si="96"/>
        <v>-0.25245588559846271</v>
      </c>
      <c r="H140" s="17">
        <f t="shared" si="96"/>
        <v>-0.18489123540416266</v>
      </c>
      <c r="I140" s="17">
        <f t="shared" si="96"/>
        <v>0.28051102977313253</v>
      </c>
      <c r="J140" s="17">
        <f t="shared" si="96"/>
        <v>6.5601298961245988E-2</v>
      </c>
      <c r="K140" s="17">
        <f t="shared" si="96"/>
        <v>-6.0957617791871487E-3</v>
      </c>
      <c r="L140" s="17">
        <f t="shared" si="96"/>
        <v>-6.792219725225071E-2</v>
      </c>
      <c r="M140" s="17">
        <f t="shared" si="96"/>
        <v>-0.25314884649743419</v>
      </c>
      <c r="N140" s="17">
        <f t="shared" si="96"/>
        <v>-0.20256066695926009</v>
      </c>
      <c r="O140" s="17">
        <f t="shared" si="96"/>
        <v>-6.8829817746807733E-3</v>
      </c>
      <c r="P140" s="17">
        <f t="shared" si="96"/>
        <v>-2.5846326158937981E-3</v>
      </c>
      <c r="Q140" s="17">
        <f t="shared" si="96"/>
        <v>-6.4632835751992301E-2</v>
      </c>
      <c r="R140" s="17">
        <f t="shared" si="96"/>
        <v>-6.0578172319927834E-2</v>
      </c>
      <c r="S140" s="17">
        <f t="shared" si="96"/>
        <v>-7.2238003126595448E-3</v>
      </c>
      <c r="T140" s="17">
        <f t="shared" si="96"/>
        <v>-2.5499318924063741E-3</v>
      </c>
      <c r="U140" s="17">
        <f t="shared" si="96"/>
        <v>-2.608278951341057E-2</v>
      </c>
      <c r="V140" s="17">
        <f t="shared" si="96"/>
        <v>-8.720717828943346E-2</v>
      </c>
      <c r="W140" s="17">
        <f t="shared" si="96"/>
        <v>-0.18375312035128386</v>
      </c>
      <c r="X140" s="17">
        <f t="shared" si="96"/>
        <v>-0.17633504054509841</v>
      </c>
      <c r="Y140" s="17">
        <f t="shared" si="96"/>
        <v>-0.17012212537379184</v>
      </c>
      <c r="Z140" s="17">
        <f t="shared" si="96"/>
        <v>-0.15071424128708555</v>
      </c>
      <c r="AA140" s="17">
        <f t="shared" si="96"/>
        <v>-0.18821587946371904</v>
      </c>
      <c r="AB140" s="17">
        <f t="shared" si="96"/>
        <v>-8.3822503428200204E-2</v>
      </c>
      <c r="AC140" s="17">
        <f t="shared" si="96"/>
        <v>-0.12942211368664294</v>
      </c>
      <c r="AD140" s="17">
        <f t="shared" si="96"/>
        <v>-8.9084273390842739E-2</v>
      </c>
      <c r="AE140" s="17">
        <f t="shared" si="96"/>
        <v>-0.15491465373089847</v>
      </c>
      <c r="AF140" s="17">
        <f t="shared" si="96"/>
        <v>-3.1056539456155479E-2</v>
      </c>
      <c r="AG140" s="17">
        <f t="shared" si="96"/>
        <v>-8.9066140976065855E-2</v>
      </c>
      <c r="AH140" s="20">
        <f t="shared" si="96"/>
        <v>-0.10824428209479145</v>
      </c>
      <c r="AI140" s="21">
        <f t="shared" si="96"/>
        <v>-0.14080372154611431</v>
      </c>
      <c r="AJ140" s="21">
        <f t="shared" si="96"/>
        <v>-0.19703764216478659</v>
      </c>
      <c r="AK140" s="21">
        <f t="shared" si="96"/>
        <v>6.9153369098170617E-2</v>
      </c>
      <c r="AL140" s="21">
        <f t="shared" si="96"/>
        <v>-0.10738689855541955</v>
      </c>
    </row>
    <row r="141" spans="1:38" hidden="1" x14ac:dyDescent="0.4">
      <c r="A141" s="2" t="s">
        <v>35</v>
      </c>
      <c r="D141" s="22" t="e">
        <f>D138/#REF!</f>
        <v>#REF!</v>
      </c>
      <c r="E141" s="22" t="e">
        <f>E138/#REF!</f>
        <v>#REF!</v>
      </c>
      <c r="F141" s="22" t="e">
        <f>F138/#REF!</f>
        <v>#REF!</v>
      </c>
      <c r="G141" s="22" t="e">
        <f>G138/#REF!</f>
        <v>#REF!</v>
      </c>
      <c r="H141" s="22" t="e">
        <f>H138/#REF!</f>
        <v>#REF!</v>
      </c>
      <c r="I141" s="22" t="e">
        <f>I138/#REF!</f>
        <v>#REF!</v>
      </c>
      <c r="J141" s="22" t="e">
        <f>J138/#REF!</f>
        <v>#REF!</v>
      </c>
      <c r="K141" s="22" t="e">
        <f>K138/#REF!</f>
        <v>#REF!</v>
      </c>
      <c r="L141" s="22" t="e">
        <f>L138/#REF!</f>
        <v>#REF!</v>
      </c>
      <c r="M141" s="22" t="e">
        <f>M138/#REF!</f>
        <v>#REF!</v>
      </c>
      <c r="N141" s="22" t="e">
        <f>N138/#REF!</f>
        <v>#REF!</v>
      </c>
      <c r="O141" s="22" t="e">
        <f>O138/#REF!</f>
        <v>#REF!</v>
      </c>
      <c r="P141" s="22" t="e">
        <f>P138/#REF!</f>
        <v>#REF!</v>
      </c>
      <c r="Q141" s="22" t="e">
        <f>Q138/#REF!</f>
        <v>#REF!</v>
      </c>
      <c r="R141" s="22" t="e">
        <f>R138/#REF!</f>
        <v>#REF!</v>
      </c>
      <c r="S141" s="22" t="e">
        <f>S138/#REF!</f>
        <v>#REF!</v>
      </c>
      <c r="T141" s="22" t="e">
        <f>T138/#REF!</f>
        <v>#REF!</v>
      </c>
      <c r="U141" s="22" t="e">
        <f>U138/#REF!</f>
        <v>#REF!</v>
      </c>
      <c r="V141" s="22" t="e">
        <f>V138/#REF!</f>
        <v>#REF!</v>
      </c>
      <c r="W141" s="22" t="e">
        <f>W138/#REF!</f>
        <v>#REF!</v>
      </c>
      <c r="X141" s="22" t="e">
        <f>X138/#REF!</f>
        <v>#REF!</v>
      </c>
      <c r="Y141" s="22" t="e">
        <f>Y138/#REF!</f>
        <v>#REF!</v>
      </c>
      <c r="Z141" s="22" t="e">
        <f>Z138/#REF!</f>
        <v>#REF!</v>
      </c>
      <c r="AA141" s="22" t="e">
        <f>AA138/#REF!</f>
        <v>#REF!</v>
      </c>
      <c r="AB141" s="22" t="e">
        <f>AB138/#REF!</f>
        <v>#REF!</v>
      </c>
      <c r="AC141" s="22" t="e">
        <f>AC138/#REF!</f>
        <v>#REF!</v>
      </c>
      <c r="AD141" s="22" t="e">
        <f>AD138/#REF!</f>
        <v>#REF!</v>
      </c>
      <c r="AE141" s="22" t="e">
        <f>AE138/#REF!</f>
        <v>#REF!</v>
      </c>
      <c r="AF141" s="22" t="e">
        <f>AF138/#REF!</f>
        <v>#REF!</v>
      </c>
      <c r="AG141" s="22" t="e">
        <f>AG138/#REF!</f>
        <v>#REF!</v>
      </c>
      <c r="AH141" s="22" t="e">
        <f>AH138/#REF!</f>
        <v>#REF!</v>
      </c>
      <c r="AI141" s="23" t="e">
        <f>AI138/#REF!</f>
        <v>#REF!</v>
      </c>
    </row>
    <row r="142" spans="1:38" x14ac:dyDescent="0.4">
      <c r="A142" s="2" t="s">
        <v>94</v>
      </c>
      <c r="B142" s="2" t="s">
        <v>95</v>
      </c>
      <c r="D142" s="2">
        <v>177.74254653057642</v>
      </c>
      <c r="E142" s="2">
        <v>221.61222515604192</v>
      </c>
      <c r="F142" s="2">
        <v>122.97393581987595</v>
      </c>
      <c r="G142" s="2">
        <v>91.928441946940652</v>
      </c>
      <c r="H142" s="2">
        <v>74.931678746590947</v>
      </c>
      <c r="I142" s="2">
        <v>95.950841114426723</v>
      </c>
      <c r="J142" s="2">
        <v>102.24534092795724</v>
      </c>
      <c r="K142" s="2">
        <v>101.62207768662864</v>
      </c>
      <c r="L142" s="2">
        <v>94.719682880813906</v>
      </c>
      <c r="M142" s="2">
        <v>70.741504418933104</v>
      </c>
      <c r="N142" s="2">
        <v>56.412058102132569</v>
      </c>
      <c r="O142" s="2">
        <v>56.023774934343358</v>
      </c>
      <c r="P142" s="2">
        <v>55.87897405838256</v>
      </c>
      <c r="Q142" s="2">
        <v>52.267357506077282</v>
      </c>
      <c r="R142" s="2">
        <v>49.101096516366859</v>
      </c>
      <c r="S142" s="2">
        <v>48.746400000000001</v>
      </c>
      <c r="T142" s="2">
        <v>48.622100000000003</v>
      </c>
      <c r="U142" s="2">
        <v>47.353900000000003</v>
      </c>
      <c r="V142" s="2">
        <v>43.224299999999999</v>
      </c>
      <c r="W142" s="2">
        <v>35.281700000000001</v>
      </c>
      <c r="X142" s="2">
        <v>29.060300000000002</v>
      </c>
      <c r="Y142" s="2">
        <v>24.116499999999998</v>
      </c>
      <c r="Z142" s="2">
        <v>20.4818</v>
      </c>
      <c r="AA142" s="2">
        <v>16.626799999999999</v>
      </c>
      <c r="AB142" s="2">
        <v>15.2331</v>
      </c>
      <c r="AC142" s="2">
        <v>13.2616</v>
      </c>
      <c r="AD142" s="2">
        <v>12.0802</v>
      </c>
      <c r="AE142" s="2">
        <v>10.2088</v>
      </c>
      <c r="AF142" s="2">
        <v>9.89175</v>
      </c>
      <c r="AG142" s="2">
        <v>9.0107300000000006</v>
      </c>
      <c r="AH142" s="2">
        <v>8.0353700000000003</v>
      </c>
      <c r="AI142" s="26">
        <v>6.9039599999999997</v>
      </c>
      <c r="AJ142" s="2">
        <v>5.5436199999999998</v>
      </c>
      <c r="AK142" s="2">
        <v>5.9269800000000004</v>
      </c>
      <c r="AL142" s="2">
        <v>5.2904999999999998</v>
      </c>
    </row>
    <row r="143" spans="1:38" x14ac:dyDescent="0.4"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:38" x14ac:dyDescent="0.4">
      <c r="A144" s="9" t="s">
        <v>96</v>
      </c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/>
    </row>
    <row r="145" spans="1:38" x14ac:dyDescent="0.4">
      <c r="A145" s="2" t="s">
        <v>34</v>
      </c>
      <c r="D145" s="10">
        <f t="shared" ref="D145:AL145" si="97">D149</f>
        <v>11.940909757654815</v>
      </c>
      <c r="E145" s="10">
        <f t="shared" si="97"/>
        <v>12.145309516533576</v>
      </c>
      <c r="F145" s="10">
        <f t="shared" si="97"/>
        <v>8.4695517410436665</v>
      </c>
      <c r="G145" s="10">
        <f t="shared" si="97"/>
        <v>6.1557395103111308</v>
      </c>
      <c r="H145" s="10">
        <f t="shared" si="97"/>
        <v>4.1652521770696538</v>
      </c>
      <c r="I145" s="10">
        <f t="shared" si="97"/>
        <v>5.3538011314847305</v>
      </c>
      <c r="J145" s="10">
        <f t="shared" si="97"/>
        <v>5.7465994803240825</v>
      </c>
      <c r="K145" s="10">
        <f t="shared" si="97"/>
        <v>7.0374009643593771</v>
      </c>
      <c r="L145" s="10">
        <f t="shared" si="97"/>
        <v>7.6545442077852544</v>
      </c>
      <c r="M145" s="10">
        <f t="shared" si="97"/>
        <v>7.3590206174596204</v>
      </c>
      <c r="N145" s="10">
        <f t="shared" si="97"/>
        <v>6.2533711507465251</v>
      </c>
      <c r="O145" s="10">
        <f t="shared" si="97"/>
        <v>6.6327836266554252</v>
      </c>
      <c r="P145" s="10">
        <f t="shared" si="97"/>
        <v>6.2929260011990635</v>
      </c>
      <c r="Q145" s="10">
        <f t="shared" si="97"/>
        <v>5.5764205420050645</v>
      </c>
      <c r="R145" s="10">
        <f t="shared" si="97"/>
        <v>5.7529051960849777</v>
      </c>
      <c r="S145" s="10">
        <f t="shared" si="97"/>
        <v>4.78538</v>
      </c>
      <c r="T145" s="10">
        <f t="shared" si="97"/>
        <v>4.4722099999999996</v>
      </c>
      <c r="U145" s="10">
        <f t="shared" si="97"/>
        <v>5.1359399999999997</v>
      </c>
      <c r="V145" s="10">
        <f t="shared" si="97"/>
        <v>4.9810400000000001</v>
      </c>
      <c r="W145" s="10">
        <f t="shared" si="97"/>
        <v>3.7156899999999999</v>
      </c>
      <c r="X145" s="10">
        <f t="shared" si="97"/>
        <v>4.4412399999999996</v>
      </c>
      <c r="Y145" s="10">
        <f t="shared" si="97"/>
        <v>4.4000399999999997</v>
      </c>
      <c r="Z145" s="10">
        <f t="shared" si="97"/>
        <v>4.3312299999999997</v>
      </c>
      <c r="AA145" s="10">
        <f t="shared" si="97"/>
        <v>4.0259</v>
      </c>
      <c r="AB145" s="10">
        <f t="shared" si="97"/>
        <v>4.6982299999999997</v>
      </c>
      <c r="AC145" s="10">
        <f t="shared" si="97"/>
        <v>4.6815499999999997</v>
      </c>
      <c r="AD145" s="10">
        <f t="shared" si="97"/>
        <v>4.5983299999999998</v>
      </c>
      <c r="AE145" s="10">
        <f t="shared" si="97"/>
        <v>4.6721700000000004</v>
      </c>
      <c r="AF145" s="10">
        <f t="shared" si="97"/>
        <v>5.1760599999999997</v>
      </c>
      <c r="AG145" s="10">
        <f t="shared" si="97"/>
        <v>5.32111</v>
      </c>
      <c r="AH145" s="10">
        <f t="shared" si="97"/>
        <v>4.6842800000000002</v>
      </c>
      <c r="AI145" s="25">
        <f t="shared" si="97"/>
        <v>4.5078699999999996</v>
      </c>
      <c r="AJ145" s="25">
        <f t="shared" si="97"/>
        <v>3.34097</v>
      </c>
      <c r="AK145" s="25">
        <f t="shared" si="97"/>
        <v>3.4347400000000001</v>
      </c>
      <c r="AL145" s="25">
        <f t="shared" si="97"/>
        <v>2.3580000000000001</v>
      </c>
    </row>
    <row r="146" spans="1:38" x14ac:dyDescent="0.4">
      <c r="A146" s="14" t="s">
        <v>24</v>
      </c>
      <c r="B146" s="14"/>
      <c r="C146" s="14"/>
      <c r="D146" s="14"/>
      <c r="E146" s="15">
        <f t="shared" ref="E146:AL146" si="98">(E145-$D145)/$D145</f>
        <v>1.7117603518251954E-2</v>
      </c>
      <c r="F146" s="15">
        <f t="shared" si="98"/>
        <v>-0.29071135173647944</v>
      </c>
      <c r="G146" s="15">
        <f t="shared" si="98"/>
        <v>-0.48448320645209253</v>
      </c>
      <c r="H146" s="15">
        <f t="shared" si="98"/>
        <v>-0.65117798713791586</v>
      </c>
      <c r="I146" s="15">
        <f t="shared" si="98"/>
        <v>-0.55164210766665966</v>
      </c>
      <c r="J146" s="15">
        <f t="shared" si="98"/>
        <v>-0.51874692992799987</v>
      </c>
      <c r="K146" s="15">
        <f t="shared" si="98"/>
        <v>-0.41064783947069061</v>
      </c>
      <c r="L146" s="15">
        <f t="shared" si="98"/>
        <v>-0.35896473860559508</v>
      </c>
      <c r="M146" s="15">
        <f t="shared" si="98"/>
        <v>-0.38371357234803138</v>
      </c>
      <c r="N146" s="15">
        <f t="shared" si="98"/>
        <v>-0.47630697512492698</v>
      </c>
      <c r="O146" s="15">
        <f t="shared" si="98"/>
        <v>-0.4445328068572475</v>
      </c>
      <c r="P146" s="15">
        <f t="shared" si="98"/>
        <v>-0.47299442597621733</v>
      </c>
      <c r="Q146" s="15">
        <f t="shared" si="98"/>
        <v>-0.5329986864333971</v>
      </c>
      <c r="R146" s="15">
        <f t="shared" si="98"/>
        <v>-0.51821885326643291</v>
      </c>
      <c r="S146" s="45">
        <f t="shared" si="98"/>
        <v>-0.59924494053459421</v>
      </c>
      <c r="T146" s="15">
        <f t="shared" si="98"/>
        <v>-0.62547158543484893</v>
      </c>
      <c r="U146" s="15">
        <f t="shared" si="98"/>
        <v>-0.56988704343003982</v>
      </c>
      <c r="V146" s="15">
        <f t="shared" si="98"/>
        <v>-0.58285925435397712</v>
      </c>
      <c r="W146" s="15">
        <f t="shared" si="98"/>
        <v>-0.6888268921370897</v>
      </c>
      <c r="X146" s="15">
        <f t="shared" si="98"/>
        <v>-0.62806519016250772</v>
      </c>
      <c r="Y146" s="15">
        <f t="shared" si="98"/>
        <v>-0.63151551353285129</v>
      </c>
      <c r="Z146" s="15">
        <f t="shared" si="98"/>
        <v>-0.63727805603560228</v>
      </c>
      <c r="AA146" s="15">
        <f t="shared" si="98"/>
        <v>-0.66284813454693725</v>
      </c>
      <c r="AB146" s="15">
        <f t="shared" si="98"/>
        <v>-0.60654337941142533</v>
      </c>
      <c r="AC146" s="15">
        <f t="shared" si="98"/>
        <v>-0.60794025790213724</v>
      </c>
      <c r="AD146" s="15">
        <f t="shared" si="98"/>
        <v>-0.61490957612737973</v>
      </c>
      <c r="AE146" s="15">
        <f t="shared" si="98"/>
        <v>-0.6087257926888805</v>
      </c>
      <c r="AF146" s="15">
        <f t="shared" si="98"/>
        <v>-0.56652716542959847</v>
      </c>
      <c r="AG146" s="15">
        <f t="shared" si="98"/>
        <v>-0.55437984977745436</v>
      </c>
      <c r="AH146" s="15">
        <f t="shared" si="98"/>
        <v>-0.60771163210599555</v>
      </c>
      <c r="AI146" s="31">
        <f t="shared" si="98"/>
        <v>-0.62248521331381856</v>
      </c>
      <c r="AJ146" s="31">
        <f t="shared" si="98"/>
        <v>-0.72020808566464167</v>
      </c>
      <c r="AK146" s="31">
        <f t="shared" si="98"/>
        <v>-0.71235525016859524</v>
      </c>
      <c r="AL146" s="31">
        <f t="shared" si="98"/>
        <v>-0.80252760904684117</v>
      </c>
    </row>
    <row r="147" spans="1:38" x14ac:dyDescent="0.4">
      <c r="A147" s="16" t="s">
        <v>25</v>
      </c>
      <c r="D147" s="10"/>
      <c r="E147" s="17">
        <f t="shared" ref="E147:AL147" si="99">(E145-D145)/D145</f>
        <v>1.7117603518251954E-2</v>
      </c>
      <c r="F147" s="17">
        <f t="shared" si="99"/>
        <v>-0.30264834094891119</v>
      </c>
      <c r="G147" s="17">
        <f t="shared" si="99"/>
        <v>-0.27319181716781327</v>
      </c>
      <c r="H147" s="17">
        <f t="shared" si="99"/>
        <v>-0.32335470497205482</v>
      </c>
      <c r="I147" s="17">
        <f t="shared" si="99"/>
        <v>0.28534861849619075</v>
      </c>
      <c r="J147" s="17">
        <f t="shared" si="99"/>
        <v>7.3368124663685474E-2</v>
      </c>
      <c r="K147" s="17">
        <f t="shared" si="99"/>
        <v>0.22462005373001898</v>
      </c>
      <c r="L147" s="17">
        <f t="shared" si="99"/>
        <v>8.7694767791599959E-2</v>
      </c>
      <c r="M147" s="17">
        <f t="shared" si="99"/>
        <v>-3.8607601223997624E-2</v>
      </c>
      <c r="N147" s="17">
        <f t="shared" si="99"/>
        <v>-0.15024410504977936</v>
      </c>
      <c r="O147" s="17">
        <f t="shared" si="99"/>
        <v>6.0673269947139799E-2</v>
      </c>
      <c r="P147" s="17">
        <f t="shared" si="99"/>
        <v>-5.1239064107347423E-2</v>
      </c>
      <c r="Q147" s="17">
        <f t="shared" si="99"/>
        <v>-0.11385887249547745</v>
      </c>
      <c r="R147" s="17">
        <f t="shared" si="99"/>
        <v>3.164837600581253E-2</v>
      </c>
      <c r="S147" s="17">
        <f t="shared" si="99"/>
        <v>-0.16818027815640127</v>
      </c>
      <c r="T147" s="17">
        <f t="shared" si="99"/>
        <v>-6.54430787105727E-2</v>
      </c>
      <c r="U147" s="17">
        <f t="shared" si="99"/>
        <v>0.1484120826168718</v>
      </c>
      <c r="V147" s="17">
        <f t="shared" si="99"/>
        <v>-3.0160009657433616E-2</v>
      </c>
      <c r="W147" s="17">
        <f t="shared" si="99"/>
        <v>-0.25403329425180288</v>
      </c>
      <c r="X147" s="17">
        <f t="shared" si="99"/>
        <v>0.19526655883564015</v>
      </c>
      <c r="Y147" s="17">
        <f t="shared" si="99"/>
        <v>-9.276688492403002E-3</v>
      </c>
      <c r="Z147" s="17">
        <f t="shared" si="99"/>
        <v>-1.5638494195507321E-2</v>
      </c>
      <c r="AA147" s="17">
        <f t="shared" si="99"/>
        <v>-7.0494986412635602E-2</v>
      </c>
      <c r="AB147" s="17">
        <f t="shared" si="99"/>
        <v>0.16700116744082061</v>
      </c>
      <c r="AC147" s="17">
        <f t="shared" si="99"/>
        <v>-3.5502731879878228E-3</v>
      </c>
      <c r="AD147" s="17">
        <f t="shared" si="99"/>
        <v>-1.7776163877348282E-2</v>
      </c>
      <c r="AE147" s="17">
        <f t="shared" si="99"/>
        <v>1.6058003666548634E-2</v>
      </c>
      <c r="AF147" s="17">
        <f t="shared" si="99"/>
        <v>0.10784924349927319</v>
      </c>
      <c r="AG147" s="17">
        <f t="shared" si="99"/>
        <v>2.8023245480152927E-2</v>
      </c>
      <c r="AH147" s="20">
        <f t="shared" si="99"/>
        <v>-0.1196799164084185</v>
      </c>
      <c r="AI147" s="21">
        <f t="shared" si="99"/>
        <v>-3.7660003244895823E-2</v>
      </c>
      <c r="AJ147" s="21">
        <f t="shared" si="99"/>
        <v>-0.25885839653761084</v>
      </c>
      <c r="AK147" s="21">
        <f t="shared" si="99"/>
        <v>2.8066699192150824E-2</v>
      </c>
      <c r="AL147" s="21">
        <f t="shared" si="99"/>
        <v>-0.31348515462596876</v>
      </c>
    </row>
    <row r="148" spans="1:38" hidden="1" x14ac:dyDescent="0.4">
      <c r="A148" s="2" t="s">
        <v>35</v>
      </c>
      <c r="D148" s="22" t="e">
        <f>D145/#REF!</f>
        <v>#REF!</v>
      </c>
      <c r="E148" s="22" t="e">
        <f>E145/#REF!</f>
        <v>#REF!</v>
      </c>
      <c r="F148" s="22" t="e">
        <f>F145/#REF!</f>
        <v>#REF!</v>
      </c>
      <c r="G148" s="22" t="e">
        <f>G145/#REF!</f>
        <v>#REF!</v>
      </c>
      <c r="H148" s="22" t="e">
        <f>H145/#REF!</f>
        <v>#REF!</v>
      </c>
      <c r="I148" s="22" t="e">
        <f>I145/#REF!</f>
        <v>#REF!</v>
      </c>
      <c r="J148" s="22" t="e">
        <f>J145/#REF!</f>
        <v>#REF!</v>
      </c>
      <c r="K148" s="22" t="e">
        <f>K145/#REF!</f>
        <v>#REF!</v>
      </c>
      <c r="L148" s="22" t="e">
        <f>L145/#REF!</f>
        <v>#REF!</v>
      </c>
      <c r="M148" s="22" t="e">
        <f>M145/#REF!</f>
        <v>#REF!</v>
      </c>
      <c r="N148" s="22" t="e">
        <f>N145/#REF!</f>
        <v>#REF!</v>
      </c>
      <c r="O148" s="22" t="e">
        <f>O145/#REF!</f>
        <v>#REF!</v>
      </c>
      <c r="P148" s="22" t="e">
        <f>P145/#REF!</f>
        <v>#REF!</v>
      </c>
      <c r="Q148" s="22" t="e">
        <f>Q145/#REF!</f>
        <v>#REF!</v>
      </c>
      <c r="R148" s="22" t="e">
        <f>R145/#REF!</f>
        <v>#REF!</v>
      </c>
      <c r="S148" s="22" t="e">
        <f>S145/#REF!</f>
        <v>#REF!</v>
      </c>
      <c r="T148" s="22" t="e">
        <f>T145/#REF!</f>
        <v>#REF!</v>
      </c>
      <c r="U148" s="22" t="e">
        <f>U145/#REF!</f>
        <v>#REF!</v>
      </c>
      <c r="V148" s="22" t="e">
        <f>V145/#REF!</f>
        <v>#REF!</v>
      </c>
      <c r="W148" s="22" t="e">
        <f>W145/#REF!</f>
        <v>#REF!</v>
      </c>
      <c r="X148" s="22" t="e">
        <f>X145/#REF!</f>
        <v>#REF!</v>
      </c>
      <c r="Y148" s="22" t="e">
        <f>Y145/#REF!</f>
        <v>#REF!</v>
      </c>
      <c r="Z148" s="22" t="e">
        <f>Z145/#REF!</f>
        <v>#REF!</v>
      </c>
      <c r="AA148" s="22" t="e">
        <f>AA145/#REF!</f>
        <v>#REF!</v>
      </c>
      <c r="AB148" s="22" t="e">
        <f>AB145/#REF!</f>
        <v>#REF!</v>
      </c>
      <c r="AC148" s="22" t="e">
        <f>AC145/#REF!</f>
        <v>#REF!</v>
      </c>
      <c r="AD148" s="22" t="e">
        <f>AD145/#REF!</f>
        <v>#REF!</v>
      </c>
      <c r="AE148" s="22" t="e">
        <f>AE145/#REF!</f>
        <v>#REF!</v>
      </c>
      <c r="AF148" s="22" t="e">
        <f>AF145/#REF!</f>
        <v>#REF!</v>
      </c>
      <c r="AG148" s="22" t="e">
        <f>AG145/#REF!</f>
        <v>#REF!</v>
      </c>
      <c r="AH148" s="22" t="e">
        <f>AH145/#REF!</f>
        <v>#REF!</v>
      </c>
      <c r="AI148" s="23" t="e">
        <f>AI145/#REF!</f>
        <v>#REF!</v>
      </c>
    </row>
    <row r="149" spans="1:38" x14ac:dyDescent="0.4">
      <c r="A149" s="2" t="s">
        <v>97</v>
      </c>
      <c r="B149" s="2" t="s">
        <v>98</v>
      </c>
      <c r="D149" s="2">
        <v>11.940909757654815</v>
      </c>
      <c r="E149" s="2">
        <v>12.145309516533576</v>
      </c>
      <c r="F149" s="2">
        <v>8.4695517410436665</v>
      </c>
      <c r="G149" s="2">
        <v>6.1557395103111308</v>
      </c>
      <c r="H149" s="2">
        <v>4.1652521770696538</v>
      </c>
      <c r="I149" s="2">
        <v>5.3538011314847305</v>
      </c>
      <c r="J149" s="2">
        <v>5.7465994803240825</v>
      </c>
      <c r="K149" s="2">
        <v>7.0374009643593771</v>
      </c>
      <c r="L149" s="2">
        <v>7.6545442077852544</v>
      </c>
      <c r="M149" s="2">
        <v>7.3590206174596204</v>
      </c>
      <c r="N149" s="2">
        <v>6.2533711507465251</v>
      </c>
      <c r="O149" s="2">
        <v>6.6327836266554252</v>
      </c>
      <c r="P149" s="2">
        <v>6.2929260011990635</v>
      </c>
      <c r="Q149" s="2">
        <v>5.5764205420050645</v>
      </c>
      <c r="R149" s="2">
        <v>5.7529051960849777</v>
      </c>
      <c r="S149" s="2">
        <v>4.78538</v>
      </c>
      <c r="T149" s="2">
        <v>4.4722099999999996</v>
      </c>
      <c r="U149" s="2">
        <v>5.1359399999999997</v>
      </c>
      <c r="V149" s="2">
        <v>4.9810400000000001</v>
      </c>
      <c r="W149" s="2">
        <v>3.7156899999999999</v>
      </c>
      <c r="X149" s="2">
        <v>4.4412399999999996</v>
      </c>
      <c r="Y149" s="2">
        <v>4.4000399999999997</v>
      </c>
      <c r="Z149" s="2">
        <v>4.3312299999999997</v>
      </c>
      <c r="AA149" s="2">
        <v>4.0259</v>
      </c>
      <c r="AB149" s="2">
        <v>4.6982299999999997</v>
      </c>
      <c r="AC149" s="2">
        <v>4.6815499999999997</v>
      </c>
      <c r="AD149" s="2">
        <v>4.5983299999999998</v>
      </c>
      <c r="AE149" s="2">
        <v>4.6721700000000004</v>
      </c>
      <c r="AF149" s="2">
        <v>5.1760599999999997</v>
      </c>
      <c r="AG149" s="2">
        <v>5.32111</v>
      </c>
      <c r="AH149" s="2">
        <v>4.6842800000000002</v>
      </c>
      <c r="AI149" s="26">
        <v>4.5078699999999996</v>
      </c>
      <c r="AJ149" s="2">
        <v>3.34097</v>
      </c>
      <c r="AK149" s="2">
        <v>3.4347400000000001</v>
      </c>
      <c r="AL149" s="2">
        <v>2.3580000000000001</v>
      </c>
    </row>
    <row r="150" spans="1:38" x14ac:dyDescent="0.4">
      <c r="AI150" s="26"/>
    </row>
    <row r="151" spans="1:38" x14ac:dyDescent="0.4">
      <c r="A151" s="9" t="s">
        <v>99</v>
      </c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:38" x14ac:dyDescent="0.4">
      <c r="A152" s="2" t="s">
        <v>34</v>
      </c>
      <c r="D152" s="10">
        <f t="shared" ref="D152:AL152" si="100">D156</f>
        <v>10.069598851643924</v>
      </c>
      <c r="E152" s="10">
        <f t="shared" si="100"/>
        <v>8.4955935505874773</v>
      </c>
      <c r="F152" s="10">
        <f t="shared" si="100"/>
        <v>5.5877132092626338</v>
      </c>
      <c r="G152" s="10">
        <f t="shared" si="100"/>
        <v>4.3943170066120736</v>
      </c>
      <c r="H152" s="10">
        <f t="shared" si="100"/>
        <v>3.2169022564893042</v>
      </c>
      <c r="I152" s="10">
        <f t="shared" si="100"/>
        <v>4.8844999031191048</v>
      </c>
      <c r="J152" s="10">
        <f t="shared" si="100"/>
        <v>5.9112894244109802</v>
      </c>
      <c r="K152" s="10">
        <f t="shared" si="100"/>
        <v>5.4347568061338993</v>
      </c>
      <c r="L152" s="10">
        <f t="shared" si="100"/>
        <v>4.6217629389021315</v>
      </c>
      <c r="M152" s="10">
        <f t="shared" si="100"/>
        <v>3.6182926237630664</v>
      </c>
      <c r="N152" s="10">
        <f t="shared" si="100"/>
        <v>3.3444099183858351</v>
      </c>
      <c r="O152" s="10">
        <f t="shared" si="100"/>
        <v>2.8460205269813059</v>
      </c>
      <c r="P152" s="10">
        <f t="shared" si="100"/>
        <v>2.3304501798621993</v>
      </c>
      <c r="Q152" s="10">
        <f t="shared" si="100"/>
        <v>1.8992683053586878</v>
      </c>
      <c r="R152" s="10">
        <f t="shared" si="100"/>
        <v>1.6334097605538647</v>
      </c>
      <c r="S152" s="10">
        <f t="shared" si="100"/>
        <v>1.2689299999999999</v>
      </c>
      <c r="T152" s="10">
        <f t="shared" si="100"/>
        <v>1.1742900000000001</v>
      </c>
      <c r="U152" s="10">
        <f t="shared" si="100"/>
        <v>1.8770899999999999</v>
      </c>
      <c r="V152" s="10">
        <f t="shared" si="100"/>
        <v>1.1107800000000001</v>
      </c>
      <c r="W152" s="10">
        <f t="shared" si="100"/>
        <v>0.81542000000000003</v>
      </c>
      <c r="X152" s="10">
        <f t="shared" si="100"/>
        <v>0.64836000000000005</v>
      </c>
      <c r="Y152" s="10">
        <f t="shared" si="100"/>
        <v>0.53325999999999996</v>
      </c>
      <c r="Z152" s="10">
        <f t="shared" si="100"/>
        <v>0.53622000000000003</v>
      </c>
      <c r="AA152" s="10">
        <f t="shared" si="100"/>
        <v>0.48475000000000001</v>
      </c>
      <c r="AB152" s="10">
        <f t="shared" si="100"/>
        <v>0.50958000000000003</v>
      </c>
      <c r="AC152" s="10">
        <f t="shared" si="100"/>
        <v>0.48608000000000001</v>
      </c>
      <c r="AD152" s="10">
        <f t="shared" si="100"/>
        <v>0.49320999999999998</v>
      </c>
      <c r="AE152" s="10">
        <f t="shared" si="100"/>
        <v>0.49453999999999998</v>
      </c>
      <c r="AF152" s="10">
        <f t="shared" si="100"/>
        <v>0.45662000000000003</v>
      </c>
      <c r="AG152" s="10">
        <f t="shared" si="100"/>
        <v>0.43168000000000001</v>
      </c>
      <c r="AH152" s="10">
        <f t="shared" si="100"/>
        <v>0.37071999999999999</v>
      </c>
      <c r="AI152" s="25">
        <f t="shared" si="100"/>
        <v>0.31652999999999998</v>
      </c>
      <c r="AJ152" s="25">
        <f t="shared" si="100"/>
        <v>0.20763999999999999</v>
      </c>
      <c r="AK152" s="25">
        <f t="shared" si="100"/>
        <v>0.26106000000000001</v>
      </c>
      <c r="AL152" s="25">
        <f t="shared" si="100"/>
        <v>0.29054000000000002</v>
      </c>
    </row>
    <row r="153" spans="1:38" x14ac:dyDescent="0.4">
      <c r="A153" s="14" t="s">
        <v>24</v>
      </c>
      <c r="B153" s="14"/>
      <c r="C153" s="14"/>
      <c r="D153" s="14"/>
      <c r="E153" s="15">
        <f t="shared" ref="E153:AL153" si="101">(E152-$D152)/$D152</f>
        <v>-0.15631261227446819</v>
      </c>
      <c r="F153" s="15">
        <f t="shared" si="101"/>
        <v>-0.44509078349725867</v>
      </c>
      <c r="G153" s="15">
        <f t="shared" si="101"/>
        <v>-0.56360555456539618</v>
      </c>
      <c r="H153" s="15">
        <f t="shared" si="101"/>
        <v>-0.68053322640910119</v>
      </c>
      <c r="I153" s="15">
        <f t="shared" si="101"/>
        <v>-0.5149260685472411</v>
      </c>
      <c r="J153" s="15">
        <f t="shared" si="101"/>
        <v>-0.41295681074267171</v>
      </c>
      <c r="K153" s="15">
        <f t="shared" si="101"/>
        <v>-0.46028070370979657</v>
      </c>
      <c r="L153" s="15">
        <f t="shared" si="101"/>
        <v>-0.5410181669602856</v>
      </c>
      <c r="M153" s="15">
        <f t="shared" si="101"/>
        <v>-0.64067162187177318</v>
      </c>
      <c r="N153" s="15">
        <f t="shared" si="101"/>
        <v>-0.66787059070979382</v>
      </c>
      <c r="O153" s="15">
        <f t="shared" si="101"/>
        <v>-0.71736505406899342</v>
      </c>
      <c r="P153" s="15">
        <f t="shared" si="101"/>
        <v>-0.76856573790109439</v>
      </c>
      <c r="Q153" s="15">
        <f t="shared" si="101"/>
        <v>-0.81138590192710391</v>
      </c>
      <c r="R153" s="15">
        <f t="shared" si="101"/>
        <v>-0.8377880008311156</v>
      </c>
      <c r="S153" s="45">
        <f t="shared" si="101"/>
        <v>-0.87398405649567279</v>
      </c>
      <c r="T153" s="15">
        <f t="shared" si="101"/>
        <v>-0.88338264341004125</v>
      </c>
      <c r="U153" s="15">
        <f t="shared" si="101"/>
        <v>-0.81358840330629933</v>
      </c>
      <c r="V153" s="15">
        <f t="shared" si="101"/>
        <v>-0.88968974669545464</v>
      </c>
      <c r="W153" s="15">
        <f t="shared" si="101"/>
        <v>-0.91902160036227487</v>
      </c>
      <c r="X153" s="15">
        <f t="shared" si="101"/>
        <v>-0.93561213216610395</v>
      </c>
      <c r="Y153" s="15">
        <f t="shared" si="101"/>
        <v>-0.94704257757865473</v>
      </c>
      <c r="Z153" s="15">
        <f t="shared" si="101"/>
        <v>-0.9467486234655258</v>
      </c>
      <c r="AA153" s="15">
        <f t="shared" si="101"/>
        <v>-0.95186004853402262</v>
      </c>
      <c r="AB153" s="15">
        <f t="shared" si="101"/>
        <v>-0.949394210483687</v>
      </c>
      <c r="AC153" s="15">
        <f t="shared" si="101"/>
        <v>-0.95172796780075863</v>
      </c>
      <c r="AD153" s="15">
        <f t="shared" si="101"/>
        <v>-0.9510198958998769</v>
      </c>
      <c r="AE153" s="15">
        <f t="shared" si="101"/>
        <v>-0.95088781516661269</v>
      </c>
      <c r="AF153" s="15">
        <f t="shared" si="101"/>
        <v>-0.95465360569696822</v>
      </c>
      <c r="AG153" s="15">
        <f t="shared" si="101"/>
        <v>-0.95713036771772442</v>
      </c>
      <c r="AH153" s="15">
        <f t="shared" si="101"/>
        <v>-0.96318423350703009</v>
      </c>
      <c r="AI153" s="31">
        <f t="shared" si="101"/>
        <v>-0.96856577857137527</v>
      </c>
      <c r="AJ153" s="31">
        <f t="shared" si="101"/>
        <v>-0.9793795161992872</v>
      </c>
      <c r="AK153" s="31">
        <f t="shared" si="101"/>
        <v>-0.97407443892788437</v>
      </c>
      <c r="AL153" s="31">
        <f t="shared" si="101"/>
        <v>-0.97114681485523457</v>
      </c>
    </row>
    <row r="154" spans="1:38" x14ac:dyDescent="0.4">
      <c r="A154" s="16" t="s">
        <v>25</v>
      </c>
      <c r="D154" s="10"/>
      <c r="E154" s="17">
        <f t="shared" ref="E154:AL154" si="102">(E152-D152)/D152</f>
        <v>-0.15631261227446819</v>
      </c>
      <c r="F154" s="17">
        <f t="shared" si="102"/>
        <v>-0.34228101003299072</v>
      </c>
      <c r="G154" s="17">
        <f t="shared" si="102"/>
        <v>-0.21357506335011836</v>
      </c>
      <c r="H154" s="17">
        <f t="shared" si="102"/>
        <v>-0.26794033028366598</v>
      </c>
      <c r="I154" s="17">
        <f t="shared" si="102"/>
        <v>0.51838617205910908</v>
      </c>
      <c r="J154" s="17">
        <f t="shared" si="102"/>
        <v>0.21021384822552588</v>
      </c>
      <c r="K154" s="17">
        <f t="shared" si="102"/>
        <v>-8.061398860106804E-2</v>
      </c>
      <c r="L154" s="17">
        <f t="shared" si="102"/>
        <v>-0.14959158178231419</v>
      </c>
      <c r="M154" s="17">
        <f t="shared" si="102"/>
        <v>-0.21711851698248996</v>
      </c>
      <c r="N154" s="17">
        <f t="shared" si="102"/>
        <v>-7.5693907004235061E-2</v>
      </c>
      <c r="O154" s="17">
        <f t="shared" si="102"/>
        <v>-0.14902162221940624</v>
      </c>
      <c r="P154" s="17">
        <f t="shared" si="102"/>
        <v>-0.1811548238079497</v>
      </c>
      <c r="Q154" s="17">
        <f t="shared" si="102"/>
        <v>-0.18502085057617812</v>
      </c>
      <c r="R154" s="17">
        <f t="shared" si="102"/>
        <v>-0.13997945632784844</v>
      </c>
      <c r="S154" s="17">
        <f t="shared" si="102"/>
        <v>-0.22314043258213123</v>
      </c>
      <c r="T154" s="17">
        <f t="shared" si="102"/>
        <v>-7.4582522282552896E-2</v>
      </c>
      <c r="U154" s="17">
        <f t="shared" si="102"/>
        <v>0.59848929991739674</v>
      </c>
      <c r="V154" s="17">
        <f t="shared" si="102"/>
        <v>-0.40824361112146984</v>
      </c>
      <c r="W154" s="17">
        <f t="shared" si="102"/>
        <v>-0.26590323916527131</v>
      </c>
      <c r="X154" s="17">
        <f t="shared" si="102"/>
        <v>-0.20487601481445142</v>
      </c>
      <c r="Y154" s="17">
        <f t="shared" si="102"/>
        <v>-0.17752483188352164</v>
      </c>
      <c r="Z154" s="17">
        <f t="shared" si="102"/>
        <v>5.5507632299442557E-3</v>
      </c>
      <c r="AA154" s="17">
        <f t="shared" si="102"/>
        <v>-9.5986721867890062E-2</v>
      </c>
      <c r="AB154" s="17">
        <f t="shared" si="102"/>
        <v>5.1222279525528658E-2</v>
      </c>
      <c r="AC154" s="17">
        <f t="shared" si="102"/>
        <v>-4.6116409592213234E-2</v>
      </c>
      <c r="AD154" s="17">
        <f t="shared" si="102"/>
        <v>1.4668367346938712E-2</v>
      </c>
      <c r="AE154" s="17">
        <f t="shared" si="102"/>
        <v>2.6966201009711844E-3</v>
      </c>
      <c r="AF154" s="17">
        <f t="shared" si="102"/>
        <v>-7.6677316293929626E-2</v>
      </c>
      <c r="AG154" s="17">
        <f t="shared" si="102"/>
        <v>-5.4618720161184388E-2</v>
      </c>
      <c r="AH154" s="20">
        <f t="shared" si="102"/>
        <v>-0.14121571534469982</v>
      </c>
      <c r="AI154" s="21">
        <f t="shared" si="102"/>
        <v>-0.14617501078981446</v>
      </c>
      <c r="AJ154" s="21">
        <f t="shared" si="102"/>
        <v>-0.34401162607019869</v>
      </c>
      <c r="AK154" s="21">
        <f t="shared" si="102"/>
        <v>0.25727220188788302</v>
      </c>
      <c r="AL154" s="21">
        <f t="shared" si="102"/>
        <v>0.11292423197732324</v>
      </c>
    </row>
    <row r="155" spans="1:38" hidden="1" x14ac:dyDescent="0.4">
      <c r="A155" s="2" t="s">
        <v>35</v>
      </c>
      <c r="D155" s="22" t="e">
        <f>D152/#REF!</f>
        <v>#REF!</v>
      </c>
      <c r="E155" s="22" t="e">
        <f>E152/#REF!</f>
        <v>#REF!</v>
      </c>
      <c r="F155" s="22" t="e">
        <f>F152/#REF!</f>
        <v>#REF!</v>
      </c>
      <c r="G155" s="22" t="e">
        <f>G152/#REF!</f>
        <v>#REF!</v>
      </c>
      <c r="H155" s="22" t="e">
        <f>H152/#REF!</f>
        <v>#REF!</v>
      </c>
      <c r="I155" s="22" t="e">
        <f>I152/#REF!</f>
        <v>#REF!</v>
      </c>
      <c r="J155" s="22" t="e">
        <f>J152/#REF!</f>
        <v>#REF!</v>
      </c>
      <c r="K155" s="22" t="e">
        <f>K152/#REF!</f>
        <v>#REF!</v>
      </c>
      <c r="L155" s="22" t="e">
        <f>L152/#REF!</f>
        <v>#REF!</v>
      </c>
      <c r="M155" s="22" t="e">
        <f>M152/#REF!</f>
        <v>#REF!</v>
      </c>
      <c r="N155" s="22" t="e">
        <f>N152/#REF!</f>
        <v>#REF!</v>
      </c>
      <c r="O155" s="22" t="e">
        <f>O152/#REF!</f>
        <v>#REF!</v>
      </c>
      <c r="P155" s="22" t="e">
        <f>P152/#REF!</f>
        <v>#REF!</v>
      </c>
      <c r="Q155" s="22" t="e">
        <f>Q152/#REF!</f>
        <v>#REF!</v>
      </c>
      <c r="R155" s="22" t="e">
        <f>R152/#REF!</f>
        <v>#REF!</v>
      </c>
      <c r="S155" s="22" t="e">
        <f>S152/#REF!</f>
        <v>#REF!</v>
      </c>
      <c r="T155" s="22" t="e">
        <f>T152/#REF!</f>
        <v>#REF!</v>
      </c>
      <c r="U155" s="22" t="e">
        <f>U152/#REF!</f>
        <v>#REF!</v>
      </c>
      <c r="V155" s="22" t="e">
        <f>V152/#REF!</f>
        <v>#REF!</v>
      </c>
      <c r="W155" s="22" t="e">
        <f>W152/#REF!</f>
        <v>#REF!</v>
      </c>
      <c r="X155" s="22" t="e">
        <f>X152/#REF!</f>
        <v>#REF!</v>
      </c>
      <c r="Y155" s="22" t="e">
        <f>Y152/#REF!</f>
        <v>#REF!</v>
      </c>
      <c r="Z155" s="22" t="e">
        <f>Z152/#REF!</f>
        <v>#REF!</v>
      </c>
      <c r="AA155" s="22" t="e">
        <f>AA152/#REF!</f>
        <v>#REF!</v>
      </c>
      <c r="AB155" s="22" t="e">
        <f>AB152/#REF!</f>
        <v>#REF!</v>
      </c>
      <c r="AC155" s="22" t="e">
        <f>AC152/#REF!</f>
        <v>#REF!</v>
      </c>
      <c r="AD155" s="22" t="e">
        <f>AD152/#REF!</f>
        <v>#REF!</v>
      </c>
      <c r="AE155" s="22" t="e">
        <f>AE152/#REF!</f>
        <v>#REF!</v>
      </c>
      <c r="AF155" s="22" t="e">
        <f>AF152/#REF!</f>
        <v>#REF!</v>
      </c>
      <c r="AG155" s="22" t="e">
        <f>AG152/#REF!</f>
        <v>#REF!</v>
      </c>
      <c r="AH155" s="22" t="e">
        <f>AH152/#REF!</f>
        <v>#REF!</v>
      </c>
      <c r="AI155" s="23" t="e">
        <f>AI152/#REF!</f>
        <v>#REF!</v>
      </c>
    </row>
    <row r="156" spans="1:38" x14ac:dyDescent="0.4">
      <c r="A156" s="2" t="s">
        <v>100</v>
      </c>
      <c r="B156" s="2" t="s">
        <v>101</v>
      </c>
      <c r="D156" s="2">
        <v>10.069598851643924</v>
      </c>
      <c r="E156" s="2">
        <v>8.4955935505874773</v>
      </c>
      <c r="F156" s="2">
        <v>5.5877132092626338</v>
      </c>
      <c r="G156" s="2">
        <v>4.3943170066120736</v>
      </c>
      <c r="H156" s="2">
        <v>3.2169022564893042</v>
      </c>
      <c r="I156" s="2">
        <v>4.8844999031191048</v>
      </c>
      <c r="J156" s="2">
        <v>5.9112894244109802</v>
      </c>
      <c r="K156" s="2">
        <v>5.4347568061338993</v>
      </c>
      <c r="L156" s="2">
        <v>4.6217629389021315</v>
      </c>
      <c r="M156" s="2">
        <v>3.6182926237630664</v>
      </c>
      <c r="N156" s="2">
        <v>3.3444099183858351</v>
      </c>
      <c r="O156" s="2">
        <v>2.8460205269813059</v>
      </c>
      <c r="P156" s="2">
        <v>2.3304501798621993</v>
      </c>
      <c r="Q156" s="2">
        <v>1.8992683053586878</v>
      </c>
      <c r="R156" s="2">
        <v>1.6334097605538647</v>
      </c>
      <c r="S156" s="2">
        <v>1.2689299999999999</v>
      </c>
      <c r="T156" s="2">
        <v>1.1742900000000001</v>
      </c>
      <c r="U156" s="2">
        <v>1.8770899999999999</v>
      </c>
      <c r="V156" s="2">
        <v>1.1107800000000001</v>
      </c>
      <c r="W156" s="2">
        <v>0.81542000000000003</v>
      </c>
      <c r="X156" s="2">
        <v>0.64836000000000005</v>
      </c>
      <c r="Y156" s="2">
        <v>0.53325999999999996</v>
      </c>
      <c r="Z156" s="2">
        <v>0.53622000000000003</v>
      </c>
      <c r="AA156" s="2">
        <v>0.48475000000000001</v>
      </c>
      <c r="AB156" s="2">
        <v>0.50958000000000003</v>
      </c>
      <c r="AC156" s="2">
        <v>0.48608000000000001</v>
      </c>
      <c r="AD156" s="2">
        <v>0.49320999999999998</v>
      </c>
      <c r="AE156" s="2">
        <v>0.49453999999999998</v>
      </c>
      <c r="AF156" s="2">
        <v>0.45662000000000003</v>
      </c>
      <c r="AG156" s="2">
        <v>0.43168000000000001</v>
      </c>
      <c r="AH156" s="2">
        <v>0.37071999999999999</v>
      </c>
      <c r="AI156" s="55">
        <v>0.31652999999999998</v>
      </c>
      <c r="AJ156" s="2">
        <v>0.20763999999999999</v>
      </c>
      <c r="AK156" s="2">
        <v>0.26106000000000001</v>
      </c>
      <c r="AL156" s="2">
        <v>0.29054000000000002</v>
      </c>
    </row>
    <row r="158" spans="1:38" x14ac:dyDescent="0.4">
      <c r="A158" s="9" t="s">
        <v>102</v>
      </c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:38" x14ac:dyDescent="0.4">
      <c r="A159" s="2" t="s">
        <v>34</v>
      </c>
      <c r="D159" s="10">
        <f t="shared" ref="D159:AL159" si="103">D163</f>
        <v>5.0871449082150049</v>
      </c>
      <c r="E159" s="10">
        <f t="shared" si="103"/>
        <v>4.4345367874840296</v>
      </c>
      <c r="F159" s="10">
        <f t="shared" si="103"/>
        <v>3.0594410851688849</v>
      </c>
      <c r="G159" s="10">
        <f t="shared" si="103"/>
        <v>3.1318084780015312</v>
      </c>
      <c r="H159" s="10">
        <f t="shared" si="103"/>
        <v>2.4365469806285116</v>
      </c>
      <c r="I159" s="10">
        <f t="shared" si="103"/>
        <v>3.7693322822745232</v>
      </c>
      <c r="J159" s="10">
        <f t="shared" si="103"/>
        <v>3.8055978112822406</v>
      </c>
      <c r="K159" s="10">
        <f t="shared" si="103"/>
        <v>3.533921137795379</v>
      </c>
      <c r="L159" s="10">
        <f t="shared" si="103"/>
        <v>3.1952013552521095</v>
      </c>
      <c r="M159" s="10">
        <f t="shared" si="103"/>
        <v>2.6019240621809643</v>
      </c>
      <c r="N159" s="10">
        <f t="shared" si="103"/>
        <v>2.5670703899326175</v>
      </c>
      <c r="O159" s="10">
        <f t="shared" si="103"/>
        <v>2.5036423841342184</v>
      </c>
      <c r="P159" s="10">
        <f t="shared" si="103"/>
        <v>2.4280955329324079</v>
      </c>
      <c r="Q159" s="10">
        <f t="shared" si="103"/>
        <v>1.4578608335800198</v>
      </c>
      <c r="R159" s="10">
        <f t="shared" si="103"/>
        <v>1.3638965293916521</v>
      </c>
      <c r="S159" s="10">
        <f t="shared" si="103"/>
        <v>1.3391999999999999</v>
      </c>
      <c r="T159" s="10">
        <f t="shared" si="103"/>
        <v>0.85331000000000001</v>
      </c>
      <c r="U159" s="10">
        <f t="shared" si="103"/>
        <v>1.3705000000000001</v>
      </c>
      <c r="V159" s="10">
        <f t="shared" si="103"/>
        <v>1.3483000000000001</v>
      </c>
      <c r="W159" s="10">
        <f t="shared" si="103"/>
        <v>1.11388</v>
      </c>
      <c r="X159" s="10">
        <f t="shared" si="103"/>
        <v>0.82723999999999998</v>
      </c>
      <c r="Y159" s="10">
        <f t="shared" si="103"/>
        <v>0.72823000000000004</v>
      </c>
      <c r="Z159" s="10">
        <f t="shared" si="103"/>
        <v>0.61468999999999996</v>
      </c>
      <c r="AA159" s="10">
        <f t="shared" si="103"/>
        <v>0.53646000000000005</v>
      </c>
      <c r="AB159" s="10">
        <f t="shared" si="103"/>
        <v>0.71860000000000002</v>
      </c>
      <c r="AC159" s="10">
        <f t="shared" si="103"/>
        <v>0.74897999999999998</v>
      </c>
      <c r="AD159" s="10">
        <f t="shared" si="103"/>
        <v>1.07314</v>
      </c>
      <c r="AE159" s="10">
        <f t="shared" si="103"/>
        <v>1.10493</v>
      </c>
      <c r="AF159" s="10">
        <f t="shared" si="103"/>
        <v>1.1811400000000001</v>
      </c>
      <c r="AG159" s="10">
        <f t="shared" si="103"/>
        <v>1.28932</v>
      </c>
      <c r="AH159" s="10">
        <f t="shared" si="103"/>
        <v>1.33832</v>
      </c>
      <c r="AI159" s="25">
        <f t="shared" si="103"/>
        <v>1.208</v>
      </c>
      <c r="AJ159" s="25">
        <f t="shared" si="103"/>
        <v>1.09015</v>
      </c>
      <c r="AK159" s="25">
        <f t="shared" si="103"/>
        <v>1.4485300000000001</v>
      </c>
      <c r="AL159" s="25">
        <f t="shared" si="103"/>
        <v>2.0241099999999999</v>
      </c>
    </row>
    <row r="160" spans="1:38" x14ac:dyDescent="0.4">
      <c r="A160" s="14" t="s">
        <v>24</v>
      </c>
      <c r="B160" s="14"/>
      <c r="C160" s="14"/>
      <c r="D160" s="14"/>
      <c r="E160" s="15">
        <f t="shared" ref="E160:AL160" si="104">(E159-$D159)/$D159</f>
        <v>-0.12828573443565711</v>
      </c>
      <c r="F160" s="15">
        <f t="shared" si="104"/>
        <v>-0.39859368263162132</v>
      </c>
      <c r="G160" s="15">
        <f t="shared" si="104"/>
        <v>-0.38436814077300757</v>
      </c>
      <c r="H160" s="15">
        <f t="shared" si="104"/>
        <v>-0.52103841652046512</v>
      </c>
      <c r="I160" s="15">
        <f t="shared" si="104"/>
        <v>-0.25904758950593376</v>
      </c>
      <c r="J160" s="15">
        <f t="shared" si="104"/>
        <v>-0.25191873242361362</v>
      </c>
      <c r="K160" s="15">
        <f t="shared" si="104"/>
        <v>-0.30532328023748523</v>
      </c>
      <c r="L160" s="15">
        <f t="shared" si="104"/>
        <v>-0.37190675459385469</v>
      </c>
      <c r="M160" s="15">
        <f t="shared" si="104"/>
        <v>-0.48852959584869848</v>
      </c>
      <c r="N160" s="15">
        <f t="shared" si="104"/>
        <v>-0.49538091871785112</v>
      </c>
      <c r="O160" s="15">
        <f t="shared" si="104"/>
        <v>-0.50784921025324103</v>
      </c>
      <c r="P160" s="15">
        <f t="shared" si="104"/>
        <v>-0.52269975069682328</v>
      </c>
      <c r="Q160" s="15">
        <f t="shared" si="104"/>
        <v>-0.71342258577580819</v>
      </c>
      <c r="R160" s="15">
        <f t="shared" si="104"/>
        <v>-0.73189351709066597</v>
      </c>
      <c r="S160" s="45">
        <f t="shared" si="104"/>
        <v>-0.73674821060485518</v>
      </c>
      <c r="T160" s="15">
        <f t="shared" si="104"/>
        <v>-0.8322615110448246</v>
      </c>
      <c r="U160" s="15">
        <f t="shared" si="104"/>
        <v>-0.73059544700862755</v>
      </c>
      <c r="V160" s="15">
        <f t="shared" si="104"/>
        <v>-0.73495938796186244</v>
      </c>
      <c r="W160" s="15">
        <f t="shared" si="104"/>
        <v>-0.78104024554102158</v>
      </c>
      <c r="X160" s="15">
        <f t="shared" si="104"/>
        <v>-0.83738619305612338</v>
      </c>
      <c r="Y160" s="15">
        <f t="shared" si="104"/>
        <v>-0.85684897655971748</v>
      </c>
      <c r="Z160" s="15">
        <f t="shared" si="104"/>
        <v>-0.87916797907459554</v>
      </c>
      <c r="AA160" s="15">
        <f t="shared" si="104"/>
        <v>-0.89454595658682845</v>
      </c>
      <c r="AB160" s="15">
        <f t="shared" si="104"/>
        <v>-0.85874198337862062</v>
      </c>
      <c r="AC160" s="15">
        <f t="shared" si="104"/>
        <v>-0.8527700677858604</v>
      </c>
      <c r="AD160" s="15">
        <f t="shared" si="104"/>
        <v>-0.78904866691195819</v>
      </c>
      <c r="AE160" s="15">
        <f t="shared" si="104"/>
        <v>-0.78279958209649236</v>
      </c>
      <c r="AF160" s="15">
        <f t="shared" si="104"/>
        <v>-0.76781868389622054</v>
      </c>
      <c r="AG160" s="15">
        <f t="shared" si="104"/>
        <v>-0.74655331757545684</v>
      </c>
      <c r="AH160" s="15">
        <f t="shared" si="104"/>
        <v>-0.73692119565165004</v>
      </c>
      <c r="AI160" s="31">
        <f t="shared" si="104"/>
        <v>-0.76253870849063987</v>
      </c>
      <c r="AJ160" s="31">
        <f t="shared" si="104"/>
        <v>-0.78570494458697937</v>
      </c>
      <c r="AK160" s="31">
        <f t="shared" si="104"/>
        <v>-0.71525678427975725</v>
      </c>
      <c r="AL160" s="31">
        <f t="shared" si="104"/>
        <v>-0.60211276924088508</v>
      </c>
    </row>
    <row r="161" spans="1:38" x14ac:dyDescent="0.4">
      <c r="A161" s="16" t="s">
        <v>25</v>
      </c>
      <c r="D161" s="10"/>
      <c r="E161" s="17">
        <f t="shared" ref="E161:AL161" si="105">(E159-D159)/D159</f>
        <v>-0.12828573443565711</v>
      </c>
      <c r="F161" s="17">
        <f t="shared" si="105"/>
        <v>-0.31008778779244639</v>
      </c>
      <c r="G161" s="17">
        <f t="shared" si="105"/>
        <v>2.3653795192676994E-2</v>
      </c>
      <c r="H161" s="17">
        <f t="shared" si="105"/>
        <v>-0.22200000487152383</v>
      </c>
      <c r="I161" s="17">
        <f t="shared" si="105"/>
        <v>0.54699757987109165</v>
      </c>
      <c r="J161" s="17">
        <f t="shared" si="105"/>
        <v>9.6212077609230413E-3</v>
      </c>
      <c r="K161" s="17">
        <f t="shared" si="105"/>
        <v>-7.1388698164960351E-2</v>
      </c>
      <c r="L161" s="17">
        <f t="shared" si="105"/>
        <v>-9.5848144125417117E-2</v>
      </c>
      <c r="M161" s="17">
        <f t="shared" si="105"/>
        <v>-0.18567759183500163</v>
      </c>
      <c r="N161" s="17">
        <f t="shared" si="105"/>
        <v>-1.3395345680892784E-2</v>
      </c>
      <c r="O161" s="17">
        <f t="shared" si="105"/>
        <v>-2.4708323561031781E-2</v>
      </c>
      <c r="P161" s="17">
        <f t="shared" si="105"/>
        <v>-3.0174777228791503E-2</v>
      </c>
      <c r="Q161" s="17">
        <f t="shared" si="105"/>
        <v>-0.39958670743924019</v>
      </c>
      <c r="R161" s="17">
        <f t="shared" si="105"/>
        <v>-6.4453548668032171E-2</v>
      </c>
      <c r="S161" s="17">
        <f t="shared" si="105"/>
        <v>-1.8107333554597194E-2</v>
      </c>
      <c r="T161" s="17">
        <f t="shared" si="105"/>
        <v>-0.36282108721624845</v>
      </c>
      <c r="U161" s="17">
        <f t="shared" si="105"/>
        <v>0.60609860425871021</v>
      </c>
      <c r="V161" s="17">
        <f t="shared" si="105"/>
        <v>-1.6198467712513678E-2</v>
      </c>
      <c r="W161" s="17">
        <f t="shared" si="105"/>
        <v>-0.17386338351998817</v>
      </c>
      <c r="X161" s="17">
        <f t="shared" si="105"/>
        <v>-0.25733472187309225</v>
      </c>
      <c r="Y161" s="17">
        <f t="shared" si="105"/>
        <v>-0.11968715245877851</v>
      </c>
      <c r="Z161" s="17">
        <f t="shared" si="105"/>
        <v>-0.15591228046084352</v>
      </c>
      <c r="AA161" s="17">
        <f t="shared" si="105"/>
        <v>-0.1272674030812278</v>
      </c>
      <c r="AB161" s="17">
        <f t="shared" si="105"/>
        <v>0.33952205197032387</v>
      </c>
      <c r="AC161" s="17">
        <f t="shared" si="105"/>
        <v>4.2276649039799559E-2</v>
      </c>
      <c r="AD161" s="17">
        <f t="shared" si="105"/>
        <v>0.43280194397714228</v>
      </c>
      <c r="AE161" s="17">
        <f t="shared" si="105"/>
        <v>2.9623348304974175E-2</v>
      </c>
      <c r="AF161" s="17">
        <f t="shared" si="105"/>
        <v>6.8972695102857293E-2</v>
      </c>
      <c r="AG161" s="17">
        <f t="shared" si="105"/>
        <v>9.1589481348527638E-2</v>
      </c>
      <c r="AH161" s="20">
        <f t="shared" si="105"/>
        <v>3.8004529519436551E-2</v>
      </c>
      <c r="AI161" s="21">
        <f t="shared" si="105"/>
        <v>-9.737581445394225E-2</v>
      </c>
      <c r="AJ161" s="21">
        <f t="shared" si="105"/>
        <v>-9.7557947019867558E-2</v>
      </c>
      <c r="AK161" s="21">
        <f t="shared" si="105"/>
        <v>0.32874375085997354</v>
      </c>
      <c r="AL161" s="21">
        <f t="shared" si="105"/>
        <v>0.39735455944992493</v>
      </c>
    </row>
    <row r="162" spans="1:38" hidden="1" x14ac:dyDescent="0.4">
      <c r="A162" s="2" t="s">
        <v>35</v>
      </c>
      <c r="D162" s="22" t="e">
        <f>D159/#REF!</f>
        <v>#REF!</v>
      </c>
      <c r="E162" s="22" t="e">
        <f>E159/#REF!</f>
        <v>#REF!</v>
      </c>
      <c r="F162" s="22" t="e">
        <f>F159/#REF!</f>
        <v>#REF!</v>
      </c>
      <c r="G162" s="22" t="e">
        <f>G159/#REF!</f>
        <v>#REF!</v>
      </c>
      <c r="H162" s="22" t="e">
        <f>H159/#REF!</f>
        <v>#REF!</v>
      </c>
      <c r="I162" s="22" t="e">
        <f>I159/#REF!</f>
        <v>#REF!</v>
      </c>
      <c r="J162" s="22" t="e">
        <f>J159/#REF!</f>
        <v>#REF!</v>
      </c>
      <c r="K162" s="22" t="e">
        <f>K159/#REF!</f>
        <v>#REF!</v>
      </c>
      <c r="L162" s="22" t="e">
        <f>L159/#REF!</f>
        <v>#REF!</v>
      </c>
      <c r="M162" s="22" t="e">
        <f>M159/#REF!</f>
        <v>#REF!</v>
      </c>
      <c r="N162" s="22" t="e">
        <f>N159/#REF!</f>
        <v>#REF!</v>
      </c>
      <c r="O162" s="22" t="e">
        <f>O159/#REF!</f>
        <v>#REF!</v>
      </c>
      <c r="P162" s="22" t="e">
        <f>P159/#REF!</f>
        <v>#REF!</v>
      </c>
      <c r="Q162" s="22" t="e">
        <f>Q159/#REF!</f>
        <v>#REF!</v>
      </c>
      <c r="R162" s="22" t="e">
        <f>R159/#REF!</f>
        <v>#REF!</v>
      </c>
      <c r="S162" s="22" t="e">
        <f>S159/#REF!</f>
        <v>#REF!</v>
      </c>
      <c r="T162" s="22" t="e">
        <f>T159/#REF!</f>
        <v>#REF!</v>
      </c>
      <c r="U162" s="22" t="e">
        <f>U159/#REF!</f>
        <v>#REF!</v>
      </c>
      <c r="V162" s="22" t="e">
        <f>V159/#REF!</f>
        <v>#REF!</v>
      </c>
      <c r="W162" s="22" t="e">
        <f>W159/#REF!</f>
        <v>#REF!</v>
      </c>
      <c r="X162" s="22" t="e">
        <f>X159/#REF!</f>
        <v>#REF!</v>
      </c>
      <c r="Y162" s="22" t="e">
        <f>Y159/#REF!</f>
        <v>#REF!</v>
      </c>
      <c r="Z162" s="22" t="e">
        <f>Z159/#REF!</f>
        <v>#REF!</v>
      </c>
      <c r="AA162" s="22" t="e">
        <f>AA159/#REF!</f>
        <v>#REF!</v>
      </c>
      <c r="AB162" s="22" t="e">
        <f>AB159/#REF!</f>
        <v>#REF!</v>
      </c>
      <c r="AC162" s="22" t="e">
        <f>AC159/#REF!</f>
        <v>#REF!</v>
      </c>
      <c r="AD162" s="22" t="e">
        <f>AD159/#REF!</f>
        <v>#REF!</v>
      </c>
      <c r="AE162" s="22" t="e">
        <f>AE159/#REF!</f>
        <v>#REF!</v>
      </c>
      <c r="AF162" s="22" t="e">
        <f>AF159/#REF!</f>
        <v>#REF!</v>
      </c>
      <c r="AG162" s="22" t="e">
        <f>AG159/#REF!</f>
        <v>#REF!</v>
      </c>
      <c r="AH162" s="22" t="e">
        <f>AH159/#REF!</f>
        <v>#REF!</v>
      </c>
      <c r="AI162" s="23" t="e">
        <f>AI159/#REF!</f>
        <v>#REF!</v>
      </c>
    </row>
    <row r="163" spans="1:38" x14ac:dyDescent="0.4">
      <c r="A163" s="2" t="s">
        <v>103</v>
      </c>
      <c r="B163" s="2" t="s">
        <v>104</v>
      </c>
      <c r="D163" s="2">
        <v>5.0871449082150049</v>
      </c>
      <c r="E163" s="2">
        <v>4.4345367874840296</v>
      </c>
      <c r="F163" s="2">
        <v>3.0594410851688849</v>
      </c>
      <c r="G163" s="2">
        <v>3.1318084780015312</v>
      </c>
      <c r="H163" s="2">
        <v>2.4365469806285116</v>
      </c>
      <c r="I163" s="2">
        <v>3.7693322822745232</v>
      </c>
      <c r="J163" s="2">
        <v>3.8055978112822406</v>
      </c>
      <c r="K163" s="2">
        <v>3.533921137795379</v>
      </c>
      <c r="L163" s="2">
        <v>3.1952013552521095</v>
      </c>
      <c r="M163" s="2">
        <v>2.6019240621809643</v>
      </c>
      <c r="N163" s="2">
        <v>2.5670703899326175</v>
      </c>
      <c r="O163" s="2">
        <v>2.5036423841342184</v>
      </c>
      <c r="P163" s="2">
        <v>2.4280955329324079</v>
      </c>
      <c r="Q163" s="2">
        <v>1.4578608335800198</v>
      </c>
      <c r="R163" s="2">
        <v>1.3638965293916521</v>
      </c>
      <c r="S163" s="2">
        <v>1.3391999999999999</v>
      </c>
      <c r="T163" s="2">
        <v>0.85331000000000001</v>
      </c>
      <c r="U163" s="2">
        <v>1.3705000000000001</v>
      </c>
      <c r="V163" s="2">
        <v>1.3483000000000001</v>
      </c>
      <c r="W163" s="2">
        <v>1.11388</v>
      </c>
      <c r="X163" s="2">
        <v>0.82723999999999998</v>
      </c>
      <c r="Y163" s="2">
        <v>0.72823000000000004</v>
      </c>
      <c r="Z163" s="2">
        <v>0.61468999999999996</v>
      </c>
      <c r="AA163" s="2">
        <v>0.53646000000000005</v>
      </c>
      <c r="AB163" s="2">
        <v>0.71860000000000002</v>
      </c>
      <c r="AC163" s="2">
        <v>0.74897999999999998</v>
      </c>
      <c r="AD163" s="2">
        <v>1.07314</v>
      </c>
      <c r="AE163" s="2">
        <v>1.10493</v>
      </c>
      <c r="AF163" s="2">
        <v>1.1811400000000001</v>
      </c>
      <c r="AG163" s="2">
        <v>1.28932</v>
      </c>
      <c r="AH163" s="2">
        <v>1.33832</v>
      </c>
      <c r="AI163" s="26">
        <v>1.208</v>
      </c>
      <c r="AJ163" s="2">
        <v>1.09015</v>
      </c>
      <c r="AK163" s="2">
        <v>1.4485300000000001</v>
      </c>
      <c r="AL163" s="2">
        <v>2.0241099999999999</v>
      </c>
    </row>
    <row r="165" spans="1:38" hidden="1" x14ac:dyDescent="0.4">
      <c r="A165" s="9" t="s">
        <v>105</v>
      </c>
    </row>
    <row r="166" spans="1:38" hidden="1" x14ac:dyDescent="0.4">
      <c r="A166" s="2" t="s">
        <v>34</v>
      </c>
      <c r="S166" s="56" t="s">
        <v>72</v>
      </c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</row>
    <row r="167" spans="1:38" hidden="1" x14ac:dyDescent="0.4">
      <c r="A167" s="14" t="s">
        <v>73</v>
      </c>
      <c r="B167" s="14"/>
      <c r="C167" s="14"/>
      <c r="D167" s="1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4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</row>
    <row r="168" spans="1:38" hidden="1" x14ac:dyDescent="0.4">
      <c r="A168" s="16" t="s">
        <v>25</v>
      </c>
      <c r="D168" s="10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10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</row>
    <row r="169" spans="1:38" hidden="1" x14ac:dyDescent="0.4">
      <c r="A169" s="2" t="s">
        <v>35</v>
      </c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</row>
    <row r="170" spans="1:38" hidden="1" x14ac:dyDescent="0.4">
      <c r="A170" s="2" t="s">
        <v>106</v>
      </c>
      <c r="B170" s="2" t="s">
        <v>107</v>
      </c>
      <c r="S170" s="56" t="s">
        <v>72</v>
      </c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</row>
    <row r="171" spans="1:38" hidden="1" x14ac:dyDescent="0.4"/>
    <row r="172" spans="1:38" hidden="1" x14ac:dyDescent="0.4">
      <c r="A172" s="9" t="s">
        <v>108</v>
      </c>
    </row>
    <row r="173" spans="1:38" hidden="1" x14ac:dyDescent="0.4">
      <c r="A173" s="2" t="s">
        <v>34</v>
      </c>
      <c r="D173" s="10">
        <f t="shared" ref="D173:AI173" si="106">D177</f>
        <v>0</v>
      </c>
      <c r="E173" s="10">
        <f t="shared" si="106"/>
        <v>0</v>
      </c>
      <c r="F173" s="10">
        <f t="shared" si="106"/>
        <v>0</v>
      </c>
      <c r="G173" s="10">
        <f t="shared" si="106"/>
        <v>0</v>
      </c>
      <c r="H173" s="10">
        <f t="shared" si="106"/>
        <v>0</v>
      </c>
      <c r="I173" s="10">
        <f t="shared" si="106"/>
        <v>0</v>
      </c>
      <c r="J173" s="10">
        <f t="shared" si="106"/>
        <v>0</v>
      </c>
      <c r="K173" s="10">
        <f t="shared" si="106"/>
        <v>0</v>
      </c>
      <c r="L173" s="10">
        <f t="shared" si="106"/>
        <v>0</v>
      </c>
      <c r="M173" s="10">
        <f t="shared" si="106"/>
        <v>0</v>
      </c>
      <c r="N173" s="10">
        <f t="shared" si="106"/>
        <v>0</v>
      </c>
      <c r="O173" s="10">
        <f t="shared" si="106"/>
        <v>0</v>
      </c>
      <c r="P173" s="10">
        <f t="shared" si="106"/>
        <v>0</v>
      </c>
      <c r="Q173" s="10">
        <f t="shared" si="106"/>
        <v>0</v>
      </c>
      <c r="R173" s="10">
        <f t="shared" si="106"/>
        <v>0</v>
      </c>
      <c r="S173" s="10">
        <f t="shared" si="106"/>
        <v>0</v>
      </c>
      <c r="T173" s="10">
        <f t="shared" si="106"/>
        <v>0</v>
      </c>
      <c r="U173" s="10">
        <f t="shared" si="106"/>
        <v>0</v>
      </c>
      <c r="V173" s="10">
        <f t="shared" si="106"/>
        <v>0</v>
      </c>
      <c r="W173" s="10">
        <f t="shared" si="106"/>
        <v>0</v>
      </c>
      <c r="X173" s="10">
        <f t="shared" si="106"/>
        <v>0</v>
      </c>
      <c r="Y173" s="10">
        <f t="shared" si="106"/>
        <v>0</v>
      </c>
      <c r="Z173" s="10">
        <f t="shared" si="106"/>
        <v>0</v>
      </c>
      <c r="AA173" s="10">
        <f t="shared" si="106"/>
        <v>0</v>
      </c>
      <c r="AB173" s="10">
        <f t="shared" si="106"/>
        <v>0</v>
      </c>
      <c r="AC173" s="10">
        <f t="shared" si="106"/>
        <v>0</v>
      </c>
      <c r="AD173" s="10">
        <f t="shared" si="106"/>
        <v>0</v>
      </c>
      <c r="AE173" s="10">
        <f t="shared" si="106"/>
        <v>0</v>
      </c>
      <c r="AF173" s="10">
        <f t="shared" si="106"/>
        <v>0</v>
      </c>
      <c r="AG173" s="10">
        <f t="shared" si="106"/>
        <v>0</v>
      </c>
      <c r="AH173" s="10">
        <f t="shared" si="106"/>
        <v>0</v>
      </c>
      <c r="AI173" s="25">
        <f t="shared" si="106"/>
        <v>0</v>
      </c>
    </row>
    <row r="174" spans="1:38" hidden="1" x14ac:dyDescent="0.4">
      <c r="A174" s="14" t="s">
        <v>24</v>
      </c>
      <c r="B174" s="14"/>
      <c r="C174" s="14"/>
      <c r="D174" s="14"/>
      <c r="E174" s="15" t="e">
        <f t="shared" ref="E174:AI174" si="107">(E173-$D173)/$D173</f>
        <v>#DIV/0!</v>
      </c>
      <c r="F174" s="15" t="e">
        <f t="shared" si="107"/>
        <v>#DIV/0!</v>
      </c>
      <c r="G174" s="15" t="e">
        <f t="shared" si="107"/>
        <v>#DIV/0!</v>
      </c>
      <c r="H174" s="15" t="e">
        <f t="shared" si="107"/>
        <v>#DIV/0!</v>
      </c>
      <c r="I174" s="15" t="e">
        <f t="shared" si="107"/>
        <v>#DIV/0!</v>
      </c>
      <c r="J174" s="15" t="e">
        <f t="shared" si="107"/>
        <v>#DIV/0!</v>
      </c>
      <c r="K174" s="15" t="e">
        <f t="shared" si="107"/>
        <v>#DIV/0!</v>
      </c>
      <c r="L174" s="15" t="e">
        <f t="shared" si="107"/>
        <v>#DIV/0!</v>
      </c>
      <c r="M174" s="15" t="e">
        <f t="shared" si="107"/>
        <v>#DIV/0!</v>
      </c>
      <c r="N174" s="15" t="e">
        <f t="shared" si="107"/>
        <v>#DIV/0!</v>
      </c>
      <c r="O174" s="15" t="e">
        <f t="shared" si="107"/>
        <v>#DIV/0!</v>
      </c>
      <c r="P174" s="15" t="e">
        <f t="shared" si="107"/>
        <v>#DIV/0!</v>
      </c>
      <c r="Q174" s="15" t="e">
        <f t="shared" si="107"/>
        <v>#DIV/0!</v>
      </c>
      <c r="R174" s="15" t="e">
        <f t="shared" si="107"/>
        <v>#DIV/0!</v>
      </c>
      <c r="S174" s="14" t="e">
        <f t="shared" si="107"/>
        <v>#DIV/0!</v>
      </c>
      <c r="T174" s="15" t="e">
        <f t="shared" si="107"/>
        <v>#DIV/0!</v>
      </c>
      <c r="U174" s="15" t="e">
        <f t="shared" si="107"/>
        <v>#DIV/0!</v>
      </c>
      <c r="V174" s="15" t="e">
        <f t="shared" si="107"/>
        <v>#DIV/0!</v>
      </c>
      <c r="W174" s="15" t="e">
        <f t="shared" si="107"/>
        <v>#DIV/0!</v>
      </c>
      <c r="X174" s="15" t="e">
        <f t="shared" si="107"/>
        <v>#DIV/0!</v>
      </c>
      <c r="Y174" s="15" t="e">
        <f t="shared" si="107"/>
        <v>#DIV/0!</v>
      </c>
      <c r="Z174" s="15" t="e">
        <f t="shared" si="107"/>
        <v>#DIV/0!</v>
      </c>
      <c r="AA174" s="15" t="e">
        <f t="shared" si="107"/>
        <v>#DIV/0!</v>
      </c>
      <c r="AB174" s="15" t="e">
        <f t="shared" si="107"/>
        <v>#DIV/0!</v>
      </c>
      <c r="AC174" s="15" t="e">
        <f t="shared" si="107"/>
        <v>#DIV/0!</v>
      </c>
      <c r="AD174" s="15" t="e">
        <f t="shared" si="107"/>
        <v>#DIV/0!</v>
      </c>
      <c r="AE174" s="15" t="e">
        <f t="shared" si="107"/>
        <v>#DIV/0!</v>
      </c>
      <c r="AF174" s="15" t="e">
        <f t="shared" si="107"/>
        <v>#DIV/0!</v>
      </c>
      <c r="AG174" s="15" t="e">
        <f t="shared" si="107"/>
        <v>#DIV/0!</v>
      </c>
      <c r="AH174" s="15" t="e">
        <f t="shared" si="107"/>
        <v>#DIV/0!</v>
      </c>
      <c r="AI174" s="31" t="e">
        <f t="shared" si="107"/>
        <v>#DIV/0!</v>
      </c>
    </row>
    <row r="175" spans="1:38" hidden="1" x14ac:dyDescent="0.4">
      <c r="A175" s="16" t="s">
        <v>25</v>
      </c>
      <c r="D175" s="10"/>
      <c r="E175" s="17" t="e">
        <f t="shared" ref="E175:AI175" si="108">(E173-D173)/D173</f>
        <v>#DIV/0!</v>
      </c>
      <c r="F175" s="17" t="e">
        <f t="shared" si="108"/>
        <v>#DIV/0!</v>
      </c>
      <c r="G175" s="17" t="e">
        <f t="shared" si="108"/>
        <v>#DIV/0!</v>
      </c>
      <c r="H175" s="17" t="e">
        <f t="shared" si="108"/>
        <v>#DIV/0!</v>
      </c>
      <c r="I175" s="17" t="e">
        <f t="shared" si="108"/>
        <v>#DIV/0!</v>
      </c>
      <c r="J175" s="17" t="e">
        <f t="shared" si="108"/>
        <v>#DIV/0!</v>
      </c>
      <c r="K175" s="17" t="e">
        <f t="shared" si="108"/>
        <v>#DIV/0!</v>
      </c>
      <c r="L175" s="17" t="e">
        <f t="shared" si="108"/>
        <v>#DIV/0!</v>
      </c>
      <c r="M175" s="17" t="e">
        <f t="shared" si="108"/>
        <v>#DIV/0!</v>
      </c>
      <c r="N175" s="17" t="e">
        <f t="shared" si="108"/>
        <v>#DIV/0!</v>
      </c>
      <c r="O175" s="17" t="e">
        <f t="shared" si="108"/>
        <v>#DIV/0!</v>
      </c>
      <c r="P175" s="17" t="e">
        <f t="shared" si="108"/>
        <v>#DIV/0!</v>
      </c>
      <c r="Q175" s="17" t="e">
        <f t="shared" si="108"/>
        <v>#DIV/0!</v>
      </c>
      <c r="R175" s="17" t="e">
        <f t="shared" si="108"/>
        <v>#DIV/0!</v>
      </c>
      <c r="S175" s="17" t="e">
        <f t="shared" si="108"/>
        <v>#DIV/0!</v>
      </c>
      <c r="T175" s="17" t="e">
        <f t="shared" si="108"/>
        <v>#DIV/0!</v>
      </c>
      <c r="U175" s="17" t="e">
        <f t="shared" si="108"/>
        <v>#DIV/0!</v>
      </c>
      <c r="V175" s="17" t="e">
        <f t="shared" si="108"/>
        <v>#DIV/0!</v>
      </c>
      <c r="W175" s="17" t="e">
        <f t="shared" si="108"/>
        <v>#DIV/0!</v>
      </c>
      <c r="X175" s="17" t="e">
        <f t="shared" si="108"/>
        <v>#DIV/0!</v>
      </c>
      <c r="Y175" s="17" t="e">
        <f t="shared" si="108"/>
        <v>#DIV/0!</v>
      </c>
      <c r="Z175" s="17" t="e">
        <f t="shared" si="108"/>
        <v>#DIV/0!</v>
      </c>
      <c r="AA175" s="17" t="e">
        <f t="shared" si="108"/>
        <v>#DIV/0!</v>
      </c>
      <c r="AB175" s="17" t="e">
        <f t="shared" si="108"/>
        <v>#DIV/0!</v>
      </c>
      <c r="AC175" s="17" t="e">
        <f t="shared" si="108"/>
        <v>#DIV/0!</v>
      </c>
      <c r="AD175" s="17" t="e">
        <f t="shared" si="108"/>
        <v>#DIV/0!</v>
      </c>
      <c r="AE175" s="17" t="e">
        <f t="shared" si="108"/>
        <v>#DIV/0!</v>
      </c>
      <c r="AF175" s="17" t="e">
        <f t="shared" si="108"/>
        <v>#DIV/0!</v>
      </c>
      <c r="AG175" s="17" t="e">
        <f t="shared" si="108"/>
        <v>#DIV/0!</v>
      </c>
      <c r="AH175" s="20" t="e">
        <f t="shared" si="108"/>
        <v>#DIV/0!</v>
      </c>
      <c r="AI175" s="21" t="e">
        <f t="shared" si="108"/>
        <v>#DIV/0!</v>
      </c>
    </row>
    <row r="176" spans="1:38" hidden="1" x14ac:dyDescent="0.4">
      <c r="A176" s="2" t="s">
        <v>35</v>
      </c>
      <c r="D176" s="22" t="e">
        <f>D173/#REF!</f>
        <v>#REF!</v>
      </c>
      <c r="E176" s="22" t="e">
        <f>E173/#REF!</f>
        <v>#REF!</v>
      </c>
      <c r="F176" s="22" t="e">
        <f>F173/#REF!</f>
        <v>#REF!</v>
      </c>
      <c r="G176" s="22" t="e">
        <f>G173/#REF!</f>
        <v>#REF!</v>
      </c>
      <c r="H176" s="22" t="e">
        <f>H173/#REF!</f>
        <v>#REF!</v>
      </c>
      <c r="I176" s="22" t="e">
        <f>I173/#REF!</f>
        <v>#REF!</v>
      </c>
      <c r="J176" s="22" t="e">
        <f>J173/#REF!</f>
        <v>#REF!</v>
      </c>
      <c r="K176" s="22" t="e">
        <f>K173/#REF!</f>
        <v>#REF!</v>
      </c>
      <c r="L176" s="22" t="e">
        <f>L173/#REF!</f>
        <v>#REF!</v>
      </c>
      <c r="M176" s="22" t="e">
        <f>M173/#REF!</f>
        <v>#REF!</v>
      </c>
      <c r="N176" s="22" t="e">
        <f>N173/#REF!</f>
        <v>#REF!</v>
      </c>
      <c r="O176" s="22" t="e">
        <f>O173/#REF!</f>
        <v>#REF!</v>
      </c>
      <c r="P176" s="22" t="e">
        <f>P173/#REF!</f>
        <v>#REF!</v>
      </c>
      <c r="Q176" s="22" t="e">
        <f>Q173/#REF!</f>
        <v>#REF!</v>
      </c>
      <c r="R176" s="22" t="e">
        <f>R173/#REF!</f>
        <v>#REF!</v>
      </c>
      <c r="S176" s="22" t="e">
        <f>S173/#REF!</f>
        <v>#REF!</v>
      </c>
      <c r="T176" s="22" t="e">
        <f>T173/#REF!</f>
        <v>#REF!</v>
      </c>
      <c r="U176" s="22" t="e">
        <f>U173/#REF!</f>
        <v>#REF!</v>
      </c>
      <c r="V176" s="22" t="e">
        <f>V173/#REF!</f>
        <v>#REF!</v>
      </c>
      <c r="W176" s="22" t="e">
        <f>W173/#REF!</f>
        <v>#REF!</v>
      </c>
      <c r="X176" s="22" t="e">
        <f>X173/#REF!</f>
        <v>#REF!</v>
      </c>
      <c r="Y176" s="22" t="e">
        <f>Y173/#REF!</f>
        <v>#REF!</v>
      </c>
      <c r="Z176" s="22" t="e">
        <f>Z173/#REF!</f>
        <v>#REF!</v>
      </c>
      <c r="AA176" s="22" t="e">
        <f>AA173/#REF!</f>
        <v>#REF!</v>
      </c>
      <c r="AB176" s="22" t="e">
        <f>AB173/#REF!</f>
        <v>#REF!</v>
      </c>
      <c r="AC176" s="22" t="e">
        <f>AC173/#REF!</f>
        <v>#REF!</v>
      </c>
      <c r="AD176" s="22" t="e">
        <f>AD173/#REF!</f>
        <v>#REF!</v>
      </c>
      <c r="AE176" s="22" t="e">
        <f>AE173/#REF!</f>
        <v>#REF!</v>
      </c>
      <c r="AF176" s="22" t="e">
        <f>AF173/#REF!</f>
        <v>#REF!</v>
      </c>
      <c r="AG176" s="22" t="e">
        <f>AG173/#REF!</f>
        <v>#REF!</v>
      </c>
      <c r="AH176" s="22" t="e">
        <f>AH173/#REF!</f>
        <v>#REF!</v>
      </c>
      <c r="AI176" s="23" t="e">
        <f>AI173/#REF!</f>
        <v>#REF!</v>
      </c>
    </row>
    <row r="177" spans="1:35" hidden="1" x14ac:dyDescent="0.4">
      <c r="A177" s="2" t="s">
        <v>109</v>
      </c>
      <c r="B177" s="2" t="s">
        <v>110</v>
      </c>
      <c r="AI177" s="26"/>
    </row>
    <row r="178" spans="1:35" hidden="1" x14ac:dyDescent="0.4"/>
    <row r="179" spans="1:35" hidden="1" x14ac:dyDescent="0.4">
      <c r="A179" s="9" t="s">
        <v>111</v>
      </c>
    </row>
    <row r="180" spans="1:35" hidden="1" x14ac:dyDescent="0.4">
      <c r="A180" s="2" t="s">
        <v>34</v>
      </c>
      <c r="D180" s="10">
        <f t="shared" ref="D180:AI180" si="109">D184</f>
        <v>0</v>
      </c>
      <c r="E180" s="10">
        <f t="shared" si="109"/>
        <v>0</v>
      </c>
      <c r="F180" s="10">
        <f t="shared" si="109"/>
        <v>0</v>
      </c>
      <c r="G180" s="10">
        <f t="shared" si="109"/>
        <v>0</v>
      </c>
      <c r="H180" s="10">
        <f t="shared" si="109"/>
        <v>0</v>
      </c>
      <c r="I180" s="10">
        <f t="shared" si="109"/>
        <v>0</v>
      </c>
      <c r="J180" s="10">
        <f t="shared" si="109"/>
        <v>0</v>
      </c>
      <c r="K180" s="10">
        <f t="shared" si="109"/>
        <v>0</v>
      </c>
      <c r="L180" s="10">
        <f t="shared" si="109"/>
        <v>0</v>
      </c>
      <c r="M180" s="10">
        <f t="shared" si="109"/>
        <v>0</v>
      </c>
      <c r="N180" s="10">
        <f t="shared" si="109"/>
        <v>0</v>
      </c>
      <c r="O180" s="10">
        <f t="shared" si="109"/>
        <v>0</v>
      </c>
      <c r="P180" s="10">
        <f t="shared" si="109"/>
        <v>0</v>
      </c>
      <c r="Q180" s="10">
        <f t="shared" si="109"/>
        <v>0</v>
      </c>
      <c r="R180" s="10">
        <f t="shared" si="109"/>
        <v>0</v>
      </c>
      <c r="S180" s="10">
        <f t="shared" si="109"/>
        <v>0</v>
      </c>
      <c r="T180" s="10">
        <f t="shared" si="109"/>
        <v>0</v>
      </c>
      <c r="U180" s="10">
        <f t="shared" si="109"/>
        <v>0</v>
      </c>
      <c r="V180" s="10">
        <f t="shared" si="109"/>
        <v>0</v>
      </c>
      <c r="W180" s="10">
        <f t="shared" si="109"/>
        <v>0</v>
      </c>
      <c r="X180" s="10">
        <f t="shared" si="109"/>
        <v>0</v>
      </c>
      <c r="Y180" s="10">
        <f t="shared" si="109"/>
        <v>0</v>
      </c>
      <c r="Z180" s="10">
        <f t="shared" si="109"/>
        <v>0</v>
      </c>
      <c r="AA180" s="10">
        <f t="shared" si="109"/>
        <v>0</v>
      </c>
      <c r="AB180" s="10">
        <f t="shared" si="109"/>
        <v>0</v>
      </c>
      <c r="AC180" s="10">
        <f t="shared" si="109"/>
        <v>0</v>
      </c>
      <c r="AD180" s="10">
        <f t="shared" si="109"/>
        <v>0</v>
      </c>
      <c r="AE180" s="10">
        <f t="shared" si="109"/>
        <v>0</v>
      </c>
      <c r="AF180" s="10">
        <f t="shared" si="109"/>
        <v>0</v>
      </c>
      <c r="AG180" s="10">
        <f t="shared" si="109"/>
        <v>0</v>
      </c>
      <c r="AH180" s="10">
        <f t="shared" si="109"/>
        <v>0</v>
      </c>
      <c r="AI180" s="25">
        <f t="shared" si="109"/>
        <v>0</v>
      </c>
    </row>
    <row r="181" spans="1:35" hidden="1" x14ac:dyDescent="0.4">
      <c r="A181" s="14" t="s">
        <v>24</v>
      </c>
      <c r="B181" s="14"/>
      <c r="C181" s="14"/>
      <c r="D181" s="14"/>
      <c r="E181" s="15" t="e">
        <f t="shared" ref="E181:AI181" si="110">(E180-$D180)/$D180</f>
        <v>#DIV/0!</v>
      </c>
      <c r="F181" s="15" t="e">
        <f t="shared" si="110"/>
        <v>#DIV/0!</v>
      </c>
      <c r="G181" s="15" t="e">
        <f t="shared" si="110"/>
        <v>#DIV/0!</v>
      </c>
      <c r="H181" s="15" t="e">
        <f t="shared" si="110"/>
        <v>#DIV/0!</v>
      </c>
      <c r="I181" s="15" t="e">
        <f t="shared" si="110"/>
        <v>#DIV/0!</v>
      </c>
      <c r="J181" s="15" t="e">
        <f t="shared" si="110"/>
        <v>#DIV/0!</v>
      </c>
      <c r="K181" s="15" t="e">
        <f t="shared" si="110"/>
        <v>#DIV/0!</v>
      </c>
      <c r="L181" s="15" t="e">
        <f t="shared" si="110"/>
        <v>#DIV/0!</v>
      </c>
      <c r="M181" s="15" t="e">
        <f t="shared" si="110"/>
        <v>#DIV/0!</v>
      </c>
      <c r="N181" s="15" t="e">
        <f t="shared" si="110"/>
        <v>#DIV/0!</v>
      </c>
      <c r="O181" s="15" t="e">
        <f t="shared" si="110"/>
        <v>#DIV/0!</v>
      </c>
      <c r="P181" s="15" t="e">
        <f t="shared" si="110"/>
        <v>#DIV/0!</v>
      </c>
      <c r="Q181" s="15" t="e">
        <f t="shared" si="110"/>
        <v>#DIV/0!</v>
      </c>
      <c r="R181" s="15" t="e">
        <f t="shared" si="110"/>
        <v>#DIV/0!</v>
      </c>
      <c r="S181" s="45" t="e">
        <f t="shared" si="110"/>
        <v>#DIV/0!</v>
      </c>
      <c r="T181" s="15" t="e">
        <f t="shared" si="110"/>
        <v>#DIV/0!</v>
      </c>
      <c r="U181" s="15" t="e">
        <f t="shared" si="110"/>
        <v>#DIV/0!</v>
      </c>
      <c r="V181" s="15" t="e">
        <f t="shared" si="110"/>
        <v>#DIV/0!</v>
      </c>
      <c r="W181" s="15" t="e">
        <f t="shared" si="110"/>
        <v>#DIV/0!</v>
      </c>
      <c r="X181" s="15" t="e">
        <f t="shared" si="110"/>
        <v>#DIV/0!</v>
      </c>
      <c r="Y181" s="15" t="e">
        <f t="shared" si="110"/>
        <v>#DIV/0!</v>
      </c>
      <c r="Z181" s="15" t="e">
        <f t="shared" si="110"/>
        <v>#DIV/0!</v>
      </c>
      <c r="AA181" s="15" t="e">
        <f t="shared" si="110"/>
        <v>#DIV/0!</v>
      </c>
      <c r="AB181" s="15" t="e">
        <f t="shared" si="110"/>
        <v>#DIV/0!</v>
      </c>
      <c r="AC181" s="15" t="e">
        <f t="shared" si="110"/>
        <v>#DIV/0!</v>
      </c>
      <c r="AD181" s="15" t="e">
        <f t="shared" si="110"/>
        <v>#DIV/0!</v>
      </c>
      <c r="AE181" s="15" t="e">
        <f t="shared" si="110"/>
        <v>#DIV/0!</v>
      </c>
      <c r="AF181" s="15" t="e">
        <f t="shared" si="110"/>
        <v>#DIV/0!</v>
      </c>
      <c r="AG181" s="15" t="e">
        <f t="shared" si="110"/>
        <v>#DIV/0!</v>
      </c>
      <c r="AH181" s="15" t="e">
        <f t="shared" si="110"/>
        <v>#DIV/0!</v>
      </c>
      <c r="AI181" s="31" t="e">
        <f t="shared" si="110"/>
        <v>#DIV/0!</v>
      </c>
    </row>
    <row r="182" spans="1:35" hidden="1" x14ac:dyDescent="0.4">
      <c r="A182" s="16" t="s">
        <v>25</v>
      </c>
      <c r="D182" s="10"/>
      <c r="E182" s="17" t="e">
        <f t="shared" ref="E182:AI182" si="111">(E180-D180)/D180</f>
        <v>#DIV/0!</v>
      </c>
      <c r="F182" s="17" t="e">
        <f t="shared" si="111"/>
        <v>#DIV/0!</v>
      </c>
      <c r="G182" s="17" t="e">
        <f t="shared" si="111"/>
        <v>#DIV/0!</v>
      </c>
      <c r="H182" s="17" t="e">
        <f t="shared" si="111"/>
        <v>#DIV/0!</v>
      </c>
      <c r="I182" s="17" t="e">
        <f t="shared" si="111"/>
        <v>#DIV/0!</v>
      </c>
      <c r="J182" s="17" t="e">
        <f t="shared" si="111"/>
        <v>#DIV/0!</v>
      </c>
      <c r="K182" s="17" t="e">
        <f t="shared" si="111"/>
        <v>#DIV/0!</v>
      </c>
      <c r="L182" s="17" t="e">
        <f t="shared" si="111"/>
        <v>#DIV/0!</v>
      </c>
      <c r="M182" s="17" t="e">
        <f t="shared" si="111"/>
        <v>#DIV/0!</v>
      </c>
      <c r="N182" s="17" t="e">
        <f t="shared" si="111"/>
        <v>#DIV/0!</v>
      </c>
      <c r="O182" s="17" t="e">
        <f t="shared" si="111"/>
        <v>#DIV/0!</v>
      </c>
      <c r="P182" s="17" t="e">
        <f t="shared" si="111"/>
        <v>#DIV/0!</v>
      </c>
      <c r="Q182" s="17" t="e">
        <f t="shared" si="111"/>
        <v>#DIV/0!</v>
      </c>
      <c r="R182" s="17" t="e">
        <f t="shared" si="111"/>
        <v>#DIV/0!</v>
      </c>
      <c r="S182" s="17" t="e">
        <f t="shared" si="111"/>
        <v>#DIV/0!</v>
      </c>
      <c r="T182" s="17" t="e">
        <f t="shared" si="111"/>
        <v>#DIV/0!</v>
      </c>
      <c r="U182" s="17" t="e">
        <f t="shared" si="111"/>
        <v>#DIV/0!</v>
      </c>
      <c r="V182" s="17" t="e">
        <f t="shared" si="111"/>
        <v>#DIV/0!</v>
      </c>
      <c r="W182" s="17" t="e">
        <f t="shared" si="111"/>
        <v>#DIV/0!</v>
      </c>
      <c r="X182" s="17" t="e">
        <f t="shared" si="111"/>
        <v>#DIV/0!</v>
      </c>
      <c r="Y182" s="17" t="e">
        <f t="shared" si="111"/>
        <v>#DIV/0!</v>
      </c>
      <c r="Z182" s="17" t="e">
        <f t="shared" si="111"/>
        <v>#DIV/0!</v>
      </c>
      <c r="AA182" s="17" t="e">
        <f t="shared" si="111"/>
        <v>#DIV/0!</v>
      </c>
      <c r="AB182" s="17" t="e">
        <f t="shared" si="111"/>
        <v>#DIV/0!</v>
      </c>
      <c r="AC182" s="17" t="e">
        <f t="shared" si="111"/>
        <v>#DIV/0!</v>
      </c>
      <c r="AD182" s="17" t="e">
        <f t="shared" si="111"/>
        <v>#DIV/0!</v>
      </c>
      <c r="AE182" s="17" t="e">
        <f t="shared" si="111"/>
        <v>#DIV/0!</v>
      </c>
      <c r="AF182" s="17" t="e">
        <f t="shared" si="111"/>
        <v>#DIV/0!</v>
      </c>
      <c r="AG182" s="17" t="e">
        <f t="shared" si="111"/>
        <v>#DIV/0!</v>
      </c>
      <c r="AH182" s="20" t="e">
        <f t="shared" si="111"/>
        <v>#DIV/0!</v>
      </c>
      <c r="AI182" s="21" t="e">
        <f t="shared" si="111"/>
        <v>#DIV/0!</v>
      </c>
    </row>
    <row r="183" spans="1:35" hidden="1" x14ac:dyDescent="0.4">
      <c r="A183" s="2" t="s">
        <v>35</v>
      </c>
      <c r="D183" s="22" t="e">
        <f>D180/#REF!</f>
        <v>#REF!</v>
      </c>
      <c r="E183" s="22" t="e">
        <f>E180/#REF!</f>
        <v>#REF!</v>
      </c>
      <c r="F183" s="22" t="e">
        <f>F180/#REF!</f>
        <v>#REF!</v>
      </c>
      <c r="G183" s="22" t="e">
        <f>G180/#REF!</f>
        <v>#REF!</v>
      </c>
      <c r="H183" s="22" t="e">
        <f>H180/#REF!</f>
        <v>#REF!</v>
      </c>
      <c r="I183" s="22" t="e">
        <f>I180/#REF!</f>
        <v>#REF!</v>
      </c>
      <c r="J183" s="22" t="e">
        <f>J180/#REF!</f>
        <v>#REF!</v>
      </c>
      <c r="K183" s="22" t="e">
        <f>K180/#REF!</f>
        <v>#REF!</v>
      </c>
      <c r="L183" s="22" t="e">
        <f>L180/#REF!</f>
        <v>#REF!</v>
      </c>
      <c r="M183" s="22" t="e">
        <f>M180/#REF!</f>
        <v>#REF!</v>
      </c>
      <c r="N183" s="22" t="e">
        <f>N180/#REF!</f>
        <v>#REF!</v>
      </c>
      <c r="O183" s="22" t="e">
        <f>O180/#REF!</f>
        <v>#REF!</v>
      </c>
      <c r="P183" s="22" t="e">
        <f>P180/#REF!</f>
        <v>#REF!</v>
      </c>
      <c r="Q183" s="22" t="e">
        <f>Q180/#REF!</f>
        <v>#REF!</v>
      </c>
      <c r="R183" s="22" t="e">
        <f>R180/#REF!</f>
        <v>#REF!</v>
      </c>
      <c r="S183" s="22" t="e">
        <f>S180/#REF!</f>
        <v>#REF!</v>
      </c>
      <c r="T183" s="22" t="e">
        <f>T180/#REF!</f>
        <v>#REF!</v>
      </c>
      <c r="U183" s="22" t="e">
        <f>U180/#REF!</f>
        <v>#REF!</v>
      </c>
      <c r="V183" s="22" t="e">
        <f>V180/#REF!</f>
        <v>#REF!</v>
      </c>
      <c r="W183" s="22" t="e">
        <f>W180/#REF!</f>
        <v>#REF!</v>
      </c>
      <c r="X183" s="22" t="e">
        <f>X180/#REF!</f>
        <v>#REF!</v>
      </c>
      <c r="Y183" s="22" t="e">
        <f>Y180/#REF!</f>
        <v>#REF!</v>
      </c>
      <c r="Z183" s="22" t="e">
        <f>Z180/#REF!</f>
        <v>#REF!</v>
      </c>
      <c r="AA183" s="22" t="e">
        <f>AA180/#REF!</f>
        <v>#REF!</v>
      </c>
      <c r="AB183" s="22" t="e">
        <f>AB180/#REF!</f>
        <v>#REF!</v>
      </c>
      <c r="AC183" s="22" t="e">
        <f>AC180/#REF!</f>
        <v>#REF!</v>
      </c>
      <c r="AD183" s="22" t="e">
        <f>AD180/#REF!</f>
        <v>#REF!</v>
      </c>
      <c r="AE183" s="22" t="e">
        <f>AE180/#REF!</f>
        <v>#REF!</v>
      </c>
      <c r="AF183" s="22" t="e">
        <f>AF180/#REF!</f>
        <v>#REF!</v>
      </c>
      <c r="AG183" s="22" t="e">
        <f>AG180/#REF!</f>
        <v>#REF!</v>
      </c>
      <c r="AH183" s="22" t="e">
        <f>AH180/#REF!</f>
        <v>#REF!</v>
      </c>
      <c r="AI183" s="23" t="e">
        <f>AI180/#REF!</f>
        <v>#REF!</v>
      </c>
    </row>
    <row r="184" spans="1:35" hidden="1" x14ac:dyDescent="0.4">
      <c r="A184" s="2" t="s">
        <v>112</v>
      </c>
      <c r="B184" s="2" t="s">
        <v>113</v>
      </c>
      <c r="AI184" s="26"/>
    </row>
    <row r="185" spans="1:35" hidden="1" x14ac:dyDescent="0.4"/>
    <row r="187" spans="1:35" x14ac:dyDescent="0.4">
      <c r="A187" s="9" t="s">
        <v>114</v>
      </c>
    </row>
    <row r="188" spans="1:35" x14ac:dyDescent="0.4">
      <c r="A188" s="2" t="s">
        <v>65</v>
      </c>
    </row>
    <row r="189" spans="1:35" x14ac:dyDescent="0.4">
      <c r="A189" s="4" t="s">
        <v>115</v>
      </c>
      <c r="B189" s="4"/>
      <c r="C189" s="4"/>
    </row>
    <row r="190" spans="1:35" x14ac:dyDescent="0.4">
      <c r="A190" s="4" t="s">
        <v>116</v>
      </c>
      <c r="B190" s="4"/>
      <c r="C190" s="4"/>
    </row>
    <row r="191" spans="1:35" x14ac:dyDescent="0.4">
      <c r="A191" s="4" t="s">
        <v>117</v>
      </c>
      <c r="B191" s="4"/>
      <c r="C191" s="4"/>
    </row>
    <row r="192" spans="1:35" x14ac:dyDescent="0.4">
      <c r="A192" s="4" t="s">
        <v>118</v>
      </c>
      <c r="B192" s="4"/>
      <c r="C192" s="4"/>
    </row>
    <row r="193" spans="1:38" x14ac:dyDescent="0.4">
      <c r="A193" s="30" t="s">
        <v>119</v>
      </c>
      <c r="B193" s="4"/>
      <c r="C193" s="4"/>
    </row>
    <row r="194" spans="1:38" x14ac:dyDescent="0.4">
      <c r="A194" s="4" t="s">
        <v>120</v>
      </c>
      <c r="B194" s="4"/>
      <c r="C194" s="4"/>
    </row>
    <row r="195" spans="1:38" x14ac:dyDescent="0.4">
      <c r="A195" s="2" t="s">
        <v>34</v>
      </c>
      <c r="D195" s="10">
        <f t="shared" ref="D195:AL195" si="112">D201+D208+D215+D223+D230</f>
        <v>25.397868008036728</v>
      </c>
      <c r="E195" s="10">
        <f t="shared" si="112"/>
        <v>24.42099556373887</v>
      </c>
      <c r="F195" s="10">
        <f t="shared" si="112"/>
        <v>18.063484213335023</v>
      </c>
      <c r="G195" s="10">
        <f t="shared" si="112"/>
        <v>14.437931515577997</v>
      </c>
      <c r="H195" s="10">
        <f t="shared" si="112"/>
        <v>14.320035996788427</v>
      </c>
      <c r="I195" s="10">
        <f t="shared" si="112"/>
        <v>12.486880259108004</v>
      </c>
      <c r="J195" s="10">
        <f t="shared" si="112"/>
        <v>12.195923266903925</v>
      </c>
      <c r="K195" s="10">
        <f t="shared" si="112"/>
        <v>10.753560143837028</v>
      </c>
      <c r="L195" s="10">
        <f t="shared" si="112"/>
        <v>11.124242420415698</v>
      </c>
      <c r="M195" s="10">
        <f t="shared" si="112"/>
        <v>9.9593903656756417</v>
      </c>
      <c r="N195" s="10">
        <f t="shared" si="112"/>
        <v>7.0530543912195007</v>
      </c>
      <c r="O195" s="10">
        <f t="shared" si="112"/>
        <v>4.206114435438506</v>
      </c>
      <c r="P195" s="10">
        <f t="shared" si="112"/>
        <v>4.0580464060456869</v>
      </c>
      <c r="Q195" s="10">
        <f t="shared" si="112"/>
        <v>3.9205241910448461</v>
      </c>
      <c r="R195" s="10">
        <f t="shared" si="112"/>
        <v>3.8634684824835559</v>
      </c>
      <c r="S195" s="10">
        <f t="shared" si="112"/>
        <v>6.8153386832213183</v>
      </c>
      <c r="T195" s="10">
        <f t="shared" si="112"/>
        <v>6.5457633299446556</v>
      </c>
      <c r="U195" s="10">
        <f t="shared" si="112"/>
        <v>6.3962190230592659</v>
      </c>
      <c r="V195" s="10">
        <f t="shared" si="112"/>
        <v>6.5745499519008384</v>
      </c>
      <c r="W195" s="10">
        <f t="shared" si="112"/>
        <v>5.3793667789832549</v>
      </c>
      <c r="X195" s="10">
        <f t="shared" si="112"/>
        <v>5.3476739553367976</v>
      </c>
      <c r="Y195" s="10">
        <f t="shared" si="112"/>
        <v>5.4292633526728924</v>
      </c>
      <c r="Z195" s="10">
        <f t="shared" si="112"/>
        <v>5.1416626618693657</v>
      </c>
      <c r="AA195" s="10">
        <f t="shared" si="112"/>
        <v>4.3614674331098469</v>
      </c>
      <c r="AB195" s="10">
        <f t="shared" si="112"/>
        <v>4.7009868628475449</v>
      </c>
      <c r="AC195" s="10">
        <f t="shared" si="112"/>
        <v>4.1114317221614547</v>
      </c>
      <c r="AD195" s="10">
        <f t="shared" si="112"/>
        <v>3.8459167777269498</v>
      </c>
      <c r="AE195" s="10">
        <f t="shared" si="112"/>
        <v>3.8832122453111779</v>
      </c>
      <c r="AF195" s="10">
        <f t="shared" si="112"/>
        <v>3.8887506635575075</v>
      </c>
      <c r="AG195" s="10">
        <f t="shared" si="112"/>
        <v>3.7050672160706419</v>
      </c>
      <c r="AH195" s="10">
        <f t="shared" si="112"/>
        <v>3.2593165032074025</v>
      </c>
      <c r="AI195" s="10">
        <f t="shared" si="112"/>
        <v>3.2527872695815327</v>
      </c>
      <c r="AJ195" s="10">
        <f t="shared" si="112"/>
        <v>2.8537540887825914</v>
      </c>
      <c r="AK195" s="10">
        <f t="shared" si="112"/>
        <v>2.9907771458597279</v>
      </c>
      <c r="AL195" s="10">
        <f t="shared" si="112"/>
        <v>2.8649214503675005</v>
      </c>
    </row>
    <row r="196" spans="1:38" x14ac:dyDescent="0.4">
      <c r="A196" s="14" t="s">
        <v>24</v>
      </c>
      <c r="B196" s="14"/>
      <c r="C196" s="14"/>
      <c r="D196" s="14"/>
      <c r="E196" s="15">
        <f t="shared" ref="E196:AL196" si="113">(E195-$D195)/$D195</f>
        <v>-3.8462773489048079E-2</v>
      </c>
      <c r="F196" s="15">
        <f t="shared" si="113"/>
        <v>-0.28877950670429747</v>
      </c>
      <c r="G196" s="15">
        <f t="shared" si="113"/>
        <v>-0.43152978387755392</v>
      </c>
      <c r="H196" s="15">
        <f t="shared" si="113"/>
        <v>-0.43617172936495724</v>
      </c>
      <c r="I196" s="15">
        <f t="shared" si="113"/>
        <v>-0.50834927344465519</v>
      </c>
      <c r="J196" s="15">
        <f t="shared" si="113"/>
        <v>-0.51980523471321571</v>
      </c>
      <c r="K196" s="15">
        <f t="shared" si="113"/>
        <v>-0.57659595126511232</v>
      </c>
      <c r="L196" s="15">
        <f t="shared" si="113"/>
        <v>-0.56200093579131849</v>
      </c>
      <c r="M196" s="15">
        <f t="shared" si="113"/>
        <v>-0.60786510259348692</v>
      </c>
      <c r="N196" s="15">
        <f t="shared" si="113"/>
        <v>-0.72229738382026076</v>
      </c>
      <c r="O196" s="15">
        <f t="shared" si="113"/>
        <v>-0.83439104281872989</v>
      </c>
      <c r="P196" s="15">
        <f t="shared" si="113"/>
        <v>-0.84022098214064322</v>
      </c>
      <c r="Q196" s="15">
        <f t="shared" si="113"/>
        <v>-0.84563569706700337</v>
      </c>
      <c r="R196" s="15">
        <f t="shared" si="113"/>
        <v>-0.847882173367425</v>
      </c>
      <c r="S196" s="45">
        <f t="shared" si="113"/>
        <v>-0.7316570555818025</v>
      </c>
      <c r="T196" s="15">
        <f t="shared" si="113"/>
        <v>-0.74227114937862659</v>
      </c>
      <c r="U196" s="15">
        <f t="shared" si="113"/>
        <v>-0.74815921474057223</v>
      </c>
      <c r="V196" s="15">
        <f t="shared" si="113"/>
        <v>-0.74113772266946054</v>
      </c>
      <c r="W196" s="15">
        <f t="shared" si="113"/>
        <v>-0.788196128223005</v>
      </c>
      <c r="X196" s="15">
        <f t="shared" si="113"/>
        <v>-0.78944398192617515</v>
      </c>
      <c r="Y196" s="15">
        <f t="shared" si="113"/>
        <v>-0.78623153128621293</v>
      </c>
      <c r="Z196" s="15">
        <f t="shared" si="113"/>
        <v>-0.79755534361221292</v>
      </c>
      <c r="AA196" s="15">
        <f t="shared" si="113"/>
        <v>-0.828274269646187</v>
      </c>
      <c r="AB196" s="15">
        <f t="shared" si="113"/>
        <v>-0.81490624089549568</v>
      </c>
      <c r="AC196" s="15">
        <f t="shared" si="113"/>
        <v>-0.83811902160998464</v>
      </c>
      <c r="AD196" s="15">
        <f t="shared" si="113"/>
        <v>-0.84857324337184625</v>
      </c>
      <c r="AE196" s="15">
        <f t="shared" si="113"/>
        <v>-0.84710479461967436</v>
      </c>
      <c r="AF196" s="15">
        <f t="shared" si="113"/>
        <v>-0.84688672835345957</v>
      </c>
      <c r="AG196" s="15">
        <f t="shared" si="113"/>
        <v>-0.85411896719448122</v>
      </c>
      <c r="AH196" s="15">
        <f t="shared" si="113"/>
        <v>-0.87166968100723863</v>
      </c>
      <c r="AI196" s="31">
        <f t="shared" si="113"/>
        <v>-0.87192675902748051</v>
      </c>
      <c r="AJ196" s="31">
        <f t="shared" si="113"/>
        <v>-0.88763804552887793</v>
      </c>
      <c r="AK196" s="31">
        <f t="shared" si="113"/>
        <v>-0.88224298413893065</v>
      </c>
      <c r="AL196" s="31">
        <f t="shared" si="113"/>
        <v>-0.88719834871726455</v>
      </c>
    </row>
    <row r="197" spans="1:38" x14ac:dyDescent="0.4">
      <c r="A197" s="16" t="s">
        <v>25</v>
      </c>
      <c r="D197" s="10"/>
      <c r="E197" s="17">
        <f t="shared" ref="E197:AL197" si="114">(E195-D195)/D195</f>
        <v>-3.8462773489048079E-2</v>
      </c>
      <c r="F197" s="17">
        <f t="shared" si="114"/>
        <v>-0.2603297369188215</v>
      </c>
      <c r="G197" s="17">
        <f t="shared" si="114"/>
        <v>-0.20071170406208405</v>
      </c>
      <c r="H197" s="17">
        <f t="shared" si="114"/>
        <v>-8.165679319254656E-3</v>
      </c>
      <c r="I197" s="17">
        <f t="shared" si="114"/>
        <v>-0.12801334703987807</v>
      </c>
      <c r="J197" s="17">
        <f t="shared" si="114"/>
        <v>-2.3301015639342958E-2</v>
      </c>
      <c r="K197" s="17">
        <f t="shared" si="114"/>
        <v>-0.11826600508229156</v>
      </c>
      <c r="L197" s="17">
        <f t="shared" si="114"/>
        <v>3.4470656379888422E-2</v>
      </c>
      <c r="M197" s="17">
        <f t="shared" si="114"/>
        <v>-0.10471293331420647</v>
      </c>
      <c r="N197" s="17">
        <f t="shared" si="114"/>
        <v>-0.29181866236237003</v>
      </c>
      <c r="O197" s="17">
        <f t="shared" si="114"/>
        <v>-0.4036463917427337</v>
      </c>
      <c r="P197" s="17">
        <f t="shared" si="114"/>
        <v>-3.5203043489562692E-2</v>
      </c>
      <c r="Q197" s="17">
        <f t="shared" si="114"/>
        <v>-3.3888773375277306E-2</v>
      </c>
      <c r="R197" s="17">
        <f t="shared" si="114"/>
        <v>-1.4553081624037737E-2</v>
      </c>
      <c r="S197" s="17">
        <f t="shared" si="114"/>
        <v>0.76404666276459687</v>
      </c>
      <c r="T197" s="17">
        <f t="shared" si="114"/>
        <v>-3.9554212315277927E-2</v>
      </c>
      <c r="U197" s="17">
        <f t="shared" si="114"/>
        <v>-2.2845969117348774E-2</v>
      </c>
      <c r="V197" s="17">
        <f t="shared" si="114"/>
        <v>2.7880678913380613E-2</v>
      </c>
      <c r="W197" s="17">
        <f t="shared" si="114"/>
        <v>-0.1817893516151674</v>
      </c>
      <c r="X197" s="17">
        <f t="shared" si="114"/>
        <v>-5.8915528441523222E-3</v>
      </c>
      <c r="Y197" s="17">
        <f t="shared" si="114"/>
        <v>1.525698799469092E-2</v>
      </c>
      <c r="Z197" s="17">
        <f t="shared" si="114"/>
        <v>-5.2972322785178098E-2</v>
      </c>
      <c r="AA197" s="17">
        <f t="shared" si="114"/>
        <v>-0.15173987094592112</v>
      </c>
      <c r="AB197" s="17">
        <f t="shared" si="114"/>
        <v>7.784522868616521E-2</v>
      </c>
      <c r="AC197" s="17">
        <f t="shared" si="114"/>
        <v>-0.12541093133984571</v>
      </c>
      <c r="AD197" s="17">
        <f t="shared" si="114"/>
        <v>-6.4579679872421372E-2</v>
      </c>
      <c r="AE197" s="17">
        <f t="shared" si="114"/>
        <v>9.6974192994032492E-3</v>
      </c>
      <c r="AF197" s="17">
        <f t="shared" si="114"/>
        <v>1.4262465959765732E-3</v>
      </c>
      <c r="AG197" s="17">
        <f t="shared" si="114"/>
        <v>-4.7234565385796241E-2</v>
      </c>
      <c r="AH197" s="20">
        <f t="shared" si="114"/>
        <v>-0.12030840113502021</v>
      </c>
      <c r="AI197" s="21">
        <f t="shared" si="114"/>
        <v>-2.0032524056637431E-3</v>
      </c>
      <c r="AJ197" s="21">
        <f t="shared" si="114"/>
        <v>-0.1226742321978764</v>
      </c>
      <c r="AK197" s="21">
        <f t="shared" si="114"/>
        <v>4.801501909913701E-2</v>
      </c>
      <c r="AL197" s="21">
        <f t="shared" si="114"/>
        <v>-4.2081268297256891E-2</v>
      </c>
    </row>
    <row r="198" spans="1:38" hidden="1" x14ac:dyDescent="0.4">
      <c r="A198" s="2" t="s">
        <v>35</v>
      </c>
      <c r="D198" s="22" t="e">
        <f>D195/#REF!</f>
        <v>#REF!</v>
      </c>
      <c r="E198" s="22" t="e">
        <f>E195/#REF!</f>
        <v>#REF!</v>
      </c>
      <c r="F198" s="22" t="e">
        <f>F195/#REF!</f>
        <v>#REF!</v>
      </c>
      <c r="G198" s="22" t="e">
        <f>G195/#REF!</f>
        <v>#REF!</v>
      </c>
      <c r="H198" s="22" t="e">
        <f>H195/#REF!</f>
        <v>#REF!</v>
      </c>
      <c r="I198" s="22" t="e">
        <f>I195/#REF!</f>
        <v>#REF!</v>
      </c>
      <c r="J198" s="22" t="e">
        <f>J195/#REF!</f>
        <v>#REF!</v>
      </c>
      <c r="K198" s="22" t="e">
        <f>K195/#REF!</f>
        <v>#REF!</v>
      </c>
      <c r="L198" s="22" t="e">
        <f>L195/#REF!</f>
        <v>#REF!</v>
      </c>
      <c r="M198" s="22" t="e">
        <f>M195/#REF!</f>
        <v>#REF!</v>
      </c>
      <c r="N198" s="22" t="e">
        <f>N195/#REF!</f>
        <v>#REF!</v>
      </c>
      <c r="O198" s="22" t="e">
        <f>O195/#REF!</f>
        <v>#REF!</v>
      </c>
      <c r="P198" s="22" t="e">
        <f>P195/#REF!</f>
        <v>#REF!</v>
      </c>
      <c r="Q198" s="22" t="e">
        <f>Q195/#REF!</f>
        <v>#REF!</v>
      </c>
      <c r="R198" s="22" t="e">
        <f>R195/#REF!</f>
        <v>#REF!</v>
      </c>
      <c r="S198" s="22" t="e">
        <f>S195/#REF!</f>
        <v>#REF!</v>
      </c>
      <c r="T198" s="22" t="e">
        <f>T195/#REF!</f>
        <v>#REF!</v>
      </c>
      <c r="U198" s="22" t="e">
        <f>U195/#REF!</f>
        <v>#REF!</v>
      </c>
      <c r="V198" s="22" t="e">
        <f>V195/#REF!</f>
        <v>#REF!</v>
      </c>
      <c r="W198" s="22" t="e">
        <f>W195/#REF!</f>
        <v>#REF!</v>
      </c>
      <c r="X198" s="22" t="e">
        <f>X195/#REF!</f>
        <v>#REF!</v>
      </c>
      <c r="Y198" s="22" t="e">
        <f>Y195/#REF!</f>
        <v>#REF!</v>
      </c>
      <c r="Z198" s="22" t="e">
        <f>Z195/#REF!</f>
        <v>#REF!</v>
      </c>
      <c r="AA198" s="22" t="e">
        <f>AA195/#REF!</f>
        <v>#REF!</v>
      </c>
      <c r="AB198" s="22" t="e">
        <f>AB195/#REF!</f>
        <v>#REF!</v>
      </c>
      <c r="AC198" s="22" t="e">
        <f>AC195/#REF!</f>
        <v>#REF!</v>
      </c>
      <c r="AD198" s="22" t="e">
        <f>AD195/#REF!</f>
        <v>#REF!</v>
      </c>
      <c r="AE198" s="22" t="e">
        <f>AE195/#REF!</f>
        <v>#REF!</v>
      </c>
      <c r="AF198" s="22" t="e">
        <f>AF195/#REF!</f>
        <v>#REF!</v>
      </c>
      <c r="AG198" s="22" t="e">
        <f>AG195/#REF!</f>
        <v>#REF!</v>
      </c>
      <c r="AH198" s="22" t="e">
        <f>AH195/#REF!</f>
        <v>#REF!</v>
      </c>
      <c r="AI198" s="23" t="e">
        <f>AI195/#REF!</f>
        <v>#REF!</v>
      </c>
    </row>
    <row r="199" spans="1:38" x14ac:dyDescent="0.4"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</row>
    <row r="200" spans="1:38" x14ac:dyDescent="0.4">
      <c r="A200" s="9" t="s">
        <v>121</v>
      </c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/>
    </row>
    <row r="201" spans="1:38" x14ac:dyDescent="0.4">
      <c r="A201" s="2" t="s">
        <v>34</v>
      </c>
      <c r="D201" s="10">
        <f t="shared" ref="D201:AL201" si="115">D205</f>
        <v>1.1999927721973322</v>
      </c>
      <c r="E201" s="10">
        <f t="shared" si="115"/>
        <v>1.2743286076431848</v>
      </c>
      <c r="F201" s="10">
        <f t="shared" si="115"/>
        <v>1.2318909757341445</v>
      </c>
      <c r="G201" s="10">
        <f t="shared" si="115"/>
        <v>1.2106121772610257</v>
      </c>
      <c r="H201" s="10">
        <f t="shared" si="115"/>
        <v>1.2851254609910674</v>
      </c>
      <c r="I201" s="10">
        <f t="shared" si="115"/>
        <v>0.82831359496807011</v>
      </c>
      <c r="J201" s="10">
        <f t="shared" si="115"/>
        <v>0.86224870486565219</v>
      </c>
      <c r="K201" s="10">
        <f t="shared" si="115"/>
        <v>0.83138999999999996</v>
      </c>
      <c r="L201" s="10">
        <f t="shared" si="115"/>
        <v>0.80571000000000004</v>
      </c>
      <c r="M201" s="10">
        <f t="shared" si="115"/>
        <v>0.71369000000000005</v>
      </c>
      <c r="N201" s="10">
        <f t="shared" si="115"/>
        <v>0.74728221088356506</v>
      </c>
      <c r="O201" s="10">
        <f t="shared" si="115"/>
        <v>0.65698000000000001</v>
      </c>
      <c r="P201" s="10">
        <f t="shared" si="115"/>
        <v>0.70940999999999999</v>
      </c>
      <c r="Q201" s="10">
        <f t="shared" si="115"/>
        <v>0.77788999999999997</v>
      </c>
      <c r="R201" s="10">
        <f t="shared" si="115"/>
        <v>0.77467999999999992</v>
      </c>
      <c r="S201" s="10">
        <f t="shared" si="115"/>
        <v>1.2829703251766791</v>
      </c>
      <c r="T201" s="10">
        <f t="shared" si="115"/>
        <v>1.2277861122825955</v>
      </c>
      <c r="U201" s="10">
        <f t="shared" si="115"/>
        <v>1.2784181825700882</v>
      </c>
      <c r="V201" s="10">
        <f t="shared" si="115"/>
        <v>1.2836356003607472</v>
      </c>
      <c r="W201" s="10">
        <f t="shared" si="115"/>
        <v>0.97835783318515601</v>
      </c>
      <c r="X201" s="10">
        <f t="shared" si="115"/>
        <v>1.0363013676350241</v>
      </c>
      <c r="Y201" s="10">
        <f t="shared" si="115"/>
        <v>1.0818688210175043</v>
      </c>
      <c r="Z201" s="10">
        <f t="shared" si="115"/>
        <v>1.0145379438060473</v>
      </c>
      <c r="AA201" s="10">
        <f t="shared" si="115"/>
        <v>0.9301482684378074</v>
      </c>
      <c r="AB201" s="10">
        <f t="shared" si="115"/>
        <v>0.97516805119638639</v>
      </c>
      <c r="AC201" s="10">
        <f t="shared" si="115"/>
        <v>0.91203067961010764</v>
      </c>
      <c r="AD201" s="10">
        <f t="shared" si="115"/>
        <v>0.88556841407989917</v>
      </c>
      <c r="AE201" s="10">
        <f t="shared" si="115"/>
        <v>0.95079641636721546</v>
      </c>
      <c r="AF201" s="10">
        <f t="shared" si="115"/>
        <v>1.072128496326721</v>
      </c>
      <c r="AG201" s="10">
        <f t="shared" si="115"/>
        <v>0.96993307435035425</v>
      </c>
      <c r="AH201" s="10">
        <f t="shared" si="115"/>
        <v>0.90017766665881493</v>
      </c>
      <c r="AI201" s="25">
        <f t="shared" si="115"/>
        <v>0.85122034276281955</v>
      </c>
      <c r="AJ201" s="25">
        <f t="shared" si="115"/>
        <v>0.45390343337625078</v>
      </c>
      <c r="AK201" s="25">
        <f t="shared" si="115"/>
        <v>0.4620797776913958</v>
      </c>
      <c r="AL201" s="25">
        <f t="shared" si="115"/>
        <v>0.44412618535973808</v>
      </c>
    </row>
    <row r="202" spans="1:38" x14ac:dyDescent="0.4">
      <c r="A202" s="14" t="s">
        <v>24</v>
      </c>
      <c r="B202" s="14"/>
      <c r="C202" s="14"/>
      <c r="D202" s="14"/>
      <c r="E202" s="15">
        <f t="shared" ref="E202:AL202" si="116">(E201-$D201)/$D201</f>
        <v>6.1946902654867339E-2</v>
      </c>
      <c r="F202" s="15">
        <f t="shared" si="116"/>
        <v>2.6581996388530572E-2</v>
      </c>
      <c r="G202" s="15">
        <f t="shared" si="116"/>
        <v>8.8495575221240637E-3</v>
      </c>
      <c r="H202" s="15">
        <f t="shared" si="116"/>
        <v>7.0944334637821918E-2</v>
      </c>
      <c r="I202" s="15">
        <f t="shared" si="116"/>
        <v>-0.30973451327433621</v>
      </c>
      <c r="J202" s="15">
        <f t="shared" si="116"/>
        <v>-0.2814550846945767</v>
      </c>
      <c r="K202" s="15">
        <f t="shared" si="116"/>
        <v>-0.30717082697287912</v>
      </c>
      <c r="L202" s="15">
        <f t="shared" si="116"/>
        <v>-0.32857095586946966</v>
      </c>
      <c r="M202" s="15">
        <f t="shared" si="116"/>
        <v>-0.40525475108225267</v>
      </c>
      <c r="N202" s="15">
        <f t="shared" si="116"/>
        <v>-0.37726107340196663</v>
      </c>
      <c r="O202" s="15">
        <f t="shared" si="116"/>
        <v>-0.45251336906222361</v>
      </c>
      <c r="P202" s="15">
        <f t="shared" si="116"/>
        <v>-0.40882143923168446</v>
      </c>
      <c r="Q202" s="15">
        <f t="shared" si="116"/>
        <v>-0.35175442884077618</v>
      </c>
      <c r="R202" s="15">
        <f t="shared" si="116"/>
        <v>-0.35442944495285006</v>
      </c>
      <c r="S202" s="45">
        <f t="shared" si="116"/>
        <v>6.9148377308477352E-2</v>
      </c>
      <c r="T202" s="15">
        <f t="shared" si="116"/>
        <v>2.3161256241877412E-2</v>
      </c>
      <c r="U202" s="15">
        <f t="shared" si="116"/>
        <v>6.5354902287577565E-2</v>
      </c>
      <c r="V202" s="15">
        <f t="shared" si="116"/>
        <v>6.9702776634441549E-2</v>
      </c>
      <c r="W202" s="15">
        <f t="shared" si="116"/>
        <v>-0.18469689497073868</v>
      </c>
      <c r="X202" s="15">
        <f t="shared" si="116"/>
        <v>-0.13641032542435177</v>
      </c>
      <c r="Y202" s="15">
        <f t="shared" si="116"/>
        <v>-9.8437218887184388E-2</v>
      </c>
      <c r="Z202" s="15">
        <f t="shared" si="116"/>
        <v>-0.1545466211864715</v>
      </c>
      <c r="AA202" s="15">
        <f t="shared" si="116"/>
        <v>-0.22487177424027882</v>
      </c>
      <c r="AB202" s="15">
        <f t="shared" si="116"/>
        <v>-0.18735506263863952</v>
      </c>
      <c r="AC202" s="15">
        <f t="shared" si="116"/>
        <v>-0.2399698558683242</v>
      </c>
      <c r="AD202" s="15">
        <f t="shared" si="116"/>
        <v>-0.26202187663321003</v>
      </c>
      <c r="AE202" s="15">
        <f t="shared" si="116"/>
        <v>-0.20766488065907934</v>
      </c>
      <c r="AF202" s="15">
        <f t="shared" si="116"/>
        <v>-0.1065542050194821</v>
      </c>
      <c r="AG202" s="15">
        <f t="shared" si="116"/>
        <v>-0.19171756961978262</v>
      </c>
      <c r="AH202" s="15">
        <f t="shared" si="116"/>
        <v>-0.24984742615534217</v>
      </c>
      <c r="AI202" s="31">
        <f t="shared" si="116"/>
        <v>-0.2906454418020103</v>
      </c>
      <c r="AJ202" s="31">
        <f t="shared" si="116"/>
        <v>-0.62174486055853606</v>
      </c>
      <c r="AK202" s="31">
        <f t="shared" si="116"/>
        <v>-0.61493119925608242</v>
      </c>
      <c r="AL202" s="31">
        <f t="shared" si="116"/>
        <v>-0.6298926163142724</v>
      </c>
    </row>
    <row r="203" spans="1:38" x14ac:dyDescent="0.4">
      <c r="A203" s="16" t="s">
        <v>25</v>
      </c>
      <c r="D203" s="10"/>
      <c r="E203" s="17">
        <f t="shared" ref="E203:AL203" si="117">(E201-D201)/D201</f>
        <v>6.1946902654867339E-2</v>
      </c>
      <c r="F203" s="17">
        <f t="shared" si="117"/>
        <v>-3.3301953400800451E-2</v>
      </c>
      <c r="G203" s="17">
        <f t="shared" si="117"/>
        <v>-1.7273280584296658E-2</v>
      </c>
      <c r="H203" s="17">
        <f t="shared" si="117"/>
        <v>6.1550086088367158E-2</v>
      </c>
      <c r="I203" s="17">
        <f t="shared" si="117"/>
        <v>-0.35546091015169179</v>
      </c>
      <c r="J203" s="17">
        <f t="shared" si="117"/>
        <v>4.0968915762984934E-2</v>
      </c>
      <c r="K203" s="17">
        <f t="shared" si="117"/>
        <v>-3.5788635797905151E-2</v>
      </c>
      <c r="L203" s="17">
        <f t="shared" si="117"/>
        <v>-3.0888030888030799E-2</v>
      </c>
      <c r="M203" s="17">
        <f t="shared" si="117"/>
        <v>-0.1142098273572377</v>
      </c>
      <c r="N203" s="17">
        <f t="shared" si="117"/>
        <v>4.7068350241092079E-2</v>
      </c>
      <c r="O203" s="17">
        <f t="shared" si="117"/>
        <v>-0.12084084107501275</v>
      </c>
      <c r="P203" s="17">
        <f t="shared" si="117"/>
        <v>7.9804560260586285E-2</v>
      </c>
      <c r="Q203" s="17">
        <f t="shared" si="117"/>
        <v>9.6530920060331801E-2</v>
      </c>
      <c r="R203" s="17">
        <f t="shared" si="117"/>
        <v>-4.1265474552957954E-3</v>
      </c>
      <c r="S203" s="17">
        <f t="shared" si="117"/>
        <v>0.656129402045592</v>
      </c>
      <c r="T203" s="17">
        <f t="shared" si="117"/>
        <v>-4.3012852137857611E-2</v>
      </c>
      <c r="U203" s="17">
        <f t="shared" si="117"/>
        <v>4.1238510340666654E-2</v>
      </c>
      <c r="V203" s="17">
        <f t="shared" si="117"/>
        <v>4.0811511145516302E-3</v>
      </c>
      <c r="W203" s="17">
        <f t="shared" si="117"/>
        <v>-0.23782276456791732</v>
      </c>
      <c r="X203" s="17">
        <f t="shared" si="117"/>
        <v>5.9225298233905169E-2</v>
      </c>
      <c r="Y203" s="17">
        <f t="shared" si="117"/>
        <v>4.3971237330768999E-2</v>
      </c>
      <c r="Z203" s="17">
        <f t="shared" si="117"/>
        <v>-6.2235712780900565E-2</v>
      </c>
      <c r="AA203" s="17">
        <f t="shared" si="117"/>
        <v>-8.3180403338737025E-2</v>
      </c>
      <c r="AB203" s="17">
        <f t="shared" si="117"/>
        <v>4.840065211774261E-2</v>
      </c>
      <c r="AC203" s="17">
        <f t="shared" si="117"/>
        <v>-6.4745119068265786E-2</v>
      </c>
      <c r="AD203" s="17">
        <f t="shared" si="117"/>
        <v>-2.9014665977597453E-2</v>
      </c>
      <c r="AE203" s="17">
        <f t="shared" si="117"/>
        <v>7.3656649503570912E-2</v>
      </c>
      <c r="AF203" s="17">
        <f t="shared" si="117"/>
        <v>0.12761099839131582</v>
      </c>
      <c r="AG203" s="17">
        <f t="shared" si="117"/>
        <v>-9.5320124711267523E-2</v>
      </c>
      <c r="AH203" s="20">
        <f t="shared" si="117"/>
        <v>-7.1917753437019741E-2</v>
      </c>
      <c r="AI203" s="21">
        <f t="shared" si="117"/>
        <v>-5.4386290295014815E-2</v>
      </c>
      <c r="AJ203" s="21">
        <f t="shared" si="117"/>
        <v>-0.46676152980201446</v>
      </c>
      <c r="AK203" s="21">
        <f t="shared" si="117"/>
        <v>1.8013400459051976E-2</v>
      </c>
      <c r="AL203" s="21">
        <f t="shared" si="117"/>
        <v>-3.885388021383656E-2</v>
      </c>
    </row>
    <row r="204" spans="1:38" hidden="1" x14ac:dyDescent="0.4">
      <c r="A204" s="2" t="s">
        <v>35</v>
      </c>
      <c r="D204" s="22" t="e">
        <f>D201/#REF!</f>
        <v>#REF!</v>
      </c>
      <c r="E204" s="22" t="e">
        <f>E201/#REF!</f>
        <v>#REF!</v>
      </c>
      <c r="F204" s="22" t="e">
        <f>F201/#REF!</f>
        <v>#REF!</v>
      </c>
      <c r="G204" s="22" t="e">
        <f>G201/#REF!</f>
        <v>#REF!</v>
      </c>
      <c r="H204" s="22" t="e">
        <f>H201/#REF!</f>
        <v>#REF!</v>
      </c>
      <c r="I204" s="22" t="e">
        <f>I201/#REF!</f>
        <v>#REF!</v>
      </c>
      <c r="J204" s="22" t="e">
        <f>J201/#REF!</f>
        <v>#REF!</v>
      </c>
      <c r="K204" s="22" t="e">
        <f>K201/#REF!</f>
        <v>#REF!</v>
      </c>
      <c r="L204" s="22" t="e">
        <f>L201/#REF!</f>
        <v>#REF!</v>
      </c>
      <c r="M204" s="22" t="e">
        <f>M201/#REF!</f>
        <v>#REF!</v>
      </c>
      <c r="N204" s="22" t="e">
        <f>N201/#REF!</f>
        <v>#REF!</v>
      </c>
      <c r="O204" s="22" t="e">
        <f>O201/#REF!</f>
        <v>#REF!</v>
      </c>
      <c r="P204" s="22" t="e">
        <f>P201/#REF!</f>
        <v>#REF!</v>
      </c>
      <c r="Q204" s="22" t="e">
        <f>Q201/#REF!</f>
        <v>#REF!</v>
      </c>
      <c r="R204" s="22" t="e">
        <f>R201/#REF!</f>
        <v>#REF!</v>
      </c>
      <c r="S204" s="22" t="e">
        <f>S201/#REF!</f>
        <v>#REF!</v>
      </c>
      <c r="T204" s="22" t="e">
        <f>T201/#REF!</f>
        <v>#REF!</v>
      </c>
      <c r="U204" s="22" t="e">
        <f>U201/#REF!</f>
        <v>#REF!</v>
      </c>
      <c r="V204" s="22" t="e">
        <f>V201/#REF!</f>
        <v>#REF!</v>
      </c>
      <c r="W204" s="22" t="e">
        <f>W201/#REF!</f>
        <v>#REF!</v>
      </c>
      <c r="X204" s="22" t="e">
        <f>X201/#REF!</f>
        <v>#REF!</v>
      </c>
      <c r="Y204" s="22" t="e">
        <f>Y201/#REF!</f>
        <v>#REF!</v>
      </c>
      <c r="Z204" s="22" t="e">
        <f>Z201/#REF!</f>
        <v>#REF!</v>
      </c>
      <c r="AA204" s="22" t="e">
        <f>AA201/#REF!</f>
        <v>#REF!</v>
      </c>
      <c r="AB204" s="22" t="e">
        <f>AB201/#REF!</f>
        <v>#REF!</v>
      </c>
      <c r="AC204" s="22" t="e">
        <f>AC201/#REF!</f>
        <v>#REF!</v>
      </c>
      <c r="AD204" s="22" t="e">
        <f>AD201/#REF!</f>
        <v>#REF!</v>
      </c>
      <c r="AE204" s="22" t="e">
        <f>AE201/#REF!</f>
        <v>#REF!</v>
      </c>
      <c r="AF204" s="22" t="e">
        <f>AF201/#REF!</f>
        <v>#REF!</v>
      </c>
      <c r="AG204" s="22" t="e">
        <f>AG201/#REF!</f>
        <v>#REF!</v>
      </c>
      <c r="AH204" s="22" t="e">
        <f>AH201/#REF!</f>
        <v>#REF!</v>
      </c>
      <c r="AI204" s="23" t="e">
        <f>AI201/#REF!</f>
        <v>#REF!</v>
      </c>
    </row>
    <row r="205" spans="1:38" x14ac:dyDescent="0.4">
      <c r="A205" s="2" t="s">
        <v>122</v>
      </c>
      <c r="B205" s="2" t="s">
        <v>123</v>
      </c>
      <c r="D205" s="2">
        <v>1.1999927721973322</v>
      </c>
      <c r="E205" s="2">
        <v>1.2743286076431848</v>
      </c>
      <c r="F205" s="2">
        <v>1.2318909757341445</v>
      </c>
      <c r="G205" s="2">
        <v>1.2106121772610257</v>
      </c>
      <c r="H205" s="2">
        <v>1.2851254609910674</v>
      </c>
      <c r="I205" s="2">
        <v>0.82831359496807011</v>
      </c>
      <c r="J205" s="2">
        <v>0.86224870486565219</v>
      </c>
      <c r="K205" s="2">
        <v>0.83138999999999996</v>
      </c>
      <c r="L205" s="2">
        <v>0.80571000000000004</v>
      </c>
      <c r="M205" s="2">
        <v>0.71369000000000005</v>
      </c>
      <c r="N205" s="2">
        <v>0.74728221088356506</v>
      </c>
      <c r="O205" s="2">
        <v>0.65698000000000001</v>
      </c>
      <c r="P205" s="2">
        <v>0.70940999999999999</v>
      </c>
      <c r="Q205" s="2">
        <v>0.77788999999999997</v>
      </c>
      <c r="R205" s="2">
        <v>0.77467999999999992</v>
      </c>
      <c r="S205" s="2">
        <v>1.2829703251766791</v>
      </c>
      <c r="T205" s="2">
        <v>1.2277861122825955</v>
      </c>
      <c r="U205" s="2">
        <v>1.2784181825700882</v>
      </c>
      <c r="V205" s="2">
        <v>1.2836356003607472</v>
      </c>
      <c r="W205" s="2">
        <v>0.97835783318515601</v>
      </c>
      <c r="X205" s="2">
        <v>1.0363013676350241</v>
      </c>
      <c r="Y205" s="2">
        <v>1.0818688210175043</v>
      </c>
      <c r="Z205" s="2">
        <v>1.0145379438060473</v>
      </c>
      <c r="AA205" s="2">
        <v>0.9301482684378074</v>
      </c>
      <c r="AB205" s="2">
        <v>0.97516805119638639</v>
      </c>
      <c r="AC205" s="2">
        <v>0.91203067961010764</v>
      </c>
      <c r="AD205" s="2">
        <v>0.88556841407989917</v>
      </c>
      <c r="AE205" s="2">
        <v>0.95079641636721546</v>
      </c>
      <c r="AF205" s="2">
        <v>1.072128496326721</v>
      </c>
      <c r="AG205" s="2">
        <v>0.96993307435035425</v>
      </c>
      <c r="AH205" s="2">
        <v>0.90017766665881493</v>
      </c>
      <c r="AI205" s="26">
        <v>0.85122034276281955</v>
      </c>
      <c r="AJ205" s="2">
        <v>0.45390343337625078</v>
      </c>
      <c r="AK205" s="2">
        <v>0.4620797776913958</v>
      </c>
      <c r="AL205" s="2">
        <v>0.44412618535973808</v>
      </c>
    </row>
    <row r="206" spans="1:38" x14ac:dyDescent="0.4"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</row>
    <row r="207" spans="1:38" x14ac:dyDescent="0.4">
      <c r="A207" s="9" t="s">
        <v>124</v>
      </c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/>
    </row>
    <row r="208" spans="1:38" x14ac:dyDescent="0.4">
      <c r="A208" s="2" t="s">
        <v>34</v>
      </c>
      <c r="D208" s="10">
        <f t="shared" ref="D208:AK208" si="118">D212</f>
        <v>3.6680587960802605E-2</v>
      </c>
      <c r="E208" s="10">
        <f t="shared" si="118"/>
        <v>2.2008352776481565E-2</v>
      </c>
      <c r="F208" s="10">
        <f t="shared" si="118"/>
        <v>7.2515165655622953E-3</v>
      </c>
      <c r="G208" s="10">
        <f t="shared" si="118"/>
        <v>7.2515165655622953E-3</v>
      </c>
      <c r="H208" s="10">
        <f t="shared" si="118"/>
        <v>7.2515165655622953E-3</v>
      </c>
      <c r="I208" s="10">
        <f t="shared" si="118"/>
        <v>7.2515165655622953E-3</v>
      </c>
      <c r="J208" s="10">
        <f t="shared" si="118"/>
        <v>3.6775548296780217E-2</v>
      </c>
      <c r="K208" s="10">
        <f t="shared" si="118"/>
        <v>3.6948203453103123E-2</v>
      </c>
      <c r="L208" s="10">
        <f t="shared" si="118"/>
        <v>2.572561829211386E-2</v>
      </c>
      <c r="M208" s="10">
        <f t="shared" si="118"/>
        <v>2.19272048530098E-2</v>
      </c>
      <c r="N208" s="10">
        <f t="shared" si="118"/>
        <v>2.1236584227718149E-2</v>
      </c>
      <c r="O208" s="10">
        <f t="shared" si="118"/>
        <v>2.4689687354176388E-2</v>
      </c>
      <c r="P208" s="10">
        <f t="shared" si="118"/>
        <v>2.8142790480634623E-2</v>
      </c>
      <c r="Q208" s="10">
        <f t="shared" si="118"/>
        <v>3.0905272981801211E-2</v>
      </c>
      <c r="R208" s="10">
        <f t="shared" si="118"/>
        <v>4.0228651423238448E-2</v>
      </c>
      <c r="S208" s="10">
        <f t="shared" si="118"/>
        <v>3.9710685954269714E-2</v>
      </c>
      <c r="T208" s="10">
        <f t="shared" si="118"/>
        <v>4.5062995800279976E-2</v>
      </c>
      <c r="U208" s="10">
        <f t="shared" si="118"/>
        <v>4.2127858142790478E-2</v>
      </c>
      <c r="V208" s="10">
        <f t="shared" si="118"/>
        <v>4.4717685487634162E-2</v>
      </c>
      <c r="W208" s="10">
        <f t="shared" si="118"/>
        <v>3.8847410172655153E-2</v>
      </c>
      <c r="X208" s="10">
        <f t="shared" si="118"/>
        <v>4.6789547363509099E-2</v>
      </c>
      <c r="Y208" s="10">
        <f t="shared" si="118"/>
        <v>3.8674755016332246E-2</v>
      </c>
      <c r="Z208" s="10">
        <f t="shared" si="118"/>
        <v>3.5394307046196928E-2</v>
      </c>
      <c r="AA208" s="10">
        <f t="shared" si="118"/>
        <v>3.3840410639290712E-2</v>
      </c>
      <c r="AB208" s="10">
        <f t="shared" si="118"/>
        <v>3.4358376108259453E-2</v>
      </c>
      <c r="AC208" s="10">
        <f t="shared" si="118"/>
        <v>3.228651423238451E-2</v>
      </c>
      <c r="AD208" s="10">
        <f t="shared" si="118"/>
        <v>3.1250583294447042E-2</v>
      </c>
      <c r="AE208" s="10">
        <f t="shared" si="118"/>
        <v>4.0055996266915535E-2</v>
      </c>
      <c r="AF208" s="10">
        <f t="shared" si="118"/>
        <v>3.487634157722818E-2</v>
      </c>
      <c r="AG208" s="10">
        <f t="shared" si="118"/>
        <v>3.8156789547363505E-2</v>
      </c>
      <c r="AH208" s="10">
        <f t="shared" si="118"/>
        <v>2.7452169855342975E-2</v>
      </c>
      <c r="AI208" s="25">
        <f t="shared" si="118"/>
        <v>2.9178721418572095E-2</v>
      </c>
      <c r="AJ208" s="25">
        <f t="shared" si="118"/>
        <v>2.2790480634624358E-2</v>
      </c>
      <c r="AK208" s="25">
        <f t="shared" si="118"/>
        <v>1.8474101726551562E-2</v>
      </c>
      <c r="AL208" s="25">
        <f>AL212</f>
        <v>1.8474101726551562E-2</v>
      </c>
    </row>
    <row r="209" spans="1:38" x14ac:dyDescent="0.4">
      <c r="A209" s="14" t="s">
        <v>24</v>
      </c>
      <c r="B209" s="14"/>
      <c r="C209" s="14"/>
      <c r="D209" s="14"/>
      <c r="E209" s="15">
        <f t="shared" ref="E209:AL209" si="119">(E208-$D208)/$D208</f>
        <v>-0.39999999999999997</v>
      </c>
      <c r="F209" s="15">
        <f t="shared" si="119"/>
        <v>-0.8023064250411861</v>
      </c>
      <c r="G209" s="15">
        <f t="shared" si="119"/>
        <v>-0.8023064250411861</v>
      </c>
      <c r="H209" s="15">
        <f t="shared" si="119"/>
        <v>-0.8023064250411861</v>
      </c>
      <c r="I209" s="15">
        <f t="shared" si="119"/>
        <v>-0.8023064250411861</v>
      </c>
      <c r="J209" s="15">
        <f t="shared" si="119"/>
        <v>2.5888444339847508E-3</v>
      </c>
      <c r="K209" s="15">
        <f t="shared" si="119"/>
        <v>7.2958343139563715E-3</v>
      </c>
      <c r="L209" s="15">
        <f t="shared" si="119"/>
        <v>-0.29865850788420789</v>
      </c>
      <c r="M209" s="15">
        <f t="shared" si="119"/>
        <v>-0.40221228524358654</v>
      </c>
      <c r="N209" s="15">
        <f t="shared" si="119"/>
        <v>-0.42104024476347368</v>
      </c>
      <c r="O209" s="15">
        <f t="shared" si="119"/>
        <v>-0.32690044716403843</v>
      </c>
      <c r="P209" s="15">
        <f t="shared" si="119"/>
        <v>-0.23276064956460329</v>
      </c>
      <c r="Q209" s="15">
        <f t="shared" si="119"/>
        <v>-0.15744881148505518</v>
      </c>
      <c r="R209" s="15">
        <f t="shared" si="119"/>
        <v>9.6728642033419812E-2</v>
      </c>
      <c r="S209" s="45">
        <f t="shared" si="119"/>
        <v>8.2607672393504569E-2</v>
      </c>
      <c r="T209" s="15">
        <f t="shared" si="119"/>
        <v>0.22852435867262899</v>
      </c>
      <c r="U209" s="15">
        <f t="shared" si="119"/>
        <v>0.14850553071310915</v>
      </c>
      <c r="V209" s="15">
        <f t="shared" si="119"/>
        <v>0.21911037891268575</v>
      </c>
      <c r="W209" s="15">
        <f t="shared" si="119"/>
        <v>5.9072722993645715E-2</v>
      </c>
      <c r="X209" s="15">
        <f t="shared" si="119"/>
        <v>0.27559425747234673</v>
      </c>
      <c r="Y209" s="15">
        <f t="shared" si="119"/>
        <v>5.436573311367409E-2</v>
      </c>
      <c r="Z209" s="15">
        <f t="shared" si="119"/>
        <v>-3.5067074605789159E-2</v>
      </c>
      <c r="AA209" s="15">
        <f t="shared" si="119"/>
        <v>-7.7429983525535262E-2</v>
      </c>
      <c r="AB209" s="15">
        <f t="shared" si="119"/>
        <v>-6.3309013885619839E-2</v>
      </c>
      <c r="AC209" s="15">
        <f t="shared" si="119"/>
        <v>-0.11979289244528099</v>
      </c>
      <c r="AD209" s="15">
        <f t="shared" si="119"/>
        <v>-0.14803483172511148</v>
      </c>
      <c r="AE209" s="15">
        <f t="shared" si="119"/>
        <v>9.2021652153448E-2</v>
      </c>
      <c r="AF209" s="15">
        <f t="shared" si="119"/>
        <v>-4.9188044245704783E-2</v>
      </c>
      <c r="AG209" s="15">
        <f t="shared" si="119"/>
        <v>4.024476347375866E-2</v>
      </c>
      <c r="AH209" s="15">
        <f t="shared" si="119"/>
        <v>-0.25158860908449032</v>
      </c>
      <c r="AI209" s="31">
        <f t="shared" si="119"/>
        <v>-0.20451871028477273</v>
      </c>
      <c r="AJ209" s="31">
        <f t="shared" si="119"/>
        <v>-0.37867733584372781</v>
      </c>
      <c r="AK209" s="31">
        <f t="shared" si="119"/>
        <v>-0.49635208284302179</v>
      </c>
      <c r="AL209" s="31">
        <f t="shared" si="119"/>
        <v>-0.49635208284302179</v>
      </c>
    </row>
    <row r="210" spans="1:38" x14ac:dyDescent="0.4">
      <c r="A210" s="16" t="s">
        <v>25</v>
      </c>
      <c r="D210" s="10"/>
      <c r="E210" s="17">
        <f t="shared" ref="E210:AJ210" si="120">(E208-D208)/D208</f>
        <v>-0.39999999999999997</v>
      </c>
      <c r="F210" s="17">
        <f t="shared" si="120"/>
        <v>-0.67051070840197691</v>
      </c>
      <c r="G210" s="17">
        <f t="shared" si="120"/>
        <v>0</v>
      </c>
      <c r="H210" s="17">
        <f t="shared" si="120"/>
        <v>0</v>
      </c>
      <c r="I210" s="17">
        <f t="shared" si="120"/>
        <v>0</v>
      </c>
      <c r="J210" s="17">
        <f t="shared" si="120"/>
        <v>4.0714285714285721</v>
      </c>
      <c r="K210" s="17">
        <f t="shared" si="120"/>
        <v>4.6948356807510359E-3</v>
      </c>
      <c r="L210" s="17">
        <f t="shared" si="120"/>
        <v>-0.30373831775700927</v>
      </c>
      <c r="M210" s="17">
        <f t="shared" si="120"/>
        <v>-0.14765100671140938</v>
      </c>
      <c r="N210" s="17">
        <f t="shared" si="120"/>
        <v>-3.1496062992126164E-2</v>
      </c>
      <c r="O210" s="17">
        <f t="shared" si="120"/>
        <v>0.1626016260162603</v>
      </c>
      <c r="P210" s="17">
        <f t="shared" si="120"/>
        <v>0.13986013986013981</v>
      </c>
      <c r="Q210" s="17">
        <f t="shared" si="120"/>
        <v>9.8159509202453948E-2</v>
      </c>
      <c r="R210" s="17">
        <f t="shared" si="120"/>
        <v>0.3016759776536313</v>
      </c>
      <c r="S210" s="17">
        <f t="shared" si="120"/>
        <v>-1.2875536480686662E-2</v>
      </c>
      <c r="T210" s="17">
        <f t="shared" si="120"/>
        <v>0.13478260869565206</v>
      </c>
      <c r="U210" s="17">
        <f t="shared" si="120"/>
        <v>-6.5134099616858177E-2</v>
      </c>
      <c r="V210" s="17">
        <f t="shared" si="120"/>
        <v>6.1475409836065746E-2</v>
      </c>
      <c r="W210" s="17">
        <f t="shared" si="120"/>
        <v>-0.13127413127413143</v>
      </c>
      <c r="X210" s="17">
        <f t="shared" si="120"/>
        <v>0.20444444444444454</v>
      </c>
      <c r="Y210" s="17">
        <f t="shared" si="120"/>
        <v>-0.17343173431734313</v>
      </c>
      <c r="Z210" s="17">
        <f t="shared" si="120"/>
        <v>-8.4821428571428409E-2</v>
      </c>
      <c r="AA210" s="17">
        <f t="shared" si="120"/>
        <v>-4.3902439024390512E-2</v>
      </c>
      <c r="AB210" s="17">
        <f t="shared" si="120"/>
        <v>1.5306122448979758E-2</v>
      </c>
      <c r="AC210" s="17">
        <f t="shared" si="120"/>
        <v>-6.0301507537688481E-2</v>
      </c>
      <c r="AD210" s="17">
        <f t="shared" si="120"/>
        <v>-3.2085561497326116E-2</v>
      </c>
      <c r="AE210" s="17">
        <f t="shared" si="120"/>
        <v>0.28176795580110464</v>
      </c>
      <c r="AF210" s="17">
        <f t="shared" si="120"/>
        <v>-0.12931034482758624</v>
      </c>
      <c r="AG210" s="17">
        <f t="shared" si="120"/>
        <v>9.4059405940594087E-2</v>
      </c>
      <c r="AH210" s="20">
        <f t="shared" si="120"/>
        <v>-0.28054298642533931</v>
      </c>
      <c r="AI210" s="21">
        <f t="shared" si="120"/>
        <v>6.2893081761006345E-2</v>
      </c>
      <c r="AJ210" s="21">
        <f t="shared" si="120"/>
        <v>-0.21893491124260353</v>
      </c>
      <c r="AK210" s="21">
        <f>(AK208-AJ208)/AJ208</f>
        <v>-0.18939393939393948</v>
      </c>
      <c r="AL210" s="21">
        <f>(AL208-AK208)/AK208</f>
        <v>0</v>
      </c>
    </row>
    <row r="211" spans="1:38" hidden="1" x14ac:dyDescent="0.4">
      <c r="A211" s="2" t="s">
        <v>35</v>
      </c>
      <c r="D211" s="22" t="e">
        <f>D208/#REF!</f>
        <v>#REF!</v>
      </c>
      <c r="E211" s="22" t="e">
        <f>E208/#REF!</f>
        <v>#REF!</v>
      </c>
      <c r="F211" s="22" t="e">
        <f>F208/#REF!</f>
        <v>#REF!</v>
      </c>
      <c r="G211" s="22" t="e">
        <f>G208/#REF!</f>
        <v>#REF!</v>
      </c>
      <c r="H211" s="22" t="e">
        <f>H208/#REF!</f>
        <v>#REF!</v>
      </c>
      <c r="I211" s="22" t="e">
        <f>I208/#REF!</f>
        <v>#REF!</v>
      </c>
      <c r="J211" s="22" t="e">
        <f>J208/#REF!</f>
        <v>#REF!</v>
      </c>
      <c r="K211" s="22" t="e">
        <f>K208/#REF!</f>
        <v>#REF!</v>
      </c>
      <c r="L211" s="22" t="e">
        <f>L208/#REF!</f>
        <v>#REF!</v>
      </c>
      <c r="M211" s="22" t="e">
        <f>M208/#REF!</f>
        <v>#REF!</v>
      </c>
      <c r="N211" s="22" t="e">
        <f>N208/#REF!</f>
        <v>#REF!</v>
      </c>
      <c r="O211" s="22" t="e">
        <f>O208/#REF!</f>
        <v>#REF!</v>
      </c>
      <c r="P211" s="22" t="e">
        <f>P208/#REF!</f>
        <v>#REF!</v>
      </c>
      <c r="Q211" s="22" t="e">
        <f>Q208/#REF!</f>
        <v>#REF!</v>
      </c>
      <c r="R211" s="22" t="e">
        <f>R208/#REF!</f>
        <v>#REF!</v>
      </c>
      <c r="S211" s="22" t="e">
        <f>S208/#REF!</f>
        <v>#REF!</v>
      </c>
      <c r="T211" s="22" t="e">
        <f>T208/#REF!</f>
        <v>#REF!</v>
      </c>
      <c r="U211" s="22" t="e">
        <f>U208/#REF!</f>
        <v>#REF!</v>
      </c>
      <c r="V211" s="22" t="e">
        <f>V208/#REF!</f>
        <v>#REF!</v>
      </c>
      <c r="W211" s="22" t="e">
        <f>W208/#REF!</f>
        <v>#REF!</v>
      </c>
      <c r="X211" s="22" t="e">
        <f>X208/#REF!</f>
        <v>#REF!</v>
      </c>
      <c r="Y211" s="22" t="e">
        <f>Y208/#REF!</f>
        <v>#REF!</v>
      </c>
      <c r="Z211" s="22" t="e">
        <f>Z208/#REF!</f>
        <v>#REF!</v>
      </c>
      <c r="AA211" s="22" t="e">
        <f>AA208/#REF!</f>
        <v>#REF!</v>
      </c>
      <c r="AB211" s="22" t="e">
        <f>AB208/#REF!</f>
        <v>#REF!</v>
      </c>
      <c r="AC211" s="22" t="e">
        <f>AC208/#REF!</f>
        <v>#REF!</v>
      </c>
      <c r="AD211" s="22" t="e">
        <f>AD208/#REF!</f>
        <v>#REF!</v>
      </c>
      <c r="AE211" s="22" t="e">
        <f>AE208/#REF!</f>
        <v>#REF!</v>
      </c>
      <c r="AF211" s="22" t="e">
        <f>AF208/#REF!</f>
        <v>#REF!</v>
      </c>
      <c r="AG211" s="22" t="e">
        <f>AG208/#REF!</f>
        <v>#REF!</v>
      </c>
      <c r="AH211" s="22" t="e">
        <f>AH208/#REF!</f>
        <v>#REF!</v>
      </c>
      <c r="AI211" s="23" t="e">
        <f>AI208/#REF!</f>
        <v>#REF!</v>
      </c>
      <c r="AK211" s="21">
        <f>(AK209-AJ209)/AJ209</f>
        <v>0.31075201988812945</v>
      </c>
    </row>
    <row r="212" spans="1:38" x14ac:dyDescent="0.4">
      <c r="A212" s="2" t="s">
        <v>125</v>
      </c>
      <c r="B212" s="2" t="s">
        <v>126</v>
      </c>
      <c r="D212" s="2">
        <v>3.6680587960802605E-2</v>
      </c>
      <c r="E212" s="2">
        <v>2.2008352776481565E-2</v>
      </c>
      <c r="F212" s="2">
        <v>7.2515165655622953E-3</v>
      </c>
      <c r="G212" s="2">
        <v>7.2515165655622953E-3</v>
      </c>
      <c r="H212" s="2">
        <v>7.2515165655622953E-3</v>
      </c>
      <c r="I212" s="2">
        <v>7.2515165655622953E-3</v>
      </c>
      <c r="J212" s="2">
        <v>3.6775548296780217E-2</v>
      </c>
      <c r="K212" s="2">
        <v>3.6948203453103123E-2</v>
      </c>
      <c r="L212" s="2">
        <v>2.572561829211386E-2</v>
      </c>
      <c r="M212" s="2">
        <v>2.19272048530098E-2</v>
      </c>
      <c r="N212" s="2">
        <v>2.1236584227718149E-2</v>
      </c>
      <c r="O212" s="2">
        <v>2.4689687354176388E-2</v>
      </c>
      <c r="P212" s="2">
        <v>2.8142790480634623E-2</v>
      </c>
      <c r="Q212" s="2">
        <v>3.0905272981801211E-2</v>
      </c>
      <c r="R212" s="2">
        <v>4.0228651423238448E-2</v>
      </c>
      <c r="S212" s="2">
        <v>3.9710685954269714E-2</v>
      </c>
      <c r="T212" s="2">
        <v>4.5062995800279976E-2</v>
      </c>
      <c r="U212" s="2">
        <v>4.2127858142790478E-2</v>
      </c>
      <c r="V212" s="2">
        <v>4.4717685487634162E-2</v>
      </c>
      <c r="W212" s="2">
        <v>3.8847410172655153E-2</v>
      </c>
      <c r="X212" s="2">
        <v>4.6789547363509099E-2</v>
      </c>
      <c r="Y212" s="2">
        <v>3.8674755016332246E-2</v>
      </c>
      <c r="Z212" s="2">
        <v>3.5394307046196928E-2</v>
      </c>
      <c r="AA212" s="2">
        <v>3.3840410639290712E-2</v>
      </c>
      <c r="AB212" s="2">
        <v>3.4358376108259453E-2</v>
      </c>
      <c r="AC212" s="2">
        <v>3.228651423238451E-2</v>
      </c>
      <c r="AD212" s="2">
        <v>3.1250583294447042E-2</v>
      </c>
      <c r="AE212" s="2">
        <v>4.0055996266915535E-2</v>
      </c>
      <c r="AF212" s="2">
        <v>3.487634157722818E-2</v>
      </c>
      <c r="AG212" s="2">
        <v>3.8156789547363505E-2</v>
      </c>
      <c r="AH212" s="2">
        <v>2.7452169855342975E-2</v>
      </c>
      <c r="AI212" s="26">
        <v>2.9178721418572095E-2</v>
      </c>
      <c r="AJ212" s="2">
        <v>2.2790480634624358E-2</v>
      </c>
      <c r="AK212" s="2">
        <v>1.8474101726551562E-2</v>
      </c>
      <c r="AL212" s="2">
        <v>1.8474101726551562E-2</v>
      </c>
    </row>
    <row r="213" spans="1:38" x14ac:dyDescent="0.4"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</row>
    <row r="214" spans="1:38" x14ac:dyDescent="0.4">
      <c r="A214" s="9" t="s">
        <v>127</v>
      </c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/>
    </row>
    <row r="215" spans="1:38" x14ac:dyDescent="0.4">
      <c r="A215" s="2" t="s">
        <v>34</v>
      </c>
      <c r="D215" s="10">
        <f t="shared" ref="D215:AL215" si="121">D219+D220</f>
        <v>0.26554316938461542</v>
      </c>
      <c r="E215" s="10">
        <f t="shared" si="121"/>
        <v>0.30520712892307689</v>
      </c>
      <c r="F215" s="10">
        <f t="shared" si="121"/>
        <v>0.15804196384615385</v>
      </c>
      <c r="G215" s="10">
        <f t="shared" si="121"/>
        <v>0.12771876138461541</v>
      </c>
      <c r="H215" s="10">
        <f t="shared" si="121"/>
        <v>0.11799460030769232</v>
      </c>
      <c r="I215" s="10">
        <f t="shared" si="121"/>
        <v>0.11937912384615385</v>
      </c>
      <c r="J215" s="10">
        <f t="shared" si="121"/>
        <v>0.11475329276923077</v>
      </c>
      <c r="K215" s="10">
        <f t="shared" si="121"/>
        <v>0.12416529230769233</v>
      </c>
      <c r="L215" s="10">
        <f t="shared" si="121"/>
        <v>0.12561256723076925</v>
      </c>
      <c r="M215" s="10">
        <f t="shared" si="121"/>
        <v>0.12868375076923078</v>
      </c>
      <c r="N215" s="10">
        <f t="shared" si="121"/>
        <v>0.13147029584615386</v>
      </c>
      <c r="O215" s="10">
        <f t="shared" si="121"/>
        <v>0.16171626461538463</v>
      </c>
      <c r="P215" s="10">
        <f t="shared" si="121"/>
        <v>0.17043575246153847</v>
      </c>
      <c r="Q215" s="10">
        <f t="shared" si="121"/>
        <v>0.16760625000000001</v>
      </c>
      <c r="R215" s="10">
        <f t="shared" si="121"/>
        <v>0.16395905999999999</v>
      </c>
      <c r="S215" s="10">
        <f t="shared" si="121"/>
        <v>0.18964780632941997</v>
      </c>
      <c r="T215" s="10">
        <f t="shared" si="121"/>
        <v>0.20860082282460873</v>
      </c>
      <c r="U215" s="10">
        <f t="shared" si="121"/>
        <v>0.21509796640226597</v>
      </c>
      <c r="V215" s="10">
        <f t="shared" si="121"/>
        <v>0.25109173483999708</v>
      </c>
      <c r="W215" s="10">
        <f t="shared" si="121"/>
        <v>0.17719325031846989</v>
      </c>
      <c r="X215" s="10">
        <f t="shared" si="121"/>
        <v>0.19413717666351826</v>
      </c>
      <c r="Y215" s="10">
        <f t="shared" si="121"/>
        <v>0.20413138011307275</v>
      </c>
      <c r="Z215" s="10">
        <f t="shared" si="121"/>
        <v>0.2142620458529583</v>
      </c>
      <c r="AA215" s="10">
        <f t="shared" si="121"/>
        <v>0.2139680967361644</v>
      </c>
      <c r="AB215" s="10">
        <f t="shared" si="121"/>
        <v>0.24429479136778415</v>
      </c>
      <c r="AC215" s="10">
        <f t="shared" si="121"/>
        <v>0.25765284526946747</v>
      </c>
      <c r="AD215" s="10">
        <f t="shared" si="121"/>
        <v>0.25378269316579805</v>
      </c>
      <c r="AE215" s="10">
        <f t="shared" si="121"/>
        <v>0.28632805407774847</v>
      </c>
      <c r="AF215" s="10">
        <f t="shared" si="121"/>
        <v>0.33451547466350229</v>
      </c>
      <c r="AG215" s="10">
        <f t="shared" si="121"/>
        <v>0.32514010976134844</v>
      </c>
      <c r="AH215" s="10">
        <f t="shared" si="121"/>
        <v>0.2108130185004804</v>
      </c>
      <c r="AI215" s="25">
        <f t="shared" si="121"/>
        <v>0.2182834288075578</v>
      </c>
      <c r="AJ215" s="25">
        <f t="shared" si="121"/>
        <v>0.27577418581691587</v>
      </c>
      <c r="AK215" s="25">
        <f t="shared" si="121"/>
        <v>0.3046008456</v>
      </c>
      <c r="AL215" s="25">
        <f t="shared" si="121"/>
        <v>0.24293641228200002</v>
      </c>
    </row>
    <row r="216" spans="1:38" x14ac:dyDescent="0.4">
      <c r="A216" s="14" t="s">
        <v>73</v>
      </c>
      <c r="B216" s="14"/>
      <c r="C216" s="14"/>
      <c r="D216" s="14"/>
      <c r="E216" s="15">
        <f t="shared" ref="E216:AL216" si="122">(E215-$D215)/$D215</f>
        <v>0.14936915767926151</v>
      </c>
      <c r="F216" s="15">
        <f t="shared" si="122"/>
        <v>-0.40483513768247503</v>
      </c>
      <c r="G216" s="15">
        <f t="shared" si="122"/>
        <v>-0.51902825562940291</v>
      </c>
      <c r="H216" s="15">
        <f t="shared" si="122"/>
        <v>-0.55564814345953761</v>
      </c>
      <c r="I216" s="15">
        <f t="shared" si="122"/>
        <v>-0.55043421330396225</v>
      </c>
      <c r="J216" s="15">
        <f t="shared" si="122"/>
        <v>-0.56785447339818051</v>
      </c>
      <c r="K216" s="15">
        <f t="shared" si="122"/>
        <v>-0.53241014410033627</v>
      </c>
      <c r="L216" s="15">
        <f t="shared" si="122"/>
        <v>-0.52695990063735842</v>
      </c>
      <c r="M216" s="15">
        <f t="shared" si="122"/>
        <v>-0.51539423489050884</v>
      </c>
      <c r="N216" s="15">
        <f t="shared" si="122"/>
        <v>-0.50490047945563632</v>
      </c>
      <c r="O216" s="15">
        <f t="shared" si="122"/>
        <v>-0.39099821324662598</v>
      </c>
      <c r="P216" s="15">
        <f t="shared" si="122"/>
        <v>-0.358161790203394</v>
      </c>
      <c r="Q216" s="15">
        <f t="shared" si="122"/>
        <v>-0.36881731739355184</v>
      </c>
      <c r="R216" s="15">
        <f t="shared" si="122"/>
        <v>-0.38255214630461826</v>
      </c>
      <c r="S216" s="47">
        <f t="shared" si="122"/>
        <v>-0.28581176925424068</v>
      </c>
      <c r="T216" s="15">
        <f t="shared" si="122"/>
        <v>-0.21443724834635386</v>
      </c>
      <c r="U216" s="15">
        <f t="shared" si="122"/>
        <v>-0.18996987608174587</v>
      </c>
      <c r="V216" s="15">
        <f t="shared" si="122"/>
        <v>-5.4422166377349861E-2</v>
      </c>
      <c r="W216" s="15">
        <f t="shared" si="122"/>
        <v>-0.33271395860376513</v>
      </c>
      <c r="X216" s="15">
        <f t="shared" si="122"/>
        <v>-0.26890540203529767</v>
      </c>
      <c r="Y216" s="15">
        <f t="shared" si="122"/>
        <v>-0.23126857080851218</v>
      </c>
      <c r="Z216" s="15">
        <f t="shared" si="122"/>
        <v>-0.19311784087875</v>
      </c>
      <c r="AA216" s="15">
        <f t="shared" si="122"/>
        <v>-0.1942248138710326</v>
      </c>
      <c r="AB216" s="15">
        <f t="shared" si="122"/>
        <v>-8.001854487943881E-2</v>
      </c>
      <c r="AC216" s="15">
        <f t="shared" si="122"/>
        <v>-2.9713903518713846E-2</v>
      </c>
      <c r="AD216" s="15">
        <f t="shared" si="122"/>
        <v>-4.4288377841055965E-2</v>
      </c>
      <c r="AE216" s="15">
        <f t="shared" si="122"/>
        <v>7.8273091118484073E-2</v>
      </c>
      <c r="AF216" s="15">
        <f t="shared" si="122"/>
        <v>0.2597404611789757</v>
      </c>
      <c r="AG216" s="15">
        <f t="shared" si="122"/>
        <v>0.22443409301337444</v>
      </c>
      <c r="AH216" s="15">
        <f t="shared" si="122"/>
        <v>-0.20610641580790698</v>
      </c>
      <c r="AI216" s="31">
        <f t="shared" si="122"/>
        <v>-0.17797385143281969</v>
      </c>
      <c r="AJ216" s="31">
        <f t="shared" si="122"/>
        <v>3.8528637193004756E-2</v>
      </c>
      <c r="AK216" s="31">
        <f t="shared" si="122"/>
        <v>0.14708597591080586</v>
      </c>
      <c r="AL216" s="31">
        <f t="shared" si="122"/>
        <v>-8.5134018528910213E-2</v>
      </c>
    </row>
    <row r="217" spans="1:38" x14ac:dyDescent="0.4">
      <c r="A217" s="16" t="s">
        <v>25</v>
      </c>
      <c r="D217" s="10"/>
      <c r="E217" s="17">
        <f t="shared" ref="E217:AL217" si="123">(E215-D215)/D215</f>
        <v>0.14936915767926151</v>
      </c>
      <c r="F217" s="17">
        <f t="shared" si="123"/>
        <v>-0.48218128323606074</v>
      </c>
      <c r="G217" s="17">
        <f t="shared" si="123"/>
        <v>-0.19186804392696993</v>
      </c>
      <c r="H217" s="17">
        <f t="shared" si="123"/>
        <v>-7.6137295503825864E-2</v>
      </c>
      <c r="I217" s="17">
        <f t="shared" si="123"/>
        <v>1.1733787265274239E-2</v>
      </c>
      <c r="J217" s="17">
        <f t="shared" si="123"/>
        <v>-3.8749078799442963E-2</v>
      </c>
      <c r="K217" s="17">
        <f t="shared" si="123"/>
        <v>8.20194289098886E-2</v>
      </c>
      <c r="L217" s="17">
        <f t="shared" si="123"/>
        <v>1.1656034437469421E-2</v>
      </c>
      <c r="M217" s="17">
        <f t="shared" si="123"/>
        <v>2.4449651863410311E-2</v>
      </c>
      <c r="N217" s="17">
        <f t="shared" si="123"/>
        <v>2.1654210887279823E-2</v>
      </c>
      <c r="O217" s="17">
        <f t="shared" si="123"/>
        <v>0.2300593345026356</v>
      </c>
      <c r="P217" s="17">
        <f t="shared" si="123"/>
        <v>5.3918434654001549E-2</v>
      </c>
      <c r="Q217" s="17">
        <f t="shared" si="123"/>
        <v>-1.6601578135297522E-2</v>
      </c>
      <c r="R217" s="17">
        <f t="shared" si="123"/>
        <v>-2.1760465376440448E-2</v>
      </c>
      <c r="S217" s="46">
        <f t="shared" si="123"/>
        <v>0.15667780926177532</v>
      </c>
      <c r="T217" s="17">
        <f t="shared" si="123"/>
        <v>9.993796850076507E-2</v>
      </c>
      <c r="U217" s="17">
        <f t="shared" si="123"/>
        <v>3.1146298896050029E-2</v>
      </c>
      <c r="V217" s="17">
        <f t="shared" si="123"/>
        <v>0.16733662823393355</v>
      </c>
      <c r="W217" s="17">
        <f t="shared" si="123"/>
        <v>-0.29430870979730755</v>
      </c>
      <c r="X217" s="17">
        <f t="shared" si="123"/>
        <v>9.5623994224356815E-2</v>
      </c>
      <c r="Y217" s="17">
        <f t="shared" si="123"/>
        <v>5.1480111235348812E-2</v>
      </c>
      <c r="Z217" s="17">
        <f t="shared" si="123"/>
        <v>4.962816463727409E-2</v>
      </c>
      <c r="AA217" s="17">
        <f t="shared" si="123"/>
        <v>-1.3719140766331721E-3</v>
      </c>
      <c r="AB217" s="17">
        <f t="shared" si="123"/>
        <v>0.14173465621379244</v>
      </c>
      <c r="AC217" s="17">
        <f t="shared" si="123"/>
        <v>5.4680060212879696E-2</v>
      </c>
      <c r="AD217" s="17">
        <f t="shared" si="123"/>
        <v>-1.502080095262214E-2</v>
      </c>
      <c r="AE217" s="17">
        <f t="shared" si="123"/>
        <v>0.12824105736275843</v>
      </c>
      <c r="AF217" s="17">
        <f t="shared" si="123"/>
        <v>0.16829444373155689</v>
      </c>
      <c r="AG217" s="17">
        <f t="shared" si="123"/>
        <v>-2.8026700144693661E-2</v>
      </c>
      <c r="AH217" s="20">
        <f t="shared" si="123"/>
        <v>-0.35162407783150368</v>
      </c>
      <c r="AI217" s="21">
        <f t="shared" si="123"/>
        <v>3.5436190612015632E-2</v>
      </c>
      <c r="AJ217" s="21">
        <f t="shared" si="123"/>
        <v>0.26337664440869146</v>
      </c>
      <c r="AK217" s="21">
        <f t="shared" si="123"/>
        <v>0.10452994248787993</v>
      </c>
      <c r="AL217" s="21">
        <f t="shared" si="123"/>
        <v>-0.20244340818074202</v>
      </c>
    </row>
    <row r="218" spans="1:38" hidden="1" x14ac:dyDescent="0.4">
      <c r="A218" s="2" t="s">
        <v>35</v>
      </c>
      <c r="D218" s="22" t="e">
        <f>D215/#REF!</f>
        <v>#REF!</v>
      </c>
      <c r="E218" s="22" t="e">
        <f>E215/#REF!</f>
        <v>#REF!</v>
      </c>
      <c r="F218" s="22" t="e">
        <f>F215/#REF!</f>
        <v>#REF!</v>
      </c>
      <c r="G218" s="22" t="e">
        <f>G215/#REF!</f>
        <v>#REF!</v>
      </c>
      <c r="H218" s="22" t="e">
        <f>H215/#REF!</f>
        <v>#REF!</v>
      </c>
      <c r="I218" s="22" t="e">
        <f>I215/#REF!</f>
        <v>#REF!</v>
      </c>
      <c r="J218" s="22" t="e">
        <f>J215/#REF!</f>
        <v>#REF!</v>
      </c>
      <c r="K218" s="22" t="e">
        <f>K215/#REF!</f>
        <v>#REF!</v>
      </c>
      <c r="L218" s="22" t="e">
        <f>L215/#REF!</f>
        <v>#REF!</v>
      </c>
      <c r="M218" s="22" t="e">
        <f>M215/#REF!</f>
        <v>#REF!</v>
      </c>
      <c r="N218" s="22" t="e">
        <f>N215/#REF!</f>
        <v>#REF!</v>
      </c>
      <c r="O218" s="22" t="e">
        <f>O215/#REF!</f>
        <v>#REF!</v>
      </c>
      <c r="P218" s="22" t="e">
        <f>P215/#REF!</f>
        <v>#REF!</v>
      </c>
      <c r="Q218" s="22" t="e">
        <f>Q215/#REF!</f>
        <v>#REF!</v>
      </c>
      <c r="R218" s="22" t="e">
        <f>R215/#REF!</f>
        <v>#REF!</v>
      </c>
      <c r="S218" s="22" t="e">
        <f>S215/#REF!</f>
        <v>#REF!</v>
      </c>
      <c r="T218" s="22" t="e">
        <f>T215/#REF!</f>
        <v>#REF!</v>
      </c>
      <c r="U218" s="22" t="e">
        <f>U215/#REF!</f>
        <v>#REF!</v>
      </c>
      <c r="V218" s="22" t="e">
        <f>V215/#REF!</f>
        <v>#REF!</v>
      </c>
      <c r="W218" s="22" t="e">
        <f>W215/#REF!</f>
        <v>#REF!</v>
      </c>
      <c r="X218" s="22" t="e">
        <f>X215/#REF!</f>
        <v>#REF!</v>
      </c>
      <c r="Y218" s="22" t="e">
        <f>Y215/#REF!</f>
        <v>#REF!</v>
      </c>
      <c r="Z218" s="22" t="e">
        <f>Z215/#REF!</f>
        <v>#REF!</v>
      </c>
      <c r="AA218" s="22" t="e">
        <f>AA215/#REF!</f>
        <v>#REF!</v>
      </c>
      <c r="AB218" s="22" t="e">
        <f>AB215/#REF!</f>
        <v>#REF!</v>
      </c>
      <c r="AC218" s="22" t="e">
        <f>AC215/#REF!</f>
        <v>#REF!</v>
      </c>
      <c r="AD218" s="22" t="e">
        <f>AD215/#REF!</f>
        <v>#REF!</v>
      </c>
      <c r="AE218" s="22" t="e">
        <f>AE215/#REF!</f>
        <v>#REF!</v>
      </c>
      <c r="AF218" s="22" t="e">
        <f>AF215/#REF!</f>
        <v>#REF!</v>
      </c>
      <c r="AG218" s="22" t="e">
        <f>AG215/#REF!</f>
        <v>#REF!</v>
      </c>
      <c r="AH218" s="22" t="e">
        <f>AH215/#REF!</f>
        <v>#REF!</v>
      </c>
      <c r="AI218" s="23" t="e">
        <f>AI215/#REF!</f>
        <v>#REF!</v>
      </c>
    </row>
    <row r="219" spans="1:38" x14ac:dyDescent="0.4">
      <c r="A219" s="2" t="s">
        <v>128</v>
      </c>
      <c r="B219" s="2" t="s">
        <v>129</v>
      </c>
      <c r="D219" s="2">
        <v>0.19608661799999999</v>
      </c>
      <c r="E219" s="54">
        <v>0.235999764</v>
      </c>
      <c r="F219" s="2">
        <v>9.5450082000000006E-2</v>
      </c>
      <c r="G219" s="2">
        <v>5.2768066000000002E-2</v>
      </c>
      <c r="H219" s="2">
        <v>5.5963388000000003E-2</v>
      </c>
      <c r="I219" s="2">
        <v>5.7597097999999999E-2</v>
      </c>
      <c r="J219" s="2">
        <v>4.697875E-2</v>
      </c>
      <c r="K219" s="2">
        <v>4.4031936000000001E-2</v>
      </c>
      <c r="L219" s="2">
        <v>3.9486694000000003E-2</v>
      </c>
      <c r="M219" s="2">
        <v>3.6503064000000002E-2</v>
      </c>
      <c r="N219" s="2">
        <v>3.4498125999999997E-2</v>
      </c>
      <c r="O219" s="2">
        <v>1.4468688E-2</v>
      </c>
      <c r="P219" s="2">
        <v>1.8501574E-2</v>
      </c>
      <c r="Q219" s="2">
        <v>3.1887258000000002E-2</v>
      </c>
      <c r="R219" s="2">
        <v>1.6944563999999999E-2</v>
      </c>
      <c r="S219" s="2">
        <v>6.2436046329419979E-2</v>
      </c>
      <c r="T219" s="2">
        <v>7.4935207031075993E-2</v>
      </c>
      <c r="U219" s="2">
        <v>7.576757024220003E-2</v>
      </c>
      <c r="V219" s="2">
        <v>9.9481254479520012E-2</v>
      </c>
      <c r="W219" s="2">
        <v>6.169143163624001E-2</v>
      </c>
      <c r="X219" s="2">
        <v>8.2353586351319966E-2</v>
      </c>
      <c r="Y219" s="2">
        <v>8.6438059796640015E-2</v>
      </c>
      <c r="Z219" s="2">
        <v>9.8302194594959993E-2</v>
      </c>
      <c r="AA219" s="2">
        <v>0.11026813851416002</v>
      </c>
      <c r="AB219" s="2">
        <v>0.12337497621856001</v>
      </c>
      <c r="AC219" s="2">
        <v>0.13647750852268603</v>
      </c>
      <c r="AD219" s="2">
        <v>0.14987113657685985</v>
      </c>
      <c r="AE219" s="2">
        <v>0.16594738956274849</v>
      </c>
      <c r="AF219" s="2">
        <v>0.19583158195950226</v>
      </c>
      <c r="AG219" s="2">
        <v>0.19928817483134847</v>
      </c>
      <c r="AH219" s="2">
        <v>8.7271234308480383E-2</v>
      </c>
      <c r="AI219" s="26">
        <v>0.10422900718355781</v>
      </c>
      <c r="AJ219" s="2">
        <v>0.1636031221929159</v>
      </c>
      <c r="AK219" s="2">
        <v>0.16455981825800001</v>
      </c>
      <c r="AL219" s="2">
        <v>0.17919572040000001</v>
      </c>
    </row>
    <row r="220" spans="1:38" x14ac:dyDescent="0.4">
      <c r="A220" s="2" t="s">
        <v>130</v>
      </c>
      <c r="B220" s="2" t="s">
        <v>131</v>
      </c>
      <c r="D220" s="2">
        <v>6.9456551384615414E-2</v>
      </c>
      <c r="E220" s="2">
        <v>6.9207364923076914E-2</v>
      </c>
      <c r="F220" s="2">
        <v>6.2591881846153843E-2</v>
      </c>
      <c r="G220" s="2">
        <v>7.4950695384615393E-2</v>
      </c>
      <c r="H220" s="2">
        <v>6.2031212307692311E-2</v>
      </c>
      <c r="I220" s="2">
        <v>6.1782025846153846E-2</v>
      </c>
      <c r="J220" s="2">
        <v>6.7774542769230769E-2</v>
      </c>
      <c r="K220" s="2">
        <v>8.0133356307692319E-2</v>
      </c>
      <c r="L220" s="2">
        <v>8.6125873230769229E-2</v>
      </c>
      <c r="M220" s="2">
        <v>9.2180686769230774E-2</v>
      </c>
      <c r="N220" s="2">
        <v>9.6972169846153852E-2</v>
      </c>
      <c r="O220" s="2">
        <v>0.14724757661538462</v>
      </c>
      <c r="P220" s="2">
        <v>0.15193417846153848</v>
      </c>
      <c r="Q220" s="2">
        <v>0.13571899200000001</v>
      </c>
      <c r="R220" s="2">
        <v>0.14701449599999999</v>
      </c>
      <c r="S220" s="2">
        <v>0.12721175999999998</v>
      </c>
      <c r="T220" s="2">
        <v>0.13366561579353275</v>
      </c>
      <c r="U220" s="2">
        <v>0.13933039616006593</v>
      </c>
      <c r="V220" s="2">
        <v>0.15161048036047708</v>
      </c>
      <c r="W220" s="2">
        <v>0.11550181868222989</v>
      </c>
      <c r="X220" s="2">
        <v>0.1117835903121983</v>
      </c>
      <c r="Y220" s="2">
        <v>0.11769332031643275</v>
      </c>
      <c r="Z220" s="2">
        <v>0.11595985125799831</v>
      </c>
      <c r="AA220" s="2">
        <v>0.10369995822200437</v>
      </c>
      <c r="AB220" s="2">
        <v>0.12091981514922415</v>
      </c>
      <c r="AC220" s="2">
        <v>0.12117533674678144</v>
      </c>
      <c r="AD220" s="2">
        <v>0.10391155658893818</v>
      </c>
      <c r="AE220" s="2">
        <v>0.120380664515</v>
      </c>
      <c r="AF220" s="2">
        <v>0.138683892704</v>
      </c>
      <c r="AG220" s="2">
        <v>0.12585193492999996</v>
      </c>
      <c r="AH220" s="2">
        <v>0.123541784192</v>
      </c>
      <c r="AI220" s="26">
        <v>0.11405442162400001</v>
      </c>
      <c r="AJ220" s="2">
        <v>0.11217106362399998</v>
      </c>
      <c r="AK220" s="27">
        <v>0.140041027342</v>
      </c>
      <c r="AL220" s="2">
        <v>6.3740691882000003E-2</v>
      </c>
    </row>
    <row r="221" spans="1:38" x14ac:dyDescent="0.4"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</row>
    <row r="222" spans="1:38" x14ac:dyDescent="0.4">
      <c r="A222" s="9" t="s">
        <v>132</v>
      </c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/>
    </row>
    <row r="223" spans="1:38" x14ac:dyDescent="0.4">
      <c r="A223" s="2" t="s">
        <v>34</v>
      </c>
      <c r="D223" s="10">
        <f t="shared" ref="D223:AL223" si="124">D227</f>
        <v>6.1787188000000111E-2</v>
      </c>
      <c r="E223" s="10">
        <f t="shared" si="124"/>
        <v>4.2336209199999961E-2</v>
      </c>
      <c r="F223" s="10">
        <f t="shared" si="124"/>
        <v>4.5315000000000001E-2</v>
      </c>
      <c r="G223" s="10">
        <f t="shared" si="124"/>
        <v>1.3843000033021628E-2</v>
      </c>
      <c r="H223" s="10">
        <f t="shared" si="124"/>
        <v>5.1190098001553587E-2</v>
      </c>
      <c r="I223" s="10">
        <f t="shared" si="124"/>
        <v>7.9023606763657758E-2</v>
      </c>
      <c r="J223" s="10">
        <f t="shared" si="124"/>
        <v>8.1678453605667875E-2</v>
      </c>
      <c r="K223" s="10">
        <f t="shared" si="124"/>
        <v>7.0297166035493325E-2</v>
      </c>
      <c r="L223" s="10">
        <f t="shared" si="124"/>
        <v>7.175250362138072E-2</v>
      </c>
      <c r="M223" s="10">
        <f t="shared" si="124"/>
        <v>4.1205087504344477E-2</v>
      </c>
      <c r="N223" s="10">
        <f t="shared" si="124"/>
        <v>4.0201858138806286E-2</v>
      </c>
      <c r="O223" s="10">
        <f t="shared" si="124"/>
        <v>5.4557441108464423E-2</v>
      </c>
      <c r="P223" s="10">
        <f t="shared" si="124"/>
        <v>3.3769670438250306E-2</v>
      </c>
      <c r="Q223" s="10">
        <f t="shared" si="124"/>
        <v>4.961204141685966E-2</v>
      </c>
      <c r="R223" s="10">
        <f t="shared" si="124"/>
        <v>4.1405245985798395E-2</v>
      </c>
      <c r="S223" s="10">
        <f t="shared" si="124"/>
        <v>2.9688738762726243E-2</v>
      </c>
      <c r="T223" s="10">
        <f t="shared" si="124"/>
        <v>3.6066731523079994E-2</v>
      </c>
      <c r="U223" s="10">
        <f t="shared" si="124"/>
        <v>3.8370595074939999E-2</v>
      </c>
      <c r="V223" s="10">
        <f t="shared" si="124"/>
        <v>2.9686659443109997E-2</v>
      </c>
      <c r="W223" s="10">
        <f t="shared" si="124"/>
        <v>2.9019554640929996E-2</v>
      </c>
      <c r="X223" s="10">
        <f t="shared" si="124"/>
        <v>2.4815423161550002E-2</v>
      </c>
      <c r="Y223" s="10">
        <f t="shared" si="124"/>
        <v>2.0155821079290002E-2</v>
      </c>
      <c r="Z223" s="10">
        <f t="shared" si="124"/>
        <v>3.9078129010640006E-2</v>
      </c>
      <c r="AA223" s="10">
        <f t="shared" si="124"/>
        <v>3.2695120112159998E-2</v>
      </c>
      <c r="AB223" s="10">
        <f t="shared" si="124"/>
        <v>2.5653850261270001E-2</v>
      </c>
      <c r="AC223" s="10">
        <f t="shared" si="124"/>
        <v>1.8576104321080002E-2</v>
      </c>
      <c r="AD223" s="10">
        <f t="shared" si="124"/>
        <v>2.0170189472039999E-2</v>
      </c>
      <c r="AE223" s="10">
        <f t="shared" si="124"/>
        <v>2.6150785064350004E-2</v>
      </c>
      <c r="AF223" s="10">
        <f t="shared" si="124"/>
        <v>1.4838022556220005E-2</v>
      </c>
      <c r="AG223" s="10">
        <f t="shared" si="124"/>
        <v>1.1656497293600002E-2</v>
      </c>
      <c r="AH223" s="10">
        <f t="shared" si="124"/>
        <v>1.870324704239E-2</v>
      </c>
      <c r="AI223" s="25">
        <f t="shared" si="124"/>
        <v>2.0712799193350003E-2</v>
      </c>
      <c r="AJ223" s="25">
        <f t="shared" si="124"/>
        <v>2.6680680894970003E-2</v>
      </c>
      <c r="AK223" s="25">
        <f t="shared" si="124"/>
        <v>3.0297230909130002E-2</v>
      </c>
      <c r="AL223" s="25">
        <f t="shared" si="124"/>
        <v>2.3172383909219999E-2</v>
      </c>
    </row>
    <row r="224" spans="1:38" x14ac:dyDescent="0.4">
      <c r="A224" s="14" t="s">
        <v>24</v>
      </c>
      <c r="B224" s="14"/>
      <c r="C224" s="14"/>
      <c r="D224" s="14"/>
      <c r="E224" s="15">
        <f t="shared" ref="E224:AL224" si="125">(E223-$D223)/$D223</f>
        <v>-0.31480602095049404</v>
      </c>
      <c r="F224" s="15">
        <f t="shared" si="125"/>
        <v>-0.26659552786250895</v>
      </c>
      <c r="G224" s="15">
        <f t="shared" si="125"/>
        <v>-0.77595678843611393</v>
      </c>
      <c r="H224" s="15">
        <f t="shared" si="125"/>
        <v>-0.17150950450191235</v>
      </c>
      <c r="I224" s="15">
        <f t="shared" si="125"/>
        <v>0.27896428566481479</v>
      </c>
      <c r="J224" s="15">
        <f t="shared" si="125"/>
        <v>0.32193188020901242</v>
      </c>
      <c r="K224" s="15">
        <f t="shared" si="125"/>
        <v>0.13773046340113745</v>
      </c>
      <c r="L224" s="15">
        <f t="shared" si="125"/>
        <v>0.16128449835555861</v>
      </c>
      <c r="M224" s="15">
        <f t="shared" si="125"/>
        <v>-0.33311275625062586</v>
      </c>
      <c r="N224" s="15">
        <f t="shared" si="125"/>
        <v>-0.34934960725504755</v>
      </c>
      <c r="O224" s="15">
        <f t="shared" si="125"/>
        <v>-0.11701045355123905</v>
      </c>
      <c r="P224" s="15">
        <f t="shared" si="125"/>
        <v>-0.45345189623696347</v>
      </c>
      <c r="Q224" s="15">
        <f t="shared" si="125"/>
        <v>-0.19704969553138474</v>
      </c>
      <c r="R224" s="15">
        <f t="shared" si="125"/>
        <v>-0.32987327428142027</v>
      </c>
      <c r="S224" s="45">
        <f t="shared" si="125"/>
        <v>-0.51950008207646237</v>
      </c>
      <c r="T224" s="15">
        <f t="shared" si="125"/>
        <v>-0.41627491571424274</v>
      </c>
      <c r="U224" s="15">
        <f t="shared" si="125"/>
        <v>-0.37898784008523045</v>
      </c>
      <c r="V224" s="15">
        <f t="shared" si="125"/>
        <v>-0.519533735001665</v>
      </c>
      <c r="W224" s="15">
        <f t="shared" si="125"/>
        <v>-0.53033054941859548</v>
      </c>
      <c r="X224" s="15">
        <f t="shared" si="125"/>
        <v>-0.59837267296336638</v>
      </c>
      <c r="Y224" s="15">
        <f t="shared" si="125"/>
        <v>-0.67378639922422157</v>
      </c>
      <c r="Z224" s="15">
        <f t="shared" si="125"/>
        <v>-0.36753669691781515</v>
      </c>
      <c r="AA224" s="15">
        <f t="shared" si="125"/>
        <v>-0.47084304739422778</v>
      </c>
      <c r="AB224" s="15">
        <f t="shared" si="125"/>
        <v>-0.58480307824868227</v>
      </c>
      <c r="AC224" s="15">
        <f t="shared" si="125"/>
        <v>-0.6993534594731845</v>
      </c>
      <c r="AD224" s="15">
        <f t="shared" si="125"/>
        <v>-0.67355385274953816</v>
      </c>
      <c r="AE224" s="15">
        <f t="shared" si="125"/>
        <v>-0.57676039465738504</v>
      </c>
      <c r="AF224" s="15">
        <f t="shared" si="125"/>
        <v>-0.75985276176964101</v>
      </c>
      <c r="AG224" s="15">
        <f t="shared" si="125"/>
        <v>-0.81134442801313467</v>
      </c>
      <c r="AH224" s="15">
        <f t="shared" si="125"/>
        <v>-0.69729570728498003</v>
      </c>
      <c r="AI224" s="31">
        <f t="shared" si="125"/>
        <v>-0.66477193955889424</v>
      </c>
      <c r="AJ224" s="31">
        <f t="shared" si="125"/>
        <v>-0.56818425051209709</v>
      </c>
      <c r="AK224" s="31">
        <f t="shared" si="125"/>
        <v>-0.50965188917272064</v>
      </c>
      <c r="AL224" s="31">
        <f t="shared" si="125"/>
        <v>-0.62496458150482648</v>
      </c>
    </row>
    <row r="225" spans="1:38" x14ac:dyDescent="0.4">
      <c r="A225" s="16" t="s">
        <v>25</v>
      </c>
      <c r="D225" s="10"/>
      <c r="E225" s="17">
        <f t="shared" ref="E225:AL225" si="126">(E223-D223)/D223</f>
        <v>-0.31480602095049404</v>
      </c>
      <c r="F225" s="17">
        <f t="shared" si="126"/>
        <v>7.0360357157344247E-2</v>
      </c>
      <c r="G225" s="17">
        <f t="shared" si="126"/>
        <v>-0.69451616389668702</v>
      </c>
      <c r="H225" s="17">
        <f t="shared" si="126"/>
        <v>2.6979049251927143</v>
      </c>
      <c r="I225" s="17">
        <f t="shared" si="126"/>
        <v>0.54372837421134534</v>
      </c>
      <c r="J225" s="17">
        <f t="shared" si="126"/>
        <v>3.3595617192596385E-2</v>
      </c>
      <c r="K225" s="17">
        <f t="shared" si="126"/>
        <v>-0.13934259364313889</v>
      </c>
      <c r="L225" s="17">
        <f t="shared" si="126"/>
        <v>2.0702649451794248E-2</v>
      </c>
      <c r="M225" s="17">
        <f t="shared" si="126"/>
        <v>-0.42573310442555434</v>
      </c>
      <c r="N225" s="17">
        <f t="shared" si="126"/>
        <v>-2.4347220848212382E-2</v>
      </c>
      <c r="O225" s="17">
        <f t="shared" si="126"/>
        <v>0.35708754854295893</v>
      </c>
      <c r="P225" s="17">
        <f t="shared" si="126"/>
        <v>-0.38102539723016732</v>
      </c>
      <c r="Q225" s="17">
        <f t="shared" si="126"/>
        <v>0.46913016245088912</v>
      </c>
      <c r="R225" s="17">
        <f t="shared" si="126"/>
        <v>-0.16541942634661169</v>
      </c>
      <c r="S225" s="17">
        <f t="shared" si="126"/>
        <v>-0.28297156420929859</v>
      </c>
      <c r="T225" s="17">
        <f t="shared" si="126"/>
        <v>0.21482868677335742</v>
      </c>
      <c r="U225" s="17">
        <f t="shared" si="126"/>
        <v>6.3877802466955069E-2</v>
      </c>
      <c r="V225" s="17">
        <f t="shared" si="126"/>
        <v>-0.22631746041128034</v>
      </c>
      <c r="W225" s="17">
        <f t="shared" si="126"/>
        <v>-2.2471534847442395E-2</v>
      </c>
      <c r="X225" s="17">
        <f t="shared" si="126"/>
        <v>-0.14487236387323355</v>
      </c>
      <c r="Y225" s="17">
        <f t="shared" si="126"/>
        <v>-0.1877704060062039</v>
      </c>
      <c r="Z225" s="17">
        <f t="shared" si="126"/>
        <v>0.93880114617571064</v>
      </c>
      <c r="AA225" s="17">
        <f t="shared" si="126"/>
        <v>-0.16333967516055012</v>
      </c>
      <c r="AB225" s="17">
        <f t="shared" si="126"/>
        <v>-0.21536149207389518</v>
      </c>
      <c r="AC225" s="17">
        <f t="shared" si="126"/>
        <v>-0.27589410042185275</v>
      </c>
      <c r="AD225" s="17">
        <f t="shared" si="126"/>
        <v>8.5813748857506283E-2</v>
      </c>
      <c r="AE225" s="17">
        <f t="shared" si="126"/>
        <v>0.29650666398549858</v>
      </c>
      <c r="AF225" s="17">
        <f t="shared" si="126"/>
        <v>-0.43259743370198456</v>
      </c>
      <c r="AG225" s="17">
        <f t="shared" si="126"/>
        <v>-0.21441706605886832</v>
      </c>
      <c r="AH225" s="20">
        <f t="shared" si="126"/>
        <v>0.60453406982378965</v>
      </c>
      <c r="AI225" s="21">
        <f t="shared" si="126"/>
        <v>0.10744402543608873</v>
      </c>
      <c r="AJ225" s="21">
        <f t="shared" si="126"/>
        <v>0.28812531063092778</v>
      </c>
      <c r="AK225" s="21">
        <f t="shared" si="126"/>
        <v>0.13554938977744801</v>
      </c>
      <c r="AL225" s="21">
        <f t="shared" si="126"/>
        <v>-0.23516495686617175</v>
      </c>
    </row>
    <row r="226" spans="1:38" hidden="1" x14ac:dyDescent="0.4">
      <c r="A226" s="2" t="s">
        <v>35</v>
      </c>
      <c r="D226" s="22" t="e">
        <f>D223/#REF!</f>
        <v>#REF!</v>
      </c>
      <c r="E226" s="22" t="e">
        <f>E223/#REF!</f>
        <v>#REF!</v>
      </c>
      <c r="F226" s="22" t="e">
        <f>F223/#REF!</f>
        <v>#REF!</v>
      </c>
      <c r="G226" s="22" t="e">
        <f>G223/#REF!</f>
        <v>#REF!</v>
      </c>
      <c r="H226" s="22" t="e">
        <f>H223/#REF!</f>
        <v>#REF!</v>
      </c>
      <c r="I226" s="22" t="e">
        <f>I223/#REF!</f>
        <v>#REF!</v>
      </c>
      <c r="J226" s="22" t="e">
        <f>J223/#REF!</f>
        <v>#REF!</v>
      </c>
      <c r="K226" s="22" t="e">
        <f>K223/#REF!</f>
        <v>#REF!</v>
      </c>
      <c r="L226" s="22" t="e">
        <f>L223/#REF!</f>
        <v>#REF!</v>
      </c>
      <c r="M226" s="22" t="e">
        <f>M223/#REF!</f>
        <v>#REF!</v>
      </c>
      <c r="N226" s="22" t="e">
        <f>N223/#REF!</f>
        <v>#REF!</v>
      </c>
      <c r="O226" s="22" t="e">
        <f>O223/#REF!</f>
        <v>#REF!</v>
      </c>
      <c r="P226" s="22" t="e">
        <f>P223/#REF!</f>
        <v>#REF!</v>
      </c>
      <c r="Q226" s="22" t="e">
        <f>Q223/#REF!</f>
        <v>#REF!</v>
      </c>
      <c r="R226" s="22" t="e">
        <f>R223/#REF!</f>
        <v>#REF!</v>
      </c>
      <c r="S226" s="22" t="e">
        <f>S223/#REF!</f>
        <v>#REF!</v>
      </c>
      <c r="T226" s="22" t="e">
        <f>T223/#REF!</f>
        <v>#REF!</v>
      </c>
      <c r="U226" s="22" t="e">
        <f>U223/#REF!</f>
        <v>#REF!</v>
      </c>
      <c r="V226" s="22" t="e">
        <f>V223/#REF!</f>
        <v>#REF!</v>
      </c>
      <c r="W226" s="22" t="e">
        <f>W223/#REF!</f>
        <v>#REF!</v>
      </c>
      <c r="X226" s="22" t="e">
        <f>X223/#REF!</f>
        <v>#REF!</v>
      </c>
      <c r="Y226" s="22" t="e">
        <f>Y223/#REF!</f>
        <v>#REF!</v>
      </c>
      <c r="Z226" s="22" t="e">
        <f>Z223/#REF!</f>
        <v>#REF!</v>
      </c>
      <c r="AA226" s="22" t="e">
        <f>AA223/#REF!</f>
        <v>#REF!</v>
      </c>
      <c r="AB226" s="22" t="e">
        <f>AB223/#REF!</f>
        <v>#REF!</v>
      </c>
      <c r="AC226" s="22" t="e">
        <f>AC223/#REF!</f>
        <v>#REF!</v>
      </c>
      <c r="AD226" s="22" t="e">
        <f>AD223/#REF!</f>
        <v>#REF!</v>
      </c>
      <c r="AE226" s="22" t="e">
        <f>AE223/#REF!</f>
        <v>#REF!</v>
      </c>
      <c r="AF226" s="22" t="e">
        <f>AF223/#REF!</f>
        <v>#REF!</v>
      </c>
      <c r="AG226" s="22" t="e">
        <f>AG223/#REF!</f>
        <v>#REF!</v>
      </c>
      <c r="AH226" s="22" t="e">
        <f>AH223/#REF!</f>
        <v>#REF!</v>
      </c>
      <c r="AI226" s="23" t="e">
        <f>AI223/#REF!</f>
        <v>#REF!</v>
      </c>
    </row>
    <row r="227" spans="1:38" x14ac:dyDescent="0.4">
      <c r="A227" s="2" t="s">
        <v>133</v>
      </c>
      <c r="B227" s="2" t="s">
        <v>134</v>
      </c>
      <c r="D227" s="2">
        <v>6.1787188000000111E-2</v>
      </c>
      <c r="E227" s="2">
        <v>4.2336209199999961E-2</v>
      </c>
      <c r="F227" s="2">
        <v>4.5315000000000001E-2</v>
      </c>
      <c r="G227" s="2">
        <v>1.3843000033021628E-2</v>
      </c>
      <c r="H227" s="2">
        <v>5.1190098001553587E-2</v>
      </c>
      <c r="I227" s="2">
        <v>7.9023606763657758E-2</v>
      </c>
      <c r="J227" s="2">
        <v>8.1678453605667875E-2</v>
      </c>
      <c r="K227" s="2">
        <v>7.0297166035493325E-2</v>
      </c>
      <c r="L227" s="2">
        <v>7.175250362138072E-2</v>
      </c>
      <c r="M227" s="2">
        <v>4.1205087504344477E-2</v>
      </c>
      <c r="N227" s="2">
        <v>4.0201858138806286E-2</v>
      </c>
      <c r="O227" s="2">
        <v>5.4557441108464423E-2</v>
      </c>
      <c r="P227" s="2">
        <v>3.3769670438250306E-2</v>
      </c>
      <c r="Q227" s="2">
        <v>4.961204141685966E-2</v>
      </c>
      <c r="R227" s="2">
        <v>4.1405245985798395E-2</v>
      </c>
      <c r="S227" s="2">
        <v>2.9688738762726243E-2</v>
      </c>
      <c r="T227" s="2">
        <v>3.6066731523079994E-2</v>
      </c>
      <c r="U227" s="2">
        <v>3.8370595074939999E-2</v>
      </c>
      <c r="V227" s="2">
        <v>2.9686659443109997E-2</v>
      </c>
      <c r="W227" s="2">
        <v>2.9019554640929996E-2</v>
      </c>
      <c r="X227" s="2">
        <v>2.4815423161550002E-2</v>
      </c>
      <c r="Y227" s="2">
        <v>2.0155821079290002E-2</v>
      </c>
      <c r="Z227" s="2">
        <v>3.9078129010640006E-2</v>
      </c>
      <c r="AA227" s="2">
        <v>3.2695120112159998E-2</v>
      </c>
      <c r="AB227" s="2">
        <v>2.5653850261270001E-2</v>
      </c>
      <c r="AC227" s="2">
        <v>1.8576104321080002E-2</v>
      </c>
      <c r="AD227" s="2">
        <v>2.0170189472039999E-2</v>
      </c>
      <c r="AE227" s="2">
        <v>2.6150785064350004E-2</v>
      </c>
      <c r="AF227" s="2">
        <v>1.4838022556220005E-2</v>
      </c>
      <c r="AG227" s="2">
        <v>1.1656497293600002E-2</v>
      </c>
      <c r="AH227" s="2">
        <v>1.870324704239E-2</v>
      </c>
      <c r="AI227" s="26">
        <v>2.0712799193350003E-2</v>
      </c>
      <c r="AJ227" s="2">
        <v>2.6680680894970003E-2</v>
      </c>
      <c r="AK227" s="2">
        <v>3.0297230909130002E-2</v>
      </c>
      <c r="AL227" s="2">
        <v>2.3172383909219999E-2</v>
      </c>
    </row>
    <row r="228" spans="1:38" x14ac:dyDescent="0.4"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</row>
    <row r="229" spans="1:38" x14ac:dyDescent="0.4">
      <c r="A229" s="9" t="s">
        <v>135</v>
      </c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/>
    </row>
    <row r="230" spans="1:38" x14ac:dyDescent="0.4">
      <c r="A230" s="2" t="s">
        <v>34</v>
      </c>
      <c r="D230" s="10">
        <f>D234+D235+D236+D237+D238+D239</f>
        <v>23.833864290493977</v>
      </c>
      <c r="E230" s="10">
        <f t="shared" ref="E230:R230" si="127">E234+E235+E236+E237+E238+E239</f>
        <v>22.777115265196127</v>
      </c>
      <c r="F230" s="10">
        <f t="shared" si="127"/>
        <v>16.620984757189163</v>
      </c>
      <c r="G230" s="10">
        <f t="shared" si="127"/>
        <v>13.078506060333773</v>
      </c>
      <c r="H230" s="10">
        <f t="shared" si="127"/>
        <v>12.858474320922552</v>
      </c>
      <c r="I230" s="10">
        <f t="shared" si="127"/>
        <v>11.45291241696456</v>
      </c>
      <c r="J230" s="10">
        <f t="shared" si="127"/>
        <v>11.100467267366595</v>
      </c>
      <c r="K230" s="10">
        <f t="shared" si="127"/>
        <v>9.6907594820407397</v>
      </c>
      <c r="L230" s="10">
        <f t="shared" si="127"/>
        <v>10.095441731271434</v>
      </c>
      <c r="M230" s="10">
        <f t="shared" si="127"/>
        <v>9.053884322549056</v>
      </c>
      <c r="N230" s="10">
        <f t="shared" si="127"/>
        <v>6.1128634421232571</v>
      </c>
      <c r="O230" s="10">
        <f t="shared" si="127"/>
        <v>3.3081710423604802</v>
      </c>
      <c r="P230" s="10">
        <f t="shared" si="127"/>
        <v>3.1162881926652632</v>
      </c>
      <c r="Q230" s="10">
        <f t="shared" si="127"/>
        <v>2.8945106266461851</v>
      </c>
      <c r="R230" s="10">
        <f t="shared" si="127"/>
        <v>2.8431955250745191</v>
      </c>
      <c r="S230" s="10">
        <f>S234+S235+S236+S237+S238+S239</f>
        <v>5.2733211269982228</v>
      </c>
      <c r="T230" s="10">
        <f t="shared" ref="T230:AL230" si="128">T234+T235+T236+T237+T238+T239</f>
        <v>5.0282466675140913</v>
      </c>
      <c r="U230" s="10">
        <f t="shared" si="128"/>
        <v>4.8222044208691814</v>
      </c>
      <c r="V230" s="10">
        <f t="shared" si="128"/>
        <v>4.9654182717693498</v>
      </c>
      <c r="W230" s="10">
        <f t="shared" si="128"/>
        <v>4.1559487306660436</v>
      </c>
      <c r="X230" s="10">
        <f t="shared" si="128"/>
        <v>4.0456304405131958</v>
      </c>
      <c r="Y230" s="10">
        <f t="shared" si="128"/>
        <v>4.0844325754466935</v>
      </c>
      <c r="Z230" s="10">
        <f t="shared" si="128"/>
        <v>3.8383902361535234</v>
      </c>
      <c r="AA230" s="10">
        <f t="shared" si="128"/>
        <v>3.1508155371844242</v>
      </c>
      <c r="AB230" s="10">
        <f t="shared" si="128"/>
        <v>3.4215117939138451</v>
      </c>
      <c r="AC230" s="10">
        <f t="shared" si="128"/>
        <v>2.8908855787284153</v>
      </c>
      <c r="AD230" s="10">
        <f t="shared" si="128"/>
        <v>2.6551448977147656</v>
      </c>
      <c r="AE230" s="10">
        <f t="shared" si="128"/>
        <v>2.5798809935349483</v>
      </c>
      <c r="AF230" s="10">
        <f t="shared" si="128"/>
        <v>2.4323923284338358</v>
      </c>
      <c r="AG230" s="10">
        <f t="shared" si="128"/>
        <v>2.3601807451179755</v>
      </c>
      <c r="AH230" s="10">
        <f t="shared" si="128"/>
        <v>2.1021704011503743</v>
      </c>
      <c r="AI230" s="10">
        <f t="shared" si="128"/>
        <v>2.1333919773992331</v>
      </c>
      <c r="AJ230" s="10">
        <f t="shared" si="128"/>
        <v>2.0746053080598301</v>
      </c>
      <c r="AK230" s="10">
        <f t="shared" si="128"/>
        <v>2.1753251899326504</v>
      </c>
      <c r="AL230" s="10">
        <f t="shared" si="128"/>
        <v>2.1362123670899908</v>
      </c>
    </row>
    <row r="231" spans="1:38" x14ac:dyDescent="0.4">
      <c r="A231" s="14" t="s">
        <v>24</v>
      </c>
      <c r="B231" s="14"/>
      <c r="C231" s="14"/>
      <c r="D231" s="14"/>
      <c r="E231" s="15">
        <f t="shared" ref="E231:AL231" si="129">(E230-$D230)/$D230</f>
        <v>-4.4338132181080271E-2</v>
      </c>
      <c r="F231" s="15">
        <f t="shared" si="129"/>
        <v>-0.30263156009416553</v>
      </c>
      <c r="G231" s="15">
        <f t="shared" si="129"/>
        <v>-0.4512637186765357</v>
      </c>
      <c r="H231" s="15">
        <f t="shared" si="129"/>
        <v>-0.46049561396340194</v>
      </c>
      <c r="I231" s="15">
        <f t="shared" si="129"/>
        <v>-0.51946892550141355</v>
      </c>
      <c r="J231" s="15">
        <f t="shared" si="129"/>
        <v>-0.53425650443961104</v>
      </c>
      <c r="K231" s="15">
        <f t="shared" si="129"/>
        <v>-0.59340376516678195</v>
      </c>
      <c r="L231" s="15">
        <f t="shared" si="129"/>
        <v>-0.57642446863734331</v>
      </c>
      <c r="M231" s="15">
        <f t="shared" si="129"/>
        <v>-0.62012520453260467</v>
      </c>
      <c r="N231" s="15">
        <f t="shared" si="129"/>
        <v>-0.74352193301019409</v>
      </c>
      <c r="O231" s="15">
        <f t="shared" si="129"/>
        <v>-0.86119871280462357</v>
      </c>
      <c r="P231" s="15">
        <f t="shared" si="129"/>
        <v>-0.8692495621069648</v>
      </c>
      <c r="Q231" s="15">
        <f t="shared" si="129"/>
        <v>-0.87855470722804085</v>
      </c>
      <c r="R231" s="15">
        <f t="shared" si="129"/>
        <v>-0.88070774044775801</v>
      </c>
      <c r="S231" s="45">
        <f t="shared" si="129"/>
        <v>-0.77874669995912238</v>
      </c>
      <c r="T231" s="15">
        <f t="shared" si="129"/>
        <v>-0.78902931533769027</v>
      </c>
      <c r="U231" s="15">
        <f t="shared" si="129"/>
        <v>-0.79767425197631536</v>
      </c>
      <c r="V231" s="15">
        <f t="shared" si="129"/>
        <v>-0.79166541307572247</v>
      </c>
      <c r="W231" s="15">
        <f t="shared" si="129"/>
        <v>-0.82562841341999149</v>
      </c>
      <c r="X231" s="15">
        <f t="shared" si="129"/>
        <v>-0.83025704975056114</v>
      </c>
      <c r="Y231" s="15">
        <f t="shared" si="129"/>
        <v>-0.82862902441398267</v>
      </c>
      <c r="Z231" s="15">
        <f t="shared" si="129"/>
        <v>-0.83895224922949463</v>
      </c>
      <c r="AA231" s="15">
        <f t="shared" si="129"/>
        <v>-0.86780089461023269</v>
      </c>
      <c r="AB231" s="15">
        <f t="shared" si="129"/>
        <v>-0.85644326273694116</v>
      </c>
      <c r="AC231" s="15">
        <f t="shared" si="129"/>
        <v>-0.87870680375227983</v>
      </c>
      <c r="AD231" s="15">
        <f t="shared" si="129"/>
        <v>-0.88859780078659933</v>
      </c>
      <c r="AE231" s="15">
        <f t="shared" si="129"/>
        <v>-0.89175565648563659</v>
      </c>
      <c r="AF231" s="15">
        <f t="shared" si="129"/>
        <v>-0.89794385422409306</v>
      </c>
      <c r="AG231" s="15">
        <f t="shared" si="129"/>
        <v>-0.90097364336930785</v>
      </c>
      <c r="AH231" s="15">
        <f t="shared" si="129"/>
        <v>-0.91179901104040373</v>
      </c>
      <c r="AI231" s="31">
        <f t="shared" si="129"/>
        <v>-0.91048904401750208</v>
      </c>
      <c r="AJ231" s="31">
        <f t="shared" si="129"/>
        <v>-0.91295556260730759</v>
      </c>
      <c r="AK231" s="31">
        <f t="shared" si="129"/>
        <v>-0.90872964772228448</v>
      </c>
      <c r="AL231" s="31">
        <f t="shared" si="129"/>
        <v>-0.9103707086247862</v>
      </c>
    </row>
    <row r="232" spans="1:38" x14ac:dyDescent="0.4">
      <c r="A232" s="16" t="s">
        <v>25</v>
      </c>
      <c r="D232" s="10"/>
      <c r="E232" s="17">
        <f t="shared" ref="E232:AL232" si="130">(E230-D230)/D230</f>
        <v>-4.4338132181080271E-2</v>
      </c>
      <c r="F232" s="17">
        <f t="shared" si="130"/>
        <v>-0.27027700550884293</v>
      </c>
      <c r="G232" s="17">
        <f t="shared" si="130"/>
        <v>-0.21313290088441619</v>
      </c>
      <c r="H232" s="17">
        <f t="shared" si="130"/>
        <v>-1.682391997955808E-2</v>
      </c>
      <c r="I232" s="17">
        <f t="shared" si="130"/>
        <v>-0.10931016144512137</v>
      </c>
      <c r="J232" s="17">
        <f t="shared" si="130"/>
        <v>-3.0773408262155931E-2</v>
      </c>
      <c r="K232" s="17">
        <f t="shared" si="130"/>
        <v>-0.1269953553640166</v>
      </c>
      <c r="L232" s="17">
        <f t="shared" si="130"/>
        <v>4.1759600986967599E-2</v>
      </c>
      <c r="M232" s="17">
        <f t="shared" si="130"/>
        <v>-0.1031710584288819</v>
      </c>
      <c r="N232" s="17">
        <f t="shared" si="130"/>
        <v>-0.32483526138069496</v>
      </c>
      <c r="O232" s="17">
        <f t="shared" si="130"/>
        <v>-0.45881810158490766</v>
      </c>
      <c r="P232" s="17">
        <f t="shared" si="130"/>
        <v>-5.800269914650566E-2</v>
      </c>
      <c r="Q232" s="17">
        <f t="shared" si="130"/>
        <v>-7.1167219559818307E-2</v>
      </c>
      <c r="R232" s="17">
        <f t="shared" si="130"/>
        <v>-1.7728420514083174E-2</v>
      </c>
      <c r="S232" s="17">
        <f t="shared" si="130"/>
        <v>0.85471631496747347</v>
      </c>
      <c r="T232" s="17">
        <f t="shared" si="130"/>
        <v>-4.6474404570092477E-2</v>
      </c>
      <c r="U232" s="17">
        <f t="shared" si="130"/>
        <v>-4.0976956833896704E-2</v>
      </c>
      <c r="V232" s="17">
        <f t="shared" si="130"/>
        <v>2.969883447503345E-2</v>
      </c>
      <c r="W232" s="17">
        <f t="shared" si="130"/>
        <v>-0.16302142071404274</v>
      </c>
      <c r="X232" s="17">
        <f t="shared" si="130"/>
        <v>-2.6544670616080478E-2</v>
      </c>
      <c r="Y232" s="17">
        <f t="shared" si="130"/>
        <v>9.5911219534366536E-3</v>
      </c>
      <c r="Z232" s="17">
        <f t="shared" si="130"/>
        <v>-6.0239050283811262E-2</v>
      </c>
      <c r="AA232" s="17">
        <f t="shared" si="130"/>
        <v>-0.17913100457918066</v>
      </c>
      <c r="AB232" s="17">
        <f t="shared" si="130"/>
        <v>8.5913076641521091E-2</v>
      </c>
      <c r="AC232" s="17">
        <f t="shared" si="130"/>
        <v>-0.15508530940308402</v>
      </c>
      <c r="AD232" s="17">
        <f t="shared" si="130"/>
        <v>-8.1546181816487748E-2</v>
      </c>
      <c r="AE232" s="17">
        <f t="shared" si="130"/>
        <v>-2.8346439489835593E-2</v>
      </c>
      <c r="AF232" s="17">
        <f t="shared" si="130"/>
        <v>-5.7168786262122802E-2</v>
      </c>
      <c r="AG232" s="17">
        <f t="shared" si="130"/>
        <v>-2.9687473715375418E-2</v>
      </c>
      <c r="AH232" s="20">
        <f t="shared" si="130"/>
        <v>-0.10931804460370016</v>
      </c>
      <c r="AI232" s="21">
        <f t="shared" si="130"/>
        <v>1.4852067288062546E-2</v>
      </c>
      <c r="AJ232" s="21">
        <f t="shared" si="130"/>
        <v>-2.7555493768692443E-2</v>
      </c>
      <c r="AK232" s="21">
        <f t="shared" si="130"/>
        <v>4.8548936745473531E-2</v>
      </c>
      <c r="AL232" s="21">
        <f t="shared" si="130"/>
        <v>-1.7980218784608731E-2</v>
      </c>
    </row>
    <row r="233" spans="1:38" hidden="1" x14ac:dyDescent="0.4">
      <c r="A233" s="2" t="s">
        <v>35</v>
      </c>
      <c r="D233" s="22" t="e">
        <f>D230/#REF!</f>
        <v>#REF!</v>
      </c>
      <c r="E233" s="22" t="e">
        <f>E230/#REF!</f>
        <v>#REF!</v>
      </c>
      <c r="F233" s="22" t="e">
        <f>F230/#REF!</f>
        <v>#REF!</v>
      </c>
      <c r="G233" s="22" t="e">
        <f>G230/#REF!</f>
        <v>#REF!</v>
      </c>
      <c r="H233" s="22" t="e">
        <f>H230/#REF!</f>
        <v>#REF!</v>
      </c>
      <c r="I233" s="22" t="e">
        <f>I230/#REF!</f>
        <v>#REF!</v>
      </c>
      <c r="J233" s="22" t="e">
        <f>J230/#REF!</f>
        <v>#REF!</v>
      </c>
      <c r="K233" s="22" t="e">
        <f>K230/#REF!</f>
        <v>#REF!</v>
      </c>
      <c r="L233" s="22" t="e">
        <f>L230/#REF!</f>
        <v>#REF!</v>
      </c>
      <c r="M233" s="22" t="e">
        <f>M230/#REF!</f>
        <v>#REF!</v>
      </c>
      <c r="N233" s="22" t="e">
        <f>N230/#REF!</f>
        <v>#REF!</v>
      </c>
      <c r="O233" s="22" t="e">
        <f>O230/#REF!</f>
        <v>#REF!</v>
      </c>
      <c r="P233" s="22" t="e">
        <f>P230/#REF!</f>
        <v>#REF!</v>
      </c>
      <c r="Q233" s="22" t="e">
        <f>Q230/#REF!</f>
        <v>#REF!</v>
      </c>
      <c r="R233" s="22" t="e">
        <f>R230/#REF!</f>
        <v>#REF!</v>
      </c>
      <c r="S233" s="22" t="e">
        <f>S230/#REF!</f>
        <v>#REF!</v>
      </c>
      <c r="T233" s="22" t="e">
        <f>T230/#REF!</f>
        <v>#REF!</v>
      </c>
      <c r="U233" s="22" t="e">
        <f>U230/#REF!</f>
        <v>#REF!</v>
      </c>
      <c r="V233" s="22" t="e">
        <f>V230/#REF!</f>
        <v>#REF!</v>
      </c>
      <c r="W233" s="22" t="e">
        <f>W230/#REF!</f>
        <v>#REF!</v>
      </c>
      <c r="X233" s="22" t="e">
        <f>X230/#REF!</f>
        <v>#REF!</v>
      </c>
      <c r="Y233" s="22" t="e">
        <f>Y230/#REF!</f>
        <v>#REF!</v>
      </c>
      <c r="Z233" s="22" t="e">
        <f>Z230/#REF!</f>
        <v>#REF!</v>
      </c>
      <c r="AA233" s="22" t="e">
        <f>AA230/#REF!</f>
        <v>#REF!</v>
      </c>
      <c r="AB233" s="22" t="e">
        <f>AB230/#REF!</f>
        <v>#REF!</v>
      </c>
      <c r="AC233" s="22" t="e">
        <f>AC230/#REF!</f>
        <v>#REF!</v>
      </c>
      <c r="AD233" s="22" t="e">
        <f>AD230/#REF!</f>
        <v>#REF!</v>
      </c>
      <c r="AE233" s="22" t="e">
        <f>AE230/#REF!</f>
        <v>#REF!</v>
      </c>
      <c r="AF233" s="22" t="e">
        <f>AF230/#REF!</f>
        <v>#REF!</v>
      </c>
      <c r="AG233" s="22" t="e">
        <f>AG230/#REF!</f>
        <v>#REF!</v>
      </c>
      <c r="AH233" s="22" t="e">
        <f>AH230/#REF!</f>
        <v>#REF!</v>
      </c>
      <c r="AI233" s="23" t="e">
        <f>AI230/#REF!</f>
        <v>#REF!</v>
      </c>
    </row>
    <row r="234" spans="1:38" x14ac:dyDescent="0.4">
      <c r="A234" s="2" t="s">
        <v>136</v>
      </c>
      <c r="B234" s="2" t="s">
        <v>137</v>
      </c>
      <c r="D234" s="2">
        <v>8.0649723542008225</v>
      </c>
      <c r="E234" s="2">
        <v>7.8490719048013817</v>
      </c>
      <c r="F234" s="2">
        <v>6.9523370392015664</v>
      </c>
      <c r="G234" s="2">
        <v>4.3785924473077138</v>
      </c>
      <c r="H234" s="2">
        <v>5.6768428674688725</v>
      </c>
      <c r="I234" s="2">
        <v>4.4707010718991143</v>
      </c>
      <c r="J234" s="2">
        <v>4.7457027215069756</v>
      </c>
      <c r="K234" s="2">
        <v>3.6316695505286183</v>
      </c>
      <c r="L234" s="2">
        <v>2.9649353386879187</v>
      </c>
      <c r="M234" s="2">
        <v>3.5048847378557495</v>
      </c>
      <c r="N234" s="2">
        <v>2.4051598184622889</v>
      </c>
      <c r="O234" s="2">
        <v>1.2310761544411701</v>
      </c>
      <c r="P234" s="2">
        <v>1.0578360922374497</v>
      </c>
      <c r="Q234" s="2">
        <v>1.2248712827984343</v>
      </c>
      <c r="R234" s="2">
        <v>1.1679286499209693</v>
      </c>
      <c r="S234" s="2">
        <v>1.704768034659784</v>
      </c>
      <c r="T234" s="2">
        <v>1.4981543111652216</v>
      </c>
      <c r="U234" s="2">
        <v>1.2278252618085326</v>
      </c>
      <c r="V234" s="2">
        <v>1.3525728422420744</v>
      </c>
      <c r="W234" s="2">
        <v>0.88573167271758102</v>
      </c>
      <c r="X234" s="2">
        <v>0.76126800295500208</v>
      </c>
      <c r="Y234" s="2">
        <v>0.81548855568702594</v>
      </c>
      <c r="Z234" s="2">
        <v>0.71081415239123591</v>
      </c>
      <c r="AA234" s="2">
        <v>0.56529394086108808</v>
      </c>
      <c r="AB234" s="2">
        <v>0.54690585962853677</v>
      </c>
      <c r="AC234" s="2">
        <v>0.45326270123236301</v>
      </c>
      <c r="AD234" s="2">
        <v>0.44346971457078299</v>
      </c>
      <c r="AE234" s="2">
        <v>0.38031264897758887</v>
      </c>
      <c r="AF234" s="2">
        <v>0.5941373711520318</v>
      </c>
      <c r="AG234" s="2">
        <v>0.40912018592211236</v>
      </c>
      <c r="AH234" s="2">
        <v>0.45982961831091884</v>
      </c>
      <c r="AI234" s="26">
        <v>0.42515909763438442</v>
      </c>
      <c r="AJ234" s="2">
        <v>0.50484196093949696</v>
      </c>
      <c r="AK234" s="2">
        <v>0.49245185159399862</v>
      </c>
      <c r="AL234" s="2">
        <v>0.47929369451811582</v>
      </c>
    </row>
    <row r="235" spans="1:38" x14ac:dyDescent="0.4">
      <c r="A235" s="2" t="s">
        <v>138</v>
      </c>
      <c r="B235" s="2" t="s">
        <v>139</v>
      </c>
      <c r="D235" s="2">
        <v>5.1255153440868098</v>
      </c>
      <c r="E235" s="2">
        <v>4.3785924473077138</v>
      </c>
      <c r="F235" s="2">
        <v>2.4369058791730924</v>
      </c>
      <c r="G235" s="2">
        <v>2.2066343176945913</v>
      </c>
      <c r="H235" s="2">
        <v>1.7333152145442563</v>
      </c>
      <c r="I235" s="2">
        <v>1.3800342369852812</v>
      </c>
      <c r="J235" s="2">
        <v>1.3559537643904769</v>
      </c>
      <c r="K235" s="2">
        <v>0.76995005292694574</v>
      </c>
      <c r="L235" s="2">
        <v>1.378980920538327</v>
      </c>
      <c r="M235" s="2">
        <v>0.71251761641701361</v>
      </c>
      <c r="N235" s="2">
        <v>0.90423141534531992</v>
      </c>
      <c r="O235" s="2">
        <v>0.41916141091247422</v>
      </c>
      <c r="P235" s="2">
        <v>0.33320564615750375</v>
      </c>
      <c r="Q235" s="2">
        <v>0.14667810275226967</v>
      </c>
      <c r="R235" s="2">
        <v>0.25755737769079567</v>
      </c>
      <c r="S235" s="2">
        <v>0.31829271863967129</v>
      </c>
      <c r="T235" s="2">
        <v>0.2136443212470342</v>
      </c>
      <c r="U235" s="2">
        <v>0.1610492148313292</v>
      </c>
      <c r="V235" s="2">
        <v>0.30420551723157474</v>
      </c>
      <c r="W235" s="2">
        <v>0.18328965372417283</v>
      </c>
      <c r="X235" s="2">
        <v>0.10953773929317005</v>
      </c>
      <c r="Y235" s="2">
        <v>0.16240375342826155</v>
      </c>
      <c r="Z235" s="2">
        <v>0.17189852655836454</v>
      </c>
      <c r="AA235" s="2">
        <v>0.16330665138996922</v>
      </c>
      <c r="AB235" s="2">
        <v>0.11531450582164182</v>
      </c>
      <c r="AC235" s="2">
        <v>9.5797802364043269E-2</v>
      </c>
      <c r="AD235" s="2">
        <v>6.6701496797490503E-2</v>
      </c>
      <c r="AE235" s="2">
        <v>8.4137581017002305E-2</v>
      </c>
      <c r="AF235" s="2">
        <v>8.3930272695432545E-2</v>
      </c>
      <c r="AG235" s="2">
        <v>0.13358200968618267</v>
      </c>
      <c r="AH235" s="2">
        <v>7.0512603156277387E-2</v>
      </c>
      <c r="AI235" s="26">
        <v>7.2595654117375966E-2</v>
      </c>
      <c r="AJ235" s="2">
        <v>5.4727151294333705E-2</v>
      </c>
      <c r="AK235" s="2">
        <v>5.6009028808855901E-2</v>
      </c>
      <c r="AL235" s="2">
        <v>3.8533470409441016E-2</v>
      </c>
    </row>
    <row r="236" spans="1:38" x14ac:dyDescent="0.4">
      <c r="A236" s="2" t="s">
        <v>140</v>
      </c>
      <c r="B236" s="2" t="s">
        <v>141</v>
      </c>
      <c r="D236" s="2">
        <v>0.32238018606990193</v>
      </c>
      <c r="E236" s="2">
        <v>0.28770399798843349</v>
      </c>
      <c r="F236" s="2">
        <v>0.14954106110133267</v>
      </c>
      <c r="G236" s="2">
        <v>0.1151357807392507</v>
      </c>
      <c r="H236" s="2">
        <v>0.25329871762635153</v>
      </c>
      <c r="I236" s="2">
        <v>5.7432436509932114E-2</v>
      </c>
      <c r="J236" s="2">
        <v>1.0840000000000001E-2</v>
      </c>
      <c r="K236" s="2">
        <v>1.0840000000000001E-2</v>
      </c>
      <c r="L236" s="2">
        <v>1.0840000000000001E-2</v>
      </c>
      <c r="M236" s="2">
        <v>1.0840000000000001E-2</v>
      </c>
      <c r="N236" s="2">
        <v>1.0840000000000001E-2</v>
      </c>
      <c r="O236" s="2">
        <v>1.0840000000000001E-2</v>
      </c>
      <c r="P236" s="2">
        <v>1.0840000000000001E-2</v>
      </c>
      <c r="Q236" s="2">
        <v>1.0840000000000001E-2</v>
      </c>
      <c r="R236" s="2">
        <v>1.0840000000000001E-2</v>
      </c>
      <c r="S236" s="2">
        <v>1.0840000000000001E-2</v>
      </c>
      <c r="T236" s="2">
        <v>1.0840000000000001E-2</v>
      </c>
      <c r="U236" s="2">
        <v>1.0840000000000001E-2</v>
      </c>
      <c r="V236" s="2">
        <v>1.0840000000000001E-2</v>
      </c>
      <c r="W236" s="2">
        <v>1.0840000000000001E-2</v>
      </c>
      <c r="X236" s="2">
        <v>1.0840000000000001E-2</v>
      </c>
      <c r="Y236" s="2">
        <v>1.0840000000000001E-2</v>
      </c>
      <c r="Z236" s="2">
        <v>1.0840000000000001E-2</v>
      </c>
      <c r="AA236" s="2">
        <v>1.0840000000000001E-2</v>
      </c>
      <c r="AB236" s="2">
        <v>1.0840000000000001E-2</v>
      </c>
      <c r="AC236" s="2">
        <v>1.0840000000000001E-2</v>
      </c>
      <c r="AD236" s="2">
        <v>1.0840000000000001E-2</v>
      </c>
      <c r="AE236" s="2">
        <v>1.0840000000000001E-2</v>
      </c>
      <c r="AF236" s="2">
        <v>1.0840000000000001E-2</v>
      </c>
      <c r="AG236" s="2">
        <v>1.0840000000000001E-2</v>
      </c>
      <c r="AH236" s="2">
        <v>1.0840000000000001E-2</v>
      </c>
      <c r="AI236" s="26">
        <v>1.0840000000000001E-2</v>
      </c>
      <c r="AJ236" s="2">
        <v>1.0840000000000001E-2</v>
      </c>
      <c r="AK236" s="2">
        <v>1.0840000000000001E-2</v>
      </c>
      <c r="AL236" s="2">
        <v>1.0840000000000001E-2</v>
      </c>
    </row>
    <row r="237" spans="1:38" x14ac:dyDescent="0.4">
      <c r="A237" s="2" t="s">
        <v>142</v>
      </c>
      <c r="B237" s="2" t="s">
        <v>143</v>
      </c>
      <c r="D237" s="2">
        <v>10.319541967539511</v>
      </c>
      <c r="E237" s="2">
        <v>10.260054868782282</v>
      </c>
      <c r="F237" s="2">
        <v>7.0802592836774672</v>
      </c>
      <c r="G237" s="2">
        <v>6.3759429528371232</v>
      </c>
      <c r="H237" s="2">
        <v>5.1922788440892074</v>
      </c>
      <c r="I237" s="2">
        <v>5.541461958937596</v>
      </c>
      <c r="J237" s="2">
        <v>4.9838686856783454</v>
      </c>
      <c r="K237" s="2">
        <v>5.273646347355605</v>
      </c>
      <c r="L237" s="2">
        <v>5.73493720993807</v>
      </c>
      <c r="M237" s="2">
        <v>4.8188004552916315</v>
      </c>
      <c r="N237" s="2">
        <v>2.7795524177850979</v>
      </c>
      <c r="O237" s="2">
        <v>1.6443052198129711</v>
      </c>
      <c r="P237" s="2">
        <v>1.7102673584795132</v>
      </c>
      <c r="Q237" s="2">
        <v>1.4990525505649308</v>
      </c>
      <c r="R237" s="2">
        <v>1.3718380416618992</v>
      </c>
      <c r="S237" s="2">
        <v>3.194617</v>
      </c>
      <c r="T237" s="2">
        <v>3.2622110000000002</v>
      </c>
      <c r="U237" s="2">
        <v>3.364757</v>
      </c>
      <c r="V237" s="2">
        <v>3.2517160000000001</v>
      </c>
      <c r="W237" s="2">
        <v>3.0337740000000002</v>
      </c>
      <c r="X237" s="2">
        <v>3.1043479999999999</v>
      </c>
      <c r="Y237" s="2">
        <v>3.0476830000000001</v>
      </c>
      <c r="Z237" s="2">
        <v>2.911171</v>
      </c>
      <c r="AA237" s="2">
        <v>2.3465539999999998</v>
      </c>
      <c r="AB237" s="2">
        <v>2.6175290000000002</v>
      </c>
      <c r="AC237" s="2">
        <v>2.1949450000000001</v>
      </c>
      <c r="AD237" s="2">
        <v>2.039806</v>
      </c>
      <c r="AE237" s="2">
        <v>2.0075539999999998</v>
      </c>
      <c r="AF237" s="2">
        <v>1.666766</v>
      </c>
      <c r="AG237" s="2">
        <v>1.6960489999999999</v>
      </c>
      <c r="AH237" s="2">
        <v>1.456366</v>
      </c>
      <c r="AI237" s="26">
        <v>1.5220640000000001</v>
      </c>
      <c r="AJ237" s="2">
        <v>1.391996</v>
      </c>
      <c r="AK237" s="2">
        <v>1.4436899999999999</v>
      </c>
      <c r="AL237" s="2">
        <v>1.4319599999999999</v>
      </c>
    </row>
    <row r="238" spans="1:38" x14ac:dyDescent="0.4">
      <c r="A238" s="2" t="s">
        <v>144</v>
      </c>
      <c r="B238" s="2" t="s">
        <v>145</v>
      </c>
      <c r="D238" s="2">
        <v>9.9900000000000002E-5</v>
      </c>
      <c r="E238" s="2">
        <v>6.6600000000000006E-5</v>
      </c>
      <c r="F238" s="2">
        <v>4.5139999999999998E-5</v>
      </c>
      <c r="G238" s="2">
        <v>3.3300000000000003E-5</v>
      </c>
      <c r="H238" s="2">
        <v>2.9600000000000001E-5</v>
      </c>
      <c r="I238" s="2">
        <v>3.1820000000000004E-5</v>
      </c>
      <c r="J238" s="2">
        <v>3.8480000000000004E-5</v>
      </c>
      <c r="K238" s="2">
        <v>4.8100000000000004E-5</v>
      </c>
      <c r="L238" s="2">
        <v>5.9200000000000002E-5</v>
      </c>
      <c r="M238" s="2">
        <v>6.8820000000000009E-5</v>
      </c>
      <c r="N238" s="2">
        <v>7.6220000000000012E-5</v>
      </c>
      <c r="O238" s="2">
        <v>7.9179999999999997E-5</v>
      </c>
      <c r="P238" s="2">
        <v>7.5480000000000002E-5</v>
      </c>
      <c r="Q238" s="2">
        <v>6.512E-5</v>
      </c>
      <c r="R238" s="2">
        <v>8.4360000000000012E-5</v>
      </c>
      <c r="S238" s="2">
        <v>1.0360000000000001E-4</v>
      </c>
      <c r="T238" s="2">
        <v>5.1800000000000005E-5</v>
      </c>
      <c r="U238" s="2">
        <v>2.9600000000000001E-5</v>
      </c>
      <c r="V238" s="2">
        <v>2.9600000000000001E-5</v>
      </c>
      <c r="W238" s="2">
        <v>5.1800000000000005E-5</v>
      </c>
      <c r="X238" s="2">
        <v>3.6999999999999998E-5</v>
      </c>
      <c r="Y238" s="2">
        <v>6.6600000000000006E-5</v>
      </c>
      <c r="Z238" s="2">
        <v>7.3999999999999996E-5</v>
      </c>
      <c r="AA238" s="2">
        <v>7.3999999999999996E-5</v>
      </c>
      <c r="AB238" s="2">
        <v>7.3999999999999996E-5</v>
      </c>
      <c r="AC238" s="2">
        <v>4.4400000000000009E-5</v>
      </c>
      <c r="AD238" s="2">
        <v>5.1800000000000005E-5</v>
      </c>
      <c r="AE238" s="2">
        <v>5.1800000000000005E-5</v>
      </c>
      <c r="AF238" s="2">
        <v>5.1800000000000005E-5</v>
      </c>
      <c r="AG238" s="2">
        <v>5.9200000000000002E-5</v>
      </c>
      <c r="AH238" s="2">
        <v>5.1800000000000005E-5</v>
      </c>
      <c r="AI238" s="26">
        <v>5.9200000000000002E-5</v>
      </c>
      <c r="AJ238" s="2">
        <v>4.4400000000000009E-5</v>
      </c>
      <c r="AK238" s="2">
        <v>3.6999999999999998E-5</v>
      </c>
      <c r="AL238" s="2">
        <v>3.6999999999999998E-5</v>
      </c>
    </row>
    <row r="239" spans="1:38" x14ac:dyDescent="0.4">
      <c r="A239" s="2" t="s">
        <v>146</v>
      </c>
      <c r="B239" s="2" t="s">
        <v>147</v>
      </c>
      <c r="D239" s="2">
        <v>1.3545385969323611E-3</v>
      </c>
      <c r="E239" s="2">
        <v>1.6254463163188333E-3</v>
      </c>
      <c r="F239" s="2">
        <v>1.8963540357053057E-3</v>
      </c>
      <c r="G239" s="2">
        <v>2.1672617550917779E-3</v>
      </c>
      <c r="H239" s="2">
        <v>2.7090771938647223E-3</v>
      </c>
      <c r="I239" s="2">
        <v>3.2508926326376667E-3</v>
      </c>
      <c r="J239" s="2">
        <v>4.0636157907970837E-3</v>
      </c>
      <c r="K239" s="2">
        <v>4.605431229570028E-3</v>
      </c>
      <c r="L239" s="2">
        <v>5.6890621071159168E-3</v>
      </c>
      <c r="M239" s="2">
        <v>6.7726929846618055E-3</v>
      </c>
      <c r="N239" s="2">
        <v>1.3003570530550667E-2</v>
      </c>
      <c r="O239" s="2">
        <v>2.7090771938647223E-3</v>
      </c>
      <c r="P239" s="2">
        <v>4.0636157907970837E-3</v>
      </c>
      <c r="Q239" s="2">
        <v>1.3003570530550667E-2</v>
      </c>
      <c r="R239" s="2">
        <v>3.4947095800854915E-2</v>
      </c>
      <c r="S239" s="2">
        <v>4.469977369876791E-2</v>
      </c>
      <c r="T239" s="2">
        <v>4.3345235101835557E-2</v>
      </c>
      <c r="U239" s="2">
        <v>5.7703344229318589E-2</v>
      </c>
      <c r="V239" s="2">
        <v>4.6054312295700284E-2</v>
      </c>
      <c r="W239" s="2">
        <v>4.2261604224289664E-2</v>
      </c>
      <c r="X239" s="2">
        <v>5.9599698265023884E-2</v>
      </c>
      <c r="Y239" s="2">
        <v>4.7950666331405579E-2</v>
      </c>
      <c r="Z239" s="2">
        <v>3.3592557203922555E-2</v>
      </c>
      <c r="AA239" s="2">
        <v>6.4746944933366871E-2</v>
      </c>
      <c r="AB239" s="2">
        <v>0.13084842846366609</v>
      </c>
      <c r="AC239" s="2">
        <v>0.13599567513200905</v>
      </c>
      <c r="AD239" s="2">
        <v>9.4275886346492338E-2</v>
      </c>
      <c r="AE239" s="2">
        <v>9.6984963540357058E-2</v>
      </c>
      <c r="AF239" s="2">
        <v>7.666688458637165E-2</v>
      </c>
      <c r="AG239" s="2">
        <v>0.11053034950968066</v>
      </c>
      <c r="AH239" s="2">
        <v>0.10457037968317827</v>
      </c>
      <c r="AI239" s="2">
        <v>0.10267402564747297</v>
      </c>
      <c r="AJ239" s="2">
        <v>0.11215579582599949</v>
      </c>
      <c r="AK239" s="2">
        <v>0.17229730952979633</v>
      </c>
      <c r="AL239" s="2">
        <v>0.17554820216243397</v>
      </c>
    </row>
    <row r="242" spans="1:35" x14ac:dyDescent="0.4">
      <c r="A242" s="9" t="s">
        <v>148</v>
      </c>
    </row>
    <row r="243" spans="1:35" x14ac:dyDescent="0.4">
      <c r="A243" s="2" t="s">
        <v>65</v>
      </c>
    </row>
    <row r="244" spans="1:35" x14ac:dyDescent="0.4">
      <c r="A244" s="6" t="s">
        <v>149</v>
      </c>
      <c r="B244" s="6"/>
      <c r="C244" s="6"/>
    </row>
    <row r="245" spans="1:35" x14ac:dyDescent="0.4">
      <c r="A245" s="6" t="s">
        <v>150</v>
      </c>
      <c r="B245" s="6"/>
      <c r="C245" s="6"/>
    </row>
    <row r="246" spans="1:35" x14ac:dyDescent="0.4">
      <c r="A246" s="6" t="s">
        <v>151</v>
      </c>
      <c r="B246" s="6"/>
      <c r="C246" s="6"/>
    </row>
    <row r="247" spans="1:35" x14ac:dyDescent="0.4">
      <c r="A247" s="6" t="s">
        <v>318</v>
      </c>
      <c r="B247" s="6"/>
      <c r="C247" s="6"/>
    </row>
    <row r="248" spans="1:35" hidden="1" x14ac:dyDescent="0.4">
      <c r="A248" s="2" t="s">
        <v>34</v>
      </c>
      <c r="D248" s="10">
        <f t="shared" ref="D248:AI248" si="131">D252+D253+D254+D255+D256</f>
        <v>0</v>
      </c>
      <c r="E248" s="10">
        <f t="shared" si="131"/>
        <v>0</v>
      </c>
      <c r="F248" s="10">
        <f t="shared" si="131"/>
        <v>0</v>
      </c>
      <c r="G248" s="10">
        <f t="shared" si="131"/>
        <v>0</v>
      </c>
      <c r="H248" s="10">
        <f t="shared" si="131"/>
        <v>0</v>
      </c>
      <c r="I248" s="10">
        <f t="shared" si="131"/>
        <v>0</v>
      </c>
      <c r="J248" s="10">
        <f t="shared" si="131"/>
        <v>0</v>
      </c>
      <c r="K248" s="10">
        <f t="shared" si="131"/>
        <v>0</v>
      </c>
      <c r="L248" s="10">
        <f t="shared" si="131"/>
        <v>0</v>
      </c>
      <c r="M248" s="10">
        <f t="shared" si="131"/>
        <v>0</v>
      </c>
      <c r="N248" s="10">
        <f t="shared" si="131"/>
        <v>0</v>
      </c>
      <c r="O248" s="10">
        <f t="shared" si="131"/>
        <v>0</v>
      </c>
      <c r="P248" s="10">
        <f t="shared" si="131"/>
        <v>0</v>
      </c>
      <c r="Q248" s="10">
        <f t="shared" si="131"/>
        <v>0</v>
      </c>
      <c r="R248" s="10">
        <f t="shared" si="131"/>
        <v>0</v>
      </c>
      <c r="S248" s="10">
        <f t="shared" si="131"/>
        <v>0</v>
      </c>
      <c r="T248" s="10">
        <f t="shared" si="131"/>
        <v>0</v>
      </c>
      <c r="U248" s="10">
        <f t="shared" si="131"/>
        <v>0</v>
      </c>
      <c r="V248" s="10">
        <f t="shared" si="131"/>
        <v>0</v>
      </c>
      <c r="W248" s="10">
        <f t="shared" si="131"/>
        <v>0</v>
      </c>
      <c r="X248" s="10">
        <f t="shared" si="131"/>
        <v>0</v>
      </c>
      <c r="Y248" s="10">
        <f t="shared" si="131"/>
        <v>0</v>
      </c>
      <c r="Z248" s="10">
        <f t="shared" si="131"/>
        <v>0</v>
      </c>
      <c r="AA248" s="10">
        <f t="shared" si="131"/>
        <v>0</v>
      </c>
      <c r="AB248" s="10">
        <f t="shared" si="131"/>
        <v>0</v>
      </c>
      <c r="AC248" s="10">
        <f t="shared" si="131"/>
        <v>0</v>
      </c>
      <c r="AD248" s="10">
        <f t="shared" si="131"/>
        <v>0</v>
      </c>
      <c r="AE248" s="10">
        <f t="shared" si="131"/>
        <v>0</v>
      </c>
      <c r="AF248" s="10">
        <f t="shared" si="131"/>
        <v>0</v>
      </c>
      <c r="AG248" s="10">
        <f t="shared" si="131"/>
        <v>0</v>
      </c>
      <c r="AH248" s="10">
        <f t="shared" si="131"/>
        <v>0</v>
      </c>
      <c r="AI248" s="10">
        <f t="shared" si="131"/>
        <v>0</v>
      </c>
    </row>
    <row r="249" spans="1:35" hidden="1" x14ac:dyDescent="0.4">
      <c r="A249" s="14" t="s">
        <v>24</v>
      </c>
      <c r="B249" s="14"/>
      <c r="C249" s="14"/>
      <c r="D249" s="14"/>
      <c r="E249" s="15" t="e">
        <f t="shared" ref="E249:AI249" si="132">(E248-$D248)/$D248</f>
        <v>#DIV/0!</v>
      </c>
      <c r="F249" s="15" t="e">
        <f t="shared" si="132"/>
        <v>#DIV/0!</v>
      </c>
      <c r="G249" s="15" t="e">
        <f t="shared" si="132"/>
        <v>#DIV/0!</v>
      </c>
      <c r="H249" s="15" t="e">
        <f t="shared" si="132"/>
        <v>#DIV/0!</v>
      </c>
      <c r="I249" s="15" t="e">
        <f t="shared" si="132"/>
        <v>#DIV/0!</v>
      </c>
      <c r="J249" s="15" t="e">
        <f t="shared" si="132"/>
        <v>#DIV/0!</v>
      </c>
      <c r="K249" s="15" t="e">
        <f t="shared" si="132"/>
        <v>#DIV/0!</v>
      </c>
      <c r="L249" s="15" t="e">
        <f t="shared" si="132"/>
        <v>#DIV/0!</v>
      </c>
      <c r="M249" s="15" t="e">
        <f t="shared" si="132"/>
        <v>#DIV/0!</v>
      </c>
      <c r="N249" s="15" t="e">
        <f t="shared" si="132"/>
        <v>#DIV/0!</v>
      </c>
      <c r="O249" s="15" t="e">
        <f t="shared" si="132"/>
        <v>#DIV/0!</v>
      </c>
      <c r="P249" s="15" t="e">
        <f t="shared" si="132"/>
        <v>#DIV/0!</v>
      </c>
      <c r="Q249" s="15" t="e">
        <f t="shared" si="132"/>
        <v>#DIV/0!</v>
      </c>
      <c r="R249" s="15" t="e">
        <f t="shared" si="132"/>
        <v>#DIV/0!</v>
      </c>
      <c r="S249" s="45" t="e">
        <f t="shared" si="132"/>
        <v>#DIV/0!</v>
      </c>
      <c r="T249" s="15" t="e">
        <f t="shared" si="132"/>
        <v>#DIV/0!</v>
      </c>
      <c r="U249" s="15" t="e">
        <f t="shared" si="132"/>
        <v>#DIV/0!</v>
      </c>
      <c r="V249" s="15" t="e">
        <f t="shared" si="132"/>
        <v>#DIV/0!</v>
      </c>
      <c r="W249" s="15" t="e">
        <f t="shared" si="132"/>
        <v>#DIV/0!</v>
      </c>
      <c r="X249" s="15" t="e">
        <f t="shared" si="132"/>
        <v>#DIV/0!</v>
      </c>
      <c r="Y249" s="15" t="e">
        <f t="shared" si="132"/>
        <v>#DIV/0!</v>
      </c>
      <c r="Z249" s="15" t="e">
        <f t="shared" si="132"/>
        <v>#DIV/0!</v>
      </c>
      <c r="AA249" s="15" t="e">
        <f t="shared" si="132"/>
        <v>#DIV/0!</v>
      </c>
      <c r="AB249" s="15" t="e">
        <f t="shared" si="132"/>
        <v>#DIV/0!</v>
      </c>
      <c r="AC249" s="15" t="e">
        <f t="shared" si="132"/>
        <v>#DIV/0!</v>
      </c>
      <c r="AD249" s="15" t="e">
        <f t="shared" si="132"/>
        <v>#DIV/0!</v>
      </c>
      <c r="AE249" s="15" t="e">
        <f t="shared" si="132"/>
        <v>#DIV/0!</v>
      </c>
      <c r="AF249" s="15" t="e">
        <f t="shared" si="132"/>
        <v>#DIV/0!</v>
      </c>
      <c r="AG249" s="15" t="e">
        <f t="shared" si="132"/>
        <v>#DIV/0!</v>
      </c>
      <c r="AH249" s="15" t="e">
        <f t="shared" si="132"/>
        <v>#DIV/0!</v>
      </c>
      <c r="AI249" s="31" t="e">
        <f t="shared" si="132"/>
        <v>#DIV/0!</v>
      </c>
    </row>
    <row r="250" spans="1:35" hidden="1" x14ac:dyDescent="0.4">
      <c r="A250" s="16" t="s">
        <v>25</v>
      </c>
      <c r="D250" s="10"/>
      <c r="E250" s="17" t="e">
        <f t="shared" ref="E250:AI250" si="133">(E248-D248)/D248</f>
        <v>#DIV/0!</v>
      </c>
      <c r="F250" s="17" t="e">
        <f t="shared" si="133"/>
        <v>#DIV/0!</v>
      </c>
      <c r="G250" s="17" t="e">
        <f t="shared" si="133"/>
        <v>#DIV/0!</v>
      </c>
      <c r="H250" s="17" t="e">
        <f t="shared" si="133"/>
        <v>#DIV/0!</v>
      </c>
      <c r="I250" s="17" t="e">
        <f t="shared" si="133"/>
        <v>#DIV/0!</v>
      </c>
      <c r="J250" s="17" t="e">
        <f t="shared" si="133"/>
        <v>#DIV/0!</v>
      </c>
      <c r="K250" s="17" t="e">
        <f t="shared" si="133"/>
        <v>#DIV/0!</v>
      </c>
      <c r="L250" s="17" t="e">
        <f t="shared" si="133"/>
        <v>#DIV/0!</v>
      </c>
      <c r="M250" s="17" t="e">
        <f t="shared" si="133"/>
        <v>#DIV/0!</v>
      </c>
      <c r="N250" s="17" t="e">
        <f t="shared" si="133"/>
        <v>#DIV/0!</v>
      </c>
      <c r="O250" s="17" t="e">
        <f t="shared" si="133"/>
        <v>#DIV/0!</v>
      </c>
      <c r="P250" s="17" t="e">
        <f t="shared" si="133"/>
        <v>#DIV/0!</v>
      </c>
      <c r="Q250" s="17" t="e">
        <f t="shared" si="133"/>
        <v>#DIV/0!</v>
      </c>
      <c r="R250" s="17" t="e">
        <f t="shared" si="133"/>
        <v>#DIV/0!</v>
      </c>
      <c r="S250" s="17" t="e">
        <f t="shared" si="133"/>
        <v>#DIV/0!</v>
      </c>
      <c r="T250" s="17" t="e">
        <f t="shared" si="133"/>
        <v>#DIV/0!</v>
      </c>
      <c r="U250" s="17" t="e">
        <f t="shared" si="133"/>
        <v>#DIV/0!</v>
      </c>
      <c r="V250" s="17" t="e">
        <f t="shared" si="133"/>
        <v>#DIV/0!</v>
      </c>
      <c r="W250" s="17" t="e">
        <f t="shared" si="133"/>
        <v>#DIV/0!</v>
      </c>
      <c r="X250" s="17" t="e">
        <f t="shared" si="133"/>
        <v>#DIV/0!</v>
      </c>
      <c r="Y250" s="17" t="e">
        <f t="shared" si="133"/>
        <v>#DIV/0!</v>
      </c>
      <c r="Z250" s="17" t="e">
        <f t="shared" si="133"/>
        <v>#DIV/0!</v>
      </c>
      <c r="AA250" s="17" t="e">
        <f t="shared" si="133"/>
        <v>#DIV/0!</v>
      </c>
      <c r="AB250" s="17" t="e">
        <f t="shared" si="133"/>
        <v>#DIV/0!</v>
      </c>
      <c r="AC250" s="17" t="e">
        <f t="shared" si="133"/>
        <v>#DIV/0!</v>
      </c>
      <c r="AD250" s="17" t="e">
        <f t="shared" si="133"/>
        <v>#DIV/0!</v>
      </c>
      <c r="AE250" s="17" t="e">
        <f t="shared" si="133"/>
        <v>#DIV/0!</v>
      </c>
      <c r="AF250" s="17" t="e">
        <f t="shared" si="133"/>
        <v>#DIV/0!</v>
      </c>
      <c r="AG250" s="17" t="e">
        <f t="shared" si="133"/>
        <v>#DIV/0!</v>
      </c>
      <c r="AH250" s="20" t="e">
        <f t="shared" si="133"/>
        <v>#DIV/0!</v>
      </c>
      <c r="AI250" s="21" t="e">
        <f t="shared" si="133"/>
        <v>#DIV/0!</v>
      </c>
    </row>
    <row r="251" spans="1:35" hidden="1" x14ac:dyDescent="0.4">
      <c r="A251" s="2" t="s">
        <v>35</v>
      </c>
      <c r="D251" s="22" t="e">
        <f>D248/#REF!</f>
        <v>#REF!</v>
      </c>
      <c r="E251" s="22" t="e">
        <f>E248/#REF!</f>
        <v>#REF!</v>
      </c>
      <c r="F251" s="22" t="e">
        <f>F248/#REF!</f>
        <v>#REF!</v>
      </c>
      <c r="G251" s="22" t="e">
        <f>G248/#REF!</f>
        <v>#REF!</v>
      </c>
      <c r="H251" s="22" t="e">
        <f>H248/#REF!</f>
        <v>#REF!</v>
      </c>
      <c r="I251" s="22" t="e">
        <f>I248/#REF!</f>
        <v>#REF!</v>
      </c>
      <c r="J251" s="22" t="e">
        <f>J248/#REF!</f>
        <v>#REF!</v>
      </c>
      <c r="K251" s="22" t="e">
        <f>K248/#REF!</f>
        <v>#REF!</v>
      </c>
      <c r="L251" s="22" t="e">
        <f>L248/#REF!</f>
        <v>#REF!</v>
      </c>
      <c r="M251" s="22" t="e">
        <f>M248/#REF!</f>
        <v>#REF!</v>
      </c>
      <c r="N251" s="22" t="e">
        <f>N248/#REF!</f>
        <v>#REF!</v>
      </c>
      <c r="O251" s="22" t="e">
        <f>O248/#REF!</f>
        <v>#REF!</v>
      </c>
      <c r="P251" s="22" t="e">
        <f>P248/#REF!</f>
        <v>#REF!</v>
      </c>
      <c r="Q251" s="22" t="e">
        <f>Q248/#REF!</f>
        <v>#REF!</v>
      </c>
      <c r="R251" s="22" t="e">
        <f>R248/#REF!</f>
        <v>#REF!</v>
      </c>
      <c r="S251" s="22" t="e">
        <f>S248/#REF!</f>
        <v>#REF!</v>
      </c>
      <c r="T251" s="22" t="e">
        <f>T248/#REF!</f>
        <v>#REF!</v>
      </c>
      <c r="U251" s="22" t="e">
        <f>U248/#REF!</f>
        <v>#REF!</v>
      </c>
      <c r="V251" s="22" t="e">
        <f>V248/#REF!</f>
        <v>#REF!</v>
      </c>
      <c r="W251" s="22" t="e">
        <f>W248/#REF!</f>
        <v>#REF!</v>
      </c>
      <c r="X251" s="22" t="e">
        <f>X248/#REF!</f>
        <v>#REF!</v>
      </c>
      <c r="Y251" s="22" t="e">
        <f>Y248/#REF!</f>
        <v>#REF!</v>
      </c>
      <c r="Z251" s="22" t="e">
        <f>Z248/#REF!</f>
        <v>#REF!</v>
      </c>
      <c r="AA251" s="22" t="e">
        <f>AA248/#REF!</f>
        <v>#REF!</v>
      </c>
      <c r="AB251" s="22" t="e">
        <f>AB248/#REF!</f>
        <v>#REF!</v>
      </c>
      <c r="AC251" s="22" t="e">
        <f>AC248/#REF!</f>
        <v>#REF!</v>
      </c>
      <c r="AD251" s="22" t="e">
        <f>AD248/#REF!</f>
        <v>#REF!</v>
      </c>
      <c r="AE251" s="22" t="e">
        <f>AE248/#REF!</f>
        <v>#REF!</v>
      </c>
      <c r="AF251" s="22" t="e">
        <f>AF248/#REF!</f>
        <v>#REF!</v>
      </c>
      <c r="AG251" s="22" t="e">
        <f>AG248/#REF!</f>
        <v>#REF!</v>
      </c>
      <c r="AH251" s="22" t="e">
        <f>AH248/#REF!</f>
        <v>#REF!</v>
      </c>
      <c r="AI251" s="23" t="e">
        <f>AI248/#REF!</f>
        <v>#REF!</v>
      </c>
    </row>
    <row r="252" spans="1:35" hidden="1" x14ac:dyDescent="0.4">
      <c r="A252" s="2" t="s">
        <v>152</v>
      </c>
      <c r="B252" s="2" t="s">
        <v>153</v>
      </c>
      <c r="AI252" s="26"/>
    </row>
    <row r="253" spans="1:35" hidden="1" x14ac:dyDescent="0.4">
      <c r="A253" s="2" t="s">
        <v>154</v>
      </c>
      <c r="B253" s="2" t="s">
        <v>155</v>
      </c>
      <c r="AI253" s="26"/>
    </row>
    <row r="254" spans="1:35" hidden="1" x14ac:dyDescent="0.4">
      <c r="A254" s="2" t="s">
        <v>156</v>
      </c>
      <c r="B254" s="2" t="s">
        <v>157</v>
      </c>
      <c r="AI254" s="26"/>
    </row>
    <row r="255" spans="1:35" hidden="1" x14ac:dyDescent="0.4">
      <c r="A255" s="2" t="s">
        <v>158</v>
      </c>
      <c r="B255" s="2" t="s">
        <v>159</v>
      </c>
      <c r="AI255" s="26"/>
    </row>
    <row r="256" spans="1:35" hidden="1" x14ac:dyDescent="0.4">
      <c r="A256" s="2" t="s">
        <v>160</v>
      </c>
      <c r="B256" s="2" t="s">
        <v>161</v>
      </c>
    </row>
    <row r="259" spans="1:35" x14ac:dyDescent="0.4">
      <c r="A259" s="9" t="s">
        <v>162</v>
      </c>
    </row>
    <row r="260" spans="1:35" x14ac:dyDescent="0.4">
      <c r="A260" s="2" t="s">
        <v>65</v>
      </c>
    </row>
    <row r="261" spans="1:35" x14ac:dyDescent="0.4">
      <c r="A261" s="29" t="s">
        <v>163</v>
      </c>
      <c r="B261" s="6"/>
      <c r="C261" s="6"/>
    </row>
    <row r="262" spans="1:35" hidden="1" x14ac:dyDescent="0.4">
      <c r="A262" s="2" t="s">
        <v>34</v>
      </c>
      <c r="D262" s="10">
        <f t="shared" ref="D262:AI262" si="134">D266</f>
        <v>0</v>
      </c>
      <c r="E262" s="10">
        <f t="shared" si="134"/>
        <v>0</v>
      </c>
      <c r="F262" s="10">
        <f t="shared" si="134"/>
        <v>0</v>
      </c>
      <c r="G262" s="10">
        <f t="shared" si="134"/>
        <v>0</v>
      </c>
      <c r="H262" s="10">
        <f t="shared" si="134"/>
        <v>0</v>
      </c>
      <c r="I262" s="10">
        <f t="shared" si="134"/>
        <v>0</v>
      </c>
      <c r="J262" s="10">
        <f t="shared" si="134"/>
        <v>0</v>
      </c>
      <c r="K262" s="10">
        <f t="shared" si="134"/>
        <v>0</v>
      </c>
      <c r="L262" s="10">
        <f t="shared" si="134"/>
        <v>0</v>
      </c>
      <c r="M262" s="10">
        <f t="shared" si="134"/>
        <v>0</v>
      </c>
      <c r="N262" s="10">
        <f t="shared" si="134"/>
        <v>0</v>
      </c>
      <c r="O262" s="10">
        <f t="shared" si="134"/>
        <v>0</v>
      </c>
      <c r="P262" s="10">
        <f t="shared" si="134"/>
        <v>0</v>
      </c>
      <c r="Q262" s="10">
        <f t="shared" si="134"/>
        <v>0</v>
      </c>
      <c r="R262" s="10">
        <f t="shared" si="134"/>
        <v>0</v>
      </c>
      <c r="S262" s="10">
        <f t="shared" si="134"/>
        <v>0</v>
      </c>
      <c r="T262" s="10">
        <f t="shared" si="134"/>
        <v>0</v>
      </c>
      <c r="U262" s="10">
        <f t="shared" si="134"/>
        <v>0</v>
      </c>
      <c r="V262" s="10">
        <f t="shared" si="134"/>
        <v>0</v>
      </c>
      <c r="W262" s="10">
        <f t="shared" si="134"/>
        <v>0</v>
      </c>
      <c r="X262" s="10">
        <f t="shared" si="134"/>
        <v>0</v>
      </c>
      <c r="Y262" s="10">
        <f t="shared" si="134"/>
        <v>0</v>
      </c>
      <c r="Z262" s="10">
        <f t="shared" si="134"/>
        <v>0</v>
      </c>
      <c r="AA262" s="10">
        <f t="shared" si="134"/>
        <v>0</v>
      </c>
      <c r="AB262" s="10">
        <f t="shared" si="134"/>
        <v>0</v>
      </c>
      <c r="AC262" s="10">
        <f t="shared" si="134"/>
        <v>0</v>
      </c>
      <c r="AD262" s="10">
        <f t="shared" si="134"/>
        <v>0</v>
      </c>
      <c r="AE262" s="10">
        <f t="shared" si="134"/>
        <v>0</v>
      </c>
      <c r="AF262" s="10">
        <f t="shared" si="134"/>
        <v>0</v>
      </c>
      <c r="AG262" s="10">
        <f t="shared" si="134"/>
        <v>0</v>
      </c>
      <c r="AH262" s="10">
        <f t="shared" si="134"/>
        <v>0</v>
      </c>
      <c r="AI262" s="25">
        <f t="shared" si="134"/>
        <v>0</v>
      </c>
    </row>
    <row r="263" spans="1:35" hidden="1" x14ac:dyDescent="0.4">
      <c r="A263" s="14" t="s">
        <v>73</v>
      </c>
      <c r="B263" s="14"/>
      <c r="C263" s="14"/>
      <c r="D263" s="14"/>
      <c r="E263" s="15" t="e">
        <f t="shared" ref="E263:R263" si="135">(E262-$S262)/$S262</f>
        <v>#DIV/0!</v>
      </c>
      <c r="F263" s="15" t="e">
        <f t="shared" si="135"/>
        <v>#DIV/0!</v>
      </c>
      <c r="G263" s="15" t="e">
        <f t="shared" si="135"/>
        <v>#DIV/0!</v>
      </c>
      <c r="H263" s="15" t="e">
        <f t="shared" si="135"/>
        <v>#DIV/0!</v>
      </c>
      <c r="I263" s="15" t="e">
        <f t="shared" si="135"/>
        <v>#DIV/0!</v>
      </c>
      <c r="J263" s="15" t="e">
        <f t="shared" si="135"/>
        <v>#DIV/0!</v>
      </c>
      <c r="K263" s="15" t="e">
        <f t="shared" si="135"/>
        <v>#DIV/0!</v>
      </c>
      <c r="L263" s="15" t="e">
        <f t="shared" si="135"/>
        <v>#DIV/0!</v>
      </c>
      <c r="M263" s="15" t="e">
        <f t="shared" si="135"/>
        <v>#DIV/0!</v>
      </c>
      <c r="N263" s="15" t="e">
        <f t="shared" si="135"/>
        <v>#DIV/0!</v>
      </c>
      <c r="O263" s="15" t="e">
        <f t="shared" si="135"/>
        <v>#DIV/0!</v>
      </c>
      <c r="P263" s="15" t="e">
        <f t="shared" si="135"/>
        <v>#DIV/0!</v>
      </c>
      <c r="Q263" s="15" t="e">
        <f t="shared" si="135"/>
        <v>#DIV/0!</v>
      </c>
      <c r="R263" s="15" t="e">
        <f t="shared" si="135"/>
        <v>#DIV/0!</v>
      </c>
      <c r="S263" s="14"/>
      <c r="T263" s="15" t="e">
        <f t="shared" ref="T263:AI263" si="136">(T262-$S262)/$S262</f>
        <v>#DIV/0!</v>
      </c>
      <c r="U263" s="15" t="e">
        <f t="shared" si="136"/>
        <v>#DIV/0!</v>
      </c>
      <c r="V263" s="15" t="e">
        <f t="shared" si="136"/>
        <v>#DIV/0!</v>
      </c>
      <c r="W263" s="15" t="e">
        <f t="shared" si="136"/>
        <v>#DIV/0!</v>
      </c>
      <c r="X263" s="15" t="e">
        <f t="shared" si="136"/>
        <v>#DIV/0!</v>
      </c>
      <c r="Y263" s="15" t="e">
        <f t="shared" si="136"/>
        <v>#DIV/0!</v>
      </c>
      <c r="Z263" s="15" t="e">
        <f t="shared" si="136"/>
        <v>#DIV/0!</v>
      </c>
      <c r="AA263" s="15" t="e">
        <f t="shared" si="136"/>
        <v>#DIV/0!</v>
      </c>
      <c r="AB263" s="15" t="e">
        <f t="shared" si="136"/>
        <v>#DIV/0!</v>
      </c>
      <c r="AC263" s="15" t="e">
        <f t="shared" si="136"/>
        <v>#DIV/0!</v>
      </c>
      <c r="AD263" s="15" t="e">
        <f t="shared" si="136"/>
        <v>#DIV/0!</v>
      </c>
      <c r="AE263" s="15" t="e">
        <f t="shared" si="136"/>
        <v>#DIV/0!</v>
      </c>
      <c r="AF263" s="15" t="e">
        <f t="shared" si="136"/>
        <v>#DIV/0!</v>
      </c>
      <c r="AG263" s="15" t="e">
        <f t="shared" si="136"/>
        <v>#DIV/0!</v>
      </c>
      <c r="AH263" s="15" t="e">
        <f t="shared" si="136"/>
        <v>#DIV/0!</v>
      </c>
      <c r="AI263" s="31" t="e">
        <f t="shared" si="136"/>
        <v>#DIV/0!</v>
      </c>
    </row>
    <row r="264" spans="1:35" hidden="1" x14ac:dyDescent="0.4">
      <c r="A264" s="16" t="s">
        <v>25</v>
      </c>
      <c r="D264" s="10"/>
      <c r="E264" s="17" t="e">
        <f t="shared" ref="E264:R264" si="137">(E262-D262)/D262</f>
        <v>#DIV/0!</v>
      </c>
      <c r="F264" s="17" t="e">
        <f t="shared" si="137"/>
        <v>#DIV/0!</v>
      </c>
      <c r="G264" s="17" t="e">
        <f t="shared" si="137"/>
        <v>#DIV/0!</v>
      </c>
      <c r="H264" s="17" t="e">
        <f t="shared" si="137"/>
        <v>#DIV/0!</v>
      </c>
      <c r="I264" s="17" t="e">
        <f t="shared" si="137"/>
        <v>#DIV/0!</v>
      </c>
      <c r="J264" s="17" t="e">
        <f t="shared" si="137"/>
        <v>#DIV/0!</v>
      </c>
      <c r="K264" s="17" t="e">
        <f t="shared" si="137"/>
        <v>#DIV/0!</v>
      </c>
      <c r="L264" s="17" t="e">
        <f t="shared" si="137"/>
        <v>#DIV/0!</v>
      </c>
      <c r="M264" s="17" t="e">
        <f t="shared" si="137"/>
        <v>#DIV/0!</v>
      </c>
      <c r="N264" s="17" t="e">
        <f t="shared" si="137"/>
        <v>#DIV/0!</v>
      </c>
      <c r="O264" s="17" t="e">
        <f t="shared" si="137"/>
        <v>#DIV/0!</v>
      </c>
      <c r="P264" s="17" t="e">
        <f t="shared" si="137"/>
        <v>#DIV/0!</v>
      </c>
      <c r="Q264" s="17" t="e">
        <f t="shared" si="137"/>
        <v>#DIV/0!</v>
      </c>
      <c r="R264" s="17" t="e">
        <f t="shared" si="137"/>
        <v>#DIV/0!</v>
      </c>
      <c r="S264" s="10"/>
      <c r="T264" s="17" t="e">
        <f t="shared" ref="T264:AI264" si="138">(T262-S262)/S262</f>
        <v>#DIV/0!</v>
      </c>
      <c r="U264" s="17" t="e">
        <f t="shared" si="138"/>
        <v>#DIV/0!</v>
      </c>
      <c r="V264" s="17" t="e">
        <f t="shared" si="138"/>
        <v>#DIV/0!</v>
      </c>
      <c r="W264" s="17" t="e">
        <f t="shared" si="138"/>
        <v>#DIV/0!</v>
      </c>
      <c r="X264" s="17" t="e">
        <f t="shared" si="138"/>
        <v>#DIV/0!</v>
      </c>
      <c r="Y264" s="17" t="e">
        <f t="shared" si="138"/>
        <v>#DIV/0!</v>
      </c>
      <c r="Z264" s="17" t="e">
        <f t="shared" si="138"/>
        <v>#DIV/0!</v>
      </c>
      <c r="AA264" s="17" t="e">
        <f t="shared" si="138"/>
        <v>#DIV/0!</v>
      </c>
      <c r="AB264" s="17" t="e">
        <f t="shared" si="138"/>
        <v>#DIV/0!</v>
      </c>
      <c r="AC264" s="17" t="e">
        <f t="shared" si="138"/>
        <v>#DIV/0!</v>
      </c>
      <c r="AD264" s="17" t="e">
        <f t="shared" si="138"/>
        <v>#DIV/0!</v>
      </c>
      <c r="AE264" s="17" t="e">
        <f t="shared" si="138"/>
        <v>#DIV/0!</v>
      </c>
      <c r="AF264" s="17" t="e">
        <f t="shared" si="138"/>
        <v>#DIV/0!</v>
      </c>
      <c r="AG264" s="17" t="e">
        <f t="shared" si="138"/>
        <v>#DIV/0!</v>
      </c>
      <c r="AH264" s="20" t="e">
        <f t="shared" si="138"/>
        <v>#DIV/0!</v>
      </c>
      <c r="AI264" s="21" t="e">
        <f t="shared" si="138"/>
        <v>#DIV/0!</v>
      </c>
    </row>
    <row r="265" spans="1:35" hidden="1" x14ac:dyDescent="0.4">
      <c r="A265" s="2" t="s">
        <v>35</v>
      </c>
      <c r="D265" s="22" t="e">
        <f>D262/#REF!</f>
        <v>#REF!</v>
      </c>
      <c r="E265" s="22" t="e">
        <f>E262/#REF!</f>
        <v>#REF!</v>
      </c>
      <c r="F265" s="22" t="e">
        <f>F262/#REF!</f>
        <v>#REF!</v>
      </c>
      <c r="G265" s="22" t="e">
        <f>G262/#REF!</f>
        <v>#REF!</v>
      </c>
      <c r="H265" s="22" t="e">
        <f>H262/#REF!</f>
        <v>#REF!</v>
      </c>
      <c r="I265" s="22" t="e">
        <f>I262/#REF!</f>
        <v>#REF!</v>
      </c>
      <c r="J265" s="22" t="e">
        <f>J262/#REF!</f>
        <v>#REF!</v>
      </c>
      <c r="K265" s="22" t="e">
        <f>K262/#REF!</f>
        <v>#REF!</v>
      </c>
      <c r="L265" s="22" t="e">
        <f>L262/#REF!</f>
        <v>#REF!</v>
      </c>
      <c r="M265" s="22" t="e">
        <f>M262/#REF!</f>
        <v>#REF!</v>
      </c>
      <c r="N265" s="22" t="e">
        <f>N262/#REF!</f>
        <v>#REF!</v>
      </c>
      <c r="O265" s="22" t="e">
        <f>O262/#REF!</f>
        <v>#REF!</v>
      </c>
      <c r="P265" s="22" t="e">
        <f>P262/#REF!</f>
        <v>#REF!</v>
      </c>
      <c r="Q265" s="22" t="e">
        <f>Q262/#REF!</f>
        <v>#REF!</v>
      </c>
      <c r="R265" s="22" t="e">
        <f>R262/#REF!</f>
        <v>#REF!</v>
      </c>
      <c r="S265" s="22" t="e">
        <f>S262/#REF!</f>
        <v>#REF!</v>
      </c>
      <c r="T265" s="22" t="e">
        <f>T262/#REF!</f>
        <v>#REF!</v>
      </c>
      <c r="U265" s="22" t="e">
        <f>U262/#REF!</f>
        <v>#REF!</v>
      </c>
      <c r="V265" s="22" t="e">
        <f>V262/#REF!</f>
        <v>#REF!</v>
      </c>
      <c r="W265" s="22" t="e">
        <f>W262/#REF!</f>
        <v>#REF!</v>
      </c>
      <c r="X265" s="22" t="e">
        <f>X262/#REF!</f>
        <v>#REF!</v>
      </c>
      <c r="Y265" s="22" t="e">
        <f>Y262/#REF!</f>
        <v>#REF!</v>
      </c>
      <c r="Z265" s="22" t="e">
        <f>Z262/#REF!</f>
        <v>#REF!</v>
      </c>
      <c r="AA265" s="22" t="e">
        <f>AA262/#REF!</f>
        <v>#REF!</v>
      </c>
      <c r="AB265" s="22" t="e">
        <f>AB262/#REF!</f>
        <v>#REF!</v>
      </c>
      <c r="AC265" s="22" t="e">
        <f>AC262/#REF!</f>
        <v>#REF!</v>
      </c>
      <c r="AD265" s="22" t="e">
        <f>AD262/#REF!</f>
        <v>#REF!</v>
      </c>
      <c r="AE265" s="22" t="e">
        <f>AE262/#REF!</f>
        <v>#REF!</v>
      </c>
      <c r="AF265" s="22" t="e">
        <f>AF262/#REF!</f>
        <v>#REF!</v>
      </c>
      <c r="AG265" s="22" t="e">
        <f>AG262/#REF!</f>
        <v>#REF!</v>
      </c>
      <c r="AH265" s="22" t="e">
        <f>AH262/#REF!</f>
        <v>#REF!</v>
      </c>
      <c r="AI265" s="23" t="e">
        <f>AI262/#REF!</f>
        <v>#REF!</v>
      </c>
    </row>
    <row r="266" spans="1:35" hidden="1" x14ac:dyDescent="0.4">
      <c r="A266" s="32" t="s">
        <v>164</v>
      </c>
      <c r="B266" s="32" t="s">
        <v>165</v>
      </c>
      <c r="C266" s="32"/>
      <c r="AI266" s="26"/>
    </row>
    <row r="269" spans="1:35" x14ac:dyDescent="0.4">
      <c r="A269" s="9" t="s">
        <v>166</v>
      </c>
    </row>
    <row r="270" spans="1:35" x14ac:dyDescent="0.4">
      <c r="A270" s="2" t="s">
        <v>65</v>
      </c>
    </row>
    <row r="271" spans="1:35" x14ac:dyDescent="0.4">
      <c r="A271" s="4" t="s">
        <v>167</v>
      </c>
      <c r="B271" s="4"/>
      <c r="C271" s="4"/>
    </row>
    <row r="272" spans="1:35" x14ac:dyDescent="0.4">
      <c r="A272" s="4" t="s">
        <v>168</v>
      </c>
      <c r="B272" s="4"/>
      <c r="C272" s="4"/>
    </row>
    <row r="273" spans="1:38" x14ac:dyDescent="0.4">
      <c r="A273" s="4" t="s">
        <v>169</v>
      </c>
      <c r="B273" s="4"/>
      <c r="C273" s="4"/>
    </row>
    <row r="274" spans="1:38" x14ac:dyDescent="0.4">
      <c r="A274" s="2" t="s">
        <v>34</v>
      </c>
      <c r="D274" s="10">
        <f t="shared" ref="D274:AL274" si="139">D278+D280</f>
        <v>0</v>
      </c>
      <c r="E274" s="10">
        <f t="shared" si="139"/>
        <v>0</v>
      </c>
      <c r="F274" s="10">
        <f t="shared" si="139"/>
        <v>0</v>
      </c>
      <c r="G274" s="10">
        <f t="shared" si="139"/>
        <v>4.0284190000000004</v>
      </c>
      <c r="H274" s="10">
        <f t="shared" si="139"/>
        <v>2.873173</v>
      </c>
      <c r="I274" s="10">
        <f t="shared" si="139"/>
        <v>3.4747279999999998</v>
      </c>
      <c r="J274" s="10">
        <f t="shared" si="139"/>
        <v>3.450415</v>
      </c>
      <c r="K274" s="10">
        <f t="shared" si="139"/>
        <v>3.5097260000000001</v>
      </c>
      <c r="L274" s="10">
        <f t="shared" si="139"/>
        <v>5.7035809999999998</v>
      </c>
      <c r="M274" s="10">
        <f t="shared" si="139"/>
        <v>5.3621990000000004</v>
      </c>
      <c r="N274" s="10">
        <f t="shared" si="139"/>
        <v>5.7698830000000001</v>
      </c>
      <c r="O274" s="10">
        <f t="shared" si="139"/>
        <v>4.2561989999999996</v>
      </c>
      <c r="P274" s="10">
        <f t="shared" si="139"/>
        <v>4.1753050000000007</v>
      </c>
      <c r="Q274" s="10">
        <f t="shared" si="139"/>
        <v>3.5022419999999999</v>
      </c>
      <c r="R274" s="10">
        <f t="shared" si="139"/>
        <v>3.4024130000000001</v>
      </c>
      <c r="S274" s="10">
        <f t="shared" si="139"/>
        <v>2.2708179999999998</v>
      </c>
      <c r="T274" s="10">
        <f t="shared" si="139"/>
        <v>2.180431</v>
      </c>
      <c r="U274" s="10">
        <f t="shared" si="139"/>
        <v>2.6811820000000002</v>
      </c>
      <c r="V274" s="10">
        <f t="shared" si="139"/>
        <v>0.61998699999999995</v>
      </c>
      <c r="W274" s="10">
        <f t="shared" si="139"/>
        <v>0.484844</v>
      </c>
      <c r="X274" s="10">
        <f t="shared" si="139"/>
        <v>0.35739500000000002</v>
      </c>
      <c r="Y274" s="10">
        <f t="shared" si="139"/>
        <v>0.48455799999999999</v>
      </c>
      <c r="Z274" s="10">
        <f t="shared" si="139"/>
        <v>0.77164500000000003</v>
      </c>
      <c r="AA274" s="10">
        <f t="shared" si="139"/>
        <v>0.61985400000000002</v>
      </c>
      <c r="AB274" s="10">
        <f t="shared" si="139"/>
        <v>0.78875400000000007</v>
      </c>
      <c r="AC274" s="10">
        <f t="shared" si="139"/>
        <v>0.758857</v>
      </c>
      <c r="AD274" s="10">
        <f t="shared" si="139"/>
        <v>0.56533</v>
      </c>
      <c r="AE274" s="10">
        <f t="shared" si="139"/>
        <v>0.76593900000000004</v>
      </c>
      <c r="AF274" s="10">
        <f t="shared" si="139"/>
        <v>0.79812899999999998</v>
      </c>
      <c r="AG274" s="10">
        <f t="shared" si="139"/>
        <v>0.58677800000000002</v>
      </c>
      <c r="AH274" s="10">
        <f t="shared" si="139"/>
        <v>0.62379899999999999</v>
      </c>
      <c r="AI274" s="25">
        <f t="shared" si="139"/>
        <v>0.60313499999999998</v>
      </c>
      <c r="AJ274" s="25">
        <f t="shared" si="139"/>
        <v>0.37923200000000001</v>
      </c>
      <c r="AK274" s="25">
        <f t="shared" si="139"/>
        <v>0.42533500000000002</v>
      </c>
      <c r="AL274" s="25">
        <f t="shared" si="139"/>
        <v>0.43811530000000004</v>
      </c>
    </row>
    <row r="275" spans="1:38" x14ac:dyDescent="0.4">
      <c r="A275" s="14" t="s">
        <v>24</v>
      </c>
      <c r="B275" s="14"/>
      <c r="C275" s="14"/>
      <c r="D275" s="14"/>
      <c r="E275" s="15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15">
        <v>0</v>
      </c>
      <c r="Q275" s="15">
        <v>0</v>
      </c>
      <c r="R275" s="15">
        <v>0</v>
      </c>
      <c r="S275" s="15">
        <v>0</v>
      </c>
      <c r="T275" s="15">
        <v>0</v>
      </c>
      <c r="U275" s="15">
        <v>0</v>
      </c>
      <c r="V275" s="15">
        <v>0</v>
      </c>
      <c r="W275" s="15">
        <v>0</v>
      </c>
      <c r="X275" s="15">
        <v>0</v>
      </c>
      <c r="Y275" s="15">
        <v>0</v>
      </c>
      <c r="Z275" s="15">
        <v>0</v>
      </c>
      <c r="AA275" s="15">
        <v>0</v>
      </c>
      <c r="AB275" s="15">
        <v>0</v>
      </c>
      <c r="AC275" s="15">
        <v>0</v>
      </c>
      <c r="AD275" s="15">
        <v>0</v>
      </c>
      <c r="AE275" s="15">
        <v>0</v>
      </c>
      <c r="AF275" s="15">
        <v>0</v>
      </c>
      <c r="AG275" s="15">
        <v>0</v>
      </c>
      <c r="AH275" s="15">
        <v>0</v>
      </c>
      <c r="AI275" s="15">
        <v>0</v>
      </c>
      <c r="AJ275" s="15">
        <v>0</v>
      </c>
      <c r="AK275" s="15">
        <v>0</v>
      </c>
      <c r="AL275" s="15">
        <v>0</v>
      </c>
    </row>
    <row r="276" spans="1:38" x14ac:dyDescent="0.4">
      <c r="A276" s="16" t="s">
        <v>25</v>
      </c>
      <c r="D276" s="10"/>
      <c r="E276" s="17">
        <v>0</v>
      </c>
      <c r="F276" s="17">
        <v>0</v>
      </c>
      <c r="G276" s="17">
        <v>0</v>
      </c>
      <c r="H276" s="17">
        <f t="shared" ref="H276" si="140">(H274-G274)/G274</f>
        <v>-0.28677404212421803</v>
      </c>
      <c r="I276" s="17">
        <f t="shared" ref="I276" si="141">(I274-H274)/H274</f>
        <v>0.2093695715503382</v>
      </c>
      <c r="J276" s="17">
        <f t="shared" ref="J276" si="142">(J274-I274)/I274</f>
        <v>-6.9970944488316235E-3</v>
      </c>
      <c r="K276" s="17">
        <f t="shared" ref="K276" si="143">(K274-J274)/J274</f>
        <v>1.7189526477249872E-2</v>
      </c>
      <c r="L276" s="17">
        <f t="shared" ref="L276" si="144">(L274-K274)/K274</f>
        <v>0.62507870984800507</v>
      </c>
      <c r="M276" s="17">
        <f t="shared" ref="M276" si="145">(M274-L274)/L274</f>
        <v>-5.9853975949495486E-2</v>
      </c>
      <c r="N276" s="17">
        <f t="shared" ref="N276" si="146">(N274-M274)/M274</f>
        <v>7.6029255907884008E-2</v>
      </c>
      <c r="O276" s="17">
        <f t="shared" ref="O276" si="147">(O274-N274)/N274</f>
        <v>-0.26234223466922996</v>
      </c>
      <c r="P276" s="17">
        <f t="shared" ref="P276" si="148">(P274-O274)/O274</f>
        <v>-1.9006160191287796E-2</v>
      </c>
      <c r="Q276" s="17">
        <f t="shared" ref="Q276" si="149">(Q274-P274)/P274</f>
        <v>-0.16120091825627128</v>
      </c>
      <c r="R276" s="17">
        <f t="shared" ref="R276" si="150">(R274-Q274)/Q274</f>
        <v>-2.8504312380469347E-2</v>
      </c>
      <c r="S276" s="17">
        <f t="shared" ref="S276" si="151">(S274-R274)/R274</f>
        <v>-0.3325860205683438</v>
      </c>
      <c r="T276" s="17">
        <f t="shared" ref="T276" si="152">(T274-S274)/S274</f>
        <v>-3.9803718307675817E-2</v>
      </c>
      <c r="U276" s="17">
        <f t="shared" ref="U276" si="153">(U274-T274)/T274</f>
        <v>0.22965688893617828</v>
      </c>
      <c r="V276" s="17">
        <f t="shared" ref="V276" si="154">(V274-U274)/U274</f>
        <v>-0.76876355279126896</v>
      </c>
      <c r="W276" s="17">
        <f t="shared" ref="W276" si="155">(W274-V274)/V274</f>
        <v>-0.21797715113381405</v>
      </c>
      <c r="X276" s="17">
        <f t="shared" ref="X276" si="156">(X274-W274)/W274</f>
        <v>-0.26286599401044458</v>
      </c>
      <c r="Y276" s="17">
        <f t="shared" ref="Y276" si="157">(Y274-X274)/X274</f>
        <v>0.35580520152772133</v>
      </c>
      <c r="Z276" s="17">
        <f t="shared" ref="Z276" si="158">(Z274-Y274)/Y274</f>
        <v>0.59247190222842272</v>
      </c>
      <c r="AA276" s="17">
        <f t="shared" ref="AA276" si="159">(AA274-Z274)/Z274</f>
        <v>-0.19671092276888985</v>
      </c>
      <c r="AB276" s="17">
        <f t="shared" ref="AB276" si="160">(AB274-AA274)/AA274</f>
        <v>0.27248352031284795</v>
      </c>
      <c r="AC276" s="17">
        <f t="shared" ref="AC276" si="161">(AC274-AB274)/AB274</f>
        <v>-3.7904086698768005E-2</v>
      </c>
      <c r="AD276" s="17">
        <f t="shared" ref="AD276" si="162">(AD274-AC274)/AC274</f>
        <v>-0.25502433264765301</v>
      </c>
      <c r="AE276" s="17">
        <f t="shared" ref="AE276" si="163">(AE274-AD274)/AD274</f>
        <v>0.3548529177648454</v>
      </c>
      <c r="AF276" s="17">
        <f t="shared" ref="AF276" si="164">(AF274-AE274)/AE274</f>
        <v>4.2026845479861893E-2</v>
      </c>
      <c r="AG276" s="17">
        <f t="shared" ref="AG276" si="165">(AG274-AF274)/AF274</f>
        <v>-0.26480806987341643</v>
      </c>
      <c r="AH276" s="20">
        <f t="shared" ref="AH276" si="166">(AH274-AG274)/AG274</f>
        <v>6.3092004131034177E-2</v>
      </c>
      <c r="AI276" s="21">
        <f t="shared" ref="AI276" si="167">(AI274-AH274)/AH274</f>
        <v>-3.3126055027340562E-2</v>
      </c>
      <c r="AJ276" s="21">
        <f t="shared" ref="AJ276:AL277" si="168">(AJ274-AI274)/AI274</f>
        <v>-0.37123197957339565</v>
      </c>
      <c r="AK276" s="21">
        <f t="shared" si="168"/>
        <v>0.12156938233060502</v>
      </c>
      <c r="AL276" s="21">
        <f t="shared" si="168"/>
        <v>3.0047609531310665E-2</v>
      </c>
    </row>
    <row r="277" spans="1:38" hidden="1" x14ac:dyDescent="0.4">
      <c r="A277" s="2" t="s">
        <v>35</v>
      </c>
      <c r="D277" s="22" t="e">
        <f>D274/#REF!</f>
        <v>#REF!</v>
      </c>
      <c r="E277" s="22" t="e">
        <f>E274/#REF!</f>
        <v>#REF!</v>
      </c>
      <c r="F277" s="22" t="e">
        <f>F274/#REF!</f>
        <v>#REF!</v>
      </c>
      <c r="G277" s="22" t="e">
        <f>G274/#REF!</f>
        <v>#REF!</v>
      </c>
      <c r="H277" s="22" t="e">
        <f>H274/#REF!</f>
        <v>#REF!</v>
      </c>
      <c r="I277" s="22" t="e">
        <f>I274/#REF!</f>
        <v>#REF!</v>
      </c>
      <c r="J277" s="22" t="e">
        <f>J274/#REF!</f>
        <v>#REF!</v>
      </c>
      <c r="K277" s="22" t="e">
        <f>K274/#REF!</f>
        <v>#REF!</v>
      </c>
      <c r="L277" s="22" t="e">
        <f>L274/#REF!</f>
        <v>#REF!</v>
      </c>
      <c r="M277" s="22" t="e">
        <f>M274/#REF!</f>
        <v>#REF!</v>
      </c>
      <c r="N277" s="22" t="e">
        <f>N274/#REF!</f>
        <v>#REF!</v>
      </c>
      <c r="O277" s="22" t="e">
        <f>O274/#REF!</f>
        <v>#REF!</v>
      </c>
      <c r="P277" s="22" t="e">
        <f>P274/#REF!</f>
        <v>#REF!</v>
      </c>
      <c r="Q277" s="22" t="e">
        <f>Q274/#REF!</f>
        <v>#REF!</v>
      </c>
      <c r="R277" s="22" t="e">
        <f>R274/#REF!</f>
        <v>#REF!</v>
      </c>
      <c r="S277" s="22" t="e">
        <f>S274/#REF!</f>
        <v>#REF!</v>
      </c>
      <c r="T277" s="22" t="e">
        <f>T274/#REF!</f>
        <v>#REF!</v>
      </c>
      <c r="U277" s="22" t="e">
        <f>U274/#REF!</f>
        <v>#REF!</v>
      </c>
      <c r="V277" s="22" t="e">
        <f>V274/#REF!</f>
        <v>#REF!</v>
      </c>
      <c r="W277" s="22" t="e">
        <f>W274/#REF!</f>
        <v>#REF!</v>
      </c>
      <c r="X277" s="22" t="e">
        <f>X274/#REF!</f>
        <v>#REF!</v>
      </c>
      <c r="Y277" s="22" t="e">
        <f>Y274/#REF!</f>
        <v>#REF!</v>
      </c>
      <c r="Z277" s="22" t="e">
        <f>Z274/#REF!</f>
        <v>#REF!</v>
      </c>
      <c r="AA277" s="22" t="e">
        <f>AA274/#REF!</f>
        <v>#REF!</v>
      </c>
      <c r="AB277" s="22" t="e">
        <f>AB274/#REF!</f>
        <v>#REF!</v>
      </c>
      <c r="AC277" s="22" t="e">
        <f>AC274/#REF!</f>
        <v>#REF!</v>
      </c>
      <c r="AD277" s="22" t="e">
        <f>AD274/#REF!</f>
        <v>#REF!</v>
      </c>
      <c r="AE277" s="22" t="e">
        <f>AE274/#REF!</f>
        <v>#REF!</v>
      </c>
      <c r="AF277" s="22" t="e">
        <f>AF274/#REF!</f>
        <v>#REF!</v>
      </c>
      <c r="AG277" s="22" t="e">
        <f>AG274/#REF!</f>
        <v>#REF!</v>
      </c>
      <c r="AH277" s="22" t="e">
        <f>AH274/#REF!</f>
        <v>#REF!</v>
      </c>
      <c r="AI277" s="23" t="e">
        <f>AI274/#REF!</f>
        <v>#REF!</v>
      </c>
      <c r="AK277" s="21" t="e">
        <f t="shared" si="168"/>
        <v>#DIV/0!</v>
      </c>
    </row>
    <row r="278" spans="1:38" x14ac:dyDescent="0.4">
      <c r="A278" s="2" t="s">
        <v>170</v>
      </c>
      <c r="B278" s="2" t="s">
        <v>171</v>
      </c>
      <c r="D278" s="2">
        <v>0</v>
      </c>
      <c r="E278" s="2">
        <v>0</v>
      </c>
      <c r="F278" s="2">
        <v>0</v>
      </c>
      <c r="G278" s="2">
        <v>4.0284190000000004</v>
      </c>
      <c r="H278" s="2">
        <v>2.8731309999999999</v>
      </c>
      <c r="I278" s="2">
        <v>3.47471</v>
      </c>
      <c r="J278" s="2">
        <v>3.4503970000000002</v>
      </c>
      <c r="K278" s="2">
        <v>3.5096810000000001</v>
      </c>
      <c r="L278" s="2">
        <v>5.7035450000000001</v>
      </c>
      <c r="M278" s="2">
        <v>5.3621670000000003</v>
      </c>
      <c r="N278" s="2">
        <v>5.7698530000000003</v>
      </c>
      <c r="O278" s="2">
        <v>4.2561739999999997</v>
      </c>
      <c r="P278" s="2">
        <v>4.1752770000000003</v>
      </c>
      <c r="Q278" s="2">
        <v>3.5022099999999998</v>
      </c>
      <c r="R278" s="2">
        <v>3.4023840000000001</v>
      </c>
      <c r="S278" s="2">
        <v>2.2707869999999999</v>
      </c>
      <c r="T278" s="2">
        <v>2.1804039999999998</v>
      </c>
      <c r="U278" s="2">
        <v>2.681155</v>
      </c>
      <c r="V278" s="2">
        <v>0.61995999999999996</v>
      </c>
      <c r="W278" s="2">
        <v>0.48482399999999998</v>
      </c>
      <c r="X278" s="2">
        <v>0.357373</v>
      </c>
      <c r="Y278" s="2">
        <v>0.48452499999999998</v>
      </c>
      <c r="Z278" s="2">
        <v>0.77162500000000001</v>
      </c>
      <c r="AA278" s="2">
        <v>0.61982999999999999</v>
      </c>
      <c r="AB278" s="2">
        <v>0.78873400000000005</v>
      </c>
      <c r="AC278" s="2">
        <v>0.75883699999999998</v>
      </c>
      <c r="AD278" s="2">
        <v>0.56530999999999998</v>
      </c>
      <c r="AE278" s="2">
        <v>0.76591900000000002</v>
      </c>
      <c r="AF278" s="2">
        <v>0.79810899999999996</v>
      </c>
      <c r="AG278" s="2">
        <v>0.586758</v>
      </c>
      <c r="AH278" s="2">
        <v>0.62377899999999997</v>
      </c>
      <c r="AI278" s="26">
        <v>0.60311499999999996</v>
      </c>
      <c r="AJ278" s="2">
        <v>0.379216</v>
      </c>
      <c r="AK278" s="2">
        <v>0.425315</v>
      </c>
      <c r="AL278" s="2">
        <v>0.43809530000000002</v>
      </c>
    </row>
    <row r="279" spans="1:38" x14ac:dyDescent="0.4">
      <c r="A279" s="2" t="s">
        <v>172</v>
      </c>
      <c r="B279" s="2" t="s">
        <v>173</v>
      </c>
      <c r="D279" s="2">
        <v>0</v>
      </c>
      <c r="E279" s="2">
        <v>0</v>
      </c>
      <c r="F279" s="2">
        <v>0</v>
      </c>
      <c r="G279" s="2" t="s">
        <v>221</v>
      </c>
      <c r="H279" s="2" t="s">
        <v>221</v>
      </c>
      <c r="I279" s="2" t="s">
        <v>221</v>
      </c>
      <c r="J279" s="2" t="s">
        <v>221</v>
      </c>
      <c r="K279" s="2" t="s">
        <v>221</v>
      </c>
      <c r="L279" s="2" t="s">
        <v>221</v>
      </c>
      <c r="M279" s="2" t="s">
        <v>221</v>
      </c>
      <c r="N279" s="2" t="s">
        <v>221</v>
      </c>
      <c r="O279" s="2" t="s">
        <v>221</v>
      </c>
      <c r="P279" s="2" t="s">
        <v>221</v>
      </c>
      <c r="Q279" s="2" t="s">
        <v>221</v>
      </c>
      <c r="R279" s="2" t="s">
        <v>221</v>
      </c>
      <c r="S279" s="2" t="s">
        <v>221</v>
      </c>
      <c r="T279" s="2" t="s">
        <v>221</v>
      </c>
      <c r="U279" s="2" t="s">
        <v>221</v>
      </c>
      <c r="V279" s="2" t="s">
        <v>221</v>
      </c>
      <c r="W279" s="2" t="s">
        <v>221</v>
      </c>
      <c r="X279" s="2" t="s">
        <v>221</v>
      </c>
      <c r="Y279" s="2" t="s">
        <v>221</v>
      </c>
      <c r="Z279" s="2" t="s">
        <v>221</v>
      </c>
      <c r="AA279" s="2" t="s">
        <v>221</v>
      </c>
      <c r="AB279" s="2" t="s">
        <v>221</v>
      </c>
      <c r="AC279" s="2" t="s">
        <v>221</v>
      </c>
      <c r="AD279" s="2" t="s">
        <v>221</v>
      </c>
      <c r="AE279" s="2" t="s">
        <v>221</v>
      </c>
      <c r="AF279" s="2" t="s">
        <v>221</v>
      </c>
      <c r="AG279" s="2" t="s">
        <v>221</v>
      </c>
      <c r="AH279" s="2" t="s">
        <v>221</v>
      </c>
      <c r="AI279" s="2" t="s">
        <v>221</v>
      </c>
      <c r="AJ279" s="2" t="s">
        <v>221</v>
      </c>
      <c r="AK279" s="2" t="s">
        <v>221</v>
      </c>
      <c r="AL279" s="2" t="s">
        <v>221</v>
      </c>
    </row>
    <row r="280" spans="1:38" x14ac:dyDescent="0.4">
      <c r="A280" s="2" t="s">
        <v>174</v>
      </c>
      <c r="B280" s="2" t="s">
        <v>175</v>
      </c>
      <c r="D280" s="2">
        <v>0</v>
      </c>
      <c r="E280" s="2">
        <v>0</v>
      </c>
      <c r="F280" s="2">
        <v>0</v>
      </c>
      <c r="G280" s="2">
        <v>0</v>
      </c>
      <c r="H280" s="2">
        <v>4.1999999999999998E-5</v>
      </c>
      <c r="I280" s="2">
        <v>1.8E-5</v>
      </c>
      <c r="J280" s="2">
        <v>1.8E-5</v>
      </c>
      <c r="K280" s="2">
        <v>4.5000000000000003E-5</v>
      </c>
      <c r="L280" s="2">
        <v>3.6000000000000001E-5</v>
      </c>
      <c r="M280" s="2">
        <v>3.1999999999999999E-5</v>
      </c>
      <c r="N280" s="2">
        <v>3.0000000000000001E-5</v>
      </c>
      <c r="O280" s="2">
        <v>2.5000000000000001E-5</v>
      </c>
      <c r="P280" s="2">
        <v>2.8E-5</v>
      </c>
      <c r="Q280" s="2">
        <v>3.1999999999999999E-5</v>
      </c>
      <c r="R280" s="2">
        <v>2.9E-5</v>
      </c>
      <c r="S280" s="2">
        <v>3.1000000000000001E-5</v>
      </c>
      <c r="T280" s="2">
        <v>2.6999999999999999E-5</v>
      </c>
      <c r="U280" s="2">
        <v>2.6999999999999999E-5</v>
      </c>
      <c r="V280" s="2">
        <v>2.6999999999999999E-5</v>
      </c>
      <c r="W280" s="2">
        <v>2.0000000000000002E-5</v>
      </c>
      <c r="X280" s="2">
        <v>2.1999999999999999E-5</v>
      </c>
      <c r="Y280" s="2">
        <v>3.3000000000000003E-5</v>
      </c>
      <c r="Z280" s="2">
        <v>2.0000000000000002E-5</v>
      </c>
      <c r="AA280" s="2">
        <v>2.4000000000000001E-5</v>
      </c>
      <c r="AB280" s="2">
        <v>2.0000000000000002E-5</v>
      </c>
      <c r="AC280" s="2">
        <v>2.0000000000000002E-5</v>
      </c>
      <c r="AD280" s="2">
        <v>2.0000000000000002E-5</v>
      </c>
      <c r="AE280" s="2">
        <v>2.0000000000000002E-5</v>
      </c>
      <c r="AF280" s="2">
        <v>2.0000000000000002E-5</v>
      </c>
      <c r="AG280" s="2">
        <v>2.0000000000000002E-5</v>
      </c>
      <c r="AH280" s="2">
        <v>2.0000000000000002E-5</v>
      </c>
      <c r="AI280" s="2">
        <v>2.0000000000000002E-5</v>
      </c>
      <c r="AJ280" s="2">
        <v>1.5999999999999999E-5</v>
      </c>
      <c r="AK280" s="2">
        <v>2.0000000000000002E-5</v>
      </c>
      <c r="AL280" s="2">
        <v>2.0000000000000002E-5</v>
      </c>
    </row>
    <row r="283" spans="1:38" x14ac:dyDescent="0.4">
      <c r="A283" s="9" t="s">
        <v>176</v>
      </c>
    </row>
    <row r="284" spans="1:38" x14ac:dyDescent="0.4">
      <c r="A284" s="2" t="s">
        <v>65</v>
      </c>
    </row>
    <row r="285" spans="1:38" x14ac:dyDescent="0.4">
      <c r="A285" s="29" t="s">
        <v>177</v>
      </c>
      <c r="B285" s="6"/>
      <c r="C285" s="6"/>
    </row>
    <row r="286" spans="1:38" x14ac:dyDescent="0.4">
      <c r="A286" s="6" t="s">
        <v>178</v>
      </c>
      <c r="B286" s="6"/>
      <c r="C286" s="6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</row>
    <row r="287" spans="1:38" hidden="1" x14ac:dyDescent="0.4">
      <c r="A287" s="2" t="s">
        <v>34</v>
      </c>
      <c r="D287" s="10">
        <f t="shared" ref="D287:AK287" si="169">D292</f>
        <v>0</v>
      </c>
      <c r="E287" s="10">
        <f t="shared" si="169"/>
        <v>0</v>
      </c>
      <c r="F287" s="10">
        <f t="shared" si="169"/>
        <v>0</v>
      </c>
      <c r="G287" s="10">
        <f t="shared" si="169"/>
        <v>0</v>
      </c>
      <c r="H287" s="10">
        <f t="shared" si="169"/>
        <v>0</v>
      </c>
      <c r="I287" s="10">
        <f t="shared" si="169"/>
        <v>0</v>
      </c>
      <c r="J287" s="10">
        <f t="shared" si="169"/>
        <v>0</v>
      </c>
      <c r="K287" s="10">
        <f t="shared" si="169"/>
        <v>0</v>
      </c>
      <c r="L287" s="10">
        <f t="shared" si="169"/>
        <v>0</v>
      </c>
      <c r="M287" s="10">
        <f t="shared" si="169"/>
        <v>0</v>
      </c>
      <c r="N287" s="10">
        <f t="shared" si="169"/>
        <v>0</v>
      </c>
      <c r="O287" s="10">
        <f t="shared" si="169"/>
        <v>0</v>
      </c>
      <c r="P287" s="10">
        <f t="shared" si="169"/>
        <v>0</v>
      </c>
      <c r="Q287" s="10">
        <f t="shared" si="169"/>
        <v>0</v>
      </c>
      <c r="R287" s="10">
        <f t="shared" si="169"/>
        <v>0</v>
      </c>
      <c r="S287" s="10">
        <f t="shared" si="169"/>
        <v>0</v>
      </c>
      <c r="T287" s="10">
        <f t="shared" si="169"/>
        <v>0</v>
      </c>
      <c r="U287" s="10">
        <f t="shared" si="169"/>
        <v>0</v>
      </c>
      <c r="V287" s="10">
        <f t="shared" si="169"/>
        <v>0</v>
      </c>
      <c r="W287" s="10">
        <f t="shared" si="169"/>
        <v>0</v>
      </c>
      <c r="X287" s="10">
        <f t="shared" si="169"/>
        <v>0</v>
      </c>
      <c r="Y287" s="10">
        <f t="shared" si="169"/>
        <v>0</v>
      </c>
      <c r="Z287" s="10">
        <f t="shared" si="169"/>
        <v>0</v>
      </c>
      <c r="AA287" s="10">
        <f t="shared" si="169"/>
        <v>0</v>
      </c>
      <c r="AB287" s="10">
        <f t="shared" si="169"/>
        <v>0</v>
      </c>
      <c r="AC287" s="10">
        <f t="shared" si="169"/>
        <v>0</v>
      </c>
      <c r="AD287" s="10">
        <f t="shared" si="169"/>
        <v>0</v>
      </c>
      <c r="AE287" s="10">
        <f t="shared" si="169"/>
        <v>0</v>
      </c>
      <c r="AF287" s="10">
        <f t="shared" si="169"/>
        <v>0</v>
      </c>
      <c r="AG287" s="10">
        <f t="shared" si="169"/>
        <v>0</v>
      </c>
      <c r="AH287" s="10">
        <f t="shared" si="169"/>
        <v>0</v>
      </c>
      <c r="AI287" s="25">
        <f t="shared" si="169"/>
        <v>0</v>
      </c>
      <c r="AJ287" s="25">
        <f t="shared" si="169"/>
        <v>0</v>
      </c>
      <c r="AK287" s="25">
        <f t="shared" si="169"/>
        <v>0</v>
      </c>
    </row>
    <row r="288" spans="1:38" hidden="1" x14ac:dyDescent="0.4">
      <c r="A288" s="14" t="s">
        <v>24</v>
      </c>
      <c r="B288" s="14"/>
      <c r="C288" s="14"/>
      <c r="D288" s="14"/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  <c r="AF288" s="15">
        <v>0</v>
      </c>
      <c r="AG288" s="15">
        <v>0</v>
      </c>
      <c r="AH288" s="15">
        <v>0</v>
      </c>
      <c r="AI288" s="15">
        <v>0</v>
      </c>
      <c r="AJ288" s="15">
        <v>0</v>
      </c>
      <c r="AK288" s="15">
        <v>0</v>
      </c>
    </row>
    <row r="289" spans="1:38" hidden="1" x14ac:dyDescent="0.4">
      <c r="A289" s="16" t="s">
        <v>25</v>
      </c>
      <c r="D289" s="10"/>
      <c r="E289" s="17">
        <v>0</v>
      </c>
      <c r="F289" s="17">
        <v>0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7">
        <v>0</v>
      </c>
      <c r="N289" s="17">
        <v>0</v>
      </c>
      <c r="O289" s="17">
        <v>0</v>
      </c>
      <c r="P289" s="17">
        <v>0</v>
      </c>
      <c r="Q289" s="17">
        <v>0</v>
      </c>
      <c r="R289" s="17">
        <v>0</v>
      </c>
      <c r="S289" s="17">
        <v>0</v>
      </c>
      <c r="T289" s="17" t="e">
        <f t="shared" ref="T289" si="170">(T287-S287)/S287</f>
        <v>#DIV/0!</v>
      </c>
      <c r="U289" s="17" t="e">
        <f t="shared" ref="U289" si="171">(U287-T287)/T287</f>
        <v>#DIV/0!</v>
      </c>
      <c r="V289" s="17" t="e">
        <f t="shared" ref="V289" si="172">(V287-U287)/U287</f>
        <v>#DIV/0!</v>
      </c>
      <c r="W289" s="17" t="e">
        <f t="shared" ref="W289" si="173">(W287-V287)/V287</f>
        <v>#DIV/0!</v>
      </c>
      <c r="X289" s="17" t="e">
        <f t="shared" ref="X289" si="174">(X287-W287)/W287</f>
        <v>#DIV/0!</v>
      </c>
      <c r="Y289" s="17" t="e">
        <f t="shared" ref="Y289" si="175">(Y287-X287)/X287</f>
        <v>#DIV/0!</v>
      </c>
      <c r="Z289" s="17" t="e">
        <f t="shared" ref="Z289" si="176">(Z287-Y287)/Y287</f>
        <v>#DIV/0!</v>
      </c>
      <c r="AA289" s="17" t="e">
        <f t="shared" ref="AA289" si="177">(AA287-Z287)/Z287</f>
        <v>#DIV/0!</v>
      </c>
      <c r="AB289" s="17" t="e">
        <f t="shared" ref="AB289" si="178">(AB287-AA287)/AA287</f>
        <v>#DIV/0!</v>
      </c>
      <c r="AC289" s="17" t="e">
        <f t="shared" ref="AC289" si="179">(AC287-AB287)/AB287</f>
        <v>#DIV/0!</v>
      </c>
      <c r="AD289" s="17" t="e">
        <f t="shared" ref="AD289" si="180">(AD287-AC287)/AC287</f>
        <v>#DIV/0!</v>
      </c>
      <c r="AE289" s="17" t="e">
        <f t="shared" ref="AE289" si="181">(AE287-AD287)/AD287</f>
        <v>#DIV/0!</v>
      </c>
      <c r="AF289" s="17" t="e">
        <f t="shared" ref="AF289" si="182">(AF287-AE287)/AE287</f>
        <v>#DIV/0!</v>
      </c>
      <c r="AG289" s="17" t="e">
        <f t="shared" ref="AG289" si="183">(AG287-AF287)/AF287</f>
        <v>#DIV/0!</v>
      </c>
      <c r="AH289" s="20" t="e">
        <f t="shared" ref="AH289" si="184">(AH287-AG287)/AG287</f>
        <v>#DIV/0!</v>
      </c>
      <c r="AI289" s="21" t="e">
        <f t="shared" ref="AI289" si="185">(AI287-AH287)/AH287</f>
        <v>#DIV/0!</v>
      </c>
      <c r="AJ289" s="21" t="e">
        <f t="shared" ref="AJ289:AK289" si="186">(AJ287-AI287)/AI287</f>
        <v>#DIV/0!</v>
      </c>
      <c r="AK289" s="21" t="e">
        <f t="shared" si="186"/>
        <v>#DIV/0!</v>
      </c>
    </row>
    <row r="290" spans="1:38" hidden="1" x14ac:dyDescent="0.4">
      <c r="A290" s="2" t="s">
        <v>35</v>
      </c>
      <c r="D290" s="22" t="e">
        <f>D287/#REF!</f>
        <v>#REF!</v>
      </c>
      <c r="E290" s="22" t="e">
        <f>E287/#REF!</f>
        <v>#REF!</v>
      </c>
      <c r="F290" s="22" t="e">
        <f>F287/#REF!</f>
        <v>#REF!</v>
      </c>
      <c r="G290" s="22" t="e">
        <f>G287/#REF!</f>
        <v>#REF!</v>
      </c>
      <c r="H290" s="22" t="e">
        <f>H287/#REF!</f>
        <v>#REF!</v>
      </c>
      <c r="I290" s="22" t="e">
        <f>I287/#REF!</f>
        <v>#REF!</v>
      </c>
      <c r="J290" s="22" t="e">
        <f>J287/#REF!</f>
        <v>#REF!</v>
      </c>
      <c r="K290" s="22" t="e">
        <f>K287/#REF!</f>
        <v>#REF!</v>
      </c>
      <c r="L290" s="22" t="e">
        <f>L287/#REF!</f>
        <v>#REF!</v>
      </c>
      <c r="M290" s="22" t="e">
        <f>M287/#REF!</f>
        <v>#REF!</v>
      </c>
      <c r="N290" s="22" t="e">
        <f>N287/#REF!</f>
        <v>#REF!</v>
      </c>
      <c r="O290" s="22" t="e">
        <f>O287/#REF!</f>
        <v>#REF!</v>
      </c>
      <c r="P290" s="22" t="e">
        <f>P287/#REF!</f>
        <v>#REF!</v>
      </c>
      <c r="Q290" s="22" t="e">
        <f>Q287/#REF!</f>
        <v>#REF!</v>
      </c>
      <c r="R290" s="22" t="e">
        <f>R287/#REF!</f>
        <v>#REF!</v>
      </c>
      <c r="S290" s="22" t="e">
        <f>S287/#REF!</f>
        <v>#REF!</v>
      </c>
      <c r="T290" s="22" t="e">
        <f>T287/#REF!</f>
        <v>#REF!</v>
      </c>
      <c r="U290" s="22" t="e">
        <f>U287/#REF!</f>
        <v>#REF!</v>
      </c>
      <c r="V290" s="22" t="e">
        <f>V287/#REF!</f>
        <v>#REF!</v>
      </c>
      <c r="W290" s="22" t="e">
        <f>W287/#REF!</f>
        <v>#REF!</v>
      </c>
      <c r="X290" s="22" t="e">
        <f>X287/#REF!</f>
        <v>#REF!</v>
      </c>
      <c r="Y290" s="22" t="e">
        <f>Y287/#REF!</f>
        <v>#REF!</v>
      </c>
      <c r="Z290" s="22" t="e">
        <f>Z287/#REF!</f>
        <v>#REF!</v>
      </c>
      <c r="AA290" s="22" t="e">
        <f>AA287/#REF!</f>
        <v>#REF!</v>
      </c>
      <c r="AB290" s="22" t="e">
        <f>AB287/#REF!</f>
        <v>#REF!</v>
      </c>
      <c r="AC290" s="22" t="e">
        <f>AC287/#REF!</f>
        <v>#REF!</v>
      </c>
      <c r="AD290" s="22" t="e">
        <f>AD287/#REF!</f>
        <v>#REF!</v>
      </c>
      <c r="AE290" s="22" t="e">
        <f>AE287/#REF!</f>
        <v>#REF!</v>
      </c>
      <c r="AF290" s="22" t="e">
        <f>AF287/#REF!</f>
        <v>#REF!</v>
      </c>
      <c r="AG290" s="22" t="e">
        <f>AG287/#REF!</f>
        <v>#REF!</v>
      </c>
      <c r="AH290" s="22" t="e">
        <f>AH287/#REF!</f>
        <v>#REF!</v>
      </c>
      <c r="AI290" s="23" t="e">
        <f>AI287/#REF!</f>
        <v>#REF!</v>
      </c>
    </row>
    <row r="291" spans="1:38" hidden="1" x14ac:dyDescent="0.4">
      <c r="A291" s="2" t="s">
        <v>179</v>
      </c>
      <c r="B291" s="2" t="s">
        <v>180</v>
      </c>
      <c r="AI291" s="26"/>
    </row>
    <row r="292" spans="1:38" hidden="1" x14ac:dyDescent="0.4">
      <c r="A292" s="2" t="s">
        <v>181</v>
      </c>
      <c r="B292" s="2" t="s">
        <v>182</v>
      </c>
      <c r="C292" s="24"/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</row>
    <row r="293" spans="1:38" x14ac:dyDescent="0.4">
      <c r="C293" s="24"/>
    </row>
    <row r="294" spans="1:38" x14ac:dyDescent="0.4">
      <c r="C294" s="24"/>
    </row>
    <row r="295" spans="1:38" x14ac:dyDescent="0.4">
      <c r="A295" s="9" t="s">
        <v>183</v>
      </c>
    </row>
    <row r="296" spans="1:38" x14ac:dyDescent="0.4">
      <c r="A296" s="2" t="s">
        <v>65</v>
      </c>
    </row>
    <row r="297" spans="1:38" x14ac:dyDescent="0.4">
      <c r="A297" s="29" t="s">
        <v>184</v>
      </c>
      <c r="B297" s="6"/>
      <c r="C297" s="6"/>
    </row>
    <row r="298" spans="1:38" x14ac:dyDescent="0.4">
      <c r="A298" s="30" t="s">
        <v>185</v>
      </c>
      <c r="B298" s="4"/>
      <c r="C298" s="4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</row>
    <row r="299" spans="1:38" x14ac:dyDescent="0.4">
      <c r="A299" s="2" t="s">
        <v>34</v>
      </c>
      <c r="D299" s="10">
        <f t="shared" ref="D299:AL299" si="187">D304</f>
        <v>4.7904440849136105E-4</v>
      </c>
      <c r="E299" s="10">
        <f t="shared" si="187"/>
        <v>7.316747930688946E-4</v>
      </c>
      <c r="F299" s="10">
        <f t="shared" si="187"/>
        <v>1.382317198631788E-4</v>
      </c>
      <c r="G299" s="10">
        <f t="shared" si="187"/>
        <v>6.6732554416707013E-5</v>
      </c>
      <c r="H299" s="10">
        <f t="shared" si="187"/>
        <v>1.0486544265482529E-4</v>
      </c>
      <c r="I299" s="10">
        <f t="shared" si="187"/>
        <v>9.5332220595295734E-5</v>
      </c>
      <c r="J299" s="10">
        <f t="shared" si="187"/>
        <v>1.3346510883341403E-4</v>
      </c>
      <c r="K299" s="10">
        <f t="shared" si="187"/>
        <v>1.5253155295247316E-4</v>
      </c>
      <c r="L299" s="10">
        <f t="shared" si="187"/>
        <v>2.3594724597335691E-4</v>
      </c>
      <c r="M299" s="10">
        <f t="shared" si="187"/>
        <v>2.0973088530965058E-4</v>
      </c>
      <c r="N299" s="10">
        <f t="shared" si="187"/>
        <v>1.6087312225456153E-4</v>
      </c>
      <c r="O299" s="10">
        <f t="shared" si="187"/>
        <v>1.2023014750000001E-4</v>
      </c>
      <c r="P299" s="10">
        <f t="shared" si="187"/>
        <v>1.9281618189999998E-4</v>
      </c>
      <c r="Q299" s="10">
        <f t="shared" si="187"/>
        <v>3.4620696574999999E-4</v>
      </c>
      <c r="R299" s="10">
        <f t="shared" si="187"/>
        <v>4.3739147599999997E-4</v>
      </c>
      <c r="S299" s="10">
        <f t="shared" si="187"/>
        <v>4.9687339565000006E-4</v>
      </c>
      <c r="T299" s="10">
        <f t="shared" si="187"/>
        <v>4.1601057935000002E-4</v>
      </c>
      <c r="U299" s="10">
        <f t="shared" si="187"/>
        <v>6.2731240046999992E-4</v>
      </c>
      <c r="V299" s="10">
        <f t="shared" si="187"/>
        <v>6.1375084153000013E-4</v>
      </c>
      <c r="W299" s="10">
        <f t="shared" si="187"/>
        <v>3.34735464E-4</v>
      </c>
      <c r="X299" s="10">
        <f t="shared" si="187"/>
        <v>3.5791911009999997E-4</v>
      </c>
      <c r="Y299" s="10">
        <f t="shared" si="187"/>
        <v>3.2444114999999996E-4</v>
      </c>
      <c r="Z299" s="10">
        <f t="shared" si="187"/>
        <v>3.4216434999999996E-4</v>
      </c>
      <c r="AA299" s="10">
        <f t="shared" si="187"/>
        <v>3.4134030598274997E-4</v>
      </c>
      <c r="AB299" s="10">
        <f t="shared" si="187"/>
        <v>3.5417155200000004E-4</v>
      </c>
      <c r="AC299" s="10">
        <f t="shared" si="187"/>
        <v>3.1833423840000002E-4</v>
      </c>
      <c r="AD299" s="10">
        <f t="shared" si="187"/>
        <v>2.8335839999999997E-4</v>
      </c>
      <c r="AE299" s="10">
        <f t="shared" si="187"/>
        <v>2.8545600000000001E-4</v>
      </c>
      <c r="AF299" s="10">
        <f t="shared" si="187"/>
        <v>3.1582559999999998E-4</v>
      </c>
      <c r="AG299" s="10">
        <f t="shared" si="187"/>
        <v>3.1582559999999998E-4</v>
      </c>
      <c r="AH299" s="10">
        <f t="shared" si="187"/>
        <v>4.2809279999999998E-4</v>
      </c>
      <c r="AI299" s="39">
        <f t="shared" si="187"/>
        <v>4.6594079999999998E-4</v>
      </c>
      <c r="AJ299" s="39">
        <f t="shared" si="187"/>
        <v>4.5611589999999997E-4</v>
      </c>
      <c r="AK299" s="39">
        <f t="shared" si="187"/>
        <v>5.1374764999999995E-4</v>
      </c>
      <c r="AL299" s="39">
        <f t="shared" si="187"/>
        <v>6.5559215000000014E-4</v>
      </c>
    </row>
    <row r="300" spans="1:38" x14ac:dyDescent="0.4">
      <c r="A300" s="14" t="s">
        <v>24</v>
      </c>
      <c r="B300" s="14"/>
      <c r="C300" s="14"/>
      <c r="D300" s="14"/>
      <c r="E300" s="15">
        <f t="shared" ref="E300:AL300" si="188">(E299-$D299)/$D299</f>
        <v>0.5273631840796017</v>
      </c>
      <c r="F300" s="15">
        <f t="shared" si="188"/>
        <v>-0.71144278606965183</v>
      </c>
      <c r="G300" s="15">
        <f t="shared" si="188"/>
        <v>-0.8606965174129354</v>
      </c>
      <c r="H300" s="15">
        <f t="shared" si="188"/>
        <v>-0.78109452736318419</v>
      </c>
      <c r="I300" s="15">
        <f t="shared" si="188"/>
        <v>-0.80099502487562191</v>
      </c>
      <c r="J300" s="15">
        <f t="shared" si="188"/>
        <v>-0.72139303482587069</v>
      </c>
      <c r="K300" s="15">
        <f t="shared" si="188"/>
        <v>-0.68159203980099503</v>
      </c>
      <c r="L300" s="15">
        <f t="shared" si="188"/>
        <v>-0.5074626865671642</v>
      </c>
      <c r="M300" s="15">
        <f t="shared" si="188"/>
        <v>-0.56218905472636826</v>
      </c>
      <c r="N300" s="15">
        <f t="shared" si="188"/>
        <v>-0.66417910447761197</v>
      </c>
      <c r="O300" s="15">
        <f t="shared" si="188"/>
        <v>-0.74902087286930896</v>
      </c>
      <c r="P300" s="15">
        <f t="shared" si="188"/>
        <v>-0.59749831438962053</v>
      </c>
      <c r="Q300" s="15">
        <f t="shared" si="188"/>
        <v>-0.27729671902382014</v>
      </c>
      <c r="R300" s="15">
        <f t="shared" si="188"/>
        <v>-8.6950044198485274E-2</v>
      </c>
      <c r="S300" s="45">
        <f t="shared" si="188"/>
        <v>3.7217817059565034E-2</v>
      </c>
      <c r="T300" s="15">
        <f t="shared" si="188"/>
        <v>-0.13158243374527931</v>
      </c>
      <c r="U300" s="15">
        <f t="shared" si="188"/>
        <v>0.30950782297109874</v>
      </c>
      <c r="V300" s="15">
        <f t="shared" si="188"/>
        <v>0.2811982159709695</v>
      </c>
      <c r="W300" s="15">
        <f t="shared" si="188"/>
        <v>-0.30124335433916971</v>
      </c>
      <c r="X300" s="15">
        <f t="shared" si="188"/>
        <v>-0.25284774489450162</v>
      </c>
      <c r="Y300" s="15">
        <f t="shared" si="188"/>
        <v>-0.32273262301139904</v>
      </c>
      <c r="Z300" s="15">
        <f t="shared" si="188"/>
        <v>-0.28573563549657743</v>
      </c>
      <c r="AA300" s="15">
        <f t="shared" si="188"/>
        <v>-0.28745581843294682</v>
      </c>
      <c r="AB300" s="15">
        <f t="shared" si="188"/>
        <v>-0.26067073172739669</v>
      </c>
      <c r="AC300" s="15">
        <f t="shared" si="188"/>
        <v>-0.33548073465147066</v>
      </c>
      <c r="AD300" s="15">
        <f t="shared" si="188"/>
        <v>-0.40849241745171111</v>
      </c>
      <c r="AE300" s="15">
        <f t="shared" si="188"/>
        <v>-0.40411370023297571</v>
      </c>
      <c r="AF300" s="15">
        <f t="shared" si="188"/>
        <v>-0.34071749006606872</v>
      </c>
      <c r="AG300" s="15">
        <f t="shared" si="188"/>
        <v>-0.34071749006606872</v>
      </c>
      <c r="AH300" s="15">
        <f t="shared" si="188"/>
        <v>-0.10636092935897386</v>
      </c>
      <c r="AI300" s="31">
        <f t="shared" si="188"/>
        <v>-2.7353640412227834E-2</v>
      </c>
      <c r="AJ300" s="31">
        <f t="shared" si="188"/>
        <v>-4.7863012457590469E-2</v>
      </c>
      <c r="AK300" s="31">
        <f t="shared" si="188"/>
        <v>7.2442639750098931E-2</v>
      </c>
      <c r="AL300" s="31">
        <f t="shared" si="188"/>
        <v>0.36854149297898109</v>
      </c>
    </row>
    <row r="301" spans="1:38" x14ac:dyDescent="0.4">
      <c r="A301" s="16" t="s">
        <v>25</v>
      </c>
      <c r="D301" s="10"/>
      <c r="E301" s="17">
        <f t="shared" ref="E301:AL301" si="189">(E299-D299)/D299</f>
        <v>0.5273631840796017</v>
      </c>
      <c r="F301" s="17">
        <f t="shared" si="189"/>
        <v>-0.81107491856677527</v>
      </c>
      <c r="G301" s="17">
        <f t="shared" si="189"/>
        <v>-0.51724137931034475</v>
      </c>
      <c r="H301" s="17">
        <f t="shared" si="189"/>
        <v>0.57142857142857117</v>
      </c>
      <c r="I301" s="17">
        <f t="shared" si="189"/>
        <v>-9.0909090909090759E-2</v>
      </c>
      <c r="J301" s="17">
        <f t="shared" si="189"/>
        <v>0.39999999999999997</v>
      </c>
      <c r="K301" s="17">
        <f t="shared" si="189"/>
        <v>0.14285714285714279</v>
      </c>
      <c r="L301" s="17">
        <f t="shared" si="189"/>
        <v>0.54687499999999989</v>
      </c>
      <c r="M301" s="17">
        <f t="shared" si="189"/>
        <v>-0.11111111111111115</v>
      </c>
      <c r="N301" s="17">
        <f t="shared" si="189"/>
        <v>-0.23295454545454544</v>
      </c>
      <c r="O301" s="17">
        <f t="shared" si="189"/>
        <v>-0.25263993254416423</v>
      </c>
      <c r="P301" s="17">
        <f t="shared" si="189"/>
        <v>0.60372573692467568</v>
      </c>
      <c r="Q301" s="17">
        <f t="shared" si="189"/>
        <v>0.79552858239643442</v>
      </c>
      <c r="R301" s="17">
        <f t="shared" si="189"/>
        <v>0.26338150086744749</v>
      </c>
      <c r="S301" s="17">
        <f t="shared" si="189"/>
        <v>0.13599240706282101</v>
      </c>
      <c r="T301" s="17">
        <f t="shared" si="189"/>
        <v>-0.16274330042206606</v>
      </c>
      <c r="U301" s="17">
        <f t="shared" si="189"/>
        <v>0.50792415291493453</v>
      </c>
      <c r="V301" s="17">
        <f t="shared" si="189"/>
        <v>-2.1618509262433035E-2</v>
      </c>
      <c r="W301" s="17">
        <f t="shared" si="189"/>
        <v>-0.45460691643933471</v>
      </c>
      <c r="X301" s="17">
        <f t="shared" si="189"/>
        <v>6.9259605250550832E-2</v>
      </c>
      <c r="Y301" s="17">
        <f t="shared" si="189"/>
        <v>-9.3534989206490018E-2</v>
      </c>
      <c r="Z301" s="17">
        <f t="shared" si="189"/>
        <v>5.4626856056945908E-2</v>
      </c>
      <c r="AA301" s="17">
        <f t="shared" si="189"/>
        <v>-2.408328095109811E-3</v>
      </c>
      <c r="AB301" s="17">
        <f t="shared" si="189"/>
        <v>3.7590773173732703E-2</v>
      </c>
      <c r="AC301" s="17">
        <f t="shared" si="189"/>
        <v>-0.10118631323613482</v>
      </c>
      <c r="AD301" s="17">
        <f t="shared" si="189"/>
        <v>-0.10987143128491093</v>
      </c>
      <c r="AE301" s="17">
        <f t="shared" si="189"/>
        <v>7.4026392018025442E-3</v>
      </c>
      <c r="AF301" s="17">
        <f t="shared" si="189"/>
        <v>0.10638977635782736</v>
      </c>
      <c r="AG301" s="17">
        <f t="shared" si="189"/>
        <v>0</v>
      </c>
      <c r="AH301" s="20">
        <f t="shared" si="189"/>
        <v>0.35547213398787181</v>
      </c>
      <c r="AI301" s="21">
        <f t="shared" si="189"/>
        <v>8.8410737111205784E-2</v>
      </c>
      <c r="AJ301" s="21">
        <f t="shared" si="189"/>
        <v>-2.1086155151040651E-2</v>
      </c>
      <c r="AK301" s="21">
        <f t="shared" si="189"/>
        <v>0.12635330186910823</v>
      </c>
      <c r="AL301" s="21">
        <f t="shared" si="189"/>
        <v>0.27609761329321936</v>
      </c>
    </row>
    <row r="302" spans="1:38" hidden="1" x14ac:dyDescent="0.4">
      <c r="A302" s="2" t="s">
        <v>35</v>
      </c>
      <c r="D302" s="22" t="e">
        <f>D299/#REF!</f>
        <v>#REF!</v>
      </c>
      <c r="E302" s="22" t="e">
        <f>E299/#REF!</f>
        <v>#REF!</v>
      </c>
      <c r="F302" s="22" t="e">
        <f>F299/#REF!</f>
        <v>#REF!</v>
      </c>
      <c r="G302" s="22" t="e">
        <f>G299/#REF!</f>
        <v>#REF!</v>
      </c>
      <c r="H302" s="22" t="e">
        <f>H299/#REF!</f>
        <v>#REF!</v>
      </c>
      <c r="I302" s="22" t="e">
        <f>I299/#REF!</f>
        <v>#REF!</v>
      </c>
      <c r="J302" s="22" t="e">
        <f>J299/#REF!</f>
        <v>#REF!</v>
      </c>
      <c r="K302" s="22" t="e">
        <f>K299/#REF!</f>
        <v>#REF!</v>
      </c>
      <c r="L302" s="22" t="e">
        <f>L299/#REF!</f>
        <v>#REF!</v>
      </c>
      <c r="M302" s="22" t="e">
        <f>M299/#REF!</f>
        <v>#REF!</v>
      </c>
      <c r="N302" s="22" t="e">
        <f>N299/#REF!</f>
        <v>#REF!</v>
      </c>
      <c r="O302" s="22" t="e">
        <f>O299/#REF!</f>
        <v>#REF!</v>
      </c>
      <c r="P302" s="22" t="e">
        <f>P299/#REF!</f>
        <v>#REF!</v>
      </c>
      <c r="Q302" s="22" t="e">
        <f>Q299/#REF!</f>
        <v>#REF!</v>
      </c>
      <c r="R302" s="22" t="e">
        <f>R299/#REF!</f>
        <v>#REF!</v>
      </c>
      <c r="S302" s="22" t="e">
        <f>S299/#REF!</f>
        <v>#REF!</v>
      </c>
      <c r="T302" s="22" t="e">
        <f>T299/#REF!</f>
        <v>#REF!</v>
      </c>
      <c r="U302" s="22" t="e">
        <f>U299/#REF!</f>
        <v>#REF!</v>
      </c>
      <c r="V302" s="22" t="e">
        <f>V299/#REF!</f>
        <v>#REF!</v>
      </c>
      <c r="W302" s="22" t="e">
        <f>W299/#REF!</f>
        <v>#REF!</v>
      </c>
      <c r="X302" s="22" t="e">
        <f>X299/#REF!</f>
        <v>#REF!</v>
      </c>
      <c r="Y302" s="22" t="e">
        <f>Y299/#REF!</f>
        <v>#REF!</v>
      </c>
      <c r="Z302" s="22" t="e">
        <f>Z299/#REF!</f>
        <v>#REF!</v>
      </c>
      <c r="AA302" s="22" t="e">
        <f>AA299/#REF!</f>
        <v>#REF!</v>
      </c>
      <c r="AB302" s="22" t="e">
        <f>AB299/#REF!</f>
        <v>#REF!</v>
      </c>
      <c r="AC302" s="22" t="e">
        <f>AC299/#REF!</f>
        <v>#REF!</v>
      </c>
      <c r="AD302" s="22" t="e">
        <f>AD299/#REF!</f>
        <v>#REF!</v>
      </c>
      <c r="AE302" s="22" t="e">
        <f>AE299/#REF!</f>
        <v>#REF!</v>
      </c>
      <c r="AF302" s="22" t="e">
        <f>AF299/#REF!</f>
        <v>#REF!</v>
      </c>
      <c r="AG302" s="22" t="e">
        <f>AG299/#REF!</f>
        <v>#REF!</v>
      </c>
      <c r="AH302" s="22" t="e">
        <f>AH299/#REF!</f>
        <v>#REF!</v>
      </c>
      <c r="AI302" s="23" t="e">
        <f>AI299/#REF!</f>
        <v>#REF!</v>
      </c>
    </row>
    <row r="303" spans="1:38" hidden="1" x14ac:dyDescent="0.4">
      <c r="A303" s="2" t="s">
        <v>186</v>
      </c>
      <c r="B303" s="2" t="s">
        <v>187</v>
      </c>
      <c r="AI303" s="26"/>
    </row>
    <row r="304" spans="1:38" x14ac:dyDescent="0.4">
      <c r="A304" s="2" t="s">
        <v>188</v>
      </c>
      <c r="B304" s="2" t="s">
        <v>189</v>
      </c>
      <c r="D304" s="2">
        <v>4.7904440849136105E-4</v>
      </c>
      <c r="E304" s="2">
        <v>7.316747930688946E-4</v>
      </c>
      <c r="F304" s="2">
        <v>1.382317198631788E-4</v>
      </c>
      <c r="G304" s="2">
        <v>6.6732554416707013E-5</v>
      </c>
      <c r="H304" s="2">
        <v>1.0486544265482529E-4</v>
      </c>
      <c r="I304" s="2">
        <v>9.5332220595295734E-5</v>
      </c>
      <c r="J304" s="2">
        <v>1.3346510883341403E-4</v>
      </c>
      <c r="K304" s="2">
        <v>1.5253155295247316E-4</v>
      </c>
      <c r="L304" s="2">
        <v>2.3594724597335691E-4</v>
      </c>
      <c r="M304" s="2">
        <v>2.0973088530965058E-4</v>
      </c>
      <c r="N304" s="2">
        <v>1.6087312225456153E-4</v>
      </c>
      <c r="O304" s="2">
        <v>1.2023014750000001E-4</v>
      </c>
      <c r="P304" s="2">
        <v>1.9281618189999998E-4</v>
      </c>
      <c r="Q304" s="2">
        <v>3.4620696574999999E-4</v>
      </c>
      <c r="R304" s="2">
        <v>4.3739147599999997E-4</v>
      </c>
      <c r="S304" s="2">
        <v>4.9687339565000006E-4</v>
      </c>
      <c r="T304" s="2">
        <v>4.1601057935000002E-4</v>
      </c>
      <c r="U304" s="2">
        <v>6.2731240046999992E-4</v>
      </c>
      <c r="V304" s="2">
        <v>6.1375084153000013E-4</v>
      </c>
      <c r="W304" s="2">
        <v>3.34735464E-4</v>
      </c>
      <c r="X304" s="2">
        <v>3.5791911009999997E-4</v>
      </c>
      <c r="Y304" s="2">
        <v>3.2444114999999996E-4</v>
      </c>
      <c r="Z304" s="2">
        <v>3.4216434999999996E-4</v>
      </c>
      <c r="AA304" s="2">
        <v>3.4134030598274997E-4</v>
      </c>
      <c r="AB304" s="2">
        <v>3.5417155200000004E-4</v>
      </c>
      <c r="AC304" s="2">
        <v>3.1833423840000002E-4</v>
      </c>
      <c r="AD304" s="2">
        <v>2.8335839999999997E-4</v>
      </c>
      <c r="AE304" s="2">
        <v>2.8545600000000001E-4</v>
      </c>
      <c r="AF304" s="2">
        <v>3.1582559999999998E-4</v>
      </c>
      <c r="AG304" s="2">
        <v>3.1582559999999998E-4</v>
      </c>
      <c r="AH304" s="2">
        <v>4.2809279999999998E-4</v>
      </c>
      <c r="AI304" s="2">
        <v>4.6594079999999998E-4</v>
      </c>
      <c r="AJ304" s="2">
        <v>4.5611589999999997E-4</v>
      </c>
      <c r="AK304" s="2">
        <v>5.1374764999999995E-4</v>
      </c>
      <c r="AL304" s="2">
        <v>6.5559215000000014E-4</v>
      </c>
    </row>
    <row r="306" spans="1:38" x14ac:dyDescent="0.4">
      <c r="A306" s="9" t="s">
        <v>190</v>
      </c>
    </row>
    <row r="307" spans="1:38" x14ac:dyDescent="0.4">
      <c r="A307" s="2" t="s">
        <v>65</v>
      </c>
    </row>
    <row r="308" spans="1:38" x14ac:dyDescent="0.4">
      <c r="A308" s="6" t="s">
        <v>191</v>
      </c>
      <c r="B308" s="6"/>
      <c r="C308" s="6"/>
    </row>
    <row r="309" spans="1:38" x14ac:dyDescent="0.4">
      <c r="A309" s="6" t="s">
        <v>192</v>
      </c>
      <c r="B309" s="6"/>
      <c r="C309" s="6"/>
    </row>
    <row r="310" spans="1:38" x14ac:dyDescent="0.4">
      <c r="A310" s="6" t="s">
        <v>193</v>
      </c>
      <c r="B310" s="6"/>
      <c r="C310" s="6"/>
    </row>
    <row r="311" spans="1:38" x14ac:dyDescent="0.4">
      <c r="A311" s="6" t="s">
        <v>194</v>
      </c>
      <c r="B311" s="6"/>
      <c r="C311" s="6"/>
    </row>
    <row r="312" spans="1:38" x14ac:dyDescent="0.4">
      <c r="A312" s="6" t="s">
        <v>195</v>
      </c>
      <c r="B312" s="6"/>
      <c r="C312" s="6"/>
    </row>
    <row r="313" spans="1:38" x14ac:dyDescent="0.4">
      <c r="A313" s="6" t="s">
        <v>196</v>
      </c>
      <c r="B313" s="6"/>
      <c r="C313" s="6"/>
    </row>
    <row r="314" spans="1:38" x14ac:dyDescent="0.4">
      <c r="A314" s="4" t="s">
        <v>197</v>
      </c>
      <c r="B314" s="4"/>
      <c r="C314" s="4"/>
    </row>
    <row r="315" spans="1:38" x14ac:dyDescent="0.4">
      <c r="A315" s="2" t="s">
        <v>34</v>
      </c>
      <c r="D315" s="10">
        <f>D325</f>
        <v>0</v>
      </c>
      <c r="E315" s="10">
        <f t="shared" ref="E315:R315" si="190">E325</f>
        <v>0</v>
      </c>
      <c r="F315" s="10">
        <f t="shared" si="190"/>
        <v>0</v>
      </c>
      <c r="G315" s="10">
        <f t="shared" si="190"/>
        <v>0</v>
      </c>
      <c r="H315" s="10">
        <f t="shared" si="190"/>
        <v>0</v>
      </c>
      <c r="I315" s="10">
        <f t="shared" si="190"/>
        <v>0</v>
      </c>
      <c r="J315" s="10">
        <f t="shared" si="190"/>
        <v>0</v>
      </c>
      <c r="K315" s="10">
        <f t="shared" si="190"/>
        <v>0</v>
      </c>
      <c r="L315" s="10">
        <f t="shared" si="190"/>
        <v>0</v>
      </c>
      <c r="M315" s="10">
        <f t="shared" si="190"/>
        <v>0</v>
      </c>
      <c r="N315" s="10">
        <f t="shared" si="190"/>
        <v>0</v>
      </c>
      <c r="O315" s="10">
        <f t="shared" si="190"/>
        <v>0</v>
      </c>
      <c r="P315" s="10">
        <f t="shared" si="190"/>
        <v>0</v>
      </c>
      <c r="Q315" s="10">
        <f t="shared" si="190"/>
        <v>0</v>
      </c>
      <c r="R315" s="10">
        <f t="shared" si="190"/>
        <v>0</v>
      </c>
      <c r="S315" s="10">
        <f>S325</f>
        <v>3.1252649999999999E-3</v>
      </c>
      <c r="T315" s="10">
        <f t="shared" ref="T315:AL315" si="191">T325</f>
        <v>3.8059449999999998E-3</v>
      </c>
      <c r="U315" s="10">
        <f t="shared" si="191"/>
        <v>5.6914000000000001E-3</v>
      </c>
      <c r="V315" s="10">
        <f t="shared" si="191"/>
        <v>6.1926150000000003E-3</v>
      </c>
      <c r="W315" s="10">
        <f t="shared" si="191"/>
        <v>2.4124099999999998E-3</v>
      </c>
      <c r="X315" s="10">
        <f t="shared" si="191"/>
        <v>3.0451850000000002E-3</v>
      </c>
      <c r="Y315" s="10">
        <f t="shared" si="191"/>
        <v>2.9336449999999999E-3</v>
      </c>
      <c r="Z315" s="10">
        <f t="shared" si="191"/>
        <v>4.1777450000000001E-3</v>
      </c>
      <c r="AA315" s="10">
        <f t="shared" si="191"/>
        <v>5.2030549999999998E-3</v>
      </c>
      <c r="AB315" s="10">
        <f t="shared" si="191"/>
        <v>4.7747700000000002E-3</v>
      </c>
      <c r="AC315" s="10">
        <f t="shared" si="191"/>
        <v>4.2499599999999997E-3</v>
      </c>
      <c r="AD315" s="10">
        <f t="shared" si="191"/>
        <v>3.3948200000000002E-3</v>
      </c>
      <c r="AE315" s="10">
        <f t="shared" si="191"/>
        <v>3.7887849999999998E-3</v>
      </c>
      <c r="AF315" s="10">
        <f t="shared" si="191"/>
        <v>4.2270800000000002E-3</v>
      </c>
      <c r="AG315" s="10">
        <f t="shared" si="191"/>
        <v>4.8834500000000001E-3</v>
      </c>
      <c r="AH315" s="10">
        <f t="shared" si="191"/>
        <v>3.3070180000000001E-3</v>
      </c>
      <c r="AI315" s="10">
        <f t="shared" si="191"/>
        <v>3.6533070000000002E-3</v>
      </c>
      <c r="AJ315" s="10">
        <f t="shared" si="191"/>
        <v>4.8040560000000001E-3</v>
      </c>
      <c r="AK315" s="10">
        <f t="shared" si="191"/>
        <v>2.4264529999999999E-3</v>
      </c>
      <c r="AL315" s="10">
        <f t="shared" si="191"/>
        <v>4.3455270000000001E-3</v>
      </c>
    </row>
    <row r="316" spans="1:38" x14ac:dyDescent="0.4">
      <c r="A316" s="14" t="s">
        <v>24</v>
      </c>
      <c r="B316" s="14"/>
      <c r="C316" s="14"/>
      <c r="D316" s="14"/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15">
        <v>0</v>
      </c>
      <c r="Q316" s="15">
        <v>0</v>
      </c>
      <c r="R316" s="15">
        <v>0</v>
      </c>
      <c r="S316" s="15">
        <v>0</v>
      </c>
      <c r="T316" s="15">
        <v>0</v>
      </c>
      <c r="U316" s="15">
        <v>0</v>
      </c>
      <c r="V316" s="15">
        <v>0</v>
      </c>
      <c r="W316" s="15">
        <v>0</v>
      </c>
      <c r="X316" s="15">
        <v>0</v>
      </c>
      <c r="Y316" s="15">
        <v>0</v>
      </c>
      <c r="Z316" s="15">
        <v>0</v>
      </c>
      <c r="AA316" s="15">
        <v>0</v>
      </c>
      <c r="AB316" s="15">
        <v>0</v>
      </c>
      <c r="AC316" s="15">
        <v>0</v>
      </c>
      <c r="AD316" s="15">
        <v>0</v>
      </c>
      <c r="AE316" s="15">
        <v>0</v>
      </c>
      <c r="AF316" s="15">
        <v>0</v>
      </c>
      <c r="AG316" s="15">
        <v>0</v>
      </c>
      <c r="AH316" s="15">
        <v>0</v>
      </c>
      <c r="AI316" s="15">
        <v>0</v>
      </c>
      <c r="AJ316" s="15">
        <v>0</v>
      </c>
      <c r="AK316" s="15">
        <v>0</v>
      </c>
      <c r="AL316" s="15">
        <v>0</v>
      </c>
    </row>
    <row r="317" spans="1:38" x14ac:dyDescent="0.4">
      <c r="A317" s="16" t="s">
        <v>25</v>
      </c>
      <c r="D317" s="10"/>
      <c r="E317" s="17">
        <v>0</v>
      </c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0</v>
      </c>
      <c r="O317" s="17">
        <v>0</v>
      </c>
      <c r="P317" s="17">
        <v>0</v>
      </c>
      <c r="Q317" s="17">
        <v>0</v>
      </c>
      <c r="R317" s="17">
        <v>0</v>
      </c>
      <c r="S317" s="17">
        <v>0</v>
      </c>
      <c r="T317" s="17">
        <f t="shared" ref="T317:AL324" si="192">(T315-S315)/S315</f>
        <v>0.21779913063372225</v>
      </c>
      <c r="U317" s="17">
        <f t="shared" si="192"/>
        <v>0.49539733233139216</v>
      </c>
      <c r="V317" s="17">
        <f t="shared" si="192"/>
        <v>8.8065326633165852E-2</v>
      </c>
      <c r="W317" s="17">
        <f t="shared" si="192"/>
        <v>-0.61043759381133822</v>
      </c>
      <c r="X317" s="17">
        <f t="shared" si="192"/>
        <v>0.26229994072317742</v>
      </c>
      <c r="Y317" s="17">
        <f t="shared" si="192"/>
        <v>-3.6628316506222197E-2</v>
      </c>
      <c r="Z317" s="17">
        <f t="shared" si="192"/>
        <v>0.42407994150621503</v>
      </c>
      <c r="AA317" s="17">
        <f t="shared" si="192"/>
        <v>0.24542187232585994</v>
      </c>
      <c r="AB317" s="17">
        <f t="shared" si="192"/>
        <v>-8.2314140442489969E-2</v>
      </c>
      <c r="AC317" s="17">
        <f t="shared" si="192"/>
        <v>-0.10991314764899682</v>
      </c>
      <c r="AD317" s="17">
        <f t="shared" si="192"/>
        <v>-0.20121130551816946</v>
      </c>
      <c r="AE317" s="17">
        <f t="shared" si="192"/>
        <v>0.11604886267902262</v>
      </c>
      <c r="AF317" s="17">
        <f t="shared" si="192"/>
        <v>0.11568220418946984</v>
      </c>
      <c r="AG317" s="17">
        <f t="shared" si="192"/>
        <v>0.15527740189445191</v>
      </c>
      <c r="AH317" s="20">
        <f t="shared" si="192"/>
        <v>-0.32281112737920936</v>
      </c>
      <c r="AI317" s="21">
        <f t="shared" si="192"/>
        <v>0.10471337017216116</v>
      </c>
      <c r="AJ317" s="21">
        <f t="shared" si="192"/>
        <v>0.31498831059092486</v>
      </c>
      <c r="AK317" s="21">
        <f t="shared" si="192"/>
        <v>-0.49491575452076331</v>
      </c>
      <c r="AL317" s="21">
        <f t="shared" si="192"/>
        <v>0.79089683583403447</v>
      </c>
    </row>
    <row r="318" spans="1:38" hidden="1" x14ac:dyDescent="0.4">
      <c r="A318" s="2" t="s">
        <v>35</v>
      </c>
      <c r="D318" s="22" t="e">
        <f>D315/#REF!</f>
        <v>#REF!</v>
      </c>
      <c r="E318" s="22" t="e">
        <f>E315/#REF!</f>
        <v>#REF!</v>
      </c>
      <c r="F318" s="22" t="e">
        <f>F315/#REF!</f>
        <v>#REF!</v>
      </c>
      <c r="G318" s="22" t="e">
        <f>G315/#REF!</f>
        <v>#REF!</v>
      </c>
      <c r="H318" s="22" t="e">
        <f>H315/#REF!</f>
        <v>#REF!</v>
      </c>
      <c r="I318" s="22" t="e">
        <f>I315/#REF!</f>
        <v>#REF!</v>
      </c>
      <c r="J318" s="22" t="e">
        <f>J315/#REF!</f>
        <v>#REF!</v>
      </c>
      <c r="K318" s="22" t="e">
        <f>K315/#REF!</f>
        <v>#REF!</v>
      </c>
      <c r="L318" s="22" t="e">
        <f>L315/#REF!</f>
        <v>#REF!</v>
      </c>
      <c r="M318" s="22" t="e">
        <f>M315/#REF!</f>
        <v>#REF!</v>
      </c>
      <c r="N318" s="22" t="e">
        <f>N315/#REF!</f>
        <v>#REF!</v>
      </c>
      <c r="O318" s="22" t="e">
        <f>O315/#REF!</f>
        <v>#REF!</v>
      </c>
      <c r="P318" s="22" t="e">
        <f>P315/#REF!</f>
        <v>#REF!</v>
      </c>
      <c r="Q318" s="22" t="e">
        <f>Q315/#REF!</f>
        <v>#REF!</v>
      </c>
      <c r="R318" s="22" t="e">
        <f>R315/#REF!</f>
        <v>#REF!</v>
      </c>
      <c r="S318" s="22" t="e">
        <f>S315/#REF!</f>
        <v>#REF!</v>
      </c>
      <c r="T318" s="22" t="e">
        <f>T315/#REF!</f>
        <v>#REF!</v>
      </c>
      <c r="U318" s="22" t="e">
        <f>U315/#REF!</f>
        <v>#REF!</v>
      </c>
      <c r="V318" s="22" t="e">
        <f>V315/#REF!</f>
        <v>#REF!</v>
      </c>
      <c r="W318" s="22" t="e">
        <f>W315/#REF!</f>
        <v>#REF!</v>
      </c>
      <c r="X318" s="22" t="e">
        <f>X315/#REF!</f>
        <v>#REF!</v>
      </c>
      <c r="Y318" s="22" t="e">
        <f>Y315/#REF!</f>
        <v>#REF!</v>
      </c>
      <c r="Z318" s="22" t="e">
        <f>Z315/#REF!</f>
        <v>#REF!</v>
      </c>
      <c r="AA318" s="22" t="e">
        <f>AA315/#REF!</f>
        <v>#REF!</v>
      </c>
      <c r="AB318" s="22" t="e">
        <f>AB315/#REF!</f>
        <v>#REF!</v>
      </c>
      <c r="AC318" s="22" t="e">
        <f>AC315/#REF!</f>
        <v>#REF!</v>
      </c>
      <c r="AD318" s="22" t="e">
        <f>AD315/#REF!</f>
        <v>#REF!</v>
      </c>
      <c r="AE318" s="22" t="e">
        <f>AE315/#REF!</f>
        <v>#REF!</v>
      </c>
      <c r="AF318" s="22" t="e">
        <f>AF315/#REF!</f>
        <v>#REF!</v>
      </c>
      <c r="AG318" s="22" t="e">
        <f>AG315/#REF!</f>
        <v>#REF!</v>
      </c>
      <c r="AH318" s="22" t="e">
        <f>AH315/#REF!</f>
        <v>#REF!</v>
      </c>
      <c r="AI318" s="23" t="e">
        <f>AI315/#REF!</f>
        <v>#REF!</v>
      </c>
      <c r="AJ318" s="21" t="e">
        <f t="shared" si="192"/>
        <v>#DIV/0!</v>
      </c>
    </row>
    <row r="319" spans="1:38" hidden="1" x14ac:dyDescent="0.4">
      <c r="A319" s="2" t="s">
        <v>198</v>
      </c>
      <c r="B319" s="2" t="s">
        <v>199</v>
      </c>
      <c r="D319" s="2">
        <v>3.0071999999999998E-3</v>
      </c>
      <c r="E319" s="2">
        <v>2.3862000000000002E-3</v>
      </c>
      <c r="F319" s="2">
        <v>2.3148000000000001E-3</v>
      </c>
      <c r="G319" s="2">
        <v>1.5900000000000001E-3</v>
      </c>
      <c r="H319" s="2">
        <v>1.3806000000000001E-3</v>
      </c>
      <c r="I319" s="2">
        <v>1.4892E-3</v>
      </c>
      <c r="J319" s="2">
        <v>2.7215999999999998E-3</v>
      </c>
      <c r="K319" s="2">
        <v>2.0117999999999998E-3</v>
      </c>
      <c r="L319" s="2">
        <v>5.9219999999999997E-4</v>
      </c>
      <c r="M319" s="2">
        <v>8.7839999999999999E-4</v>
      </c>
      <c r="N319" s="2">
        <v>8.9820000000000004E-4</v>
      </c>
      <c r="O319" s="2">
        <v>7.8779999999999996E-4</v>
      </c>
      <c r="P319" s="2">
        <v>8.9340000000000003E-4</v>
      </c>
      <c r="Q319" s="2">
        <v>8.4000000000000003E-4</v>
      </c>
      <c r="R319" s="2">
        <v>9.6840000000000001E-4</v>
      </c>
      <c r="S319" s="2">
        <v>3.0071999999999998E-3</v>
      </c>
      <c r="T319" s="2">
        <v>2.3862000000000002E-3</v>
      </c>
      <c r="U319" s="2">
        <v>2.3148000000000001E-3</v>
      </c>
      <c r="V319" s="2">
        <v>1.5900000000000001E-3</v>
      </c>
      <c r="W319" s="2">
        <v>1.3806000000000001E-3</v>
      </c>
      <c r="X319" s="2">
        <v>1.4892E-3</v>
      </c>
      <c r="Y319" s="2">
        <v>2.7215999999999998E-3</v>
      </c>
      <c r="Z319" s="2">
        <v>2.0117999999999998E-3</v>
      </c>
      <c r="AA319" s="2">
        <v>5.9219999999999997E-4</v>
      </c>
      <c r="AB319" s="2">
        <v>8.7839999999999999E-4</v>
      </c>
      <c r="AC319" s="2">
        <v>8.9820000000000004E-4</v>
      </c>
      <c r="AD319" s="2">
        <v>7.8779999999999996E-4</v>
      </c>
      <c r="AE319" s="2">
        <v>8.9340000000000003E-4</v>
      </c>
      <c r="AF319" s="2">
        <v>8.4000000000000003E-4</v>
      </c>
      <c r="AG319" s="2">
        <v>9.6840000000000001E-4</v>
      </c>
      <c r="AH319" s="2">
        <v>9.9599999999999992E-4</v>
      </c>
      <c r="AI319" s="26">
        <v>9.2820000000000001E-4</v>
      </c>
      <c r="AJ319" s="21">
        <f t="shared" si="192"/>
        <v>2.0081002079586097</v>
      </c>
    </row>
    <row r="320" spans="1:38" hidden="1" x14ac:dyDescent="0.4">
      <c r="A320" s="2" t="s">
        <v>200</v>
      </c>
      <c r="B320" s="2" t="s">
        <v>201</v>
      </c>
      <c r="D320" s="2" t="s">
        <v>202</v>
      </c>
      <c r="E320" s="2" t="s">
        <v>202</v>
      </c>
      <c r="F320" s="2" t="s">
        <v>202</v>
      </c>
      <c r="G320" s="2" t="s">
        <v>202</v>
      </c>
      <c r="H320" s="2" t="s">
        <v>202</v>
      </c>
      <c r="I320" s="2" t="s">
        <v>202</v>
      </c>
      <c r="J320" s="2" t="s">
        <v>202</v>
      </c>
      <c r="K320" s="2" t="s">
        <v>202</v>
      </c>
      <c r="L320" s="2" t="s">
        <v>202</v>
      </c>
      <c r="M320" s="2" t="s">
        <v>202</v>
      </c>
      <c r="N320" s="2" t="s">
        <v>202</v>
      </c>
      <c r="O320" s="2" t="s">
        <v>202</v>
      </c>
      <c r="P320" s="2" t="s">
        <v>202</v>
      </c>
      <c r="Q320" s="2" t="s">
        <v>202</v>
      </c>
      <c r="R320" s="2" t="s">
        <v>202</v>
      </c>
      <c r="S320" s="2" t="s">
        <v>202</v>
      </c>
      <c r="T320" s="2" t="s">
        <v>202</v>
      </c>
      <c r="U320" s="2" t="s">
        <v>202</v>
      </c>
      <c r="V320" s="2" t="s">
        <v>202</v>
      </c>
      <c r="W320" s="2" t="s">
        <v>202</v>
      </c>
      <c r="X320" s="2" t="s">
        <v>202</v>
      </c>
      <c r="Y320" s="2" t="s">
        <v>202</v>
      </c>
      <c r="Z320" s="2" t="s">
        <v>202</v>
      </c>
      <c r="AA320" s="2" t="s">
        <v>202</v>
      </c>
      <c r="AB320" s="2" t="s">
        <v>202</v>
      </c>
      <c r="AC320" s="2" t="s">
        <v>202</v>
      </c>
      <c r="AD320" s="2" t="s">
        <v>202</v>
      </c>
      <c r="AE320" s="2" t="s">
        <v>202</v>
      </c>
      <c r="AF320" s="2" t="s">
        <v>202</v>
      </c>
      <c r="AG320" s="2" t="s">
        <v>202</v>
      </c>
      <c r="AH320" s="2" t="s">
        <v>202</v>
      </c>
      <c r="AJ320" s="21" t="e">
        <f t="shared" si="192"/>
        <v>#DIV/0!</v>
      </c>
    </row>
    <row r="321" spans="1:38" hidden="1" x14ac:dyDescent="0.4">
      <c r="A321" s="2" t="s">
        <v>203</v>
      </c>
      <c r="B321" s="2" t="s">
        <v>204</v>
      </c>
      <c r="D321" s="2" t="s">
        <v>202</v>
      </c>
      <c r="E321" s="2" t="s">
        <v>202</v>
      </c>
      <c r="F321" s="2" t="s">
        <v>202</v>
      </c>
      <c r="G321" s="2" t="s">
        <v>202</v>
      </c>
      <c r="H321" s="2" t="s">
        <v>202</v>
      </c>
      <c r="I321" s="2" t="s">
        <v>202</v>
      </c>
      <c r="J321" s="2" t="s">
        <v>202</v>
      </c>
      <c r="K321" s="2" t="s">
        <v>202</v>
      </c>
      <c r="L321" s="2" t="s">
        <v>202</v>
      </c>
      <c r="M321" s="2" t="s">
        <v>202</v>
      </c>
      <c r="N321" s="2" t="s">
        <v>202</v>
      </c>
      <c r="O321" s="2" t="s">
        <v>202</v>
      </c>
      <c r="P321" s="2" t="s">
        <v>202</v>
      </c>
      <c r="Q321" s="2" t="s">
        <v>202</v>
      </c>
      <c r="R321" s="2" t="s">
        <v>202</v>
      </c>
      <c r="S321" s="2" t="s">
        <v>202</v>
      </c>
      <c r="T321" s="2" t="s">
        <v>202</v>
      </c>
      <c r="U321" s="2" t="s">
        <v>202</v>
      </c>
      <c r="V321" s="2" t="s">
        <v>202</v>
      </c>
      <c r="W321" s="2" t="s">
        <v>202</v>
      </c>
      <c r="X321" s="2" t="s">
        <v>202</v>
      </c>
      <c r="Y321" s="2" t="s">
        <v>202</v>
      </c>
      <c r="Z321" s="2" t="s">
        <v>202</v>
      </c>
      <c r="AA321" s="2" t="s">
        <v>202</v>
      </c>
      <c r="AB321" s="2" t="s">
        <v>202</v>
      </c>
      <c r="AC321" s="2" t="s">
        <v>202</v>
      </c>
      <c r="AD321" s="2" t="s">
        <v>202</v>
      </c>
      <c r="AE321" s="2" t="s">
        <v>202</v>
      </c>
      <c r="AF321" s="2" t="s">
        <v>202</v>
      </c>
      <c r="AG321" s="2" t="s">
        <v>202</v>
      </c>
      <c r="AH321" s="2" t="s">
        <v>202</v>
      </c>
      <c r="AJ321" s="21">
        <f t="shared" si="192"/>
        <v>2162.434828656119</v>
      </c>
    </row>
    <row r="322" spans="1:38" hidden="1" x14ac:dyDescent="0.4">
      <c r="A322" s="2" t="s">
        <v>205</v>
      </c>
      <c r="B322" s="2" t="s">
        <v>206</v>
      </c>
      <c r="D322" s="2" t="s">
        <v>202</v>
      </c>
      <c r="E322" s="2" t="s">
        <v>202</v>
      </c>
      <c r="F322" s="2" t="s">
        <v>202</v>
      </c>
      <c r="G322" s="2" t="s">
        <v>202</v>
      </c>
      <c r="H322" s="2" t="s">
        <v>202</v>
      </c>
      <c r="I322" s="2" t="s">
        <v>202</v>
      </c>
      <c r="J322" s="2" t="s">
        <v>202</v>
      </c>
      <c r="K322" s="2" t="s">
        <v>202</v>
      </c>
      <c r="L322" s="2" t="s">
        <v>202</v>
      </c>
      <c r="M322" s="2" t="s">
        <v>202</v>
      </c>
      <c r="N322" s="2" t="s">
        <v>202</v>
      </c>
      <c r="O322" s="2" t="s">
        <v>202</v>
      </c>
      <c r="P322" s="2" t="s">
        <v>202</v>
      </c>
      <c r="Q322" s="2" t="s">
        <v>202</v>
      </c>
      <c r="R322" s="2" t="s">
        <v>202</v>
      </c>
      <c r="S322" s="2" t="s">
        <v>202</v>
      </c>
      <c r="T322" s="2" t="s">
        <v>202</v>
      </c>
      <c r="U322" s="2" t="s">
        <v>202</v>
      </c>
      <c r="V322" s="2" t="s">
        <v>202</v>
      </c>
      <c r="W322" s="2" t="s">
        <v>202</v>
      </c>
      <c r="X322" s="2" t="s">
        <v>202</v>
      </c>
      <c r="Y322" s="2" t="s">
        <v>202</v>
      </c>
      <c r="Z322" s="2" t="s">
        <v>202</v>
      </c>
      <c r="AA322" s="2" t="s">
        <v>202</v>
      </c>
      <c r="AB322" s="2" t="s">
        <v>202</v>
      </c>
      <c r="AC322" s="2" t="s">
        <v>202</v>
      </c>
      <c r="AD322" s="2" t="s">
        <v>202</v>
      </c>
      <c r="AE322" s="2" t="s">
        <v>202</v>
      </c>
      <c r="AF322" s="2" t="s">
        <v>202</v>
      </c>
      <c r="AG322" s="2" t="s">
        <v>202</v>
      </c>
      <c r="AH322" s="2" t="s">
        <v>202</v>
      </c>
      <c r="AJ322" s="21" t="e">
        <f t="shared" si="192"/>
        <v>#DIV/0!</v>
      </c>
    </row>
    <row r="323" spans="1:38" hidden="1" x14ac:dyDescent="0.4">
      <c r="A323" s="2" t="s">
        <v>207</v>
      </c>
      <c r="B323" s="2" t="s">
        <v>208</v>
      </c>
      <c r="D323" s="2" t="s">
        <v>202</v>
      </c>
      <c r="E323" s="2" t="s">
        <v>202</v>
      </c>
      <c r="F323" s="2" t="s">
        <v>202</v>
      </c>
      <c r="G323" s="2" t="s">
        <v>202</v>
      </c>
      <c r="H323" s="2" t="s">
        <v>202</v>
      </c>
      <c r="I323" s="2" t="s">
        <v>202</v>
      </c>
      <c r="J323" s="2" t="s">
        <v>202</v>
      </c>
      <c r="K323" s="2" t="s">
        <v>202</v>
      </c>
      <c r="L323" s="2" t="s">
        <v>202</v>
      </c>
      <c r="M323" s="2" t="s">
        <v>202</v>
      </c>
      <c r="N323" s="2" t="s">
        <v>202</v>
      </c>
      <c r="O323" s="2" t="s">
        <v>202</v>
      </c>
      <c r="P323" s="2" t="s">
        <v>202</v>
      </c>
      <c r="Q323" s="2" t="s">
        <v>202</v>
      </c>
      <c r="R323" s="2" t="s">
        <v>202</v>
      </c>
      <c r="S323" s="2" t="s">
        <v>202</v>
      </c>
      <c r="T323" s="2" t="s">
        <v>202</v>
      </c>
      <c r="U323" s="2" t="s">
        <v>202</v>
      </c>
      <c r="V323" s="2" t="s">
        <v>202</v>
      </c>
      <c r="W323" s="2" t="s">
        <v>202</v>
      </c>
      <c r="X323" s="2" t="s">
        <v>202</v>
      </c>
      <c r="Y323" s="2" t="s">
        <v>202</v>
      </c>
      <c r="Z323" s="2" t="s">
        <v>202</v>
      </c>
      <c r="AA323" s="2" t="s">
        <v>202</v>
      </c>
      <c r="AB323" s="2" t="s">
        <v>202</v>
      </c>
      <c r="AC323" s="2" t="s">
        <v>202</v>
      </c>
      <c r="AD323" s="2" t="s">
        <v>202</v>
      </c>
      <c r="AE323" s="2" t="s">
        <v>202</v>
      </c>
      <c r="AF323" s="2" t="s">
        <v>202</v>
      </c>
      <c r="AG323" s="2" t="s">
        <v>202</v>
      </c>
      <c r="AH323" s="2" t="s">
        <v>202</v>
      </c>
      <c r="AJ323" s="21" t="e">
        <f t="shared" si="192"/>
        <v>#DIV/0!</v>
      </c>
    </row>
    <row r="324" spans="1:38" hidden="1" x14ac:dyDescent="0.4">
      <c r="A324" s="2" t="s">
        <v>209</v>
      </c>
      <c r="B324" s="2" t="s">
        <v>210</v>
      </c>
      <c r="AJ324" s="21" t="e">
        <f t="shared" si="192"/>
        <v>#DIV/0!</v>
      </c>
    </row>
    <row r="325" spans="1:38" x14ac:dyDescent="0.4">
      <c r="A325" s="2" t="s">
        <v>211</v>
      </c>
      <c r="B325" s="2" t="s">
        <v>212</v>
      </c>
      <c r="D325" s="2">
        <v>0</v>
      </c>
      <c r="E325" s="2">
        <v>0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3.1252649999999999E-3</v>
      </c>
      <c r="T325" s="2">
        <v>3.8059449999999998E-3</v>
      </c>
      <c r="U325" s="2">
        <v>5.6914000000000001E-3</v>
      </c>
      <c r="V325" s="2">
        <v>6.1926150000000003E-3</v>
      </c>
      <c r="W325" s="2">
        <v>2.4124099999999998E-3</v>
      </c>
      <c r="X325" s="2">
        <v>3.0451850000000002E-3</v>
      </c>
      <c r="Y325" s="2">
        <v>2.9336449999999999E-3</v>
      </c>
      <c r="Z325" s="2">
        <v>4.1777450000000001E-3</v>
      </c>
      <c r="AA325" s="2">
        <v>5.2030549999999998E-3</v>
      </c>
      <c r="AB325" s="2">
        <v>4.7747700000000002E-3</v>
      </c>
      <c r="AC325" s="2">
        <v>4.2499599999999997E-3</v>
      </c>
      <c r="AD325" s="2">
        <v>3.3948200000000002E-3</v>
      </c>
      <c r="AE325" s="2">
        <v>3.7887849999999998E-3</v>
      </c>
      <c r="AF325" s="2">
        <v>4.2270800000000002E-3</v>
      </c>
      <c r="AG325" s="2">
        <v>4.8834500000000001E-3</v>
      </c>
      <c r="AH325" s="2">
        <v>3.3070180000000001E-3</v>
      </c>
      <c r="AI325" s="2">
        <v>3.6533070000000002E-3</v>
      </c>
      <c r="AJ325" s="2">
        <v>4.8040560000000001E-3</v>
      </c>
      <c r="AK325" s="2">
        <v>2.4264529999999999E-3</v>
      </c>
      <c r="AL325" s="2">
        <v>4.3455270000000001E-3</v>
      </c>
    </row>
    <row r="328" spans="1:38" x14ac:dyDescent="0.4">
      <c r="A328" s="9" t="s">
        <v>213</v>
      </c>
    </row>
    <row r="329" spans="1:38" x14ac:dyDescent="0.4">
      <c r="A329" s="2" t="s">
        <v>65</v>
      </c>
    </row>
    <row r="330" spans="1:38" x14ac:dyDescent="0.4">
      <c r="A330" s="29" t="s">
        <v>304</v>
      </c>
      <c r="B330" s="29"/>
      <c r="C330" s="29"/>
    </row>
    <row r="331" spans="1:38" x14ac:dyDescent="0.4">
      <c r="A331" s="29" t="s">
        <v>214</v>
      </c>
      <c r="B331" s="29"/>
      <c r="C331" s="29"/>
    </row>
    <row r="332" spans="1:38" x14ac:dyDescent="0.4">
      <c r="A332" s="29" t="s">
        <v>215</v>
      </c>
      <c r="B332" s="29"/>
      <c r="C332" s="29"/>
    </row>
    <row r="333" spans="1:38" x14ac:dyDescent="0.4">
      <c r="A333" s="29" t="s">
        <v>216</v>
      </c>
      <c r="B333" s="29"/>
      <c r="C333" s="29"/>
    </row>
    <row r="334" spans="1:38" x14ac:dyDescent="0.4">
      <c r="A334" s="49" t="s">
        <v>217</v>
      </c>
      <c r="B334" s="50"/>
      <c r="C334" s="5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</row>
    <row r="335" spans="1:38" x14ac:dyDescent="0.4">
      <c r="A335" s="6" t="s">
        <v>218</v>
      </c>
      <c r="B335" s="6"/>
      <c r="C335" s="6"/>
    </row>
    <row r="336" spans="1:38" hidden="1" x14ac:dyDescent="0.4">
      <c r="A336" s="2" t="s">
        <v>34</v>
      </c>
      <c r="D336" s="25">
        <f>D341+D342</f>
        <v>0</v>
      </c>
      <c r="E336" s="25">
        <f t="shared" ref="E336:AL336" si="193">E341+E342</f>
        <v>0</v>
      </c>
      <c r="F336" s="25">
        <f t="shared" si="193"/>
        <v>0</v>
      </c>
      <c r="G336" s="25">
        <f t="shared" si="193"/>
        <v>0</v>
      </c>
      <c r="H336" s="25">
        <f t="shared" si="193"/>
        <v>0</v>
      </c>
      <c r="I336" s="25">
        <f t="shared" si="193"/>
        <v>0</v>
      </c>
      <c r="J336" s="25">
        <f t="shared" si="193"/>
        <v>0</v>
      </c>
      <c r="K336" s="25">
        <f t="shared" si="193"/>
        <v>0</v>
      </c>
      <c r="L336" s="25">
        <f t="shared" si="193"/>
        <v>0</v>
      </c>
      <c r="M336" s="25">
        <f t="shared" si="193"/>
        <v>0</v>
      </c>
      <c r="N336" s="25">
        <f t="shared" si="193"/>
        <v>0</v>
      </c>
      <c r="O336" s="25">
        <f t="shared" si="193"/>
        <v>0</v>
      </c>
      <c r="P336" s="25">
        <f t="shared" si="193"/>
        <v>0</v>
      </c>
      <c r="Q336" s="25">
        <f t="shared" si="193"/>
        <v>0</v>
      </c>
      <c r="R336" s="25">
        <f t="shared" si="193"/>
        <v>0</v>
      </c>
      <c r="S336" s="25">
        <f t="shared" si="193"/>
        <v>0</v>
      </c>
      <c r="T336" s="25">
        <f t="shared" si="193"/>
        <v>0</v>
      </c>
      <c r="U336" s="25">
        <f t="shared" si="193"/>
        <v>0</v>
      </c>
      <c r="V336" s="25">
        <f t="shared" si="193"/>
        <v>0</v>
      </c>
      <c r="W336" s="25">
        <f t="shared" si="193"/>
        <v>0</v>
      </c>
      <c r="X336" s="25">
        <f t="shared" si="193"/>
        <v>0</v>
      </c>
      <c r="Y336" s="25">
        <f t="shared" si="193"/>
        <v>0</v>
      </c>
      <c r="Z336" s="25">
        <f t="shared" si="193"/>
        <v>0</v>
      </c>
      <c r="AA336" s="25">
        <f t="shared" si="193"/>
        <v>0</v>
      </c>
      <c r="AB336" s="25">
        <f t="shared" si="193"/>
        <v>0</v>
      </c>
      <c r="AC336" s="25">
        <f t="shared" si="193"/>
        <v>0</v>
      </c>
      <c r="AD336" s="25">
        <f t="shared" si="193"/>
        <v>0</v>
      </c>
      <c r="AE336" s="25">
        <f t="shared" si="193"/>
        <v>0</v>
      </c>
      <c r="AF336" s="25">
        <f t="shared" si="193"/>
        <v>0</v>
      </c>
      <c r="AG336" s="25">
        <f t="shared" si="193"/>
        <v>0</v>
      </c>
      <c r="AH336" s="25">
        <f t="shared" si="193"/>
        <v>0</v>
      </c>
      <c r="AI336" s="25">
        <f t="shared" si="193"/>
        <v>0</v>
      </c>
      <c r="AJ336" s="25">
        <f t="shared" si="193"/>
        <v>0</v>
      </c>
      <c r="AK336" s="25">
        <f t="shared" si="193"/>
        <v>0</v>
      </c>
      <c r="AL336" s="25">
        <f t="shared" si="193"/>
        <v>0</v>
      </c>
    </row>
    <row r="337" spans="1:38" hidden="1" x14ac:dyDescent="0.4">
      <c r="A337" s="14" t="s">
        <v>24</v>
      </c>
      <c r="B337" s="14"/>
      <c r="C337" s="14"/>
      <c r="D337" s="14"/>
      <c r="E337" s="1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15">
        <v>0</v>
      </c>
      <c r="Q337" s="15">
        <v>0</v>
      </c>
      <c r="R337" s="15">
        <v>0</v>
      </c>
      <c r="S337" s="15">
        <v>0</v>
      </c>
      <c r="T337" s="15">
        <v>0</v>
      </c>
      <c r="U337" s="15">
        <v>0</v>
      </c>
      <c r="V337" s="15">
        <v>0</v>
      </c>
      <c r="W337" s="15">
        <v>0</v>
      </c>
      <c r="X337" s="15">
        <v>0</v>
      </c>
      <c r="Y337" s="15">
        <v>0</v>
      </c>
      <c r="Z337" s="15">
        <v>0</v>
      </c>
      <c r="AA337" s="15">
        <v>0</v>
      </c>
      <c r="AB337" s="15">
        <v>0</v>
      </c>
      <c r="AC337" s="15">
        <v>0</v>
      </c>
      <c r="AD337" s="15">
        <v>0</v>
      </c>
      <c r="AE337" s="15">
        <v>0</v>
      </c>
      <c r="AF337" s="15">
        <v>0</v>
      </c>
      <c r="AG337" s="15">
        <v>0</v>
      </c>
      <c r="AH337" s="15">
        <v>0</v>
      </c>
      <c r="AI337" s="15">
        <v>0</v>
      </c>
      <c r="AJ337" s="15">
        <v>0</v>
      </c>
      <c r="AK337" s="15">
        <v>0</v>
      </c>
      <c r="AL337" s="15">
        <v>0</v>
      </c>
    </row>
    <row r="338" spans="1:38" hidden="1" x14ac:dyDescent="0.4">
      <c r="A338" s="16" t="s">
        <v>25</v>
      </c>
      <c r="D338" s="10"/>
      <c r="E338" s="17">
        <v>0</v>
      </c>
      <c r="F338" s="17">
        <v>0</v>
      </c>
      <c r="G338" s="17">
        <v>0</v>
      </c>
      <c r="H338" s="17">
        <v>0</v>
      </c>
      <c r="I338" s="17" t="e">
        <f t="shared" ref="I338" si="194">(I336-H336)/H336</f>
        <v>#DIV/0!</v>
      </c>
      <c r="J338" s="17" t="e">
        <f t="shared" ref="J338" si="195">(J336-I336)/I336</f>
        <v>#DIV/0!</v>
      </c>
      <c r="K338" s="17" t="e">
        <f t="shared" ref="K338" si="196">(K336-J336)/J336</f>
        <v>#DIV/0!</v>
      </c>
      <c r="L338" s="17" t="e">
        <f t="shared" ref="L338" si="197">(L336-K336)/K336</f>
        <v>#DIV/0!</v>
      </c>
      <c r="M338" s="17" t="e">
        <f t="shared" ref="M338" si="198">(M336-L336)/L336</f>
        <v>#DIV/0!</v>
      </c>
      <c r="N338" s="17" t="e">
        <f t="shared" ref="N338" si="199">(N336-M336)/M336</f>
        <v>#DIV/0!</v>
      </c>
      <c r="O338" s="17" t="e">
        <f t="shared" ref="O338" si="200">(O336-N336)/N336</f>
        <v>#DIV/0!</v>
      </c>
      <c r="P338" s="17" t="e">
        <f t="shared" ref="P338" si="201">(P336-O336)/O336</f>
        <v>#DIV/0!</v>
      </c>
      <c r="Q338" s="17">
        <v>0</v>
      </c>
      <c r="R338" s="17">
        <v>0</v>
      </c>
      <c r="S338" s="17">
        <v>0</v>
      </c>
      <c r="T338" s="17">
        <v>0</v>
      </c>
      <c r="U338" s="17" t="e">
        <f t="shared" ref="U338:AH338" si="202">(U336-T336)/T336</f>
        <v>#DIV/0!</v>
      </c>
      <c r="V338" s="17" t="e">
        <f t="shared" si="202"/>
        <v>#DIV/0!</v>
      </c>
      <c r="W338" s="17" t="e">
        <f t="shared" si="202"/>
        <v>#DIV/0!</v>
      </c>
      <c r="X338" s="17" t="e">
        <f t="shared" si="202"/>
        <v>#DIV/0!</v>
      </c>
      <c r="Y338" s="17" t="e">
        <f t="shared" si="202"/>
        <v>#DIV/0!</v>
      </c>
      <c r="Z338" s="17" t="e">
        <f t="shared" si="202"/>
        <v>#DIV/0!</v>
      </c>
      <c r="AA338" s="17" t="e">
        <f t="shared" si="202"/>
        <v>#DIV/0!</v>
      </c>
      <c r="AB338" s="17" t="e">
        <f t="shared" si="202"/>
        <v>#DIV/0!</v>
      </c>
      <c r="AC338" s="17" t="e">
        <f t="shared" si="202"/>
        <v>#DIV/0!</v>
      </c>
      <c r="AD338" s="17" t="e">
        <f t="shared" si="202"/>
        <v>#DIV/0!</v>
      </c>
      <c r="AE338" s="17" t="e">
        <f t="shared" si="202"/>
        <v>#DIV/0!</v>
      </c>
      <c r="AF338" s="17" t="e">
        <f t="shared" si="202"/>
        <v>#DIV/0!</v>
      </c>
      <c r="AG338" s="17" t="e">
        <f t="shared" si="202"/>
        <v>#DIV/0!</v>
      </c>
      <c r="AH338" s="20" t="e">
        <f t="shared" si="202"/>
        <v>#DIV/0!</v>
      </c>
      <c r="AI338" s="21" t="e">
        <f>(AI336-AH336)/AH336</f>
        <v>#DIV/0!</v>
      </c>
      <c r="AJ338" s="21" t="e">
        <f>(AJ336-AI336)/AI336</f>
        <v>#DIV/0!</v>
      </c>
      <c r="AK338" s="21" t="e">
        <f>(AK336-AJ336)/AJ336</f>
        <v>#DIV/0!</v>
      </c>
      <c r="AL338" s="21" t="e">
        <f>(AL336-AK336)/AK336</f>
        <v>#DIV/0!</v>
      </c>
    </row>
    <row r="339" spans="1:38" hidden="1" x14ac:dyDescent="0.4">
      <c r="A339" s="2" t="s">
        <v>35</v>
      </c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20"/>
      <c r="AI339" s="21"/>
      <c r="AJ339" s="21" t="e">
        <f t="shared" ref="AJ339:AJ340" si="203">(AJ337-AI337)/AI337</f>
        <v>#DIV/0!</v>
      </c>
    </row>
    <row r="340" spans="1:38" hidden="1" x14ac:dyDescent="0.4">
      <c r="A340" s="2" t="s">
        <v>219</v>
      </c>
      <c r="B340" s="2" t="s">
        <v>220</v>
      </c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20"/>
      <c r="AI340" s="21"/>
      <c r="AJ340" s="21" t="e">
        <f t="shared" si="203"/>
        <v>#DIV/0!</v>
      </c>
    </row>
    <row r="341" spans="1:38" hidden="1" x14ac:dyDescent="0.4">
      <c r="A341" s="2" t="s">
        <v>222</v>
      </c>
      <c r="B341" s="2" t="s">
        <v>223</v>
      </c>
      <c r="D341" s="2">
        <v>0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  <c r="AL341" s="2">
        <v>0</v>
      </c>
    </row>
    <row r="342" spans="1:38" hidden="1" x14ac:dyDescent="0.4">
      <c r="A342" s="2" t="s">
        <v>305</v>
      </c>
      <c r="B342" s="2" t="s">
        <v>306</v>
      </c>
      <c r="D342" s="2">
        <v>0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2">
        <v>0</v>
      </c>
      <c r="AL342" s="2">
        <v>0</v>
      </c>
    </row>
    <row r="343" spans="1:38" hidden="1" x14ac:dyDescent="0.4">
      <c r="A343" s="2" t="s">
        <v>307</v>
      </c>
      <c r="B343" s="2" t="s">
        <v>308</v>
      </c>
    </row>
    <row r="346" spans="1:38" x14ac:dyDescent="0.4">
      <c r="A346" s="9" t="s">
        <v>226</v>
      </c>
    </row>
    <row r="347" spans="1:38" x14ac:dyDescent="0.4">
      <c r="A347" s="2" t="s">
        <v>65</v>
      </c>
    </row>
    <row r="348" spans="1:38" x14ac:dyDescent="0.4">
      <c r="A348" s="6" t="s">
        <v>227</v>
      </c>
      <c r="B348" s="6"/>
      <c r="C348" s="6"/>
    </row>
    <row r="349" spans="1:38" x14ac:dyDescent="0.4">
      <c r="A349" s="6" t="s">
        <v>228</v>
      </c>
      <c r="B349" s="6"/>
      <c r="C349" s="6"/>
    </row>
    <row r="350" spans="1:38" x14ac:dyDescent="0.4">
      <c r="A350" s="6" t="s">
        <v>229</v>
      </c>
      <c r="B350" s="6"/>
      <c r="C350" s="6"/>
    </row>
    <row r="351" spans="1:38" x14ac:dyDescent="0.4">
      <c r="A351" s="6" t="s">
        <v>230</v>
      </c>
      <c r="B351" s="6"/>
      <c r="C351" s="6"/>
    </row>
    <row r="352" spans="1:38" x14ac:dyDescent="0.4">
      <c r="A352" s="6" t="s">
        <v>231</v>
      </c>
      <c r="B352" s="6"/>
      <c r="C352" s="6"/>
    </row>
    <row r="353" spans="1:35" x14ac:dyDescent="0.4">
      <c r="A353" s="6" t="s">
        <v>232</v>
      </c>
      <c r="B353" s="6"/>
      <c r="C353" s="6"/>
    </row>
    <row r="354" spans="1:35" hidden="1" x14ac:dyDescent="0.4">
      <c r="A354" s="2" t="s">
        <v>34</v>
      </c>
      <c r="D354" s="10">
        <f t="shared" ref="D354:AI354" si="204">SUM(D357:D369)</f>
        <v>0</v>
      </c>
      <c r="E354" s="10">
        <f t="shared" si="204"/>
        <v>0</v>
      </c>
      <c r="F354" s="10">
        <f t="shared" si="204"/>
        <v>0</v>
      </c>
      <c r="G354" s="10">
        <f t="shared" si="204"/>
        <v>0</v>
      </c>
      <c r="H354" s="10">
        <f t="shared" si="204"/>
        <v>0</v>
      </c>
      <c r="I354" s="10">
        <f t="shared" si="204"/>
        <v>0</v>
      </c>
      <c r="J354" s="10">
        <f t="shared" si="204"/>
        <v>0</v>
      </c>
      <c r="K354" s="10">
        <f t="shared" si="204"/>
        <v>0</v>
      </c>
      <c r="L354" s="10">
        <f t="shared" si="204"/>
        <v>0</v>
      </c>
      <c r="M354" s="10">
        <f t="shared" si="204"/>
        <v>0</v>
      </c>
      <c r="N354" s="10">
        <f t="shared" si="204"/>
        <v>0</v>
      </c>
      <c r="O354" s="10">
        <f t="shared" si="204"/>
        <v>0</v>
      </c>
      <c r="P354" s="10">
        <f t="shared" si="204"/>
        <v>0</v>
      </c>
      <c r="Q354" s="10">
        <f t="shared" si="204"/>
        <v>0</v>
      </c>
      <c r="R354" s="10">
        <f t="shared" si="204"/>
        <v>0</v>
      </c>
      <c r="S354" s="10">
        <f t="shared" si="204"/>
        <v>0</v>
      </c>
      <c r="T354" s="10">
        <f t="shared" si="204"/>
        <v>0</v>
      </c>
      <c r="U354" s="10">
        <f t="shared" si="204"/>
        <v>0</v>
      </c>
      <c r="V354" s="10">
        <f t="shared" si="204"/>
        <v>0</v>
      </c>
      <c r="W354" s="10">
        <f t="shared" si="204"/>
        <v>0</v>
      </c>
      <c r="X354" s="10">
        <f t="shared" si="204"/>
        <v>0</v>
      </c>
      <c r="Y354" s="10">
        <f t="shared" si="204"/>
        <v>0</v>
      </c>
      <c r="Z354" s="10">
        <f t="shared" si="204"/>
        <v>0</v>
      </c>
      <c r="AA354" s="10">
        <f t="shared" si="204"/>
        <v>0</v>
      </c>
      <c r="AB354" s="10">
        <f t="shared" si="204"/>
        <v>0</v>
      </c>
      <c r="AC354" s="10">
        <f t="shared" si="204"/>
        <v>0</v>
      </c>
      <c r="AD354" s="10">
        <f t="shared" si="204"/>
        <v>0</v>
      </c>
      <c r="AE354" s="10">
        <f t="shared" si="204"/>
        <v>0</v>
      </c>
      <c r="AF354" s="10">
        <f t="shared" si="204"/>
        <v>0</v>
      </c>
      <c r="AG354" s="10">
        <f t="shared" si="204"/>
        <v>0</v>
      </c>
      <c r="AH354" s="10">
        <f t="shared" si="204"/>
        <v>0</v>
      </c>
      <c r="AI354" s="10">
        <f t="shared" si="204"/>
        <v>0</v>
      </c>
    </row>
    <row r="355" spans="1:35" hidden="1" x14ac:dyDescent="0.4">
      <c r="A355" s="16" t="s">
        <v>24</v>
      </c>
      <c r="B355" s="16"/>
      <c r="C355" s="16"/>
      <c r="D355" s="16"/>
      <c r="E355" s="17" t="e">
        <f t="shared" ref="E355:AI355" si="205">(E354-$D354)/$D354</f>
        <v>#DIV/0!</v>
      </c>
      <c r="F355" s="17" t="e">
        <f t="shared" si="205"/>
        <v>#DIV/0!</v>
      </c>
      <c r="G355" s="17" t="e">
        <f t="shared" si="205"/>
        <v>#DIV/0!</v>
      </c>
      <c r="H355" s="17" t="e">
        <f t="shared" si="205"/>
        <v>#DIV/0!</v>
      </c>
      <c r="I355" s="17" t="e">
        <f t="shared" si="205"/>
        <v>#DIV/0!</v>
      </c>
      <c r="J355" s="17" t="e">
        <f t="shared" si="205"/>
        <v>#DIV/0!</v>
      </c>
      <c r="K355" s="17" t="e">
        <f t="shared" si="205"/>
        <v>#DIV/0!</v>
      </c>
      <c r="L355" s="17" t="e">
        <f t="shared" si="205"/>
        <v>#DIV/0!</v>
      </c>
      <c r="M355" s="17" t="e">
        <f t="shared" si="205"/>
        <v>#DIV/0!</v>
      </c>
      <c r="N355" s="17" t="e">
        <f t="shared" si="205"/>
        <v>#DIV/0!</v>
      </c>
      <c r="O355" s="17" t="e">
        <f t="shared" si="205"/>
        <v>#DIV/0!</v>
      </c>
      <c r="P355" s="17" t="e">
        <f t="shared" si="205"/>
        <v>#DIV/0!</v>
      </c>
      <c r="Q355" s="17" t="e">
        <f t="shared" si="205"/>
        <v>#DIV/0!</v>
      </c>
      <c r="R355" s="17" t="e">
        <f t="shared" si="205"/>
        <v>#DIV/0!</v>
      </c>
      <c r="S355" s="48" t="e">
        <f t="shared" si="205"/>
        <v>#DIV/0!</v>
      </c>
      <c r="T355" s="17" t="e">
        <f t="shared" si="205"/>
        <v>#DIV/0!</v>
      </c>
      <c r="U355" s="17" t="e">
        <f t="shared" si="205"/>
        <v>#DIV/0!</v>
      </c>
      <c r="V355" s="17" t="e">
        <f t="shared" si="205"/>
        <v>#DIV/0!</v>
      </c>
      <c r="W355" s="17" t="e">
        <f t="shared" si="205"/>
        <v>#DIV/0!</v>
      </c>
      <c r="X355" s="17" t="e">
        <f t="shared" si="205"/>
        <v>#DIV/0!</v>
      </c>
      <c r="Y355" s="17" t="e">
        <f t="shared" si="205"/>
        <v>#DIV/0!</v>
      </c>
      <c r="Z355" s="17" t="e">
        <f t="shared" si="205"/>
        <v>#DIV/0!</v>
      </c>
      <c r="AA355" s="17" t="e">
        <f t="shared" si="205"/>
        <v>#DIV/0!</v>
      </c>
      <c r="AB355" s="17" t="e">
        <f t="shared" si="205"/>
        <v>#DIV/0!</v>
      </c>
      <c r="AC355" s="17" t="e">
        <f t="shared" si="205"/>
        <v>#DIV/0!</v>
      </c>
      <c r="AD355" s="17" t="e">
        <f t="shared" si="205"/>
        <v>#DIV/0!</v>
      </c>
      <c r="AE355" s="17" t="e">
        <f t="shared" si="205"/>
        <v>#DIV/0!</v>
      </c>
      <c r="AF355" s="17" t="e">
        <f t="shared" si="205"/>
        <v>#DIV/0!</v>
      </c>
      <c r="AG355" s="17" t="e">
        <f t="shared" si="205"/>
        <v>#DIV/0!</v>
      </c>
      <c r="AH355" s="17" t="e">
        <f t="shared" si="205"/>
        <v>#DIV/0!</v>
      </c>
      <c r="AI355" s="21" t="e">
        <f t="shared" si="205"/>
        <v>#DIV/0!</v>
      </c>
    </row>
    <row r="356" spans="1:35" hidden="1" x14ac:dyDescent="0.4">
      <c r="A356" s="16" t="s">
        <v>25</v>
      </c>
      <c r="D356" s="10"/>
      <c r="E356" s="17" t="e">
        <f t="shared" ref="E356:AI356" si="206">(E354-D354)/D354</f>
        <v>#DIV/0!</v>
      </c>
      <c r="F356" s="17" t="e">
        <f t="shared" si="206"/>
        <v>#DIV/0!</v>
      </c>
      <c r="G356" s="17" t="e">
        <f t="shared" si="206"/>
        <v>#DIV/0!</v>
      </c>
      <c r="H356" s="17" t="e">
        <f t="shared" si="206"/>
        <v>#DIV/0!</v>
      </c>
      <c r="I356" s="17" t="e">
        <f t="shared" si="206"/>
        <v>#DIV/0!</v>
      </c>
      <c r="J356" s="17" t="e">
        <f t="shared" si="206"/>
        <v>#DIV/0!</v>
      </c>
      <c r="K356" s="17" t="e">
        <f t="shared" si="206"/>
        <v>#DIV/0!</v>
      </c>
      <c r="L356" s="17" t="e">
        <f t="shared" si="206"/>
        <v>#DIV/0!</v>
      </c>
      <c r="M356" s="17" t="e">
        <f t="shared" si="206"/>
        <v>#DIV/0!</v>
      </c>
      <c r="N356" s="17" t="e">
        <f t="shared" si="206"/>
        <v>#DIV/0!</v>
      </c>
      <c r="O356" s="17" t="e">
        <f t="shared" si="206"/>
        <v>#DIV/0!</v>
      </c>
      <c r="P356" s="17" t="e">
        <f t="shared" si="206"/>
        <v>#DIV/0!</v>
      </c>
      <c r="Q356" s="17" t="e">
        <f t="shared" si="206"/>
        <v>#DIV/0!</v>
      </c>
      <c r="R356" s="17" t="e">
        <f t="shared" si="206"/>
        <v>#DIV/0!</v>
      </c>
      <c r="S356" s="17" t="e">
        <f t="shared" si="206"/>
        <v>#DIV/0!</v>
      </c>
      <c r="T356" s="17" t="e">
        <f t="shared" si="206"/>
        <v>#DIV/0!</v>
      </c>
      <c r="U356" s="17" t="e">
        <f t="shared" si="206"/>
        <v>#DIV/0!</v>
      </c>
      <c r="V356" s="17" t="e">
        <f t="shared" si="206"/>
        <v>#DIV/0!</v>
      </c>
      <c r="W356" s="17" t="e">
        <f t="shared" si="206"/>
        <v>#DIV/0!</v>
      </c>
      <c r="X356" s="17" t="e">
        <f t="shared" si="206"/>
        <v>#DIV/0!</v>
      </c>
      <c r="Y356" s="17" t="e">
        <f t="shared" si="206"/>
        <v>#DIV/0!</v>
      </c>
      <c r="Z356" s="17" t="e">
        <f t="shared" si="206"/>
        <v>#DIV/0!</v>
      </c>
      <c r="AA356" s="17" t="e">
        <f t="shared" si="206"/>
        <v>#DIV/0!</v>
      </c>
      <c r="AB356" s="17" t="e">
        <f t="shared" si="206"/>
        <v>#DIV/0!</v>
      </c>
      <c r="AC356" s="17" t="e">
        <f t="shared" si="206"/>
        <v>#DIV/0!</v>
      </c>
      <c r="AD356" s="17" t="e">
        <f t="shared" si="206"/>
        <v>#DIV/0!</v>
      </c>
      <c r="AE356" s="17" t="e">
        <f t="shared" si="206"/>
        <v>#DIV/0!</v>
      </c>
      <c r="AF356" s="17" t="e">
        <f t="shared" si="206"/>
        <v>#DIV/0!</v>
      </c>
      <c r="AG356" s="17" t="e">
        <f t="shared" si="206"/>
        <v>#DIV/0!</v>
      </c>
      <c r="AH356" s="20" t="e">
        <f t="shared" si="206"/>
        <v>#DIV/0!</v>
      </c>
      <c r="AI356" s="21" t="e">
        <f t="shared" si="206"/>
        <v>#DIV/0!</v>
      </c>
    </row>
    <row r="357" spans="1:35" hidden="1" x14ac:dyDescent="0.4">
      <c r="A357" s="2" t="s">
        <v>35</v>
      </c>
      <c r="AI357" s="35"/>
    </row>
    <row r="358" spans="1:35" hidden="1" x14ac:dyDescent="0.4">
      <c r="A358" s="2" t="s">
        <v>233</v>
      </c>
      <c r="B358" s="2" t="s">
        <v>234</v>
      </c>
      <c r="AI358" s="35"/>
    </row>
    <row r="359" spans="1:35" hidden="1" x14ac:dyDescent="0.4">
      <c r="A359" s="2" t="s">
        <v>235</v>
      </c>
      <c r="B359" s="2" t="s">
        <v>236</v>
      </c>
      <c r="AI359" s="35"/>
    </row>
    <row r="360" spans="1:35" hidden="1" x14ac:dyDescent="0.4">
      <c r="A360" s="2" t="s">
        <v>237</v>
      </c>
      <c r="B360" s="2" t="s">
        <v>238</v>
      </c>
      <c r="AI360" s="35"/>
    </row>
    <row r="361" spans="1:35" hidden="1" x14ac:dyDescent="0.4">
      <c r="A361" s="2" t="s">
        <v>239</v>
      </c>
      <c r="B361" s="2" t="s">
        <v>240</v>
      </c>
      <c r="AI361" s="35"/>
    </row>
    <row r="362" spans="1:35" hidden="1" x14ac:dyDescent="0.4">
      <c r="A362" s="2" t="s">
        <v>241</v>
      </c>
      <c r="B362" s="2" t="s">
        <v>242</v>
      </c>
      <c r="AI362" s="35"/>
    </row>
    <row r="363" spans="1:35" hidden="1" x14ac:dyDescent="0.4">
      <c r="A363" s="2" t="s">
        <v>243</v>
      </c>
      <c r="B363" s="2" t="s">
        <v>244</v>
      </c>
      <c r="AI363" s="35"/>
    </row>
    <row r="364" spans="1:35" hidden="1" x14ac:dyDescent="0.4">
      <c r="A364" s="2" t="s">
        <v>245</v>
      </c>
      <c r="B364" s="2" t="s">
        <v>246</v>
      </c>
      <c r="AI364" s="35"/>
    </row>
    <row r="365" spans="1:35" hidden="1" x14ac:dyDescent="0.4">
      <c r="A365" s="2" t="s">
        <v>247</v>
      </c>
      <c r="B365" s="2" t="s">
        <v>248</v>
      </c>
      <c r="AI365" s="35"/>
    </row>
    <row r="366" spans="1:35" hidden="1" x14ac:dyDescent="0.4">
      <c r="A366" s="2" t="s">
        <v>249</v>
      </c>
      <c r="B366" s="2" t="s">
        <v>250</v>
      </c>
      <c r="AI366" s="35"/>
    </row>
    <row r="367" spans="1:35" hidden="1" x14ac:dyDescent="0.4">
      <c r="A367" s="2" t="s">
        <v>251</v>
      </c>
      <c r="B367" s="2" t="s">
        <v>252</v>
      </c>
      <c r="AI367" s="35"/>
    </row>
    <row r="368" spans="1:35" hidden="1" x14ac:dyDescent="0.4">
      <c r="A368" s="2" t="s">
        <v>253</v>
      </c>
      <c r="B368" s="2" t="s">
        <v>254</v>
      </c>
      <c r="AI368" s="35"/>
    </row>
    <row r="369" spans="1:38" hidden="1" x14ac:dyDescent="0.4">
      <c r="A369" s="2" t="s">
        <v>255</v>
      </c>
      <c r="B369" s="2" t="s">
        <v>256</v>
      </c>
      <c r="AI369" s="35"/>
    </row>
    <row r="370" spans="1:38" x14ac:dyDescent="0.4"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3"/>
    </row>
    <row r="372" spans="1:38" x14ac:dyDescent="0.4">
      <c r="A372" s="9" t="s">
        <v>257</v>
      </c>
    </row>
    <row r="373" spans="1:38" x14ac:dyDescent="0.4">
      <c r="A373" s="2" t="s">
        <v>65</v>
      </c>
    </row>
    <row r="374" spans="1:38" x14ac:dyDescent="0.4">
      <c r="A374" s="4" t="s">
        <v>258</v>
      </c>
      <c r="B374" s="4"/>
      <c r="C374" s="4"/>
    </row>
    <row r="375" spans="1:38" x14ac:dyDescent="0.4">
      <c r="A375" s="51" t="s">
        <v>319</v>
      </c>
      <c r="B375" s="6"/>
      <c r="C375" s="6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</row>
    <row r="376" spans="1:38" x14ac:dyDescent="0.4">
      <c r="A376" s="29" t="s">
        <v>259</v>
      </c>
      <c r="B376" s="6"/>
      <c r="C376" s="6"/>
    </row>
    <row r="377" spans="1:38" x14ac:dyDescent="0.4">
      <c r="A377" s="2" t="s">
        <v>34</v>
      </c>
      <c r="D377" s="10">
        <f t="shared" ref="D377:AL377" si="207">D382+D384+D385+D387+D389</f>
        <v>2.9324355168</v>
      </c>
      <c r="E377" s="10">
        <f t="shared" si="207"/>
        <v>2.8461041917999998</v>
      </c>
      <c r="F377" s="10">
        <f t="shared" si="207"/>
        <v>2.7589395914999999</v>
      </c>
      <c r="G377" s="10">
        <f t="shared" si="207"/>
        <v>2.6677334103000003</v>
      </c>
      <c r="H377" s="10">
        <f t="shared" si="207"/>
        <v>2.5828478355</v>
      </c>
      <c r="I377" s="10">
        <f t="shared" si="207"/>
        <v>2.4975700789999999</v>
      </c>
      <c r="J377" s="10">
        <f t="shared" si="207"/>
        <v>2.5630123290000002</v>
      </c>
      <c r="K377" s="10">
        <f t="shared" si="207"/>
        <v>2.6783168365999996</v>
      </c>
      <c r="L377" s="10">
        <f t="shared" si="207"/>
        <v>2.6201100741000003</v>
      </c>
      <c r="M377" s="10">
        <f t="shared" si="207"/>
        <v>2.4258301683000001</v>
      </c>
      <c r="N377" s="10">
        <f t="shared" si="207"/>
        <v>2.2299315036</v>
      </c>
      <c r="O377" s="10">
        <f t="shared" si="207"/>
        <v>2.1033836893999998</v>
      </c>
      <c r="P377" s="10">
        <f t="shared" si="207"/>
        <v>2.0769135062999999</v>
      </c>
      <c r="Q377" s="10">
        <f t="shared" si="207"/>
        <v>1.9585708230000001</v>
      </c>
      <c r="R377" s="10">
        <f t="shared" si="207"/>
        <v>2.0416743574999998</v>
      </c>
      <c r="S377" s="10">
        <f t="shared" si="207"/>
        <v>2.496580249</v>
      </c>
      <c r="T377" s="10">
        <f t="shared" si="207"/>
        <v>2.495986281</v>
      </c>
      <c r="U377" s="10">
        <f t="shared" si="207"/>
        <v>2.4524064216000001</v>
      </c>
      <c r="V377" s="10">
        <f t="shared" si="207"/>
        <v>2.4785095194600002</v>
      </c>
      <c r="W377" s="10">
        <f t="shared" si="207"/>
        <v>2.7535758026399999</v>
      </c>
      <c r="X377" s="10">
        <f t="shared" si="207"/>
        <v>2.8445512934000003</v>
      </c>
      <c r="Y377" s="10">
        <f t="shared" si="207"/>
        <v>2.943960825</v>
      </c>
      <c r="Z377" s="10">
        <f t="shared" si="207"/>
        <v>3.0770227464</v>
      </c>
      <c r="AA377" s="10">
        <f t="shared" si="207"/>
        <v>3.1113121897</v>
      </c>
      <c r="AB377" s="10">
        <f t="shared" si="207"/>
        <v>3.2022505395</v>
      </c>
      <c r="AC377" s="10">
        <f t="shared" si="207"/>
        <v>2.9480974039999999</v>
      </c>
      <c r="AD377" s="10">
        <f t="shared" si="207"/>
        <v>2.9364471768000002</v>
      </c>
      <c r="AE377" s="10">
        <f t="shared" si="207"/>
        <v>2.8732685027999998</v>
      </c>
      <c r="AF377" s="10">
        <f t="shared" si="207"/>
        <v>2.8421668069999999</v>
      </c>
      <c r="AG377" s="10">
        <f t="shared" si="207"/>
        <v>3.0360091972999999</v>
      </c>
      <c r="AH377" s="10">
        <f t="shared" si="207"/>
        <v>3.0956614969</v>
      </c>
      <c r="AI377" s="10">
        <f t="shared" si="207"/>
        <v>3.1263575371999996</v>
      </c>
      <c r="AJ377" s="10">
        <f t="shared" si="207"/>
        <v>3.0991674611</v>
      </c>
      <c r="AK377" s="10">
        <f t="shared" si="207"/>
        <v>3.1084613406999999</v>
      </c>
      <c r="AL377" s="10">
        <f t="shared" si="207"/>
        <v>3.1717511997000001</v>
      </c>
    </row>
    <row r="378" spans="1:38" x14ac:dyDescent="0.4">
      <c r="A378" s="14" t="s">
        <v>24</v>
      </c>
      <c r="B378" s="14"/>
      <c r="C378" s="14"/>
      <c r="D378" s="14"/>
      <c r="E378" s="15">
        <f t="shared" ref="E378:AL378" si="208">(E377-$D377)/$D377</f>
        <v>-2.9440144380125582E-2</v>
      </c>
      <c r="F378" s="15">
        <f t="shared" si="208"/>
        <v>-5.9164446858605217E-2</v>
      </c>
      <c r="G378" s="15">
        <f t="shared" si="208"/>
        <v>-9.0266982848732524E-2</v>
      </c>
      <c r="H378" s="15">
        <f t="shared" si="208"/>
        <v>-0.11921410694189286</v>
      </c>
      <c r="I378" s="15">
        <f t="shared" si="208"/>
        <v>-0.14829497027595137</v>
      </c>
      <c r="J378" s="15">
        <f t="shared" si="208"/>
        <v>-0.12597828176734482</v>
      </c>
      <c r="K378" s="15">
        <f t="shared" si="208"/>
        <v>-8.6657891961868488E-2</v>
      </c>
      <c r="L378" s="15">
        <f t="shared" si="208"/>
        <v>-0.1065071817984331</v>
      </c>
      <c r="M378" s="15">
        <f t="shared" si="208"/>
        <v>-0.17275924588883357</v>
      </c>
      <c r="N378" s="15">
        <f t="shared" si="208"/>
        <v>-0.23956332856266951</v>
      </c>
      <c r="O378" s="15">
        <f t="shared" si="208"/>
        <v>-0.28271783732339234</v>
      </c>
      <c r="P378" s="15">
        <f t="shared" si="208"/>
        <v>-0.29174452621334451</v>
      </c>
      <c r="Q378" s="15">
        <f t="shared" si="208"/>
        <v>-0.33210097484521095</v>
      </c>
      <c r="R378" s="15">
        <f t="shared" si="208"/>
        <v>-0.30376155049166681</v>
      </c>
      <c r="S378" s="45">
        <f t="shared" si="208"/>
        <v>-0.14863251563520283</v>
      </c>
      <c r="T378" s="15">
        <f t="shared" si="208"/>
        <v>-0.14883506672169633</v>
      </c>
      <c r="U378" s="15">
        <f t="shared" si="208"/>
        <v>-0.16369638563231848</v>
      </c>
      <c r="V378" s="15">
        <f t="shared" si="208"/>
        <v>-0.15479487775245043</v>
      </c>
      <c r="W378" s="15">
        <f t="shared" si="208"/>
        <v>-6.0993571089733474E-2</v>
      </c>
      <c r="X378" s="15">
        <f t="shared" si="208"/>
        <v>-2.9969703646170107E-2</v>
      </c>
      <c r="Y378" s="15">
        <f t="shared" si="208"/>
        <v>3.9302852983368877E-3</v>
      </c>
      <c r="Z378" s="15">
        <f t="shared" si="208"/>
        <v>4.9306192334547812E-2</v>
      </c>
      <c r="AA378" s="15">
        <f t="shared" si="208"/>
        <v>6.0999354248443258E-2</v>
      </c>
      <c r="AB378" s="15">
        <f t="shared" si="208"/>
        <v>9.2010556124498794E-2</v>
      </c>
      <c r="AC378" s="15">
        <f t="shared" si="208"/>
        <v>5.3409144413483168E-3</v>
      </c>
      <c r="AD378" s="15">
        <f t="shared" si="208"/>
        <v>1.3680300818269622E-3</v>
      </c>
      <c r="AE378" s="15">
        <f t="shared" si="208"/>
        <v>-2.0176748529006302E-2</v>
      </c>
      <c r="AF378" s="15">
        <f t="shared" si="208"/>
        <v>-3.0782845618547557E-2</v>
      </c>
      <c r="AG378" s="15">
        <f t="shared" si="208"/>
        <v>3.5320019794680392E-2</v>
      </c>
      <c r="AH378" s="15">
        <f t="shared" si="208"/>
        <v>5.5662257248240948E-2</v>
      </c>
      <c r="AI378" s="31">
        <f t="shared" si="208"/>
        <v>6.613002034964291E-2</v>
      </c>
      <c r="AJ378" s="31">
        <f t="shared" si="208"/>
        <v>5.6857838252465653E-2</v>
      </c>
      <c r="AK378" s="31">
        <f t="shared" si="208"/>
        <v>6.0027176349332599E-2</v>
      </c>
      <c r="AL378" s="31">
        <f t="shared" si="208"/>
        <v>8.1609870542405524E-2</v>
      </c>
    </row>
    <row r="379" spans="1:38" x14ac:dyDescent="0.4">
      <c r="A379" s="16" t="s">
        <v>25</v>
      </c>
      <c r="D379" s="10"/>
      <c r="E379" s="17">
        <f t="shared" ref="E379:AL379" si="209">(E377-D377)/D377</f>
        <v>-2.9440144380125582E-2</v>
      </c>
      <c r="F379" s="17">
        <f t="shared" si="209"/>
        <v>-3.0625934409264643E-2</v>
      </c>
      <c r="G379" s="17">
        <f t="shared" si="209"/>
        <v>-3.3058419068324706E-2</v>
      </c>
      <c r="H379" s="17">
        <f t="shared" si="209"/>
        <v>-3.1819361886859056E-2</v>
      </c>
      <c r="I379" s="17">
        <f t="shared" si="209"/>
        <v>-3.3016949480297798E-2</v>
      </c>
      <c r="J379" s="17">
        <f t="shared" si="209"/>
        <v>2.6202367873578398E-2</v>
      </c>
      <c r="K379" s="17">
        <f t="shared" si="209"/>
        <v>4.4987886439464504E-2</v>
      </c>
      <c r="L379" s="17">
        <f t="shared" si="209"/>
        <v>-2.1732590298722893E-2</v>
      </c>
      <c r="M379" s="17">
        <f t="shared" si="209"/>
        <v>-7.4149520556587592E-2</v>
      </c>
      <c r="N379" s="17">
        <f t="shared" si="209"/>
        <v>-8.0755308949465365E-2</v>
      </c>
      <c r="O379" s="17">
        <f t="shared" si="209"/>
        <v>-5.6749641859268576E-2</v>
      </c>
      <c r="P379" s="17">
        <f t="shared" si="209"/>
        <v>-1.258457181796944E-2</v>
      </c>
      <c r="Q379" s="17">
        <f t="shared" si="209"/>
        <v>-5.6980073046386095E-2</v>
      </c>
      <c r="R379" s="17">
        <f t="shared" si="209"/>
        <v>4.2430701777078264E-2</v>
      </c>
      <c r="S379" s="17">
        <f t="shared" si="209"/>
        <v>0.22281020958554121</v>
      </c>
      <c r="T379" s="17">
        <f t="shared" si="209"/>
        <v>-2.3791264079651072E-4</v>
      </c>
      <c r="U379" s="17">
        <f t="shared" si="209"/>
        <v>-1.7459975534216434E-2</v>
      </c>
      <c r="V379" s="17">
        <f t="shared" si="209"/>
        <v>1.0643871109654776E-2</v>
      </c>
      <c r="W379" s="17">
        <f t="shared" si="209"/>
        <v>0.1109805231815003</v>
      </c>
      <c r="X379" s="17">
        <f t="shared" si="209"/>
        <v>3.3039036249801944E-2</v>
      </c>
      <c r="Y379" s="17">
        <f t="shared" si="209"/>
        <v>3.4947350687840349E-2</v>
      </c>
      <c r="Z379" s="17">
        <f t="shared" si="209"/>
        <v>4.5198264959928583E-2</v>
      </c>
      <c r="AA379" s="17">
        <f t="shared" si="209"/>
        <v>1.1143708099043923E-2</v>
      </c>
      <c r="AB379" s="17">
        <f t="shared" si="209"/>
        <v>2.9228294769342491E-2</v>
      </c>
      <c r="AC379" s="17">
        <f t="shared" si="209"/>
        <v>-7.9367036515413839E-2</v>
      </c>
      <c r="AD379" s="17">
        <f t="shared" si="209"/>
        <v>-3.9517782499969402E-3</v>
      </c>
      <c r="AE379" s="17">
        <f t="shared" si="209"/>
        <v>-2.1515344971691108E-2</v>
      </c>
      <c r="AF379" s="17">
        <f t="shared" si="209"/>
        <v>-1.0824500310253388E-2</v>
      </c>
      <c r="AG379" s="17">
        <f t="shared" si="209"/>
        <v>6.8202327119781872E-2</v>
      </c>
      <c r="AH379" s="20">
        <f t="shared" si="209"/>
        <v>1.9648260503640928E-2</v>
      </c>
      <c r="AI379" s="21">
        <f t="shared" si="209"/>
        <v>9.9158258519992173E-3</v>
      </c>
      <c r="AJ379" s="21">
        <f t="shared" si="209"/>
        <v>-8.6970462515785756E-3</v>
      </c>
      <c r="AK379" s="21">
        <f t="shared" si="209"/>
        <v>2.9988310462904866E-3</v>
      </c>
      <c r="AL379" s="21">
        <f t="shared" si="209"/>
        <v>2.0360510253522347E-2</v>
      </c>
    </row>
    <row r="380" spans="1:38" hidden="1" x14ac:dyDescent="0.4">
      <c r="A380" s="2" t="s">
        <v>35</v>
      </c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3"/>
    </row>
    <row r="381" spans="1:38" hidden="1" x14ac:dyDescent="0.4">
      <c r="A381" s="2" t="s">
        <v>260</v>
      </c>
      <c r="B381" s="2" t="s">
        <v>261</v>
      </c>
      <c r="D381" s="2">
        <v>6.7180984486206127E-4</v>
      </c>
      <c r="E381" s="2">
        <v>6.7269269000133744E-4</v>
      </c>
      <c r="F381" s="2">
        <v>6.8425308052125146E-4</v>
      </c>
      <c r="G381" s="2">
        <v>6.1106730555858242E-4</v>
      </c>
      <c r="H381" s="2">
        <v>6.1701722995602132E-4</v>
      </c>
      <c r="I381" s="2">
        <v>6.7380481213854127E-4</v>
      </c>
      <c r="J381" s="2">
        <v>6.6721714709504535E-4</v>
      </c>
      <c r="K381" s="2">
        <v>6.666797976635538E-4</v>
      </c>
      <c r="L381" s="2">
        <v>6.6892617493336708E-4</v>
      </c>
      <c r="M381" s="2">
        <v>6.7517884656100014E-4</v>
      </c>
      <c r="N381" s="2">
        <v>7.5340204187899953E-4</v>
      </c>
      <c r="O381" s="2">
        <v>6.6710054525600008E-4</v>
      </c>
      <c r="P381" s="2">
        <v>6.5968849771000002E-4</v>
      </c>
      <c r="Q381" s="2">
        <v>5.3213952840500014E-4</v>
      </c>
      <c r="R381" s="2">
        <v>5.6659453736300014E-4</v>
      </c>
      <c r="S381" s="2">
        <v>5.7123342233300059E-4</v>
      </c>
      <c r="T381" s="2">
        <v>5.6277784594099996E-4</v>
      </c>
      <c r="U381" s="2">
        <v>5.7974074638300014E-4</v>
      </c>
      <c r="V381" s="2">
        <v>6.3809968602099982E-4</v>
      </c>
      <c r="W381" s="2">
        <v>5.7537724501599997E-4</v>
      </c>
      <c r="X381" s="2">
        <v>5.5847348032299956E-4</v>
      </c>
      <c r="Y381" s="2">
        <v>5.5131966269299985E-4</v>
      </c>
      <c r="AI381" s="26"/>
    </row>
    <row r="382" spans="1:38" x14ac:dyDescent="0.4">
      <c r="A382" s="2" t="s">
        <v>262</v>
      </c>
      <c r="B382" s="2" t="s">
        <v>263</v>
      </c>
      <c r="D382" s="2">
        <v>1.75E-6</v>
      </c>
      <c r="E382" s="2">
        <v>1.75E-6</v>
      </c>
      <c r="F382" s="2">
        <v>3.36E-6</v>
      </c>
      <c r="G382" s="2">
        <v>5.9537800000000004E-5</v>
      </c>
      <c r="H382" s="2">
        <v>6.0479999999999997E-5</v>
      </c>
      <c r="I382" s="2">
        <v>5.9885000000000003E-6</v>
      </c>
      <c r="J382" s="2">
        <v>3.038E-6</v>
      </c>
      <c r="K382" s="2">
        <v>2.835E-6</v>
      </c>
      <c r="L382" s="2">
        <v>2.0356E-5</v>
      </c>
      <c r="M382" s="2">
        <v>7.0979999999999996E-6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>
        <v>0</v>
      </c>
      <c r="V382" s="2">
        <v>0</v>
      </c>
      <c r="W382" s="2">
        <v>0</v>
      </c>
      <c r="X382" s="2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D382" s="2">
        <v>0</v>
      </c>
      <c r="AE382" s="2">
        <v>0</v>
      </c>
      <c r="AF382" s="2">
        <v>0</v>
      </c>
      <c r="AG382" s="2">
        <v>0</v>
      </c>
      <c r="AH382" s="2">
        <v>0</v>
      </c>
      <c r="AI382" s="2">
        <v>0</v>
      </c>
      <c r="AJ382" s="2">
        <v>0</v>
      </c>
      <c r="AK382" s="2">
        <v>0</v>
      </c>
      <c r="AL382" s="2">
        <v>0</v>
      </c>
    </row>
    <row r="383" spans="1:38" hidden="1" x14ac:dyDescent="0.4">
      <c r="A383" s="2" t="s">
        <v>264</v>
      </c>
      <c r="B383" s="2" t="s">
        <v>265</v>
      </c>
      <c r="AI383" s="26"/>
    </row>
    <row r="384" spans="1:38" x14ac:dyDescent="0.4">
      <c r="A384" s="2" t="s">
        <v>266</v>
      </c>
      <c r="B384" s="2" t="s">
        <v>267</v>
      </c>
      <c r="D384" s="2">
        <v>1.8410400000000001E-4</v>
      </c>
      <c r="E384" s="2">
        <v>1.8410400000000001E-4</v>
      </c>
      <c r="F384" s="2">
        <v>5.1164500000000001E-5</v>
      </c>
      <c r="G384" s="2">
        <v>1.48386E-4</v>
      </c>
      <c r="H384" s="2">
        <v>4.4888000000000001E-5</v>
      </c>
      <c r="I384" s="2">
        <v>1.7337299999999999E-4</v>
      </c>
      <c r="J384" s="2">
        <v>5.8136500000000001E-5</v>
      </c>
      <c r="K384" s="2">
        <v>5.6816600000000001E-5</v>
      </c>
      <c r="L384" s="2">
        <v>5.4372100000000001E-5</v>
      </c>
      <c r="M384" s="2">
        <v>2.3799300000000001E-5</v>
      </c>
      <c r="N384" s="2">
        <v>7.85446E-5</v>
      </c>
      <c r="O384" s="2">
        <v>9.9934399999999996E-5</v>
      </c>
      <c r="P384" s="2">
        <v>9.4639800000000001E-5</v>
      </c>
      <c r="Q384" s="2">
        <v>2.5644099999999999E-4</v>
      </c>
      <c r="R384" s="2">
        <v>1.3014299999999999E-4</v>
      </c>
      <c r="S384" s="2">
        <v>2.3337E-4</v>
      </c>
      <c r="T384" s="2">
        <v>2.1599400000000001E-4</v>
      </c>
      <c r="U384" s="2">
        <v>1.28636E-5</v>
      </c>
      <c r="V384" s="2">
        <v>3.9746000000000001E-7</v>
      </c>
      <c r="W384" s="2">
        <v>1.2356399999999999E-6</v>
      </c>
      <c r="X384" s="2">
        <v>5.7585399999999999E-5</v>
      </c>
      <c r="Y384" s="2">
        <v>2.8403800000000002E-4</v>
      </c>
      <c r="Z384" s="2">
        <v>6.8597900000000003E-5</v>
      </c>
      <c r="AA384" s="2">
        <v>5.26657E-5</v>
      </c>
      <c r="AB384" s="2">
        <v>1.3464400000000001E-4</v>
      </c>
      <c r="AC384" s="2">
        <v>3.77179E-4</v>
      </c>
      <c r="AD384" s="2">
        <v>2.1628799999999999E-5</v>
      </c>
      <c r="AE384" s="2">
        <v>6.0812800000000002E-5</v>
      </c>
      <c r="AF384" s="2">
        <v>3.3188999999999997E-5</v>
      </c>
      <c r="AG384" s="2">
        <v>7.4883300000000002E-5</v>
      </c>
      <c r="AH384" s="2">
        <v>7.7733900000000005E-5</v>
      </c>
      <c r="AI384" s="26">
        <v>5.0563199999999997E-5</v>
      </c>
      <c r="AJ384" s="2">
        <v>6.8669099999999996E-5</v>
      </c>
      <c r="AK384" s="2">
        <v>6.7466700000000002E-5</v>
      </c>
      <c r="AL384" s="2">
        <v>6.8777700000000004E-5</v>
      </c>
    </row>
    <row r="385" spans="1:38" x14ac:dyDescent="0.4">
      <c r="A385" s="2" t="s">
        <v>268</v>
      </c>
      <c r="B385" s="2" t="s">
        <v>269</v>
      </c>
      <c r="D385" s="2">
        <v>1.20028E-5</v>
      </c>
      <c r="E385" s="2">
        <v>1.20028E-5</v>
      </c>
      <c r="F385" s="2">
        <v>7.9319999999999996E-6</v>
      </c>
      <c r="G385" s="2">
        <v>4.3754999999999999E-6</v>
      </c>
      <c r="H385" s="2">
        <v>1.7356499999999999E-5</v>
      </c>
      <c r="I385" s="2">
        <v>1.99065E-5</v>
      </c>
      <c r="J385" s="2">
        <v>2.4757500000000001E-5</v>
      </c>
      <c r="K385" s="2">
        <v>5.8587E-5</v>
      </c>
      <c r="L385" s="2">
        <v>2.6144699999999999E-4</v>
      </c>
      <c r="M385" s="2">
        <v>1.08597E-4</v>
      </c>
      <c r="N385" s="2">
        <v>4.155E-6</v>
      </c>
      <c r="O385" s="2">
        <v>1.6765500000000001E-4</v>
      </c>
      <c r="P385" s="2">
        <v>3.2194499999999998E-5</v>
      </c>
      <c r="Q385" s="2">
        <v>7.3440000000000003E-6</v>
      </c>
      <c r="R385" s="2">
        <v>6.0247500000000002E-5</v>
      </c>
      <c r="S385" s="2">
        <v>3.9135800000000002E-4</v>
      </c>
      <c r="T385" s="2">
        <v>2.8653000000000001E-4</v>
      </c>
      <c r="U385" s="2">
        <v>7.7682800000000002E-4</v>
      </c>
      <c r="V385" s="2">
        <v>1.04031E-3</v>
      </c>
      <c r="W385" s="2">
        <v>1.1164860000000001E-3</v>
      </c>
      <c r="X385" s="2">
        <v>1.0369140000000001E-3</v>
      </c>
      <c r="Y385" s="2">
        <v>5.8604700000000002E-4</v>
      </c>
      <c r="Z385" s="2">
        <v>5.8990499999999997E-5</v>
      </c>
      <c r="AA385" s="2">
        <v>2.1299999999999999E-5</v>
      </c>
      <c r="AB385" s="2">
        <v>2.5777499999999998E-5</v>
      </c>
      <c r="AC385" s="2">
        <v>4.7170699999999997E-4</v>
      </c>
      <c r="AD385" s="2">
        <v>5.3611200000000005E-4</v>
      </c>
      <c r="AE385" s="2">
        <v>6.3200400000000003E-4</v>
      </c>
      <c r="AF385" s="2">
        <v>6.3892199999999999E-4</v>
      </c>
      <c r="AG385" s="2">
        <v>9.8515100000000008E-4</v>
      </c>
      <c r="AH385" s="2">
        <v>1.618022E-3</v>
      </c>
      <c r="AI385" s="26">
        <v>2.8143959999999998E-3</v>
      </c>
      <c r="AJ385" s="2">
        <v>2.2530300000000001E-3</v>
      </c>
      <c r="AK385" s="2">
        <v>1.9455410000000001E-3</v>
      </c>
      <c r="AL385" s="2">
        <v>2.1139700000000002E-3</v>
      </c>
    </row>
    <row r="386" spans="1:38" hidden="1" x14ac:dyDescent="0.4">
      <c r="A386" s="2" t="s">
        <v>270</v>
      </c>
      <c r="B386" s="2" t="s">
        <v>271</v>
      </c>
    </row>
    <row r="387" spans="1:38" x14ac:dyDescent="0.4">
      <c r="A387" s="2" t="s">
        <v>272</v>
      </c>
      <c r="B387" s="2" t="s">
        <v>273</v>
      </c>
      <c r="D387" s="2">
        <v>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 s="2">
        <v>2.52E-6</v>
      </c>
      <c r="Z387" s="2">
        <v>2.9882999999999998E-5</v>
      </c>
      <c r="AA387" s="2">
        <v>4.4477999999999997E-5</v>
      </c>
      <c r="AB387" s="2">
        <v>5.817E-5</v>
      </c>
      <c r="AC387" s="2">
        <v>7.3541999999999995E-5</v>
      </c>
      <c r="AD387" s="2">
        <v>8.0051999999999999E-5</v>
      </c>
      <c r="AE387" s="2">
        <v>7.8918000000000006E-5</v>
      </c>
      <c r="AF387" s="2">
        <v>7.9883999999999996E-5</v>
      </c>
      <c r="AG387" s="2">
        <v>1.02942E-4</v>
      </c>
      <c r="AH387" s="2">
        <v>1.5466500000000001E-4</v>
      </c>
      <c r="AI387" s="2">
        <v>1.9070099999999999E-4</v>
      </c>
      <c r="AJ387" s="2">
        <v>2.1527100000000001E-4</v>
      </c>
      <c r="AK387" s="2">
        <v>2.7510000000000002E-4</v>
      </c>
      <c r="AL387" s="2">
        <v>3.1569299999999997E-4</v>
      </c>
    </row>
    <row r="388" spans="1:38" hidden="1" x14ac:dyDescent="0.4">
      <c r="A388" s="2" t="s">
        <v>274</v>
      </c>
      <c r="B388" s="2" t="s">
        <v>275</v>
      </c>
    </row>
    <row r="389" spans="1:38" x14ac:dyDescent="0.4">
      <c r="A389" s="2" t="s">
        <v>276</v>
      </c>
      <c r="B389" s="2" t="s">
        <v>277</v>
      </c>
      <c r="D389" s="38">
        <v>2.9322376600000002</v>
      </c>
      <c r="E389" s="38">
        <v>2.845906335</v>
      </c>
      <c r="F389" s="38">
        <v>2.7588771350000001</v>
      </c>
      <c r="G389" s="38">
        <v>2.6675211110000001</v>
      </c>
      <c r="H389" s="38">
        <v>2.5827251109999998</v>
      </c>
      <c r="I389" s="38">
        <v>2.4973708110000001</v>
      </c>
      <c r="J389" s="38">
        <v>2.562926397</v>
      </c>
      <c r="K389" s="38">
        <v>2.6781985979999998</v>
      </c>
      <c r="L389" s="38">
        <v>2.6197738990000001</v>
      </c>
      <c r="M389" s="38">
        <v>2.4256906740000002</v>
      </c>
      <c r="N389" s="38">
        <v>2.229848804</v>
      </c>
      <c r="O389" s="38">
        <v>2.1031160999999998</v>
      </c>
      <c r="P389" s="38">
        <v>2.0767866719999999</v>
      </c>
      <c r="Q389" s="38">
        <v>1.9583070380000001</v>
      </c>
      <c r="R389" s="38">
        <v>2.041483967</v>
      </c>
      <c r="S389" s="38">
        <v>2.495955521</v>
      </c>
      <c r="T389" s="38">
        <v>2.4954837570000001</v>
      </c>
      <c r="U389" s="38">
        <v>2.45161673</v>
      </c>
      <c r="V389" s="38">
        <v>2.4774688120000001</v>
      </c>
      <c r="W389" s="38">
        <v>2.7524580809999999</v>
      </c>
      <c r="X389" s="38">
        <v>2.8434567940000002</v>
      </c>
      <c r="Y389" s="38">
        <v>2.9430882199999999</v>
      </c>
      <c r="Z389" s="38">
        <v>3.0768652749999998</v>
      </c>
      <c r="AA389" s="38">
        <v>3.1111937460000001</v>
      </c>
      <c r="AB389" s="38">
        <v>3.2020319480000001</v>
      </c>
      <c r="AC389" s="38">
        <v>2.9471749759999999</v>
      </c>
      <c r="AD389" s="38">
        <v>2.9358093840000001</v>
      </c>
      <c r="AE389" s="38">
        <v>2.872496768</v>
      </c>
      <c r="AF389" s="38">
        <v>2.841414812</v>
      </c>
      <c r="AG389" s="38">
        <v>3.034846221</v>
      </c>
      <c r="AH389" s="38">
        <v>3.0938110760000002</v>
      </c>
      <c r="AI389" s="38">
        <v>3.1233018769999998</v>
      </c>
      <c r="AJ389" s="2">
        <v>3.096630491</v>
      </c>
      <c r="AK389" s="2">
        <v>3.1061732329999998</v>
      </c>
      <c r="AL389" s="2">
        <v>3.1692527589999999</v>
      </c>
    </row>
    <row r="391" spans="1:38" x14ac:dyDescent="0.4">
      <c r="A391" s="9" t="s">
        <v>278</v>
      </c>
    </row>
    <row r="392" spans="1:38" x14ac:dyDescent="0.4">
      <c r="A392" s="6" t="s">
        <v>279</v>
      </c>
    </row>
    <row r="393" spans="1:38" hidden="1" x14ac:dyDescent="0.4">
      <c r="A393" s="2" t="s">
        <v>34</v>
      </c>
      <c r="D393" s="10">
        <f t="shared" ref="D393:AI393" si="210">D397</f>
        <v>0</v>
      </c>
      <c r="E393" s="10">
        <f t="shared" si="210"/>
        <v>0</v>
      </c>
      <c r="F393" s="10">
        <f t="shared" si="210"/>
        <v>0</v>
      </c>
      <c r="G393" s="10">
        <f t="shared" si="210"/>
        <v>0</v>
      </c>
      <c r="H393" s="10">
        <f t="shared" si="210"/>
        <v>0</v>
      </c>
      <c r="I393" s="10">
        <f t="shared" si="210"/>
        <v>0</v>
      </c>
      <c r="J393" s="10">
        <f t="shared" si="210"/>
        <v>0</v>
      </c>
      <c r="K393" s="10">
        <f t="shared" si="210"/>
        <v>0</v>
      </c>
      <c r="L393" s="10">
        <f t="shared" si="210"/>
        <v>0</v>
      </c>
      <c r="M393" s="10">
        <f t="shared" si="210"/>
        <v>0</v>
      </c>
      <c r="N393" s="10">
        <f t="shared" si="210"/>
        <v>0</v>
      </c>
      <c r="O393" s="10">
        <f t="shared" si="210"/>
        <v>0</v>
      </c>
      <c r="P393" s="10">
        <f t="shared" si="210"/>
        <v>0</v>
      </c>
      <c r="Q393" s="10">
        <f t="shared" si="210"/>
        <v>0</v>
      </c>
      <c r="R393" s="10">
        <f t="shared" si="210"/>
        <v>0</v>
      </c>
      <c r="S393" s="10">
        <f t="shared" si="210"/>
        <v>0</v>
      </c>
      <c r="T393" s="10">
        <f t="shared" si="210"/>
        <v>0</v>
      </c>
      <c r="U393" s="10">
        <f t="shared" si="210"/>
        <v>0</v>
      </c>
      <c r="V393" s="10">
        <f t="shared" si="210"/>
        <v>0</v>
      </c>
      <c r="W393" s="10">
        <f t="shared" si="210"/>
        <v>0</v>
      </c>
      <c r="X393" s="10">
        <f t="shared" si="210"/>
        <v>0</v>
      </c>
      <c r="Y393" s="10">
        <f t="shared" si="210"/>
        <v>0</v>
      </c>
      <c r="Z393" s="10">
        <f t="shared" si="210"/>
        <v>0</v>
      </c>
      <c r="AA393" s="10">
        <f t="shared" si="210"/>
        <v>0</v>
      </c>
      <c r="AB393" s="10">
        <f t="shared" si="210"/>
        <v>0</v>
      </c>
      <c r="AC393" s="10">
        <f t="shared" si="210"/>
        <v>0</v>
      </c>
      <c r="AD393" s="10">
        <f t="shared" si="210"/>
        <v>0</v>
      </c>
      <c r="AE393" s="10">
        <f t="shared" si="210"/>
        <v>0</v>
      </c>
      <c r="AF393" s="10">
        <f t="shared" si="210"/>
        <v>0</v>
      </c>
      <c r="AG393" s="10">
        <f t="shared" si="210"/>
        <v>0</v>
      </c>
      <c r="AH393" s="10">
        <f t="shared" si="210"/>
        <v>0</v>
      </c>
      <c r="AI393" s="25">
        <f t="shared" si="210"/>
        <v>0</v>
      </c>
    </row>
    <row r="394" spans="1:38" hidden="1" x14ac:dyDescent="0.4">
      <c r="A394" s="14" t="s">
        <v>24</v>
      </c>
      <c r="B394" s="14"/>
      <c r="C394" s="14"/>
      <c r="D394" s="14"/>
      <c r="E394" s="15" t="e">
        <f t="shared" ref="E394:AI394" si="211">(E393-$D393)/$D393</f>
        <v>#DIV/0!</v>
      </c>
      <c r="F394" s="15" t="e">
        <f t="shared" si="211"/>
        <v>#DIV/0!</v>
      </c>
      <c r="G394" s="15" t="e">
        <f t="shared" si="211"/>
        <v>#DIV/0!</v>
      </c>
      <c r="H394" s="15" t="e">
        <f t="shared" si="211"/>
        <v>#DIV/0!</v>
      </c>
      <c r="I394" s="15" t="e">
        <f t="shared" si="211"/>
        <v>#DIV/0!</v>
      </c>
      <c r="J394" s="15" t="e">
        <f t="shared" si="211"/>
        <v>#DIV/0!</v>
      </c>
      <c r="K394" s="15" t="e">
        <f t="shared" si="211"/>
        <v>#DIV/0!</v>
      </c>
      <c r="L394" s="15" t="e">
        <f t="shared" si="211"/>
        <v>#DIV/0!</v>
      </c>
      <c r="M394" s="15" t="e">
        <f t="shared" si="211"/>
        <v>#DIV/0!</v>
      </c>
      <c r="N394" s="15" t="e">
        <f t="shared" si="211"/>
        <v>#DIV/0!</v>
      </c>
      <c r="O394" s="15" t="e">
        <f t="shared" si="211"/>
        <v>#DIV/0!</v>
      </c>
      <c r="P394" s="15" t="e">
        <f t="shared" si="211"/>
        <v>#DIV/0!</v>
      </c>
      <c r="Q394" s="15" t="e">
        <f t="shared" si="211"/>
        <v>#DIV/0!</v>
      </c>
      <c r="R394" s="15" t="e">
        <f t="shared" si="211"/>
        <v>#DIV/0!</v>
      </c>
      <c r="S394" s="45" t="e">
        <f t="shared" si="211"/>
        <v>#DIV/0!</v>
      </c>
      <c r="T394" s="15" t="e">
        <f t="shared" si="211"/>
        <v>#DIV/0!</v>
      </c>
      <c r="U394" s="15" t="e">
        <f t="shared" si="211"/>
        <v>#DIV/0!</v>
      </c>
      <c r="V394" s="15" t="e">
        <f t="shared" si="211"/>
        <v>#DIV/0!</v>
      </c>
      <c r="W394" s="15" t="e">
        <f t="shared" si="211"/>
        <v>#DIV/0!</v>
      </c>
      <c r="X394" s="15" t="e">
        <f t="shared" si="211"/>
        <v>#DIV/0!</v>
      </c>
      <c r="Y394" s="15" t="e">
        <f t="shared" si="211"/>
        <v>#DIV/0!</v>
      </c>
      <c r="Z394" s="15" t="e">
        <f t="shared" si="211"/>
        <v>#DIV/0!</v>
      </c>
      <c r="AA394" s="15" t="e">
        <f t="shared" si="211"/>
        <v>#DIV/0!</v>
      </c>
      <c r="AB394" s="15" t="e">
        <f t="shared" si="211"/>
        <v>#DIV/0!</v>
      </c>
      <c r="AC394" s="15" t="e">
        <f t="shared" si="211"/>
        <v>#DIV/0!</v>
      </c>
      <c r="AD394" s="15" t="e">
        <f t="shared" si="211"/>
        <v>#DIV/0!</v>
      </c>
      <c r="AE394" s="15" t="e">
        <f t="shared" si="211"/>
        <v>#DIV/0!</v>
      </c>
      <c r="AF394" s="15" t="e">
        <f t="shared" si="211"/>
        <v>#DIV/0!</v>
      </c>
      <c r="AG394" s="15" t="e">
        <f t="shared" si="211"/>
        <v>#DIV/0!</v>
      </c>
      <c r="AH394" s="15" t="e">
        <f t="shared" si="211"/>
        <v>#DIV/0!</v>
      </c>
      <c r="AI394" s="31" t="e">
        <f t="shared" si="211"/>
        <v>#DIV/0!</v>
      </c>
    </row>
    <row r="395" spans="1:38" hidden="1" x14ac:dyDescent="0.4">
      <c r="A395" s="16" t="s">
        <v>25</v>
      </c>
      <c r="D395" s="10"/>
      <c r="E395" s="17" t="e">
        <f t="shared" ref="E395:AI395" si="212">(E393-D393)/D393</f>
        <v>#DIV/0!</v>
      </c>
      <c r="F395" s="17" t="e">
        <f t="shared" si="212"/>
        <v>#DIV/0!</v>
      </c>
      <c r="G395" s="17" t="e">
        <f t="shared" si="212"/>
        <v>#DIV/0!</v>
      </c>
      <c r="H395" s="17" t="e">
        <f t="shared" si="212"/>
        <v>#DIV/0!</v>
      </c>
      <c r="I395" s="17" t="e">
        <f t="shared" si="212"/>
        <v>#DIV/0!</v>
      </c>
      <c r="J395" s="17" t="e">
        <f t="shared" si="212"/>
        <v>#DIV/0!</v>
      </c>
      <c r="K395" s="17" t="e">
        <f t="shared" si="212"/>
        <v>#DIV/0!</v>
      </c>
      <c r="L395" s="17" t="e">
        <f t="shared" si="212"/>
        <v>#DIV/0!</v>
      </c>
      <c r="M395" s="17" t="e">
        <f t="shared" si="212"/>
        <v>#DIV/0!</v>
      </c>
      <c r="N395" s="17" t="e">
        <f t="shared" si="212"/>
        <v>#DIV/0!</v>
      </c>
      <c r="O395" s="17" t="e">
        <f t="shared" si="212"/>
        <v>#DIV/0!</v>
      </c>
      <c r="P395" s="17" t="e">
        <f t="shared" si="212"/>
        <v>#DIV/0!</v>
      </c>
      <c r="Q395" s="17" t="e">
        <f t="shared" si="212"/>
        <v>#DIV/0!</v>
      </c>
      <c r="R395" s="17" t="e">
        <f t="shared" si="212"/>
        <v>#DIV/0!</v>
      </c>
      <c r="S395" s="17" t="e">
        <f t="shared" si="212"/>
        <v>#DIV/0!</v>
      </c>
      <c r="T395" s="17" t="e">
        <f t="shared" si="212"/>
        <v>#DIV/0!</v>
      </c>
      <c r="U395" s="17" t="e">
        <f t="shared" si="212"/>
        <v>#DIV/0!</v>
      </c>
      <c r="V395" s="17" t="e">
        <f t="shared" si="212"/>
        <v>#DIV/0!</v>
      </c>
      <c r="W395" s="17" t="e">
        <f t="shared" si="212"/>
        <v>#DIV/0!</v>
      </c>
      <c r="X395" s="17" t="e">
        <f t="shared" si="212"/>
        <v>#DIV/0!</v>
      </c>
      <c r="Y395" s="17" t="e">
        <f t="shared" si="212"/>
        <v>#DIV/0!</v>
      </c>
      <c r="Z395" s="17" t="e">
        <f t="shared" si="212"/>
        <v>#DIV/0!</v>
      </c>
      <c r="AA395" s="17" t="e">
        <f t="shared" si="212"/>
        <v>#DIV/0!</v>
      </c>
      <c r="AB395" s="17" t="e">
        <f t="shared" si="212"/>
        <v>#DIV/0!</v>
      </c>
      <c r="AC395" s="17" t="e">
        <f t="shared" si="212"/>
        <v>#DIV/0!</v>
      </c>
      <c r="AD395" s="17" t="e">
        <f t="shared" si="212"/>
        <v>#DIV/0!</v>
      </c>
      <c r="AE395" s="17" t="e">
        <f t="shared" si="212"/>
        <v>#DIV/0!</v>
      </c>
      <c r="AF395" s="17" t="e">
        <f t="shared" si="212"/>
        <v>#DIV/0!</v>
      </c>
      <c r="AG395" s="17" t="e">
        <f t="shared" si="212"/>
        <v>#DIV/0!</v>
      </c>
      <c r="AH395" s="20" t="e">
        <f t="shared" si="212"/>
        <v>#DIV/0!</v>
      </c>
      <c r="AI395" s="21" t="e">
        <f t="shared" si="212"/>
        <v>#DIV/0!</v>
      </c>
    </row>
    <row r="396" spans="1:38" hidden="1" x14ac:dyDescent="0.4">
      <c r="A396" s="2" t="s">
        <v>35</v>
      </c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3"/>
    </row>
    <row r="397" spans="1:38" hidden="1" x14ac:dyDescent="0.4">
      <c r="A397" s="2" t="s">
        <v>280</v>
      </c>
      <c r="B397" s="2" t="s">
        <v>281</v>
      </c>
      <c r="AI397" s="26"/>
    </row>
    <row r="399" spans="1:38" x14ac:dyDescent="0.4"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</row>
    <row r="400" spans="1:38" x14ac:dyDescent="0.4"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</row>
    <row r="402" spans="1:38" s="36" customFormat="1" x14ac:dyDescent="0.4"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</row>
    <row r="403" spans="1:38" x14ac:dyDescent="0.4"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</row>
    <row r="404" spans="1:38" x14ac:dyDescent="0.4">
      <c r="A404" s="2" t="s">
        <v>282</v>
      </c>
    </row>
    <row r="405" spans="1:38" x14ac:dyDescent="0.4">
      <c r="A405" s="2" t="s">
        <v>283</v>
      </c>
      <c r="D405" s="10">
        <f>D23+D83+D132+D195+D274+D299+D315+D377</f>
        <v>371.16366711733542</v>
      </c>
      <c r="E405" s="10">
        <f t="shared" ref="D405:AL405" si="213">E23+E83+E132+E195+E274+E287+E299+E315+E336+E377</f>
        <v>418.62454044097899</v>
      </c>
      <c r="F405" s="10">
        <f t="shared" si="213"/>
        <v>235.360562891906</v>
      </c>
      <c r="G405" s="10">
        <f t="shared" si="213"/>
        <v>217.30326360029781</v>
      </c>
      <c r="H405" s="10">
        <f t="shared" si="213"/>
        <v>189.50154385850948</v>
      </c>
      <c r="I405" s="10">
        <f t="shared" si="213"/>
        <v>212.47825810163368</v>
      </c>
      <c r="J405" s="10">
        <f t="shared" si="213"/>
        <v>227.47205170498728</v>
      </c>
      <c r="K405" s="10">
        <f t="shared" si="213"/>
        <v>226.61541110690729</v>
      </c>
      <c r="L405" s="10">
        <f t="shared" si="213"/>
        <v>222.09991382451511</v>
      </c>
      <c r="M405" s="10">
        <f t="shared" si="213"/>
        <v>196.86694598719768</v>
      </c>
      <c r="N405" s="10">
        <f t="shared" si="213"/>
        <v>179.72084532913928</v>
      </c>
      <c r="O405" s="10">
        <f t="shared" si="213"/>
        <v>176.90148882710031</v>
      </c>
      <c r="P405" s="10">
        <f t="shared" si="213"/>
        <v>176.07991950090386</v>
      </c>
      <c r="Q405" s="10">
        <f t="shared" si="213"/>
        <v>171.90613540803167</v>
      </c>
      <c r="R405" s="10">
        <f t="shared" si="213"/>
        <v>169.88813223385691</v>
      </c>
      <c r="S405" s="10">
        <f t="shared" si="213"/>
        <v>173.92314407061696</v>
      </c>
      <c r="T405" s="10">
        <f t="shared" si="213"/>
        <v>176.54321456652406</v>
      </c>
      <c r="U405" s="10">
        <f t="shared" si="213"/>
        <v>172.40067215705972</v>
      </c>
      <c r="V405" s="10">
        <f t="shared" si="213"/>
        <v>167.4052738372024</v>
      </c>
      <c r="W405" s="10">
        <f t="shared" si="213"/>
        <v>155.5551807270873</v>
      </c>
      <c r="X405" s="10">
        <f t="shared" si="213"/>
        <v>150.33560735284686</v>
      </c>
      <c r="Y405" s="10">
        <f t="shared" si="213"/>
        <v>141.85781126382292</v>
      </c>
      <c r="Z405" s="10">
        <f t="shared" si="213"/>
        <v>137.51047331761936</v>
      </c>
      <c r="AA405" s="10">
        <f t="shared" si="213"/>
        <v>128.90126001811583</v>
      </c>
      <c r="AB405" s="10">
        <f t="shared" si="213"/>
        <v>121.58820234389954</v>
      </c>
      <c r="AC405" s="10">
        <f t="shared" si="213"/>
        <v>115.12612942039986</v>
      </c>
      <c r="AD405" s="10">
        <f t="shared" si="213"/>
        <v>111.65878913292696</v>
      </c>
      <c r="AE405" s="10">
        <f t="shared" si="213"/>
        <v>109.79496298911118</v>
      </c>
      <c r="AF405" s="10">
        <f t="shared" si="213"/>
        <v>110.00663937615749</v>
      </c>
      <c r="AG405" s="10">
        <f t="shared" si="213"/>
        <v>104.02311368897064</v>
      </c>
      <c r="AH405" s="10">
        <f t="shared" si="213"/>
        <v>98.752003110907424</v>
      </c>
      <c r="AI405" s="10">
        <f t="shared" si="213"/>
        <v>99.945758054581503</v>
      </c>
      <c r="AJ405" s="10">
        <f t="shared" si="213"/>
        <v>90.632830721782568</v>
      </c>
      <c r="AK405" s="10">
        <f t="shared" si="213"/>
        <v>83.487867687209715</v>
      </c>
      <c r="AL405" s="10">
        <f t="shared" si="213"/>
        <v>82.110428069217491</v>
      </c>
    </row>
    <row r="406" spans="1:38" x14ac:dyDescent="0.4">
      <c r="A406" s="2" t="s">
        <v>19</v>
      </c>
      <c r="D406" s="10">
        <f t="shared" ref="D406:AL406" si="214">D8</f>
        <v>371.16366711733554</v>
      </c>
      <c r="E406" s="10">
        <f t="shared" si="214"/>
        <v>418.62454044097905</v>
      </c>
      <c r="F406" s="10">
        <f t="shared" si="214"/>
        <v>235.36056289190594</v>
      </c>
      <c r="G406" s="10">
        <f t="shared" si="214"/>
        <v>217.30333349249787</v>
      </c>
      <c r="H406" s="10">
        <f t="shared" si="214"/>
        <v>189.50154385850948</v>
      </c>
      <c r="I406" s="10">
        <f t="shared" si="214"/>
        <v>212.47825810163366</v>
      </c>
      <c r="J406" s="10">
        <f t="shared" si="214"/>
        <v>227.47205170498734</v>
      </c>
      <c r="K406" s="10">
        <f t="shared" si="214"/>
        <v>226.61541110690729</v>
      </c>
      <c r="L406" s="10">
        <f t="shared" si="214"/>
        <v>222.09991382451511</v>
      </c>
      <c r="M406" s="10">
        <f t="shared" si="214"/>
        <v>196.86694598719774</v>
      </c>
      <c r="N406" s="10">
        <f t="shared" si="214"/>
        <v>179.72084532913934</v>
      </c>
      <c r="O406" s="10">
        <f t="shared" si="214"/>
        <v>176.90148882710034</v>
      </c>
      <c r="P406" s="10">
        <f t="shared" si="214"/>
        <v>176.0799195009038</v>
      </c>
      <c r="Q406" s="10">
        <f t="shared" si="214"/>
        <v>171.90613540803162</v>
      </c>
      <c r="R406" s="10">
        <f t="shared" si="214"/>
        <v>169.88813223385691</v>
      </c>
      <c r="S406" s="10">
        <f t="shared" si="214"/>
        <v>173.92314407061698</v>
      </c>
      <c r="T406" s="10">
        <f t="shared" si="214"/>
        <v>176.54321456652403</v>
      </c>
      <c r="U406" s="10">
        <f t="shared" si="214"/>
        <v>172.40067215705972</v>
      </c>
      <c r="V406" s="10">
        <f t="shared" si="214"/>
        <v>167.40527383720237</v>
      </c>
      <c r="W406" s="10">
        <f t="shared" si="214"/>
        <v>155.55518072708728</v>
      </c>
      <c r="X406" s="10">
        <f t="shared" si="214"/>
        <v>150.33560735284681</v>
      </c>
      <c r="Y406" s="10">
        <f t="shared" si="214"/>
        <v>141.85781126382292</v>
      </c>
      <c r="Z406" s="10">
        <f t="shared" si="214"/>
        <v>137.51047331761936</v>
      </c>
      <c r="AA406" s="10">
        <f t="shared" si="214"/>
        <v>128.90126001811581</v>
      </c>
      <c r="AB406" s="10">
        <f t="shared" si="214"/>
        <v>121.58820234389955</v>
      </c>
      <c r="AC406" s="10">
        <f t="shared" si="214"/>
        <v>115.12612942039986</v>
      </c>
      <c r="AD406" s="10">
        <f t="shared" si="214"/>
        <v>111.65878913292696</v>
      </c>
      <c r="AE406" s="10">
        <f t="shared" si="214"/>
        <v>109.79496298911117</v>
      </c>
      <c r="AF406" s="10">
        <f t="shared" si="214"/>
        <v>110.00663937615751</v>
      </c>
      <c r="AG406" s="10">
        <f t="shared" si="214"/>
        <v>104.02311368897064</v>
      </c>
      <c r="AH406" s="10">
        <f t="shared" si="214"/>
        <v>98.75200311090741</v>
      </c>
      <c r="AI406" s="10">
        <f t="shared" si="214"/>
        <v>99.945758054581532</v>
      </c>
      <c r="AJ406" s="10">
        <f t="shared" si="214"/>
        <v>90.632830721782597</v>
      </c>
      <c r="AK406" s="10">
        <f t="shared" si="214"/>
        <v>83.487867687209729</v>
      </c>
      <c r="AL406" s="10">
        <f t="shared" si="214"/>
        <v>82.110428069217491</v>
      </c>
    </row>
    <row r="407" spans="1:38" hidden="1" x14ac:dyDescent="0.4">
      <c r="A407" s="2" t="s">
        <v>284</v>
      </c>
      <c r="D407" s="38">
        <f t="shared" ref="D407:AL407" si="215">D405-D406</f>
        <v>0</v>
      </c>
      <c r="E407" s="38">
        <f t="shared" si="215"/>
        <v>0</v>
      </c>
      <c r="F407" s="38">
        <f t="shared" si="215"/>
        <v>0</v>
      </c>
      <c r="G407" s="38">
        <f t="shared" si="215"/>
        <v>-6.9892200059484821E-5</v>
      </c>
      <c r="H407" s="38">
        <f t="shared" si="215"/>
        <v>0</v>
      </c>
      <c r="I407" s="38">
        <f t="shared" si="215"/>
        <v>0</v>
      </c>
      <c r="J407" s="38">
        <f t="shared" si="215"/>
        <v>0</v>
      </c>
      <c r="K407" s="38">
        <f t="shared" si="215"/>
        <v>0</v>
      </c>
      <c r="L407" s="38">
        <f t="shared" si="215"/>
        <v>0</v>
      </c>
      <c r="M407" s="38">
        <f t="shared" si="215"/>
        <v>0</v>
      </c>
      <c r="N407" s="38">
        <f t="shared" si="215"/>
        <v>0</v>
      </c>
      <c r="O407" s="38">
        <f t="shared" si="215"/>
        <v>0</v>
      </c>
      <c r="P407" s="38">
        <f t="shared" si="215"/>
        <v>0</v>
      </c>
      <c r="Q407" s="38">
        <f t="shared" si="215"/>
        <v>0</v>
      </c>
      <c r="R407" s="38">
        <f t="shared" si="215"/>
        <v>0</v>
      </c>
      <c r="S407" s="38">
        <f t="shared" si="215"/>
        <v>0</v>
      </c>
      <c r="T407" s="38">
        <f t="shared" si="215"/>
        <v>0</v>
      </c>
      <c r="U407" s="38">
        <f t="shared" si="215"/>
        <v>0</v>
      </c>
      <c r="V407" s="38">
        <f t="shared" si="215"/>
        <v>0</v>
      </c>
      <c r="W407" s="38">
        <f t="shared" si="215"/>
        <v>0</v>
      </c>
      <c r="X407" s="38">
        <f t="shared" si="215"/>
        <v>0</v>
      </c>
      <c r="Y407" s="38">
        <f t="shared" si="215"/>
        <v>0</v>
      </c>
      <c r="Z407" s="38">
        <f t="shared" si="215"/>
        <v>0</v>
      </c>
      <c r="AA407" s="38">
        <f t="shared" si="215"/>
        <v>0</v>
      </c>
      <c r="AB407" s="38">
        <f t="shared" si="215"/>
        <v>0</v>
      </c>
      <c r="AC407" s="38">
        <f t="shared" si="215"/>
        <v>0</v>
      </c>
      <c r="AD407" s="38">
        <f t="shared" si="215"/>
        <v>0</v>
      </c>
      <c r="AE407" s="38">
        <f t="shared" si="215"/>
        <v>0</v>
      </c>
      <c r="AF407" s="38">
        <f t="shared" si="215"/>
        <v>0</v>
      </c>
      <c r="AG407" s="38">
        <f t="shared" si="215"/>
        <v>0</v>
      </c>
      <c r="AH407" s="38">
        <f t="shared" si="215"/>
        <v>0</v>
      </c>
      <c r="AI407" s="38">
        <f t="shared" si="215"/>
        <v>0</v>
      </c>
      <c r="AJ407" s="38">
        <f t="shared" si="215"/>
        <v>0</v>
      </c>
      <c r="AK407" s="38">
        <f t="shared" si="215"/>
        <v>0</v>
      </c>
      <c r="AL407" s="38">
        <f t="shared" si="215"/>
        <v>0</v>
      </c>
    </row>
    <row r="408" spans="1:38" x14ac:dyDescent="0.4"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</row>
    <row r="409" spans="1:38" x14ac:dyDescent="0.4"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</row>
    <row r="410" spans="1:38" x14ac:dyDescent="0.4"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</row>
    <row r="411" spans="1:38" x14ac:dyDescent="0.4"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</row>
  </sheetData>
  <mergeCells count="11">
    <mergeCell ref="S114:AH114"/>
    <mergeCell ref="S117:AH117"/>
    <mergeCell ref="S121:AH121"/>
    <mergeCell ref="S166:AH166"/>
    <mergeCell ref="S170:AH170"/>
    <mergeCell ref="S110:AH110"/>
    <mergeCell ref="S89:AH89"/>
    <mergeCell ref="S93:AH93"/>
    <mergeCell ref="S94:AH94"/>
    <mergeCell ref="S103:AH103"/>
    <mergeCell ref="S107:AH107"/>
  </mergeCells>
  <pageMargins left="0.7" right="0.7" top="0.75" bottom="0.75" header="0.3" footer="0.3"/>
  <ignoredErrors>
    <ignoredError sqref="D5:R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68410-34E1-4D14-AEED-2F113B628F88}">
  <dimension ref="A1:AR56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L68" sqref="L68"/>
    </sheetView>
  </sheetViews>
  <sheetFormatPr defaultColWidth="9.1796875" defaultRowHeight="18" x14ac:dyDescent="0.4"/>
  <cols>
    <col min="1" max="1" width="13.453125" style="2" customWidth="1"/>
    <col min="2" max="2" width="9.1796875" style="2"/>
    <col min="3" max="3" width="69" style="2" customWidth="1"/>
    <col min="4" max="18" width="9.54296875" style="2" customWidth="1"/>
    <col min="19" max="19" width="9.54296875" style="2" bestFit="1" customWidth="1"/>
    <col min="20" max="22" width="10.453125" style="2" bestFit="1" customWidth="1"/>
    <col min="23" max="25" width="9.54296875" style="2" bestFit="1" customWidth="1"/>
    <col min="26" max="33" width="10.453125" style="2" bestFit="1" customWidth="1"/>
    <col min="34" max="34" width="9.54296875" style="2" customWidth="1"/>
    <col min="35" max="16384" width="9.1796875" style="2"/>
  </cols>
  <sheetData>
    <row r="1" spans="1:44" x14ac:dyDescent="0.4">
      <c r="A1" s="2" t="s">
        <v>0</v>
      </c>
      <c r="B1" s="52" t="s">
        <v>314</v>
      </c>
    </row>
    <row r="2" spans="1:44" x14ac:dyDescent="0.4">
      <c r="A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>
        <v>2005</v>
      </c>
      <c r="T2" s="2">
        <v>2006</v>
      </c>
      <c r="U2" s="2">
        <v>2007</v>
      </c>
      <c r="V2" s="2">
        <v>2008</v>
      </c>
      <c r="W2" s="2">
        <v>2009</v>
      </c>
      <c r="X2" s="2">
        <v>2010</v>
      </c>
      <c r="Y2" s="2">
        <v>2011</v>
      </c>
      <c r="Z2" s="2">
        <v>2012</v>
      </c>
      <c r="AA2" s="2">
        <v>2013</v>
      </c>
      <c r="AB2" s="2">
        <v>2014</v>
      </c>
      <c r="AC2" s="2">
        <v>2015</v>
      </c>
      <c r="AD2" s="2">
        <v>2016</v>
      </c>
      <c r="AE2" s="2">
        <v>2017</v>
      </c>
      <c r="AF2" s="2">
        <v>2018</v>
      </c>
      <c r="AG2" s="2">
        <v>2019</v>
      </c>
      <c r="AH2" s="7">
        <v>2020</v>
      </c>
      <c r="AI2" s="7">
        <v>2021</v>
      </c>
      <c r="AJ2" s="7">
        <v>2022</v>
      </c>
      <c r="AK2" s="7">
        <v>2023</v>
      </c>
      <c r="AL2" s="7">
        <v>2024</v>
      </c>
      <c r="AM2" s="8">
        <v>2025</v>
      </c>
      <c r="AN2" s="8">
        <v>2026</v>
      </c>
      <c r="AO2" s="8">
        <v>2027</v>
      </c>
      <c r="AP2" s="8">
        <v>2028</v>
      </c>
      <c r="AQ2" s="8">
        <v>2029</v>
      </c>
      <c r="AR2" s="8">
        <v>2030</v>
      </c>
    </row>
    <row r="4" spans="1:44" ht="20" x14ac:dyDescent="0.4">
      <c r="A4" s="53" t="s">
        <v>315</v>
      </c>
    </row>
    <row r="6" spans="1:44" x14ac:dyDescent="0.4">
      <c r="C6" s="2" t="str">
        <f>'[1]SO2 analize LT'!A16</f>
        <v>ENERGIJOS GAMYBA</v>
      </c>
      <c r="D6" s="10">
        <f>'CO analizė LT'!D23</f>
        <v>137.6059185</v>
      </c>
      <c r="E6" s="10">
        <f>'CO analizė LT'!E23</f>
        <v>144.19585600000002</v>
      </c>
      <c r="F6" s="10">
        <f>'CO analizė LT'!F23</f>
        <v>74.283884</v>
      </c>
      <c r="G6" s="10">
        <f>'CO analizė LT'!G23</f>
        <v>90.353723000000002</v>
      </c>
      <c r="H6" s="10">
        <f>'CO analizė LT'!H23</f>
        <v>84.828519999999983</v>
      </c>
      <c r="I6" s="10">
        <f>'CO analizė LT'!I23</f>
        <v>83.933332000000007</v>
      </c>
      <c r="J6" s="10">
        <f>'CO analizė LT'!J23</f>
        <v>91.404175000000009</v>
      </c>
      <c r="K6" s="10">
        <f>'CO analizė LT'!K23</f>
        <v>91.842443000000003</v>
      </c>
      <c r="L6" s="10">
        <f>'CO analizė LT'!L23</f>
        <v>92.202627000000007</v>
      </c>
      <c r="M6" s="10">
        <f>'CO analizė LT'!M23</f>
        <v>94.621718000000001</v>
      </c>
      <c r="N6" s="10">
        <f>'CO analizė LT'!N23</f>
        <v>95.898425000000003</v>
      </c>
      <c r="O6" s="10">
        <f>'CO analizė LT'!O23</f>
        <v>98.059123999999983</v>
      </c>
      <c r="P6" s="10">
        <f>'CO analizė LT'!P23</f>
        <v>98.571798000000001</v>
      </c>
      <c r="Q6" s="10">
        <f>'CO analizė LT'!Q23</f>
        <v>101.03021200000001</v>
      </c>
      <c r="R6" s="10">
        <f>'CO analizė LT'!R23</f>
        <v>102.37104100000001</v>
      </c>
      <c r="S6" s="10">
        <f>'CO analizė LT'!S23</f>
        <v>105.817004</v>
      </c>
      <c r="T6" s="10">
        <f>'CO analizė LT'!T23</f>
        <v>109.86327200000001</v>
      </c>
      <c r="U6" s="10">
        <f>'CO analizė LT'!U23</f>
        <v>104.93060799999999</v>
      </c>
      <c r="V6" s="10">
        <f>'CO analizė LT'!V23</f>
        <v>106.67799800000002</v>
      </c>
      <c r="W6" s="10">
        <f>'CO analizė LT'!W23</f>
        <v>105.659543</v>
      </c>
      <c r="X6" s="10">
        <f>'CO analizė LT'!X23</f>
        <v>106.43307499999999</v>
      </c>
      <c r="Y6" s="10">
        <f>'CO analizė LT'!Y23</f>
        <v>102.84543400000001</v>
      </c>
      <c r="Z6" s="10">
        <f>'CO analizė LT'!Z23</f>
        <v>102.19804900000001</v>
      </c>
      <c r="AA6" s="10">
        <f>'CO analizė LT'!AA23</f>
        <v>98.75574499999999</v>
      </c>
      <c r="AB6" s="10">
        <f>'CO analizė LT'!AB23</f>
        <v>91.420845</v>
      </c>
      <c r="AC6" s="10">
        <f>'CO analizė LT'!AC23</f>
        <v>87.78015400000001</v>
      </c>
      <c r="AD6" s="10">
        <f>'CO analizė LT'!AD23</f>
        <v>85.680271000000005</v>
      </c>
      <c r="AE6" s="10">
        <f>'CO analizė LT'!AE23</f>
        <v>85.385414999999995</v>
      </c>
      <c r="AF6" s="10">
        <f>'CO analizė LT'!AF23</f>
        <v>85.370222999999996</v>
      </c>
      <c r="AG6" s="10">
        <f>'CO analizė LT'!AG23</f>
        <v>80.247083000000003</v>
      </c>
      <c r="AH6" s="10">
        <f>'CO analizė LT'!AH23</f>
        <v>77.016835999999998</v>
      </c>
      <c r="AI6" s="10">
        <f>'CO analizė LT'!AI23</f>
        <v>79.696885999999992</v>
      </c>
      <c r="AJ6" s="10">
        <f>'CO analizė LT'!AJ23</f>
        <v>73.775150999999994</v>
      </c>
      <c r="AK6" s="10">
        <f>'CO analizė LT'!AK23</f>
        <v>65.51614099999999</v>
      </c>
      <c r="AL6" s="10">
        <f>'CO analizė LT'!AL23</f>
        <v>65.304840999999996</v>
      </c>
    </row>
    <row r="7" spans="1:44" x14ac:dyDescent="0.4">
      <c r="C7" s="2" t="str">
        <f>'[1]SO2 analize LT'!A77</f>
        <v>DEGALŲ / KURO GAMYBA IR PASKIRSTYMAS</v>
      </c>
      <c r="D7" s="10">
        <f>'CO analizė LT'!D83</f>
        <v>0.386766</v>
      </c>
      <c r="E7" s="10">
        <f>'CO analizė LT'!E83</f>
        <v>0.473188</v>
      </c>
      <c r="F7" s="10">
        <f>'CO analizė LT'!F83</f>
        <v>0.16347500000000001</v>
      </c>
      <c r="G7" s="10">
        <f>'CO analizė LT'!G83</f>
        <v>0.20508299999999999</v>
      </c>
      <c r="H7" s="10">
        <f>'CO analizė LT'!H83</f>
        <v>0.146482</v>
      </c>
      <c r="I7" s="10">
        <f>'CO analizė LT'!I83</f>
        <v>0.12717800000000001</v>
      </c>
      <c r="J7" s="10">
        <f>'CO analizė LT'!J83</f>
        <v>0.149565</v>
      </c>
      <c r="K7" s="10">
        <f>'CO analizė LT'!K83</f>
        <v>0.20305599999999999</v>
      </c>
      <c r="L7" s="10">
        <f>'CO analizė LT'!L83</f>
        <v>0.25792599999999999</v>
      </c>
      <c r="M7" s="10">
        <f>'CO analizė LT'!M83</f>
        <v>0.17685699999999999</v>
      </c>
      <c r="N7" s="10">
        <f>'CO analizė LT'!N83</f>
        <v>0.19248100000000001</v>
      </c>
      <c r="O7" s="10">
        <f>'CO analizė LT'!O83</f>
        <v>0.27032600000000001</v>
      </c>
      <c r="P7" s="10">
        <f>'CO analizė LT'!P83</f>
        <v>0.26721800000000001</v>
      </c>
      <c r="Q7" s="10">
        <f>'CO analizė LT'!Q83</f>
        <v>0.29333300000000001</v>
      </c>
      <c r="R7" s="10">
        <f>'CO analizė LT'!R83</f>
        <v>0.35779</v>
      </c>
      <c r="S7" s="10">
        <f>'CO analizė LT'!S83</f>
        <v>0.37987100000000001</v>
      </c>
      <c r="T7" s="10">
        <f>'CO analizė LT'!T83</f>
        <v>0.33162999999999998</v>
      </c>
      <c r="U7" s="10">
        <f>'CO analizė LT'!U83</f>
        <v>0.19650799999999999</v>
      </c>
      <c r="V7" s="10">
        <f>'CO analizė LT'!V83</f>
        <v>0.38300299999999998</v>
      </c>
      <c r="W7" s="10">
        <f>'CO analizė LT'!W83</f>
        <v>0.348414</v>
      </c>
      <c r="X7" s="10">
        <f>'CO analizė LT'!X83</f>
        <v>0.37236900000000001</v>
      </c>
      <c r="Y7" s="10">
        <f>'CO analizė LT'!Y83</f>
        <v>0.373307</v>
      </c>
      <c r="Z7" s="10">
        <f>'CO analizė LT'!Z83</f>
        <v>0.353634</v>
      </c>
      <c r="AA7" s="10">
        <f>'CO analizė LT'!AA83</f>
        <v>0.37342700000000001</v>
      </c>
      <c r="AB7" s="10">
        <f>'CO analizė LT'!AB83</f>
        <v>0.31072699999999998</v>
      </c>
      <c r="AC7" s="10">
        <f>'CO analizė LT'!AC83</f>
        <v>0.34481099999999998</v>
      </c>
      <c r="AD7" s="10">
        <f>'CO analizė LT'!AD83</f>
        <v>0.38226599999999999</v>
      </c>
      <c r="AE7" s="10">
        <f>'CO analizė LT'!AE83</f>
        <v>0.40261400000000003</v>
      </c>
      <c r="AF7" s="10">
        <f>'CO analizė LT'!AF83</f>
        <v>0.39725700000000003</v>
      </c>
      <c r="AG7" s="10">
        <f>'CO analizė LT'!AG83</f>
        <v>0.39013700000000001</v>
      </c>
      <c r="AH7" s="10">
        <f>'CO analizė LT'!AH83</f>
        <v>0.323965</v>
      </c>
      <c r="AI7" s="10">
        <f>'CO analizė LT'!AI83</f>
        <v>0.32611299999999999</v>
      </c>
      <c r="AJ7" s="10">
        <f>'CO analizė LT'!AJ83</f>
        <v>0.33788600000000002</v>
      </c>
      <c r="AK7" s="10">
        <f>'CO analizė LT'!AK83</f>
        <v>0.37290299999999998</v>
      </c>
      <c r="AL7" s="10">
        <f>'CO analizė LT'!AL83</f>
        <v>0.36264800000000003</v>
      </c>
    </row>
    <row r="8" spans="1:44" x14ac:dyDescent="0.4">
      <c r="C8" s="2" t="s">
        <v>166</v>
      </c>
      <c r="D8" s="10">
        <f>'CO analizė LT'!D274</f>
        <v>0</v>
      </c>
      <c r="E8" s="10">
        <f>'CO analizė LT'!E274</f>
        <v>0</v>
      </c>
      <c r="F8" s="10">
        <f>'CO analizė LT'!F274</f>
        <v>0</v>
      </c>
      <c r="G8" s="10">
        <f>'CO analizė LT'!G274</f>
        <v>4.0284190000000004</v>
      </c>
      <c r="H8" s="10">
        <f>'CO analizė LT'!H274</f>
        <v>2.873173</v>
      </c>
      <c r="I8" s="10">
        <f>'CO analizė LT'!I274</f>
        <v>3.4747279999999998</v>
      </c>
      <c r="J8" s="10">
        <f>'CO analizė LT'!J274</f>
        <v>3.450415</v>
      </c>
      <c r="K8" s="10">
        <f>'CO analizė LT'!K274</f>
        <v>3.5097260000000001</v>
      </c>
      <c r="L8" s="10">
        <f>'CO analizė LT'!L274</f>
        <v>5.7035809999999998</v>
      </c>
      <c r="M8" s="10">
        <f>'CO analizė LT'!M274</f>
        <v>5.3621990000000004</v>
      </c>
      <c r="N8" s="10">
        <f>'CO analizė LT'!N274</f>
        <v>5.7698830000000001</v>
      </c>
      <c r="O8" s="10">
        <f>'CO analizė LT'!O274</f>
        <v>4.2561989999999996</v>
      </c>
      <c r="P8" s="10">
        <f>'CO analizė LT'!P274</f>
        <v>4.1753050000000007</v>
      </c>
      <c r="Q8" s="10">
        <f>'CO analizė LT'!Q274</f>
        <v>3.5022419999999999</v>
      </c>
      <c r="R8" s="10">
        <f>'CO analizė LT'!R274</f>
        <v>3.4024130000000001</v>
      </c>
      <c r="S8" s="10">
        <f>'CO analizė LT'!S274</f>
        <v>2.2708179999999998</v>
      </c>
      <c r="T8" s="10">
        <f>'CO analizė LT'!T274</f>
        <v>2.180431</v>
      </c>
      <c r="U8" s="10">
        <f>'CO analizė LT'!U274</f>
        <v>2.6811820000000002</v>
      </c>
      <c r="V8" s="10">
        <f>'CO analizė LT'!V274</f>
        <v>0.61998699999999995</v>
      </c>
      <c r="W8" s="10">
        <f>'CO analizė LT'!W274</f>
        <v>0.484844</v>
      </c>
      <c r="X8" s="10">
        <f>'CO analizė LT'!X274</f>
        <v>0.35739500000000002</v>
      </c>
      <c r="Y8" s="10">
        <f>'CO analizė LT'!Y274</f>
        <v>0.48455799999999999</v>
      </c>
      <c r="Z8" s="10">
        <f>'CO analizė LT'!Z274</f>
        <v>0.77164500000000003</v>
      </c>
      <c r="AA8" s="10">
        <f>'CO analizė LT'!AA274</f>
        <v>0.61985400000000002</v>
      </c>
      <c r="AB8" s="10">
        <f>'CO analizė LT'!AB274</f>
        <v>0.78875400000000007</v>
      </c>
      <c r="AC8" s="10">
        <f>'CO analizė LT'!AC274</f>
        <v>0.758857</v>
      </c>
      <c r="AD8" s="10">
        <f>'CO analizė LT'!AD274</f>
        <v>0.56533</v>
      </c>
      <c r="AE8" s="10">
        <f>'CO analizė LT'!AE274</f>
        <v>0.76593900000000004</v>
      </c>
      <c r="AF8" s="10">
        <f>'CO analizė LT'!AF274</f>
        <v>0.79812899999999998</v>
      </c>
      <c r="AG8" s="10">
        <f>'CO analizė LT'!AG274</f>
        <v>0.58677800000000002</v>
      </c>
      <c r="AH8" s="10">
        <f>'CO analizė LT'!AH274</f>
        <v>0.62379899999999999</v>
      </c>
      <c r="AI8" s="10">
        <f>'CO analizė LT'!AI274</f>
        <v>0.60313499999999998</v>
      </c>
      <c r="AJ8" s="10">
        <f>'CO analizė LT'!AJ274</f>
        <v>0.37923200000000001</v>
      </c>
      <c r="AK8" s="10">
        <f>'CO analizė LT'!AK274</f>
        <v>0.42533500000000002</v>
      </c>
      <c r="AL8" s="10">
        <f>'CO analizė LT'!AL274</f>
        <v>0.43811530000000004</v>
      </c>
    </row>
    <row r="9" spans="1:44" x14ac:dyDescent="0.4">
      <c r="C9" s="2" t="str">
        <f>'[1]SO2 analize LT'!A188</f>
        <v>NE KELIŲ TRANSPORTAS IR MECHANIZMAI</v>
      </c>
      <c r="D9" s="10">
        <f>'CO analizė LT'!D195</f>
        <v>25.397868008036728</v>
      </c>
      <c r="E9" s="10">
        <f>'CO analizė LT'!E195</f>
        <v>24.42099556373887</v>
      </c>
      <c r="F9" s="10">
        <f>'CO analizė LT'!F195</f>
        <v>18.063484213335023</v>
      </c>
      <c r="G9" s="10">
        <f>'CO analizė LT'!G195</f>
        <v>14.437931515577997</v>
      </c>
      <c r="H9" s="10">
        <f>'CO analizė LT'!H195</f>
        <v>14.320035996788427</v>
      </c>
      <c r="I9" s="10">
        <f>'CO analizė LT'!I195</f>
        <v>12.486880259108004</v>
      </c>
      <c r="J9" s="10">
        <f>'CO analizė LT'!J195</f>
        <v>12.195923266903925</v>
      </c>
      <c r="K9" s="10">
        <f>'CO analizė LT'!K195</f>
        <v>10.753560143837028</v>
      </c>
      <c r="L9" s="10">
        <f>'CO analizė LT'!L195</f>
        <v>11.124242420415698</v>
      </c>
      <c r="M9" s="10">
        <f>'CO analizė LT'!M195</f>
        <v>9.9593903656756417</v>
      </c>
      <c r="N9" s="10">
        <f>'CO analizė LT'!N195</f>
        <v>7.0530543912195007</v>
      </c>
      <c r="O9" s="10">
        <f>'CO analizė LT'!O195</f>
        <v>4.206114435438506</v>
      </c>
      <c r="P9" s="10">
        <f>'CO analizė LT'!P195</f>
        <v>4.0580464060456869</v>
      </c>
      <c r="Q9" s="10">
        <f>'CO analizė LT'!Q195</f>
        <v>3.9205241910448461</v>
      </c>
      <c r="R9" s="10">
        <f>'CO analizė LT'!R195</f>
        <v>3.8634684824835559</v>
      </c>
      <c r="S9" s="10">
        <f>'CO analizė LT'!S195</f>
        <v>6.8153386832213183</v>
      </c>
      <c r="T9" s="10">
        <f>'CO analizė LT'!T195</f>
        <v>6.5457633299446556</v>
      </c>
      <c r="U9" s="10">
        <f>'CO analizė LT'!U195</f>
        <v>6.3962190230592659</v>
      </c>
      <c r="V9" s="10">
        <f>'CO analizė LT'!V195</f>
        <v>6.5745499519008384</v>
      </c>
      <c r="W9" s="10">
        <f>'CO analizė LT'!W195</f>
        <v>5.3793667789832549</v>
      </c>
      <c r="X9" s="10">
        <f>'CO analizė LT'!X195</f>
        <v>5.3476739553367976</v>
      </c>
      <c r="Y9" s="10">
        <f>'CO analizė LT'!Y195</f>
        <v>5.4292633526728924</v>
      </c>
      <c r="Z9" s="10">
        <f>'CO analizė LT'!Z195</f>
        <v>5.1416626618693657</v>
      </c>
      <c r="AA9" s="10">
        <f>'CO analizė LT'!AA195</f>
        <v>4.3614674331098469</v>
      </c>
      <c r="AB9" s="10">
        <f>'CO analizė LT'!AB195</f>
        <v>4.7009868628475449</v>
      </c>
      <c r="AC9" s="10">
        <f>'CO analizė LT'!AC195</f>
        <v>4.1114317221614547</v>
      </c>
      <c r="AD9" s="10">
        <f>'CO analizė LT'!AD195</f>
        <v>3.8459167777269498</v>
      </c>
      <c r="AE9" s="10">
        <f>'CO analizė LT'!AE195</f>
        <v>3.8832122453111779</v>
      </c>
      <c r="AF9" s="10">
        <f>'CO analizė LT'!AF195</f>
        <v>3.8887506635575075</v>
      </c>
      <c r="AG9" s="10">
        <f>'CO analizė LT'!AG195</f>
        <v>3.7050672160706419</v>
      </c>
      <c r="AH9" s="10">
        <f>'CO analizė LT'!AH195</f>
        <v>3.2593165032074025</v>
      </c>
      <c r="AI9" s="10">
        <f>'CO analizė LT'!AI195</f>
        <v>3.2527872695815327</v>
      </c>
      <c r="AJ9" s="10">
        <f>'CO analizė LT'!AJ195</f>
        <v>2.8537540887825914</v>
      </c>
      <c r="AK9" s="10">
        <f>'CO analizė LT'!AK195</f>
        <v>2.9907771458597279</v>
      </c>
      <c r="AL9" s="10">
        <f>'CO analizė LT'!AL195</f>
        <v>2.8649214503675005</v>
      </c>
    </row>
    <row r="10" spans="1:44" x14ac:dyDescent="0.4">
      <c r="C10" s="2" t="str">
        <f>'[1]SO2 analize LT'!A124</f>
        <v>KELIŲ TRANSPORTAS</v>
      </c>
      <c r="D10" s="10">
        <f>'CO analizė LT'!D132</f>
        <v>204.84020004809017</v>
      </c>
      <c r="E10" s="10">
        <f>'CO analizė LT'!E132</f>
        <v>246.68766501064701</v>
      </c>
      <c r="F10" s="10">
        <f>'CO analizė LT'!F132</f>
        <v>140.09064185535112</v>
      </c>
      <c r="G10" s="10">
        <f>'CO analizė LT'!G132</f>
        <v>105.61030694186539</v>
      </c>
      <c r="H10" s="10">
        <f>'CO analizė LT'!H132</f>
        <v>84.75038016077842</v>
      </c>
      <c r="I10" s="10">
        <f>'CO analizė LT'!I132</f>
        <v>109.95847443130508</v>
      </c>
      <c r="J10" s="10">
        <f>'CO analizė LT'!J132</f>
        <v>117.70882764397454</v>
      </c>
      <c r="K10" s="10">
        <f>'CO analizė LT'!K132</f>
        <v>117.6281565949173</v>
      </c>
      <c r="L10" s="10">
        <f>'CO analizė LT'!L132</f>
        <v>110.1911913827534</v>
      </c>
      <c r="M10" s="10">
        <f>'CO analizė LT'!M132</f>
        <v>84.320741722336763</v>
      </c>
      <c r="N10" s="10">
        <f>'CO analizė LT'!N132</f>
        <v>68.576909561197553</v>
      </c>
      <c r="O10" s="10">
        <f>'CO analizė LT'!O132</f>
        <v>68.006221472114305</v>
      </c>
      <c r="P10" s="10">
        <f>'CO analizė LT'!P132</f>
        <v>66.930445772376231</v>
      </c>
      <c r="Q10" s="10">
        <f>'CO analizė LT'!Q132</f>
        <v>61.200907187021059</v>
      </c>
      <c r="R10" s="10">
        <f>'CO analizė LT'!R132</f>
        <v>57.851308002397353</v>
      </c>
      <c r="S10" s="10">
        <f>'CO analizė LT'!S132</f>
        <v>56.139909999999993</v>
      </c>
      <c r="T10" s="10">
        <f>'CO analizė LT'!T132</f>
        <v>55.12191</v>
      </c>
      <c r="U10" s="10">
        <f>'CO analizė LT'!U132</f>
        <v>55.737430000000003</v>
      </c>
      <c r="V10" s="10">
        <f>'CO analizė LT'!V132</f>
        <v>50.66442</v>
      </c>
      <c r="W10" s="10">
        <f>'CO analizė LT'!W132</f>
        <v>40.926690000000008</v>
      </c>
      <c r="X10" s="10">
        <f>'CO analizė LT'!X132</f>
        <v>34.977139999999999</v>
      </c>
      <c r="Y10" s="10">
        <f>'CO analizė LT'!Y132</f>
        <v>29.778029999999998</v>
      </c>
      <c r="Z10" s="10">
        <f>'CO analizė LT'!Z132</f>
        <v>25.963939999999997</v>
      </c>
      <c r="AA10" s="10">
        <f>'CO analizė LT'!AA132</f>
        <v>21.673910000000003</v>
      </c>
      <c r="AB10" s="10">
        <f>'CO analizė LT'!AB132</f>
        <v>21.159509999999997</v>
      </c>
      <c r="AC10" s="10">
        <f>'CO analizė LT'!AC132</f>
        <v>19.17821</v>
      </c>
      <c r="AD10" s="10">
        <f>'CO analizė LT'!AD132</f>
        <v>18.244879999999998</v>
      </c>
      <c r="AE10" s="10">
        <f>'CO analizė LT'!AE132</f>
        <v>16.480440000000002</v>
      </c>
      <c r="AF10" s="10">
        <f>'CO analizė LT'!AF132</f>
        <v>16.705569999999998</v>
      </c>
      <c r="AG10" s="10">
        <f>'CO analizė LT'!AG132</f>
        <v>16.05284</v>
      </c>
      <c r="AH10" s="10">
        <f>'CO analizė LT'!AH132</f>
        <v>14.428690000000001</v>
      </c>
      <c r="AI10" s="10">
        <f>'CO analizė LT'!AI132</f>
        <v>12.936359999999999</v>
      </c>
      <c r="AJ10" s="10">
        <f>'CO analizė LT'!AJ132</f>
        <v>10.182379999999998</v>
      </c>
      <c r="AK10" s="10">
        <f>'CO analizė LT'!AK132</f>
        <v>11.07131</v>
      </c>
      <c r="AL10" s="10">
        <f>'CO analizė LT'!AL132</f>
        <v>9.9631500000000006</v>
      </c>
    </row>
    <row r="11" spans="1:44" x14ac:dyDescent="0.4">
      <c r="C11" s="2" t="str">
        <f>'[1]SO2 analize LT'!A314</f>
        <v>KITI PRAMONĖS PROCESAI</v>
      </c>
      <c r="D11" s="10">
        <f>'CO analizė LT'!D299+'CO analizė LT'!D315</f>
        <v>4.7904440849136105E-4</v>
      </c>
      <c r="E11" s="10">
        <f>'CO analizė LT'!E299+'CO analizė LT'!E315</f>
        <v>7.316747930688946E-4</v>
      </c>
      <c r="F11" s="10">
        <f>'CO analizė LT'!F299+'CO analizė LT'!F315</f>
        <v>1.382317198631788E-4</v>
      </c>
      <c r="G11" s="10">
        <f>'CO analizė LT'!G299+'CO analizė LT'!G315</f>
        <v>6.6732554416707013E-5</v>
      </c>
      <c r="H11" s="10">
        <f>'CO analizė LT'!H299+'CO analizė LT'!H315</f>
        <v>1.0486544265482529E-4</v>
      </c>
      <c r="I11" s="10">
        <f>'CO analizė LT'!I299+'CO analizė LT'!I315</f>
        <v>9.5332220595295734E-5</v>
      </c>
      <c r="J11" s="10">
        <f>'CO analizė LT'!J299+'CO analizė LT'!J315</f>
        <v>1.3346510883341403E-4</v>
      </c>
      <c r="K11" s="10">
        <f>'CO analizė LT'!K299+'CO analizė LT'!K315</f>
        <v>1.5253155295247316E-4</v>
      </c>
      <c r="L11" s="10">
        <f>'CO analizė LT'!L299+'CO analizė LT'!L315</f>
        <v>2.3594724597335691E-4</v>
      </c>
      <c r="M11" s="10">
        <f>'CO analizė LT'!M299+'CO analizė LT'!M315</f>
        <v>2.0973088530965058E-4</v>
      </c>
      <c r="N11" s="10">
        <f>'CO analizė LT'!N299+'CO analizė LT'!N315</f>
        <v>1.6087312225456153E-4</v>
      </c>
      <c r="O11" s="10">
        <f>'CO analizė LT'!O299+'CO analizė LT'!O315</f>
        <v>1.2023014750000001E-4</v>
      </c>
      <c r="P11" s="10">
        <f>'CO analizė LT'!P299+'CO analizė LT'!P315</f>
        <v>1.9281618189999998E-4</v>
      </c>
      <c r="Q11" s="10">
        <f>'CO analizė LT'!Q299+'CO analizė LT'!Q315</f>
        <v>3.4620696574999999E-4</v>
      </c>
      <c r="R11" s="10">
        <f>'CO analizė LT'!R299+'CO analizė LT'!R315</f>
        <v>4.3739147599999997E-4</v>
      </c>
      <c r="S11" s="10">
        <f>'CO analizė LT'!S299+'CO analizė LT'!S315</f>
        <v>3.6221383956500002E-3</v>
      </c>
      <c r="T11" s="10">
        <f>'CO analizė LT'!T299+'CO analizė LT'!T315</f>
        <v>4.2219555793499997E-3</v>
      </c>
      <c r="U11" s="10">
        <f>'CO analizė LT'!U299+'CO analizė LT'!U315</f>
        <v>6.3187124004699998E-3</v>
      </c>
      <c r="V11" s="10">
        <f>'CO analizė LT'!V299+'CO analizė LT'!V315</f>
        <v>6.8063658415300002E-3</v>
      </c>
      <c r="W11" s="10">
        <f>'CO analizė LT'!W299+'CO analizė LT'!W315</f>
        <v>2.7471454639999998E-3</v>
      </c>
      <c r="X11" s="10">
        <f>'CO analizė LT'!X299+'CO analizė LT'!X315</f>
        <v>3.4031041101E-3</v>
      </c>
      <c r="Y11" s="10">
        <f>'CO analizė LT'!Y299+'CO analizė LT'!Y315</f>
        <v>3.2580861499999997E-3</v>
      </c>
      <c r="Z11" s="10">
        <f>'CO analizė LT'!Z299+'CO analizė LT'!Z315</f>
        <v>4.5199093500000002E-3</v>
      </c>
      <c r="AA11" s="10">
        <f>'CO analizė LT'!AA299+'CO analizė LT'!AA315</f>
        <v>5.5443953059827501E-3</v>
      </c>
      <c r="AB11" s="10">
        <f>'CO analizė LT'!AB299+'CO analizė LT'!AB315</f>
        <v>5.1289415520000001E-3</v>
      </c>
      <c r="AC11" s="10">
        <f>'CO analizė LT'!AC299+'CO analizė LT'!AC315</f>
        <v>4.5682942383999999E-3</v>
      </c>
      <c r="AD11" s="10">
        <f>'CO analizė LT'!AD299+'CO analizė LT'!AD315</f>
        <v>3.6781784E-3</v>
      </c>
      <c r="AE11" s="10">
        <f>'CO analizė LT'!AE299+'CO analizė LT'!AE315</f>
        <v>4.0742410000000001E-3</v>
      </c>
      <c r="AF11" s="10">
        <f>'CO analizė LT'!AF299+'CO analizė LT'!AF315</f>
        <v>4.5429056000000001E-3</v>
      </c>
      <c r="AG11" s="10">
        <f>'CO analizė LT'!AG299+'CO analizė LT'!AG315</f>
        <v>5.1992755999999999E-3</v>
      </c>
      <c r="AH11" s="10">
        <f>'CO analizė LT'!AH299+'CO analizė LT'!AH315</f>
        <v>3.7351108000000001E-3</v>
      </c>
      <c r="AI11" s="10">
        <f>'CO analizė LT'!AI299+'CO analizė LT'!AI315</f>
        <v>4.1192477999999998E-3</v>
      </c>
      <c r="AJ11" s="10">
        <f>'CO analizė LT'!AJ299+'CO analizė LT'!AJ315</f>
        <v>5.2601719E-3</v>
      </c>
      <c r="AK11" s="10">
        <f>'CO analizė LT'!AK299+'CO analizė LT'!AK315</f>
        <v>2.9402006499999996E-3</v>
      </c>
      <c r="AL11" s="10">
        <f>'CO analizė LT'!AL299+'CO analizė LT'!AL315</f>
        <v>5.0011191500000003E-3</v>
      </c>
    </row>
    <row r="12" spans="1:44" hidden="1" x14ac:dyDescent="0.4">
      <c r="C12" s="2" t="str">
        <f>'[1]KD2.5 analize LT'!A339</f>
        <v xml:space="preserve">ŽEMĖS ŪKIO VEIKLOS 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44" x14ac:dyDescent="0.4">
      <c r="C13" s="2" t="str">
        <f>'[1]SO2 analize LT'!A339</f>
        <v>ATLIEKŲ TVARKYMAS</v>
      </c>
      <c r="D13" s="10">
        <f>'CO analizė LT'!D377</f>
        <v>2.9324355168</v>
      </c>
      <c r="E13" s="10">
        <f>'CO analizė LT'!E377</f>
        <v>2.8461041917999998</v>
      </c>
      <c r="F13" s="10">
        <f>'CO analizė LT'!F377</f>
        <v>2.7589395914999999</v>
      </c>
      <c r="G13" s="10">
        <f>'CO analizė LT'!G377</f>
        <v>2.6677334103000003</v>
      </c>
      <c r="H13" s="10">
        <f>'CO analizė LT'!H377</f>
        <v>2.5828478355</v>
      </c>
      <c r="I13" s="10">
        <f>'CO analizė LT'!I377</f>
        <v>2.4975700789999999</v>
      </c>
      <c r="J13" s="10">
        <f>'CO analizė LT'!J377</f>
        <v>2.5630123290000002</v>
      </c>
      <c r="K13" s="10">
        <f>'CO analizė LT'!K377</f>
        <v>2.6783168365999996</v>
      </c>
      <c r="L13" s="10">
        <f>'CO analizė LT'!L377</f>
        <v>2.6201100741000003</v>
      </c>
      <c r="M13" s="10">
        <f>'CO analizė LT'!M377</f>
        <v>2.4258301683000001</v>
      </c>
      <c r="N13" s="10">
        <f>'CO analizė LT'!N377</f>
        <v>2.2299315036</v>
      </c>
      <c r="O13" s="10">
        <f>'CO analizė LT'!O377</f>
        <v>2.1033836893999998</v>
      </c>
      <c r="P13" s="10">
        <f>'CO analizė LT'!P377</f>
        <v>2.0769135062999999</v>
      </c>
      <c r="Q13" s="10">
        <f>'CO analizė LT'!Q377</f>
        <v>1.9585708230000001</v>
      </c>
      <c r="R13" s="10">
        <f>'CO analizė LT'!R377</f>
        <v>2.0416743574999998</v>
      </c>
      <c r="S13" s="10">
        <f>'CO analizė LT'!S377</f>
        <v>2.496580249</v>
      </c>
      <c r="T13" s="10">
        <f>'CO analizė LT'!T377</f>
        <v>2.495986281</v>
      </c>
      <c r="U13" s="10">
        <f>'CO analizė LT'!U377</f>
        <v>2.4524064216000001</v>
      </c>
      <c r="V13" s="10">
        <f>'CO analizė LT'!V377</f>
        <v>2.4785095194600002</v>
      </c>
      <c r="W13" s="10">
        <f>'CO analizė LT'!W377</f>
        <v>2.7535758026399999</v>
      </c>
      <c r="X13" s="10">
        <f>'CO analizė LT'!X377</f>
        <v>2.8445512934000003</v>
      </c>
      <c r="Y13" s="10">
        <f>'CO analizė LT'!Y377</f>
        <v>2.943960825</v>
      </c>
      <c r="Z13" s="10">
        <f>'CO analizė LT'!Z377</f>
        <v>3.0770227464</v>
      </c>
      <c r="AA13" s="10">
        <f>'CO analizė LT'!AA377</f>
        <v>3.1113121897</v>
      </c>
      <c r="AB13" s="10">
        <f>'CO analizė LT'!AB377</f>
        <v>3.2022505395</v>
      </c>
      <c r="AC13" s="10">
        <f>'CO analizė LT'!AC377</f>
        <v>2.9480974039999999</v>
      </c>
      <c r="AD13" s="10">
        <f>'CO analizė LT'!AD377</f>
        <v>2.9364471768000002</v>
      </c>
      <c r="AE13" s="10">
        <f>'CO analizė LT'!AE377</f>
        <v>2.8732685027999998</v>
      </c>
      <c r="AF13" s="10">
        <f>'CO analizė LT'!AF377</f>
        <v>2.8421668069999999</v>
      </c>
      <c r="AG13" s="10">
        <f>'CO analizė LT'!AG377</f>
        <v>3.0360091972999999</v>
      </c>
      <c r="AH13" s="10">
        <f>'CO analizė LT'!AH377</f>
        <v>3.0956614969</v>
      </c>
      <c r="AI13" s="10">
        <f>'CO analizė LT'!AI377</f>
        <v>3.1263575371999996</v>
      </c>
      <c r="AJ13" s="10">
        <f>'CO analizė LT'!AJ377</f>
        <v>3.0991674611</v>
      </c>
      <c r="AK13" s="10">
        <f>'CO analizė LT'!AK377</f>
        <v>3.1084613406999999</v>
      </c>
      <c r="AL13" s="10">
        <f>'CO analizė LT'!AL377</f>
        <v>3.1717511997000001</v>
      </c>
    </row>
    <row r="14" spans="1:44" hidden="1" x14ac:dyDescent="0.4">
      <c r="C14" s="2" t="str">
        <f>'[1]KD2.5 analize LT'!A372</f>
        <v>GAISRAI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44" x14ac:dyDescent="0.4">
      <c r="C15" s="2" t="s">
        <v>291</v>
      </c>
      <c r="D15" s="10">
        <f>SUM(D6:D14)</f>
        <v>371.16366711733542</v>
      </c>
      <c r="E15" s="10">
        <f t="shared" ref="E15:R15" si="0">SUM(E6:E14)</f>
        <v>418.62454044097899</v>
      </c>
      <c r="F15" s="10">
        <f t="shared" si="0"/>
        <v>235.360562891906</v>
      </c>
      <c r="G15" s="10">
        <f t="shared" si="0"/>
        <v>217.30326360029781</v>
      </c>
      <c r="H15" s="10">
        <f t="shared" si="0"/>
        <v>189.50154385850948</v>
      </c>
      <c r="I15" s="10">
        <f t="shared" si="0"/>
        <v>212.47825810163368</v>
      </c>
      <c r="J15" s="10">
        <f t="shared" si="0"/>
        <v>227.47205170498734</v>
      </c>
      <c r="K15" s="10">
        <f t="shared" si="0"/>
        <v>226.61541110690729</v>
      </c>
      <c r="L15" s="10">
        <f t="shared" si="0"/>
        <v>222.09991382451511</v>
      </c>
      <c r="M15" s="10">
        <f t="shared" si="0"/>
        <v>196.86694598719771</v>
      </c>
      <c r="N15" s="10">
        <f t="shared" si="0"/>
        <v>179.72084532913931</v>
      </c>
      <c r="O15" s="10">
        <f t="shared" si="0"/>
        <v>176.90148882710031</v>
      </c>
      <c r="P15" s="10">
        <f t="shared" si="0"/>
        <v>176.07991950090383</v>
      </c>
      <c r="Q15" s="10">
        <f t="shared" si="0"/>
        <v>171.90613540803167</v>
      </c>
      <c r="R15" s="10">
        <f t="shared" si="0"/>
        <v>169.88813223385691</v>
      </c>
      <c r="S15" s="10">
        <f>SUM(S6:S14)</f>
        <v>173.92314407061696</v>
      </c>
      <c r="T15" s="10">
        <f t="shared" ref="T15:AL15" si="1">SUM(T6:T14)</f>
        <v>176.543214566524</v>
      </c>
      <c r="U15" s="10">
        <f t="shared" si="1"/>
        <v>172.40067215705969</v>
      </c>
      <c r="V15" s="10">
        <f t="shared" si="1"/>
        <v>167.40527383720237</v>
      </c>
      <c r="W15" s="10">
        <f t="shared" si="1"/>
        <v>155.55518072708728</v>
      </c>
      <c r="X15" s="10">
        <f t="shared" si="1"/>
        <v>150.33560735284689</v>
      </c>
      <c r="Y15" s="10">
        <f t="shared" si="1"/>
        <v>141.8578112638229</v>
      </c>
      <c r="Z15" s="10">
        <f t="shared" si="1"/>
        <v>137.51047331761936</v>
      </c>
      <c r="AA15" s="10">
        <f t="shared" si="1"/>
        <v>128.90126001811583</v>
      </c>
      <c r="AB15" s="10">
        <f t="shared" si="1"/>
        <v>121.58820234389954</v>
      </c>
      <c r="AC15" s="10">
        <f t="shared" si="1"/>
        <v>115.12612942039986</v>
      </c>
      <c r="AD15" s="10">
        <f t="shared" si="1"/>
        <v>111.65878913292696</v>
      </c>
      <c r="AE15" s="10">
        <f t="shared" si="1"/>
        <v>109.79496298911117</v>
      </c>
      <c r="AF15" s="10">
        <f t="shared" si="1"/>
        <v>110.00663937615749</v>
      </c>
      <c r="AG15" s="10">
        <f t="shared" si="1"/>
        <v>104.02311368897065</v>
      </c>
      <c r="AH15" s="10">
        <f t="shared" si="1"/>
        <v>98.752003110907395</v>
      </c>
      <c r="AI15" s="10">
        <f t="shared" si="1"/>
        <v>99.945758054581518</v>
      </c>
      <c r="AJ15" s="10">
        <f t="shared" si="1"/>
        <v>90.632830721782582</v>
      </c>
      <c r="AK15" s="10">
        <f t="shared" si="1"/>
        <v>83.487867687209715</v>
      </c>
      <c r="AL15" s="10">
        <f t="shared" si="1"/>
        <v>82.110428069217491</v>
      </c>
    </row>
    <row r="16" spans="1:44" hidden="1" x14ac:dyDescent="0.4">
      <c r="C16" s="2" t="s">
        <v>292</v>
      </c>
      <c r="D16" s="10">
        <f>D15-'CO analizė LT'!D8</f>
        <v>0</v>
      </c>
      <c r="E16" s="10">
        <f>E15-'CO analizė LT'!E8</f>
        <v>0</v>
      </c>
      <c r="F16" s="10">
        <f>F15-'CO analizė LT'!F8</f>
        <v>0</v>
      </c>
      <c r="G16" s="10">
        <f>G15-'CO analizė LT'!G8</f>
        <v>-6.9892200059484821E-5</v>
      </c>
      <c r="H16" s="10">
        <f>H15-'CO analizė LT'!H8</f>
        <v>0</v>
      </c>
      <c r="I16" s="10">
        <f>I15-'CO analizė LT'!I8</f>
        <v>0</v>
      </c>
      <c r="J16" s="10">
        <f>J15-'CO analizė LT'!J8</f>
        <v>0</v>
      </c>
      <c r="K16" s="10">
        <f>K15-'CO analizė LT'!K8</f>
        <v>0</v>
      </c>
      <c r="L16" s="10">
        <f>L15-'CO analizė LT'!L8</f>
        <v>0</v>
      </c>
      <c r="M16" s="10">
        <f>M15-'CO analizė LT'!M8</f>
        <v>0</v>
      </c>
      <c r="N16" s="10">
        <f>N15-'CO analizė LT'!N8</f>
        <v>0</v>
      </c>
      <c r="O16" s="10">
        <f>O15-'CO analizė LT'!O8</f>
        <v>0</v>
      </c>
      <c r="P16" s="10">
        <f>P15-'CO analizė LT'!P8</f>
        <v>0</v>
      </c>
      <c r="Q16" s="10">
        <f>Q15-'CO analizė LT'!Q8</f>
        <v>0</v>
      </c>
      <c r="R16" s="10">
        <f>R15-'CO analizė LT'!R8</f>
        <v>0</v>
      </c>
      <c r="S16" s="10">
        <f>S15-'CO analizė LT'!S8</f>
        <v>0</v>
      </c>
      <c r="T16" s="10">
        <f>T15-'CO analizė LT'!T8</f>
        <v>0</v>
      </c>
      <c r="U16" s="10">
        <f>U15-'CO analizė LT'!U8</f>
        <v>0</v>
      </c>
      <c r="V16" s="10">
        <f>V15-'CO analizė LT'!V8</f>
        <v>0</v>
      </c>
      <c r="W16" s="10">
        <f>W15-'CO analizė LT'!W8</f>
        <v>0</v>
      </c>
      <c r="X16" s="10">
        <f>X15-'CO analizė LT'!X8</f>
        <v>0</v>
      </c>
      <c r="Y16" s="10">
        <f>Y15-'CO analizė LT'!Y8</f>
        <v>0</v>
      </c>
      <c r="Z16" s="10">
        <f>Z15-'CO analizė LT'!Z8</f>
        <v>0</v>
      </c>
      <c r="AA16" s="10">
        <f>AA15-'CO analizė LT'!AA8</f>
        <v>0</v>
      </c>
      <c r="AB16" s="10">
        <f>AB15-'CO analizė LT'!AB8</f>
        <v>0</v>
      </c>
      <c r="AC16" s="10">
        <f>AC15-'CO analizė LT'!AC8</f>
        <v>0</v>
      </c>
      <c r="AD16" s="10">
        <f>AD15-'CO analizė LT'!AD8</f>
        <v>0</v>
      </c>
      <c r="AE16" s="10">
        <f>AE15-'CO analizė LT'!AE8</f>
        <v>0</v>
      </c>
      <c r="AF16" s="10">
        <f>AF15-'CO analizė LT'!AF8</f>
        <v>0</v>
      </c>
      <c r="AG16" s="10">
        <f>AG15-'CO analizė LT'!AG8</f>
        <v>0</v>
      </c>
      <c r="AH16" s="10">
        <f>AH15-'CO analizė LT'!AH8</f>
        <v>0</v>
      </c>
      <c r="AI16" s="10">
        <f>AI15-'CO analizė LT'!AI8</f>
        <v>0</v>
      </c>
      <c r="AJ16" s="10">
        <f>AJ15-'CO analizė LT'!AJ8</f>
        <v>0</v>
      </c>
      <c r="AK16" s="10">
        <f>AK15-'CO analizė LT'!AK8</f>
        <v>0</v>
      </c>
      <c r="AL16" s="10">
        <f>AL15-'CO analizė LT'!AL8</f>
        <v>0</v>
      </c>
    </row>
    <row r="19" spans="1:38" ht="20" x14ac:dyDescent="0.4">
      <c r="A19" s="53" t="s">
        <v>316</v>
      </c>
    </row>
    <row r="21" spans="1:38" x14ac:dyDescent="0.4">
      <c r="C21" s="2" t="s">
        <v>26</v>
      </c>
      <c r="D21" s="22">
        <f t="shared" ref="D21:AI28" si="2">D6/D$15</f>
        <v>0.37074188745014969</v>
      </c>
      <c r="E21" s="22">
        <f t="shared" si="2"/>
        <v>0.34445151220256737</v>
      </c>
      <c r="F21" s="22">
        <f t="shared" si="2"/>
        <v>0.31561737908536674</v>
      </c>
      <c r="G21" s="22">
        <f t="shared" si="2"/>
        <v>0.41579551776173218</v>
      </c>
      <c r="H21" s="22">
        <f t="shared" si="2"/>
        <v>0.44764025808326308</v>
      </c>
      <c r="I21" s="22">
        <f t="shared" si="2"/>
        <v>0.3950208023630003</v>
      </c>
      <c r="J21" s="22">
        <f t="shared" si="2"/>
        <v>0.40182595758420359</v>
      </c>
      <c r="K21" s="22">
        <f t="shared" si="2"/>
        <v>0.40527889321998817</v>
      </c>
      <c r="L21" s="22">
        <f t="shared" si="2"/>
        <v>0.41514030965744031</v>
      </c>
      <c r="M21" s="22">
        <f t="shared" si="2"/>
        <v>0.48063791270553496</v>
      </c>
      <c r="N21" s="22">
        <f t="shared" si="2"/>
        <v>0.53359656095748043</v>
      </c>
      <c r="O21" s="22">
        <f t="shared" si="2"/>
        <v>0.55431485992659368</v>
      </c>
      <c r="P21" s="22">
        <f t="shared" si="2"/>
        <v>0.55981282976162439</v>
      </c>
      <c r="Q21" s="22">
        <f t="shared" si="2"/>
        <v>0.58770567880080293</v>
      </c>
      <c r="R21" s="22">
        <f t="shared" si="2"/>
        <v>0.60257911870549452</v>
      </c>
      <c r="S21" s="22">
        <f t="shared" si="2"/>
        <v>0.60841243737541773</v>
      </c>
      <c r="T21" s="22">
        <f t="shared" si="2"/>
        <v>0.62230243325835644</v>
      </c>
      <c r="U21" s="22">
        <f t="shared" si="2"/>
        <v>0.60864384510291569</v>
      </c>
      <c r="V21" s="22">
        <f t="shared" si="2"/>
        <v>0.63724395029359604</v>
      </c>
      <c r="W21" s="22">
        <f t="shared" si="2"/>
        <v>0.67924155599403446</v>
      </c>
      <c r="X21" s="22">
        <f t="shared" si="2"/>
        <v>0.70796983412050241</v>
      </c>
      <c r="Y21" s="22">
        <f t="shared" si="2"/>
        <v>0.72498957289515176</v>
      </c>
      <c r="Z21" s="22">
        <f t="shared" si="2"/>
        <v>0.74320192880104985</v>
      </c>
      <c r="AA21" s="22">
        <f t="shared" si="2"/>
        <v>0.76613483053711673</v>
      </c>
      <c r="AB21" s="22">
        <f t="shared" si="2"/>
        <v>0.75188910796974928</v>
      </c>
      <c r="AC21" s="22">
        <f t="shared" si="2"/>
        <v>0.76246942759152414</v>
      </c>
      <c r="AD21" s="22">
        <f t="shared" si="2"/>
        <v>0.76734014102552928</v>
      </c>
      <c r="AE21" s="22">
        <f t="shared" si="2"/>
        <v>0.77768062099959934</v>
      </c>
      <c r="AF21" s="22">
        <f t="shared" si="2"/>
        <v>0.77604609580049477</v>
      </c>
      <c r="AG21" s="22">
        <f t="shared" si="2"/>
        <v>0.77143511815978671</v>
      </c>
      <c r="AH21" s="22">
        <f t="shared" si="2"/>
        <v>0.77990150653960055</v>
      </c>
      <c r="AI21" s="22">
        <f t="shared" si="2"/>
        <v>0.79740138602457356</v>
      </c>
      <c r="AJ21" s="22">
        <f t="shared" ref="AJ21:AL26" si="3">AJ6/AJ$15</f>
        <v>0.81400029561549336</v>
      </c>
      <c r="AK21" s="22">
        <f t="shared" si="3"/>
        <v>0.78473846338318953</v>
      </c>
      <c r="AL21" s="22">
        <f t="shared" si="3"/>
        <v>0.79532944274689799</v>
      </c>
    </row>
    <row r="22" spans="1:38" x14ac:dyDescent="0.4">
      <c r="C22" s="2" t="s">
        <v>64</v>
      </c>
      <c r="D22" s="22">
        <f t="shared" si="2"/>
        <v>1.042036261264043E-3</v>
      </c>
      <c r="E22" s="22">
        <f t="shared" si="2"/>
        <v>1.1303398494066875E-3</v>
      </c>
      <c r="F22" s="22">
        <f t="shared" si="2"/>
        <v>6.9457260805022439E-4</v>
      </c>
      <c r="G22" s="22">
        <f t="shared" si="2"/>
        <v>9.4376401257012196E-4</v>
      </c>
      <c r="H22" s="22">
        <f t="shared" si="2"/>
        <v>7.7298578690931496E-4</v>
      </c>
      <c r="I22" s="22">
        <f t="shared" si="2"/>
        <v>5.9854594600059071E-4</v>
      </c>
      <c r="J22" s="22">
        <f t="shared" si="2"/>
        <v>6.5750934622057914E-4</v>
      </c>
      <c r="K22" s="22">
        <f t="shared" si="2"/>
        <v>8.9603791290349187E-4</v>
      </c>
      <c r="L22" s="22">
        <f t="shared" si="2"/>
        <v>1.1613061687353542E-3</v>
      </c>
      <c r="M22" s="22">
        <f t="shared" si="2"/>
        <v>8.9835802101334485E-4</v>
      </c>
      <c r="N22" s="22">
        <f t="shared" si="2"/>
        <v>1.0709998589617797E-3</v>
      </c>
      <c r="O22" s="22">
        <f t="shared" si="2"/>
        <v>1.5281160254349854E-3</v>
      </c>
      <c r="P22" s="22">
        <f t="shared" si="2"/>
        <v>1.5175949691334813E-3</v>
      </c>
      <c r="Q22" s="22">
        <f t="shared" si="2"/>
        <v>1.7063556184527845E-3</v>
      </c>
      <c r="R22" s="22">
        <f t="shared" si="2"/>
        <v>2.1060329246982931E-3</v>
      </c>
      <c r="S22" s="22">
        <f t="shared" si="2"/>
        <v>2.1841313991297403E-3</v>
      </c>
      <c r="T22" s="22">
        <f t="shared" si="2"/>
        <v>1.8784635864610762E-3</v>
      </c>
      <c r="U22" s="22">
        <f t="shared" si="2"/>
        <v>1.139833142999455E-3</v>
      </c>
      <c r="V22" s="22">
        <f t="shared" si="2"/>
        <v>2.2878789372696899E-3</v>
      </c>
      <c r="W22" s="22">
        <f t="shared" si="2"/>
        <v>2.2398096827856385E-3</v>
      </c>
      <c r="X22" s="22">
        <f t="shared" si="2"/>
        <v>2.4769181869603728E-3</v>
      </c>
      <c r="Y22" s="22">
        <f t="shared" si="2"/>
        <v>2.6315575904786439E-3</v>
      </c>
      <c r="Z22" s="22">
        <f t="shared" si="2"/>
        <v>2.5716877519807689E-3</v>
      </c>
      <c r="AA22" s="22">
        <f t="shared" si="2"/>
        <v>2.8970003857799252E-3</v>
      </c>
      <c r="AB22" s="22">
        <f t="shared" si="2"/>
        <v>2.5555686654626332E-3</v>
      </c>
      <c r="AC22" s="22">
        <f t="shared" si="2"/>
        <v>2.9950715943977608E-3</v>
      </c>
      <c r="AD22" s="22">
        <f t="shared" si="2"/>
        <v>3.423519124364872E-3</v>
      </c>
      <c r="AE22" s="22">
        <f t="shared" si="2"/>
        <v>3.6669623909789829E-3</v>
      </c>
      <c r="AF22" s="22">
        <f t="shared" si="2"/>
        <v>3.6112093074820383E-3</v>
      </c>
      <c r="AG22" s="22">
        <f t="shared" si="2"/>
        <v>3.7504837738900078E-3</v>
      </c>
      <c r="AH22" s="22">
        <f t="shared" si="2"/>
        <v>3.2805916821368993E-3</v>
      </c>
      <c r="AI22" s="22">
        <f t="shared" si="2"/>
        <v>3.2628998603613166E-3</v>
      </c>
      <c r="AJ22" s="22">
        <f t="shared" si="3"/>
        <v>3.7280751059979075E-3</v>
      </c>
      <c r="AK22" s="22">
        <f t="shared" si="3"/>
        <v>4.4665531691034967E-3</v>
      </c>
      <c r="AL22" s="22">
        <f t="shared" si="3"/>
        <v>4.4165888368563229E-3</v>
      </c>
    </row>
    <row r="23" spans="1:38" x14ac:dyDescent="0.4">
      <c r="C23" s="2" t="s">
        <v>166</v>
      </c>
      <c r="D23" s="22">
        <f t="shared" si="2"/>
        <v>0</v>
      </c>
      <c r="E23" s="22">
        <f t="shared" si="2"/>
        <v>0</v>
      </c>
      <c r="F23" s="22">
        <f t="shared" si="2"/>
        <v>0</v>
      </c>
      <c r="G23" s="22">
        <f t="shared" si="2"/>
        <v>1.8538235152371081E-2</v>
      </c>
      <c r="H23" s="22">
        <f t="shared" si="2"/>
        <v>1.5161739273983132E-2</v>
      </c>
      <c r="I23" s="22">
        <f t="shared" si="2"/>
        <v>1.6353334364864521E-2</v>
      </c>
      <c r="J23" s="22">
        <f t="shared" si="2"/>
        <v>1.5168522788350748E-2</v>
      </c>
      <c r="K23" s="22">
        <f t="shared" si="2"/>
        <v>1.5487587463079747E-2</v>
      </c>
      <c r="L23" s="22">
        <f t="shared" si="2"/>
        <v>2.5680248595262831E-2</v>
      </c>
      <c r="M23" s="22">
        <f t="shared" si="2"/>
        <v>2.7237680622874624E-2</v>
      </c>
      <c r="N23" s="22">
        <f t="shared" si="2"/>
        <v>3.2104695420462119E-2</v>
      </c>
      <c r="O23" s="22">
        <f t="shared" si="2"/>
        <v>2.4059712714797538E-2</v>
      </c>
      <c r="P23" s="22">
        <f t="shared" si="2"/>
        <v>2.3712556274644189E-2</v>
      </c>
      <c r="Q23" s="22">
        <f t="shared" si="2"/>
        <v>2.0372990130266E-2</v>
      </c>
      <c r="R23" s="22">
        <f t="shared" si="2"/>
        <v>2.002737304402441E-2</v>
      </c>
      <c r="S23" s="22">
        <f t="shared" si="2"/>
        <v>1.3056445202473992E-2</v>
      </c>
      <c r="T23" s="22">
        <f t="shared" si="2"/>
        <v>1.2350692748819199E-2</v>
      </c>
      <c r="U23" s="22">
        <f t="shared" si="2"/>
        <v>1.555203913333587E-2</v>
      </c>
      <c r="V23" s="22">
        <f t="shared" si="2"/>
        <v>3.7035093685454765E-3</v>
      </c>
      <c r="W23" s="22">
        <f t="shared" si="2"/>
        <v>3.1168617961405687E-3</v>
      </c>
      <c r="X23" s="22">
        <f t="shared" si="2"/>
        <v>2.3773143721112725E-3</v>
      </c>
      <c r="Y23" s="22">
        <f t="shared" si="2"/>
        <v>3.4158006223487655E-3</v>
      </c>
      <c r="Z23" s="22">
        <f t="shared" si="2"/>
        <v>5.6115362079924447E-3</v>
      </c>
      <c r="AA23" s="22">
        <f t="shared" si="2"/>
        <v>4.8087505111500499E-3</v>
      </c>
      <c r="AB23" s="22">
        <f t="shared" si="2"/>
        <v>6.4870931948569459E-3</v>
      </c>
      <c r="AC23" s="22">
        <f t="shared" si="2"/>
        <v>6.5915270826913926E-3</v>
      </c>
      <c r="AD23" s="22">
        <f t="shared" si="2"/>
        <v>5.0630138871288399E-3</v>
      </c>
      <c r="AE23" s="22">
        <f t="shared" si="2"/>
        <v>6.9760850511508569E-3</v>
      </c>
      <c r="AF23" s="22">
        <f t="shared" si="2"/>
        <v>7.2552802678652146E-3</v>
      </c>
      <c r="AG23" s="22">
        <f t="shared" si="2"/>
        <v>5.6408424934718607E-3</v>
      </c>
      <c r="AH23" s="22">
        <f t="shared" si="2"/>
        <v>6.3168237640649936E-3</v>
      </c>
      <c r="AI23" s="22">
        <f t="shared" si="2"/>
        <v>6.0346232970750098E-3</v>
      </c>
      <c r="AJ23" s="22">
        <f t="shared" si="3"/>
        <v>4.1842674114873019E-3</v>
      </c>
      <c r="AK23" s="22">
        <f t="shared" si="3"/>
        <v>5.0945725622497965E-3</v>
      </c>
      <c r="AL23" s="22">
        <f t="shared" si="3"/>
        <v>5.3356840331008548E-3</v>
      </c>
    </row>
    <row r="24" spans="1:38" x14ac:dyDescent="0.4">
      <c r="C24" s="2" t="s">
        <v>114</v>
      </c>
      <c r="D24" s="22">
        <f t="shared" si="2"/>
        <v>6.8427678294297425E-2</v>
      </c>
      <c r="E24" s="22">
        <f t="shared" si="2"/>
        <v>5.8336273210389908E-2</v>
      </c>
      <c r="F24" s="22">
        <f t="shared" si="2"/>
        <v>7.6748134825081277E-2</v>
      </c>
      <c r="G24" s="22">
        <f t="shared" si="2"/>
        <v>6.6441392901188848E-2</v>
      </c>
      <c r="H24" s="22">
        <f t="shared" si="2"/>
        <v>7.5566856634584581E-2</v>
      </c>
      <c r="I24" s="22">
        <f t="shared" si="2"/>
        <v>5.8767802271492718E-2</v>
      </c>
      <c r="J24" s="22">
        <f t="shared" si="2"/>
        <v>5.3615040509332731E-2</v>
      </c>
      <c r="K24" s="22">
        <f t="shared" si="2"/>
        <v>4.7452907511060516E-2</v>
      </c>
      <c r="L24" s="22">
        <f t="shared" si="2"/>
        <v>5.0086657976847075E-2</v>
      </c>
      <c r="M24" s="22">
        <f t="shared" si="2"/>
        <v>5.0589449212684504E-2</v>
      </c>
      <c r="N24" s="22">
        <f t="shared" si="2"/>
        <v>3.9244498201099563E-2</v>
      </c>
      <c r="O24" s="22">
        <f t="shared" si="2"/>
        <v>2.3776591499178795E-2</v>
      </c>
      <c r="P24" s="22">
        <f t="shared" si="2"/>
        <v>2.3046616658777247E-2</v>
      </c>
      <c r="Q24" s="22">
        <f t="shared" si="2"/>
        <v>2.2806191191135777E-2</v>
      </c>
      <c r="R24" s="22">
        <f t="shared" si="2"/>
        <v>2.2741249972454566E-2</v>
      </c>
      <c r="S24" s="22">
        <f t="shared" si="2"/>
        <v>3.9185921572658135E-2</v>
      </c>
      <c r="T24" s="22">
        <f t="shared" si="2"/>
        <v>3.7077399695121777E-2</v>
      </c>
      <c r="U24" s="22">
        <f t="shared" si="2"/>
        <v>3.7100893767004636E-2</v>
      </c>
      <c r="V24" s="22">
        <f t="shared" si="2"/>
        <v>3.9273254666363923E-2</v>
      </c>
      <c r="W24" s="22">
        <f t="shared" si="2"/>
        <v>3.4581726907707742E-2</v>
      </c>
      <c r="X24" s="22">
        <f t="shared" si="2"/>
        <v>3.5571572493703893E-2</v>
      </c>
      <c r="Y24" s="22">
        <f t="shared" si="2"/>
        <v>3.8272572404037107E-2</v>
      </c>
      <c r="Z24" s="22">
        <f t="shared" si="2"/>
        <v>3.7391062206536374E-2</v>
      </c>
      <c r="AA24" s="22">
        <f t="shared" si="2"/>
        <v>3.3835723812916059E-2</v>
      </c>
      <c r="AB24" s="22">
        <f t="shared" si="2"/>
        <v>3.8663182547524585E-2</v>
      </c>
      <c r="AC24" s="22">
        <f t="shared" si="2"/>
        <v>3.5712411620718712E-2</v>
      </c>
      <c r="AD24" s="22">
        <f t="shared" si="2"/>
        <v>3.4443475588370243E-2</v>
      </c>
      <c r="AE24" s="22">
        <f t="shared" si="2"/>
        <v>3.536785422202194E-2</v>
      </c>
      <c r="AF24" s="22">
        <f t="shared" si="2"/>
        <v>3.5350145096790797E-2</v>
      </c>
      <c r="AG24" s="22">
        <f t="shared" si="2"/>
        <v>3.5617730374316627E-2</v>
      </c>
      <c r="AH24" s="22">
        <f t="shared" si="2"/>
        <v>3.3005067244528667E-2</v>
      </c>
      <c r="AI24" s="22">
        <f t="shared" si="2"/>
        <v>3.2545526022276491E-2</v>
      </c>
      <c r="AJ24" s="22">
        <f t="shared" si="3"/>
        <v>3.1486979564202489E-2</v>
      </c>
      <c r="AK24" s="22">
        <f t="shared" si="3"/>
        <v>3.5822895334502752E-2</v>
      </c>
      <c r="AL24" s="22">
        <f t="shared" si="3"/>
        <v>3.4891079217763028E-2</v>
      </c>
    </row>
    <row r="25" spans="1:38" x14ac:dyDescent="0.4">
      <c r="C25" s="2" t="s">
        <v>85</v>
      </c>
      <c r="D25" s="22">
        <f t="shared" si="2"/>
        <v>0.55188645386277624</v>
      </c>
      <c r="E25" s="22">
        <f t="shared" si="2"/>
        <v>0.58928142327916633</v>
      </c>
      <c r="F25" s="22">
        <f t="shared" si="2"/>
        <v>0.59521714315278262</v>
      </c>
      <c r="G25" s="22">
        <f t="shared" si="2"/>
        <v>0.48600423754390704</v>
      </c>
      <c r="H25" s="22">
        <f t="shared" si="2"/>
        <v>0.44722791400610928</v>
      </c>
      <c r="I25" s="22">
        <f t="shared" si="2"/>
        <v>0.5175045927697185</v>
      </c>
      <c r="J25" s="22">
        <f t="shared" si="2"/>
        <v>0.5174650105879085</v>
      </c>
      <c r="K25" s="22">
        <f t="shared" si="2"/>
        <v>0.51906512456659648</v>
      </c>
      <c r="L25" s="22">
        <f t="shared" si="2"/>
        <v>0.49613342700266566</v>
      </c>
      <c r="M25" s="22">
        <f t="shared" si="2"/>
        <v>0.42831335295778983</v>
      </c>
      <c r="N25" s="22">
        <f t="shared" si="2"/>
        <v>0.38157459940501814</v>
      </c>
      <c r="O25" s="22">
        <f t="shared" si="2"/>
        <v>0.38442989893986768</v>
      </c>
      <c r="P25" s="22">
        <f t="shared" si="2"/>
        <v>0.3801140184643978</v>
      </c>
      <c r="Q25" s="22">
        <f t="shared" si="2"/>
        <v>0.3560135130823357</v>
      </c>
      <c r="R25" s="22">
        <f t="shared" si="2"/>
        <v>0.34052589337295802</v>
      </c>
      <c r="S25" s="22">
        <f t="shared" si="2"/>
        <v>0.32278573561898033</v>
      </c>
      <c r="T25" s="22">
        <f t="shared" si="2"/>
        <v>0.31222899240474222</v>
      </c>
      <c r="U25" s="22">
        <f t="shared" si="2"/>
        <v>0.32330169774061168</v>
      </c>
      <c r="V25" s="22">
        <f t="shared" si="2"/>
        <v>0.30264530404979917</v>
      </c>
      <c r="W25" s="22">
        <f t="shared" si="2"/>
        <v>0.26310078397069631</v>
      </c>
      <c r="X25" s="22">
        <f t="shared" si="2"/>
        <v>0.23266038309810733</v>
      </c>
      <c r="Y25" s="22">
        <f t="shared" si="2"/>
        <v>0.209914630253386</v>
      </c>
      <c r="Z25" s="22">
        <f t="shared" si="2"/>
        <v>0.18881427264110226</v>
      </c>
      <c r="AA25" s="22">
        <f t="shared" si="2"/>
        <v>0.1681435076503825</v>
      </c>
      <c r="AB25" s="22">
        <f t="shared" si="2"/>
        <v>0.1740260123276807</v>
      </c>
      <c r="AC25" s="22">
        <f t="shared" si="2"/>
        <v>0.16658433751358015</v>
      </c>
      <c r="AD25" s="22">
        <f t="shared" si="2"/>
        <v>0.16339851203544695</v>
      </c>
      <c r="AE25" s="22">
        <f t="shared" si="2"/>
        <v>0.1501019678073432</v>
      </c>
      <c r="AF25" s="22">
        <f t="shared" si="2"/>
        <v>0.15185965224223286</v>
      </c>
      <c r="AG25" s="22">
        <f t="shared" si="2"/>
        <v>0.154319933625502</v>
      </c>
      <c r="AH25" s="22">
        <f t="shared" si="2"/>
        <v>0.14611035265578645</v>
      </c>
      <c r="AI25" s="22">
        <f t="shared" si="2"/>
        <v>0.12943380741517119</v>
      </c>
      <c r="AJ25" s="22">
        <f t="shared" si="3"/>
        <v>0.11234758882525753</v>
      </c>
      <c r="AK25" s="22">
        <f t="shared" si="3"/>
        <v>0.13260980675035394</v>
      </c>
      <c r="AL25" s="22">
        <f t="shared" si="3"/>
        <v>0.12133842478084829</v>
      </c>
    </row>
    <row r="26" spans="1:38" x14ac:dyDescent="0.4">
      <c r="C26" s="2" t="s">
        <v>213</v>
      </c>
      <c r="D26" s="22">
        <f t="shared" si="2"/>
        <v>1.2906554464554352E-6</v>
      </c>
      <c r="E26" s="22">
        <f t="shared" si="2"/>
        <v>1.7478067394189279E-6</v>
      </c>
      <c r="F26" s="22">
        <f t="shared" si="2"/>
        <v>5.8731895507347366E-7</v>
      </c>
      <c r="G26" s="22">
        <f t="shared" si="2"/>
        <v>3.0709411957775841E-7</v>
      </c>
      <c r="H26" s="22">
        <f t="shared" si="2"/>
        <v>5.5337513626338911E-7</v>
      </c>
      <c r="I26" s="22">
        <f t="shared" si="2"/>
        <v>4.4866811996216544E-7</v>
      </c>
      <c r="J26" s="22">
        <f t="shared" si="2"/>
        <v>5.8673189885545745E-7</v>
      </c>
      <c r="K26" s="22">
        <f t="shared" si="2"/>
        <v>6.7308552497568409E-7</v>
      </c>
      <c r="L26" s="22">
        <f t="shared" si="2"/>
        <v>1.0623473098678589E-6</v>
      </c>
      <c r="M26" s="22">
        <f t="shared" si="2"/>
        <v>1.0653433173250395E-6</v>
      </c>
      <c r="N26" s="22">
        <f t="shared" si="2"/>
        <v>8.9512778531583128E-7</v>
      </c>
      <c r="O26" s="22">
        <f t="shared" si="2"/>
        <v>6.7964463327671798E-7</v>
      </c>
      <c r="P26" s="22">
        <f t="shared" si="2"/>
        <v>1.0950492392689345E-6</v>
      </c>
      <c r="Q26" s="22">
        <f t="shared" si="2"/>
        <v>2.0139302470400643E-6</v>
      </c>
      <c r="R26" s="22">
        <f t="shared" si="2"/>
        <v>2.5745852299907295E-6</v>
      </c>
      <c r="S26" s="22">
        <f t="shared" si="2"/>
        <v>2.0826086229095106E-5</v>
      </c>
      <c r="T26" s="22">
        <f t="shared" si="2"/>
        <v>2.3914572926047558E-5</v>
      </c>
      <c r="U26" s="22">
        <f t="shared" si="2"/>
        <v>3.665132114284076E-5</v>
      </c>
      <c r="V26" s="22">
        <f t="shared" si="2"/>
        <v>4.0658013248429842E-5</v>
      </c>
      <c r="W26" s="22">
        <f t="shared" si="2"/>
        <v>1.7660263394375213E-5</v>
      </c>
      <c r="X26" s="22">
        <f t="shared" si="2"/>
        <v>2.2636713750141081E-5</v>
      </c>
      <c r="Y26" s="22">
        <f t="shared" si="2"/>
        <v>2.2967266454863801E-5</v>
      </c>
      <c r="Z26" s="22">
        <f t="shared" si="2"/>
        <v>3.2869564339001223E-5</v>
      </c>
      <c r="AA26" s="22">
        <f t="shared" si="2"/>
        <v>4.3012731645939987E-5</v>
      </c>
      <c r="AB26" s="22">
        <f t="shared" si="2"/>
        <v>4.2182888250073182E-5</v>
      </c>
      <c r="AC26" s="22">
        <f t="shared" si="2"/>
        <v>3.9680776739381262E-5</v>
      </c>
      <c r="AD26" s="22">
        <f t="shared" si="2"/>
        <v>3.2941234886769386E-5</v>
      </c>
      <c r="AE26" s="22">
        <f t="shared" si="2"/>
        <v>3.7107722331524986E-5</v>
      </c>
      <c r="AF26" s="22">
        <f t="shared" si="2"/>
        <v>4.1296649236469774E-5</v>
      </c>
      <c r="AG26" s="22">
        <f t="shared" si="2"/>
        <v>4.9981926281747784E-5</v>
      </c>
      <c r="AH26" s="22">
        <f t="shared" si="2"/>
        <v>3.7823139605635483E-5</v>
      </c>
      <c r="AI26" s="22">
        <f t="shared" si="2"/>
        <v>4.1214833727614848E-5</v>
      </c>
      <c r="AJ26" s="22">
        <f t="shared" si="3"/>
        <v>5.8038261169920369E-5</v>
      </c>
      <c r="AK26" s="22">
        <f t="shared" si="3"/>
        <v>3.5217100777032259E-5</v>
      </c>
      <c r="AL26" s="22">
        <f t="shared" si="3"/>
        <v>6.0907235141730771E-5</v>
      </c>
    </row>
    <row r="27" spans="1:38" hidden="1" x14ac:dyDescent="0.4">
      <c r="C27" s="2" t="s">
        <v>226</v>
      </c>
      <c r="D27" s="22">
        <f t="shared" si="2"/>
        <v>0</v>
      </c>
      <c r="E27" s="22">
        <f t="shared" si="2"/>
        <v>0</v>
      </c>
      <c r="F27" s="22">
        <f t="shared" si="2"/>
        <v>0</v>
      </c>
      <c r="G27" s="22">
        <f t="shared" si="2"/>
        <v>0</v>
      </c>
      <c r="H27" s="22">
        <f t="shared" si="2"/>
        <v>0</v>
      </c>
      <c r="I27" s="22">
        <f t="shared" si="2"/>
        <v>0</v>
      </c>
      <c r="J27" s="22">
        <f t="shared" si="2"/>
        <v>0</v>
      </c>
      <c r="K27" s="22">
        <f t="shared" si="2"/>
        <v>0</v>
      </c>
      <c r="L27" s="22">
        <f t="shared" si="2"/>
        <v>0</v>
      </c>
      <c r="M27" s="22">
        <f t="shared" si="2"/>
        <v>0</v>
      </c>
      <c r="N27" s="22">
        <f t="shared" si="2"/>
        <v>0</v>
      </c>
      <c r="O27" s="22">
        <f t="shared" si="2"/>
        <v>0</v>
      </c>
      <c r="P27" s="22">
        <f t="shared" si="2"/>
        <v>0</v>
      </c>
      <c r="Q27" s="22">
        <f t="shared" si="2"/>
        <v>0</v>
      </c>
      <c r="R27" s="22">
        <f t="shared" si="2"/>
        <v>0</v>
      </c>
      <c r="S27" s="22">
        <f t="shared" si="2"/>
        <v>0</v>
      </c>
      <c r="T27" s="22">
        <f t="shared" si="2"/>
        <v>0</v>
      </c>
      <c r="U27" s="22">
        <f t="shared" si="2"/>
        <v>0</v>
      </c>
      <c r="V27" s="22">
        <f t="shared" si="2"/>
        <v>0</v>
      </c>
      <c r="W27" s="22">
        <f t="shared" si="2"/>
        <v>0</v>
      </c>
      <c r="X27" s="22">
        <f t="shared" si="2"/>
        <v>0</v>
      </c>
      <c r="Y27" s="22">
        <f t="shared" si="2"/>
        <v>0</v>
      </c>
      <c r="Z27" s="22">
        <f t="shared" si="2"/>
        <v>0</v>
      </c>
      <c r="AA27" s="22">
        <f t="shared" si="2"/>
        <v>0</v>
      </c>
      <c r="AB27" s="22">
        <f t="shared" si="2"/>
        <v>0</v>
      </c>
      <c r="AC27" s="22">
        <f t="shared" si="2"/>
        <v>0</v>
      </c>
      <c r="AD27" s="22">
        <f t="shared" si="2"/>
        <v>0</v>
      </c>
      <c r="AE27" s="22">
        <f t="shared" si="2"/>
        <v>0</v>
      </c>
      <c r="AF27" s="22">
        <f t="shared" si="2"/>
        <v>0</v>
      </c>
      <c r="AG27" s="22">
        <f t="shared" si="2"/>
        <v>0</v>
      </c>
      <c r="AH27" s="22">
        <f t="shared" si="2"/>
        <v>0</v>
      </c>
      <c r="AI27" s="22">
        <f t="shared" si="2"/>
        <v>0</v>
      </c>
    </row>
    <row r="28" spans="1:38" x14ac:dyDescent="0.4">
      <c r="C28" s="2" t="s">
        <v>257</v>
      </c>
      <c r="D28" s="22">
        <f t="shared" si="2"/>
        <v>7.9006534760660552E-3</v>
      </c>
      <c r="E28" s="22">
        <f t="shared" si="2"/>
        <v>6.7987036517302936E-3</v>
      </c>
      <c r="F28" s="22">
        <f t="shared" si="2"/>
        <v>1.1722183009764034E-2</v>
      </c>
      <c r="G28" s="22">
        <f t="shared" si="2"/>
        <v>1.2276545534111087E-2</v>
      </c>
      <c r="H28" s="22">
        <f t="shared" si="2"/>
        <v>1.3629692840014392E-2</v>
      </c>
      <c r="I28" s="22">
        <f t="shared" si="2"/>
        <v>1.1754473616803417E-2</v>
      </c>
      <c r="J28" s="22">
        <f t="shared" si="2"/>
        <v>1.1267372452084872E-2</v>
      </c>
      <c r="K28" s="22">
        <f t="shared" si="2"/>
        <v>1.1818776240846596E-2</v>
      </c>
      <c r="L28" s="22">
        <f t="shared" si="2"/>
        <v>1.179698825173878E-2</v>
      </c>
      <c r="M28" s="22">
        <f t="shared" si="2"/>
        <v>1.2322181136785411E-2</v>
      </c>
      <c r="N28" s="22">
        <f t="shared" si="2"/>
        <v>1.2407751029192643E-2</v>
      </c>
      <c r="O28" s="22">
        <f t="shared" si="2"/>
        <v>1.1890141249493957E-2</v>
      </c>
      <c r="P28" s="22">
        <f t="shared" si="2"/>
        <v>1.1795288822183605E-2</v>
      </c>
      <c r="Q28" s="22">
        <f t="shared" si="2"/>
        <v>1.1393257246759636E-2</v>
      </c>
      <c r="R28" s="22">
        <f t="shared" si="2"/>
        <v>1.2017757395140258E-2</v>
      </c>
      <c r="S28" s="22">
        <f t="shared" si="2"/>
        <v>1.4354502745110959E-2</v>
      </c>
      <c r="T28" s="22">
        <f t="shared" si="2"/>
        <v>1.4138103733573271E-2</v>
      </c>
      <c r="U28" s="22">
        <f t="shared" si="2"/>
        <v>1.4225039791990021E-2</v>
      </c>
      <c r="V28" s="22">
        <f t="shared" si="2"/>
        <v>1.4805444671177394E-2</v>
      </c>
      <c r="W28" s="22">
        <f t="shared" si="2"/>
        <v>1.7701601385240857E-2</v>
      </c>
      <c r="X28" s="22">
        <f t="shared" si="2"/>
        <v>1.892134101486459E-2</v>
      </c>
      <c r="Y28" s="22">
        <f t="shared" si="2"/>
        <v>2.0752898968142898E-2</v>
      </c>
      <c r="Z28" s="22">
        <f t="shared" si="2"/>
        <v>2.2376642826999402E-2</v>
      </c>
      <c r="AA28" s="22">
        <f t="shared" si="2"/>
        <v>2.4137174371008745E-2</v>
      </c>
      <c r="AB28" s="22">
        <f t="shared" si="2"/>
        <v>2.6336852406475826E-2</v>
      </c>
      <c r="AC28" s="22">
        <f t="shared" si="2"/>
        <v>2.560754382034848E-2</v>
      </c>
      <c r="AD28" s="22">
        <f t="shared" si="2"/>
        <v>2.6298397104273039E-2</v>
      </c>
      <c r="AE28" s="22">
        <f t="shared" si="2"/>
        <v>2.6169401806574261E-2</v>
      </c>
      <c r="AF28" s="22">
        <f t="shared" si="2"/>
        <v>2.5836320635897931E-2</v>
      </c>
      <c r="AG28" s="22">
        <f t="shared" si="2"/>
        <v>2.9185909646750954E-2</v>
      </c>
      <c r="AH28" s="22">
        <f t="shared" si="2"/>
        <v>3.1347834974276859E-2</v>
      </c>
      <c r="AI28" s="22">
        <f t="shared" ref="AI28" si="4">AI13/AI$15</f>
        <v>3.1280542546814845E-2</v>
      </c>
      <c r="AJ28" s="22">
        <f>AJ13/AJ$15</f>
        <v>3.4194755216391468E-2</v>
      </c>
      <c r="AK28" s="22">
        <f>AK13/AK$15</f>
        <v>3.7232491699823518E-2</v>
      </c>
      <c r="AL28" s="22">
        <f>AL13/AL$15</f>
        <v>3.8627873149391888E-2</v>
      </c>
    </row>
    <row r="29" spans="1:38" hidden="1" x14ac:dyDescent="0.4">
      <c r="C29" s="2" t="s">
        <v>278</v>
      </c>
      <c r="D29" s="22">
        <f t="shared" ref="D29:AI29" si="5">D14/D$15</f>
        <v>0</v>
      </c>
      <c r="E29" s="22">
        <f t="shared" si="5"/>
        <v>0</v>
      </c>
      <c r="F29" s="22">
        <f t="shared" si="5"/>
        <v>0</v>
      </c>
      <c r="G29" s="22">
        <f t="shared" si="5"/>
        <v>0</v>
      </c>
      <c r="H29" s="22">
        <f t="shared" si="5"/>
        <v>0</v>
      </c>
      <c r="I29" s="22">
        <f t="shared" si="5"/>
        <v>0</v>
      </c>
      <c r="J29" s="22">
        <f t="shared" si="5"/>
        <v>0</v>
      </c>
      <c r="K29" s="22">
        <f t="shared" si="5"/>
        <v>0</v>
      </c>
      <c r="L29" s="22">
        <f t="shared" si="5"/>
        <v>0</v>
      </c>
      <c r="M29" s="22">
        <f t="shared" si="5"/>
        <v>0</v>
      </c>
      <c r="N29" s="22">
        <f t="shared" si="5"/>
        <v>0</v>
      </c>
      <c r="O29" s="22">
        <f t="shared" si="5"/>
        <v>0</v>
      </c>
      <c r="P29" s="22">
        <f t="shared" si="5"/>
        <v>0</v>
      </c>
      <c r="Q29" s="22">
        <f t="shared" si="5"/>
        <v>0</v>
      </c>
      <c r="R29" s="22">
        <f t="shared" si="5"/>
        <v>0</v>
      </c>
      <c r="S29" s="22">
        <f t="shared" si="5"/>
        <v>0</v>
      </c>
      <c r="T29" s="22">
        <f t="shared" si="5"/>
        <v>0</v>
      </c>
      <c r="U29" s="22">
        <f t="shared" si="5"/>
        <v>0</v>
      </c>
      <c r="V29" s="22">
        <f t="shared" si="5"/>
        <v>0</v>
      </c>
      <c r="W29" s="22">
        <f t="shared" si="5"/>
        <v>0</v>
      </c>
      <c r="X29" s="22">
        <f t="shared" si="5"/>
        <v>0</v>
      </c>
      <c r="Y29" s="22">
        <f t="shared" si="5"/>
        <v>0</v>
      </c>
      <c r="Z29" s="22">
        <f t="shared" si="5"/>
        <v>0</v>
      </c>
      <c r="AA29" s="22">
        <f t="shared" si="5"/>
        <v>0</v>
      </c>
      <c r="AB29" s="22">
        <f t="shared" si="5"/>
        <v>0</v>
      </c>
      <c r="AC29" s="22">
        <f t="shared" si="5"/>
        <v>0</v>
      </c>
      <c r="AD29" s="22">
        <f t="shared" si="5"/>
        <v>0</v>
      </c>
      <c r="AE29" s="22">
        <f t="shared" si="5"/>
        <v>0</v>
      </c>
      <c r="AF29" s="22">
        <f t="shared" si="5"/>
        <v>0</v>
      </c>
      <c r="AG29" s="22">
        <f t="shared" si="5"/>
        <v>0</v>
      </c>
      <c r="AH29" s="22">
        <f t="shared" si="5"/>
        <v>0</v>
      </c>
      <c r="AI29" s="22">
        <f t="shared" si="5"/>
        <v>0</v>
      </c>
    </row>
    <row r="46" spans="1:1" ht="20" x14ac:dyDescent="0.4">
      <c r="A46" s="53" t="s">
        <v>325</v>
      </c>
    </row>
    <row r="47" spans="1:1" ht="20" x14ac:dyDescent="0.4">
      <c r="A47" s="53"/>
    </row>
    <row r="49" spans="3:31" x14ac:dyDescent="0.4">
      <c r="D49" s="2" t="s">
        <v>293</v>
      </c>
      <c r="E49" s="2" t="s">
        <v>293</v>
      </c>
      <c r="F49" s="2" t="s">
        <v>293</v>
      </c>
      <c r="H49" s="2" t="s">
        <v>294</v>
      </c>
      <c r="I49" s="2" t="s">
        <v>294</v>
      </c>
      <c r="J49" s="2" t="s">
        <v>294</v>
      </c>
    </row>
    <row r="50" spans="3:31" x14ac:dyDescent="0.4">
      <c r="D50" s="44">
        <v>2022</v>
      </c>
      <c r="E50" s="44">
        <v>2023</v>
      </c>
      <c r="F50" s="44">
        <v>2024</v>
      </c>
      <c r="H50" s="44">
        <v>2022</v>
      </c>
      <c r="I50" s="44">
        <v>2023</v>
      </c>
      <c r="J50" s="44">
        <v>2024</v>
      </c>
      <c r="Z50" s="10"/>
      <c r="AA50" s="10"/>
      <c r="AB50" s="10"/>
      <c r="AC50" s="10"/>
      <c r="AD50" s="10"/>
      <c r="AE50" s="10"/>
    </row>
    <row r="51" spans="3:31" x14ac:dyDescent="0.4">
      <c r="C51" s="2" t="s">
        <v>301</v>
      </c>
      <c r="D51" s="10">
        <f>'CO analizė LT'!AJ55</f>
        <v>59.716239999999999</v>
      </c>
      <c r="E51" s="10">
        <f>'CO analizė LT'!AK55</f>
        <v>51.929920000000003</v>
      </c>
      <c r="F51" s="10">
        <f>'CO analizė LT'!AL55</f>
        <v>52.432699999999997</v>
      </c>
      <c r="G51" s="10"/>
      <c r="H51" s="22">
        <f>D51/AJ$15</f>
        <v>0.65888088813326529</v>
      </c>
      <c r="I51" s="22">
        <f t="shared" ref="I51:J56" si="6">E51/AK$15</f>
        <v>0.62200558522535643</v>
      </c>
      <c r="J51" s="22">
        <f t="shared" si="6"/>
        <v>0.63856322799584297</v>
      </c>
      <c r="Z51" s="10"/>
      <c r="AA51" s="10"/>
      <c r="AB51" s="10"/>
      <c r="AC51" s="10"/>
      <c r="AD51" s="10"/>
      <c r="AE51" s="10"/>
    </row>
    <row r="52" spans="3:31" x14ac:dyDescent="0.4">
      <c r="C52" s="2" t="s">
        <v>36</v>
      </c>
      <c r="D52" s="10">
        <f>'CO analizė LT'!AJ33</f>
        <v>7.9945599999999999</v>
      </c>
      <c r="E52" s="10">
        <f>'CO analizė LT'!AK33</f>
        <v>7.9592549999999997</v>
      </c>
      <c r="F52" s="10">
        <f>'CO analizė LT'!AL33</f>
        <v>7.2437839999999998</v>
      </c>
      <c r="G52" s="10"/>
      <c r="H52" s="22">
        <f>D52/AJ$15</f>
        <v>8.8208212590656698E-2</v>
      </c>
      <c r="I52" s="22">
        <f t="shared" si="6"/>
        <v>9.5334270960418271E-2</v>
      </c>
      <c r="J52" s="22">
        <f t="shared" si="6"/>
        <v>8.8220024792632079E-2</v>
      </c>
      <c r="Z52" s="10"/>
      <c r="AA52" s="10"/>
      <c r="AB52" s="10"/>
      <c r="AC52" s="10"/>
      <c r="AD52" s="10"/>
      <c r="AE52" s="10"/>
    </row>
    <row r="53" spans="3:31" x14ac:dyDescent="0.4">
      <c r="C53" s="2" t="s">
        <v>93</v>
      </c>
      <c r="D53" s="10">
        <f>'CO analizė LT'!AJ138</f>
        <v>5.5436199999999998</v>
      </c>
      <c r="E53" s="10">
        <f>'CO analizė LT'!AK138</f>
        <v>5.9269800000000004</v>
      </c>
      <c r="F53" s="10">
        <f>'CO analizė LT'!AL138</f>
        <v>5.2904999999999998</v>
      </c>
      <c r="G53" s="10"/>
      <c r="H53" s="22">
        <f>D53/AJ$15</f>
        <v>6.1165694107219948E-2</v>
      </c>
      <c r="I53" s="22">
        <f t="shared" si="6"/>
        <v>7.0992111359289276E-2</v>
      </c>
      <c r="J53" s="22">
        <f t="shared" si="6"/>
        <v>6.4431523795494175E-2</v>
      </c>
      <c r="Z53" s="10"/>
      <c r="AA53" s="10"/>
      <c r="AB53" s="10"/>
      <c r="AC53" s="10"/>
      <c r="AD53" s="10"/>
      <c r="AE53" s="10"/>
    </row>
    <row r="54" spans="3:31" x14ac:dyDescent="0.4">
      <c r="C54" s="2" t="s">
        <v>96</v>
      </c>
      <c r="D54" s="10">
        <f>'CO analizė LT'!AJ145</f>
        <v>3.34097</v>
      </c>
      <c r="E54" s="10">
        <f>'CO analizė LT'!AK145</f>
        <v>3.4347400000000001</v>
      </c>
      <c r="F54" s="10">
        <f>'CO analizė LT'!AL145</f>
        <v>2.3580000000000001</v>
      </c>
      <c r="G54" s="10"/>
      <c r="H54" s="22">
        <f>D54/AJ$15</f>
        <v>3.6862690632005556E-2</v>
      </c>
      <c r="I54" s="22">
        <f t="shared" si="6"/>
        <v>4.1140588389062427E-2</v>
      </c>
      <c r="J54" s="22">
        <f t="shared" si="6"/>
        <v>2.8717424271765483E-2</v>
      </c>
      <c r="Z54" s="10"/>
      <c r="AA54" s="10"/>
      <c r="AB54" s="10"/>
      <c r="AC54" s="10"/>
      <c r="AD54" s="10"/>
      <c r="AE54" s="10"/>
    </row>
    <row r="55" spans="3:31" x14ac:dyDescent="0.4">
      <c r="C55" s="2" t="s">
        <v>317</v>
      </c>
      <c r="D55" s="10">
        <f>'CO analizė LT'!AJ389</f>
        <v>3.096630491</v>
      </c>
      <c r="E55" s="10">
        <f>'CO analizė LT'!AK389</f>
        <v>3.1061732329999998</v>
      </c>
      <c r="F55" s="10">
        <f>'CO analizė LT'!AL389</f>
        <v>3.1692527589999999</v>
      </c>
      <c r="G55" s="10"/>
      <c r="H55" s="22">
        <f>D55/AJ$15</f>
        <v>3.4166763482272648E-2</v>
      </c>
      <c r="I55" s="22">
        <f t="shared" si="6"/>
        <v>3.7205085230316209E-2</v>
      </c>
      <c r="J55" s="22">
        <f t="shared" si="6"/>
        <v>3.8597445337008617E-2</v>
      </c>
      <c r="Z55" s="10"/>
      <c r="AA55" s="10"/>
      <c r="AB55" s="10"/>
      <c r="AC55" s="10"/>
      <c r="AD55" s="10"/>
      <c r="AE55" s="10"/>
    </row>
    <row r="56" spans="3:31" x14ac:dyDescent="0.4">
      <c r="C56" s="2" t="s">
        <v>296</v>
      </c>
      <c r="D56" s="10">
        <f>AI15-SUM(D51:D55)</f>
        <v>20.25373756358151</v>
      </c>
      <c r="E56" s="10">
        <f t="shared" ref="E56:F56" si="7">AJ15-SUM(E51:E55)</f>
        <v>18.275762488782576</v>
      </c>
      <c r="F56" s="10">
        <f t="shared" si="7"/>
        <v>12.993630928209711</v>
      </c>
      <c r="G56" s="10"/>
      <c r="H56" s="22">
        <f>D56/AJ$15</f>
        <v>0.22347020833714015</v>
      </c>
      <c r="I56" s="22">
        <f t="shared" si="6"/>
        <v>0.21890321306627897</v>
      </c>
      <c r="J56" s="22">
        <f t="shared" si="6"/>
        <v>0.15824580669895344</v>
      </c>
    </row>
  </sheetData>
  <pageMargins left="0.7" right="0.7" top="0.75" bottom="0.75" header="0.3" footer="0.3"/>
  <pageSetup paperSize="9" orientation="portrait" r:id="rId1"/>
  <ignoredErrors>
    <ignoredError sqref="D2:R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PM10 analizė LT</vt:lpstr>
      <vt:lpstr>PM10 grafikai</vt:lpstr>
      <vt:lpstr>TSP analizė LT</vt:lpstr>
      <vt:lpstr>TSP grafikai</vt:lpstr>
      <vt:lpstr>CO analizė LT</vt:lpstr>
      <vt:lpstr>CO grafikai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Doveikaite</dc:creator>
  <cp:lastModifiedBy>Laura Doveikaitė</cp:lastModifiedBy>
  <dcterms:created xsi:type="dcterms:W3CDTF">2024-02-28T07:39:04Z</dcterms:created>
  <dcterms:modified xsi:type="dcterms:W3CDTF">2026-03-02T13:43:19Z</dcterms:modified>
</cp:coreProperties>
</file>