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IR\Informacinės santraukos\2024 m\"/>
    </mc:Choice>
  </mc:AlternateContent>
  <xr:revisionPtr revIDLastSave="0" documentId="13_ncr:1_{6F6245DD-0D3A-4868-AAF3-519F4D600CB6}" xr6:coauthVersionLast="47" xr6:coauthVersionMax="47" xr10:uidLastSave="{00000000-0000-0000-0000-000000000000}"/>
  <bookViews>
    <workbookView xWindow="-110" yWindow="-110" windowWidth="19420" windowHeight="10420" tabRatio="588" xr2:uid="{C870FCD4-C04A-4B8D-B1F4-9E4F7FEF6F97}"/>
  </bookViews>
  <sheets>
    <sheet name="Pb analizė LT" sheetId="1" r:id="rId1"/>
    <sheet name="Lapas1" sheetId="7" r:id="rId2"/>
    <sheet name="Pb grafikai" sheetId="2" r:id="rId3"/>
    <sheet name="Cd analizė LT" sheetId="3" r:id="rId4"/>
    <sheet name="Cd grafikai" sheetId="4" r:id="rId5"/>
    <sheet name="Hg analizė LT" sheetId="5" r:id="rId6"/>
    <sheet name="Hg grafikai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7" i="1" l="1"/>
  <c r="AF287" i="1"/>
  <c r="AG287" i="1"/>
  <c r="AD287" i="1"/>
  <c r="E5" i="7"/>
  <c r="I56" i="6"/>
  <c r="J56" i="6"/>
  <c r="H56" i="6"/>
  <c r="I55" i="6"/>
  <c r="J55" i="6"/>
  <c r="H55" i="6"/>
  <c r="I54" i="6"/>
  <c r="J54" i="6"/>
  <c r="H54" i="6"/>
  <c r="I53" i="6"/>
  <c r="J53" i="6"/>
  <c r="H53" i="6"/>
  <c r="I52" i="6"/>
  <c r="J52" i="6"/>
  <c r="H52" i="6"/>
  <c r="I51" i="6"/>
  <c r="J51" i="6"/>
  <c r="H51" i="6"/>
  <c r="E55" i="6"/>
  <c r="F55" i="6"/>
  <c r="D55" i="6"/>
  <c r="E54" i="6"/>
  <c r="F54" i="6"/>
  <c r="D54" i="6"/>
  <c r="E53" i="6"/>
  <c r="F53" i="6"/>
  <c r="D53" i="6"/>
  <c r="E52" i="6"/>
  <c r="F52" i="6"/>
  <c r="D52" i="6"/>
  <c r="E51" i="6"/>
  <c r="F51" i="6"/>
  <c r="D51" i="6"/>
  <c r="AL14" i="6"/>
  <c r="AL13" i="6"/>
  <c r="AL11" i="6"/>
  <c r="AL10" i="6"/>
  <c r="AL9" i="6"/>
  <c r="AL8" i="6"/>
  <c r="AL7" i="6"/>
  <c r="AL6" i="6"/>
  <c r="AL408" i="5"/>
  <c r="AL407" i="5"/>
  <c r="AL406" i="5"/>
  <c r="AL394" i="5"/>
  <c r="AL378" i="5"/>
  <c r="AL339" i="5"/>
  <c r="AL338" i="5"/>
  <c r="AL337" i="5"/>
  <c r="AK319" i="5"/>
  <c r="AK321" i="5"/>
  <c r="AK323" i="5"/>
  <c r="AK325" i="5"/>
  <c r="AL316" i="5"/>
  <c r="AL289" i="5"/>
  <c r="AL288" i="5"/>
  <c r="AL287" i="5"/>
  <c r="F249" i="5"/>
  <c r="G249" i="5"/>
  <c r="E249" i="5"/>
  <c r="AL248" i="5"/>
  <c r="AL230" i="5"/>
  <c r="AL208" i="5"/>
  <c r="AL159" i="5"/>
  <c r="AL154" i="5"/>
  <c r="AL153" i="5"/>
  <c r="AL152" i="5"/>
  <c r="AL145" i="5"/>
  <c r="AL138" i="5"/>
  <c r="AL96" i="5"/>
  <c r="AL83" i="5" s="1"/>
  <c r="AL71" i="5"/>
  <c r="AL70" i="5"/>
  <c r="AL69" i="5"/>
  <c r="AL64" i="5"/>
  <c r="AL63" i="5"/>
  <c r="AL62" i="5"/>
  <c r="AL55" i="5"/>
  <c r="AL44" i="5"/>
  <c r="AL37" i="5"/>
  <c r="AL29" i="5"/>
  <c r="AL12" i="5"/>
  <c r="AL11" i="5"/>
  <c r="I56" i="4"/>
  <c r="J56" i="4"/>
  <c r="H56" i="4"/>
  <c r="I55" i="4"/>
  <c r="J55" i="4"/>
  <c r="H55" i="4"/>
  <c r="I54" i="4"/>
  <c r="J54" i="4"/>
  <c r="H54" i="4"/>
  <c r="I53" i="4"/>
  <c r="J53" i="4"/>
  <c r="H53" i="4"/>
  <c r="I52" i="4"/>
  <c r="J52" i="4"/>
  <c r="H52" i="4"/>
  <c r="I51" i="4"/>
  <c r="J51" i="4"/>
  <c r="H51" i="4"/>
  <c r="E55" i="4"/>
  <c r="F55" i="4"/>
  <c r="D55" i="4"/>
  <c r="E54" i="4"/>
  <c r="F54" i="4"/>
  <c r="D54" i="4"/>
  <c r="E51" i="4"/>
  <c r="F51" i="4"/>
  <c r="D51" i="4"/>
  <c r="E52" i="4"/>
  <c r="F52" i="4"/>
  <c r="D52" i="4"/>
  <c r="E53" i="4"/>
  <c r="F53" i="4"/>
  <c r="D53" i="4"/>
  <c r="AL14" i="4"/>
  <c r="AL13" i="4"/>
  <c r="AL11" i="4"/>
  <c r="AL10" i="4"/>
  <c r="AL9" i="4"/>
  <c r="AL8" i="4"/>
  <c r="AL7" i="4"/>
  <c r="AL6" i="4"/>
  <c r="AL15" i="4" s="1"/>
  <c r="AL24" i="6" l="1"/>
  <c r="AL15" i="6"/>
  <c r="AL26" i="6" s="1"/>
  <c r="AL25" i="6"/>
  <c r="AL22" i="6"/>
  <c r="AL23" i="6"/>
  <c r="AL21" i="6"/>
  <c r="AL379" i="5"/>
  <c r="AL195" i="5"/>
  <c r="AL132" i="5"/>
  <c r="AL23" i="5"/>
  <c r="AL22" i="4"/>
  <c r="AL28" i="4"/>
  <c r="AL23" i="4"/>
  <c r="AL24" i="4"/>
  <c r="AL25" i="4"/>
  <c r="AL29" i="4"/>
  <c r="AL16" i="4"/>
  <c r="AL26" i="4"/>
  <c r="AL21" i="4"/>
  <c r="AL396" i="3"/>
  <c r="AL395" i="3"/>
  <c r="AL394" i="3"/>
  <c r="AL407" i="3"/>
  <c r="AL406" i="3"/>
  <c r="AL408" i="3" s="1"/>
  <c r="AL378" i="3"/>
  <c r="AL318" i="3"/>
  <c r="AL316" i="3"/>
  <c r="AL287" i="3"/>
  <c r="AL248" i="3"/>
  <c r="AL230" i="3"/>
  <c r="AL208" i="3"/>
  <c r="AL201" i="3"/>
  <c r="AL175" i="3"/>
  <c r="AL174" i="3"/>
  <c r="AL173" i="3"/>
  <c r="AL159" i="3"/>
  <c r="AL152" i="3"/>
  <c r="AL145" i="3"/>
  <c r="AL138" i="3"/>
  <c r="AL96" i="3"/>
  <c r="AL83" i="3" s="1"/>
  <c r="AL69" i="3"/>
  <c r="AL62" i="3"/>
  <c r="AL55" i="3"/>
  <c r="AL44" i="3"/>
  <c r="AL37" i="3"/>
  <c r="AL29" i="6" l="1"/>
  <c r="AL28" i="6"/>
  <c r="AL195" i="3"/>
  <c r="AL132" i="3"/>
  <c r="AL29" i="3"/>
  <c r="AL23" i="3" s="1"/>
  <c r="AL12" i="3"/>
  <c r="AL11" i="3"/>
  <c r="E55" i="2" l="1"/>
  <c r="F55" i="2"/>
  <c r="D55" i="2"/>
  <c r="E54" i="2"/>
  <c r="F54" i="2"/>
  <c r="D54" i="2"/>
  <c r="F53" i="2"/>
  <c r="F51" i="2"/>
  <c r="AL8" i="2"/>
  <c r="AL395" i="1"/>
  <c r="AL14" i="2" s="1"/>
  <c r="AL379" i="1"/>
  <c r="AL13" i="2" s="1"/>
  <c r="AL316" i="1"/>
  <c r="AL287" i="1"/>
  <c r="AK251" i="1"/>
  <c r="AK253" i="1" s="1"/>
  <c r="AL248" i="1"/>
  <c r="AL230" i="1"/>
  <c r="AL208" i="1"/>
  <c r="AL173" i="1"/>
  <c r="AL159" i="1"/>
  <c r="AL11" i="2" l="1"/>
  <c r="AL195" i="1"/>
  <c r="AL9" i="2" s="1"/>
  <c r="AL152" i="1" l="1"/>
  <c r="AL145" i="1"/>
  <c r="AL138" i="1"/>
  <c r="AL96" i="1"/>
  <c r="AL83" i="1"/>
  <c r="AL7" i="2" s="1"/>
  <c r="AL69" i="1"/>
  <c r="AL62" i="1"/>
  <c r="AL55" i="1"/>
  <c r="F52" i="2" s="1"/>
  <c r="AL44" i="1"/>
  <c r="AL37" i="1"/>
  <c r="AL29" i="1"/>
  <c r="AL132" i="1" l="1"/>
  <c r="AL10" i="2" s="1"/>
  <c r="AL23" i="1"/>
  <c r="AL6" i="2" s="1"/>
  <c r="AL15" i="2" l="1"/>
  <c r="AL21" i="2" s="1"/>
  <c r="AL12" i="1"/>
  <c r="AL11" i="1"/>
  <c r="AK407" i="5"/>
  <c r="AK394" i="5"/>
  <c r="AL396" i="5" s="1"/>
  <c r="AK378" i="5"/>
  <c r="AK337" i="5"/>
  <c r="AK316" i="5"/>
  <c r="AL318" i="5" s="1"/>
  <c r="AK287" i="5"/>
  <c r="AK11" i="6" s="1"/>
  <c r="AK248" i="5"/>
  <c r="AK230" i="5"/>
  <c r="AK208" i="5"/>
  <c r="AL210" i="5" s="1"/>
  <c r="AK159" i="5"/>
  <c r="AL161" i="5" s="1"/>
  <c r="AK152" i="5"/>
  <c r="AK145" i="5"/>
  <c r="AL147" i="5" s="1"/>
  <c r="AK138" i="5"/>
  <c r="AL140" i="5" s="1"/>
  <c r="AK96" i="5"/>
  <c r="AL98" i="5" s="1"/>
  <c r="AK83" i="5"/>
  <c r="AL85" i="5" s="1"/>
  <c r="AK69" i="5"/>
  <c r="AK62" i="5"/>
  <c r="AK55" i="5"/>
  <c r="AL57" i="5" s="1"/>
  <c r="AK44" i="5"/>
  <c r="AL46" i="5" s="1"/>
  <c r="AK37" i="5"/>
  <c r="AL39" i="5" s="1"/>
  <c r="AK29" i="5"/>
  <c r="AL31" i="5" s="1"/>
  <c r="AK12" i="5"/>
  <c r="AK11" i="5"/>
  <c r="AK407" i="3"/>
  <c r="AK394" i="3"/>
  <c r="AK14" i="4" s="1"/>
  <c r="AK378" i="3"/>
  <c r="AL380" i="3" s="1"/>
  <c r="AK316" i="3"/>
  <c r="AL23" i="2" l="1"/>
  <c r="J52" i="2"/>
  <c r="J55" i="2"/>
  <c r="J54" i="2"/>
  <c r="J51" i="2"/>
  <c r="J53" i="2"/>
  <c r="AL28" i="2"/>
  <c r="AL25" i="2"/>
  <c r="AL22" i="2"/>
  <c r="AL24" i="2"/>
  <c r="AL26" i="2"/>
  <c r="AL29" i="2"/>
  <c r="AK14" i="6"/>
  <c r="AK13" i="6"/>
  <c r="AL380" i="5"/>
  <c r="AK8" i="6"/>
  <c r="AK195" i="5"/>
  <c r="AL232" i="5"/>
  <c r="AK7" i="6"/>
  <c r="AK13" i="4"/>
  <c r="AK289" i="5"/>
  <c r="AK132" i="5"/>
  <c r="AK23" i="5"/>
  <c r="AK287" i="3"/>
  <c r="AK248" i="3"/>
  <c r="AK230" i="3"/>
  <c r="AL232" i="3" s="1"/>
  <c r="AK208" i="3"/>
  <c r="AL210" i="3" s="1"/>
  <c r="AK201" i="3"/>
  <c r="AL203" i="3" s="1"/>
  <c r="AK173" i="3"/>
  <c r="AK159" i="3"/>
  <c r="AL161" i="3" s="1"/>
  <c r="AK152" i="3"/>
  <c r="AL154" i="3" s="1"/>
  <c r="AK145" i="3"/>
  <c r="AL147" i="3" s="1"/>
  <c r="AK138" i="3"/>
  <c r="AL140" i="3" s="1"/>
  <c r="AK96" i="3"/>
  <c r="AK69" i="3"/>
  <c r="AL71" i="3" s="1"/>
  <c r="AK62" i="3"/>
  <c r="AK55" i="3"/>
  <c r="AL57" i="3" s="1"/>
  <c r="AK44" i="3"/>
  <c r="AL46" i="3" s="1"/>
  <c r="AK37" i="3"/>
  <c r="AL39" i="3" s="1"/>
  <c r="AK29" i="3"/>
  <c r="AL31" i="3" s="1"/>
  <c r="AK12" i="3"/>
  <c r="AK11" i="3"/>
  <c r="AK408" i="1"/>
  <c r="AK395" i="1"/>
  <c r="AL397" i="1" s="1"/>
  <c r="AK379" i="1"/>
  <c r="AL381" i="1" s="1"/>
  <c r="AK316" i="1"/>
  <c r="AK287" i="1"/>
  <c r="AK248" i="1"/>
  <c r="AL250" i="1" s="1"/>
  <c r="AK230" i="1"/>
  <c r="AL232" i="1" s="1"/>
  <c r="AK208" i="1"/>
  <c r="AL210" i="1" s="1"/>
  <c r="AK173" i="1"/>
  <c r="AK159" i="1"/>
  <c r="AL161" i="1" s="1"/>
  <c r="AK152" i="1"/>
  <c r="AL154" i="1" s="1"/>
  <c r="AK145" i="1"/>
  <c r="AL147" i="1" s="1"/>
  <c r="AK138" i="1"/>
  <c r="AL140" i="1" s="1"/>
  <c r="AK96" i="1"/>
  <c r="AL98" i="1" s="1"/>
  <c r="AK69" i="1"/>
  <c r="AL71" i="1" s="1"/>
  <c r="AK62" i="1"/>
  <c r="AL64" i="1" s="1"/>
  <c r="AK55" i="1"/>
  <c r="AK44" i="1"/>
  <c r="AL46" i="1" s="1"/>
  <c r="AK37" i="1"/>
  <c r="AL39" i="1" s="1"/>
  <c r="AK29" i="1"/>
  <c r="AL31" i="1" s="1"/>
  <c r="AK12" i="1"/>
  <c r="AK11" i="1"/>
  <c r="O13" i="6"/>
  <c r="U13" i="6"/>
  <c r="E8" i="6"/>
  <c r="G8" i="6"/>
  <c r="H8" i="6"/>
  <c r="I8" i="6"/>
  <c r="J8" i="6"/>
  <c r="M8" i="6"/>
  <c r="Q8" i="6"/>
  <c r="R8" i="6"/>
  <c r="Y8" i="6"/>
  <c r="C14" i="6"/>
  <c r="C13" i="6"/>
  <c r="C12" i="6"/>
  <c r="C11" i="6"/>
  <c r="C10" i="6"/>
  <c r="C9" i="6"/>
  <c r="C7" i="6"/>
  <c r="C6" i="6"/>
  <c r="AJ407" i="5"/>
  <c r="AJ394" i="5"/>
  <c r="AJ14" i="6" s="1"/>
  <c r="AJ378" i="5"/>
  <c r="AK380" i="5" s="1"/>
  <c r="AJ337" i="5"/>
  <c r="AJ316" i="5"/>
  <c r="AK318" i="5" s="1"/>
  <c r="AJ287" i="5"/>
  <c r="AJ248" i="5"/>
  <c r="AJ230" i="5"/>
  <c r="AK232" i="5" s="1"/>
  <c r="AJ208" i="5"/>
  <c r="AK210" i="5" s="1"/>
  <c r="AJ159" i="5"/>
  <c r="AK161" i="5" s="1"/>
  <c r="AJ152" i="5"/>
  <c r="AK154" i="5" s="1"/>
  <c r="AJ145" i="5"/>
  <c r="AK147" i="5" s="1"/>
  <c r="AJ138" i="5"/>
  <c r="AK140" i="5" s="1"/>
  <c r="AJ96" i="5"/>
  <c r="AK98" i="5" s="1"/>
  <c r="AJ83" i="5"/>
  <c r="AJ69" i="5"/>
  <c r="AJ64" i="5"/>
  <c r="AJ62" i="5"/>
  <c r="AJ55" i="5"/>
  <c r="AJ44" i="5"/>
  <c r="AJ37" i="5"/>
  <c r="AK39" i="5" s="1"/>
  <c r="AJ29" i="5"/>
  <c r="AK31" i="5" s="1"/>
  <c r="AJ12" i="5"/>
  <c r="AJ11" i="5"/>
  <c r="AI407" i="5"/>
  <c r="AH407" i="5"/>
  <c r="AG407" i="5"/>
  <c r="AF407" i="5"/>
  <c r="AE407" i="5"/>
  <c r="AD407" i="5"/>
  <c r="AC407" i="5"/>
  <c r="AB407" i="5"/>
  <c r="AA407" i="5"/>
  <c r="Z407" i="5"/>
  <c r="Y407" i="5"/>
  <c r="X407" i="5"/>
  <c r="W407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AI394" i="5"/>
  <c r="AI14" i="6" s="1"/>
  <c r="AH394" i="5"/>
  <c r="AG394" i="5"/>
  <c r="AG14" i="6" s="1"/>
  <c r="AF394" i="5"/>
  <c r="AE394" i="5"/>
  <c r="AE14" i="6" s="1"/>
  <c r="AD394" i="5"/>
  <c r="AC394" i="5"/>
  <c r="AC14" i="6" s="1"/>
  <c r="AB394" i="5"/>
  <c r="AB14" i="6" s="1"/>
  <c r="AA394" i="5"/>
  <c r="AA14" i="6" s="1"/>
  <c r="Z394" i="5"/>
  <c r="Z14" i="6" s="1"/>
  <c r="Y394" i="5"/>
  <c r="Y14" i="6" s="1"/>
  <c r="X394" i="5"/>
  <c r="W394" i="5"/>
  <c r="W14" i="6" s="1"/>
  <c r="V394" i="5"/>
  <c r="V14" i="6" s="1"/>
  <c r="U394" i="5"/>
  <c r="U14" i="6" s="1"/>
  <c r="T394" i="5"/>
  <c r="S394" i="5"/>
  <c r="S14" i="6" s="1"/>
  <c r="R394" i="5"/>
  <c r="Q394" i="5"/>
  <c r="Q14" i="6" s="1"/>
  <c r="P394" i="5"/>
  <c r="P14" i="6" s="1"/>
  <c r="O394" i="5"/>
  <c r="O14" i="6" s="1"/>
  <c r="N394" i="5"/>
  <c r="N14" i="6" s="1"/>
  <c r="M394" i="5"/>
  <c r="M14" i="6" s="1"/>
  <c r="L394" i="5"/>
  <c r="K394" i="5"/>
  <c r="K14" i="6" s="1"/>
  <c r="J394" i="5"/>
  <c r="J14" i="6" s="1"/>
  <c r="I394" i="5"/>
  <c r="I14" i="6" s="1"/>
  <c r="H394" i="5"/>
  <c r="G394" i="5"/>
  <c r="F394" i="5"/>
  <c r="E394" i="5"/>
  <c r="E14" i="6" s="1"/>
  <c r="D394" i="5"/>
  <c r="AI378" i="5"/>
  <c r="AI13" i="6" s="1"/>
  <c r="AH378" i="5"/>
  <c r="AH13" i="6" s="1"/>
  <c r="AG378" i="5"/>
  <c r="AG13" i="6" s="1"/>
  <c r="AF378" i="5"/>
  <c r="AF13" i="6" s="1"/>
  <c r="AE378" i="5"/>
  <c r="AD378" i="5"/>
  <c r="AD13" i="6" s="1"/>
  <c r="AC378" i="5"/>
  <c r="AC13" i="6" s="1"/>
  <c r="AB378" i="5"/>
  <c r="AB13" i="6" s="1"/>
  <c r="AA378" i="5"/>
  <c r="Z378" i="5"/>
  <c r="Z13" i="6" s="1"/>
  <c r="Y378" i="5"/>
  <c r="Y13" i="6" s="1"/>
  <c r="X378" i="5"/>
  <c r="X13" i="6" s="1"/>
  <c r="W378" i="5"/>
  <c r="W13" i="6" s="1"/>
  <c r="V378" i="5"/>
  <c r="V13" i="6" s="1"/>
  <c r="U378" i="5"/>
  <c r="T378" i="5"/>
  <c r="T13" i="6" s="1"/>
  <c r="S378" i="5"/>
  <c r="S13" i="6" s="1"/>
  <c r="R378" i="5"/>
  <c r="R13" i="6" s="1"/>
  <c r="Q378" i="5"/>
  <c r="Q13" i="6" s="1"/>
  <c r="P378" i="5"/>
  <c r="P13" i="6" s="1"/>
  <c r="O378" i="5"/>
  <c r="N378" i="5"/>
  <c r="N13" i="6" s="1"/>
  <c r="M378" i="5"/>
  <c r="M13" i="6" s="1"/>
  <c r="L378" i="5"/>
  <c r="L13" i="6" s="1"/>
  <c r="K378" i="5"/>
  <c r="K13" i="6" s="1"/>
  <c r="J378" i="5"/>
  <c r="J13" i="6" s="1"/>
  <c r="I378" i="5"/>
  <c r="H378" i="5"/>
  <c r="H13" i="6" s="1"/>
  <c r="G378" i="5"/>
  <c r="G13" i="6" s="1"/>
  <c r="F378" i="5"/>
  <c r="F13" i="6" s="1"/>
  <c r="E378" i="5"/>
  <c r="E13" i="6" s="1"/>
  <c r="D378" i="5"/>
  <c r="D13" i="6" s="1"/>
  <c r="AI357" i="5"/>
  <c r="AC357" i="5"/>
  <c r="AB357" i="5"/>
  <c r="W357" i="5"/>
  <c r="R357" i="5"/>
  <c r="Q357" i="5"/>
  <c r="K357" i="5"/>
  <c r="J357" i="5"/>
  <c r="E357" i="5"/>
  <c r="AI356" i="5"/>
  <c r="AE356" i="5"/>
  <c r="AC356" i="5"/>
  <c r="Y356" i="5"/>
  <c r="W356" i="5"/>
  <c r="S356" i="5"/>
  <c r="Q356" i="5"/>
  <c r="M356" i="5"/>
  <c r="K356" i="5"/>
  <c r="G356" i="5"/>
  <c r="E356" i="5"/>
  <c r="AI355" i="5"/>
  <c r="AH355" i="5"/>
  <c r="AH356" i="5" s="1"/>
  <c r="AG355" i="5"/>
  <c r="AF355" i="5"/>
  <c r="AF357" i="5" s="1"/>
  <c r="AE355" i="5"/>
  <c r="AD355" i="5"/>
  <c r="AC355" i="5"/>
  <c r="AB355" i="5"/>
  <c r="AB356" i="5" s="1"/>
  <c r="AA355" i="5"/>
  <c r="Z355" i="5"/>
  <c r="Z357" i="5" s="1"/>
  <c r="Y355" i="5"/>
  <c r="X355" i="5"/>
  <c r="W355" i="5"/>
  <c r="V355" i="5"/>
  <c r="V356" i="5" s="1"/>
  <c r="U355" i="5"/>
  <c r="V357" i="5" s="1"/>
  <c r="T355" i="5"/>
  <c r="T357" i="5" s="1"/>
  <c r="S355" i="5"/>
  <c r="S357" i="5" s="1"/>
  <c r="R355" i="5"/>
  <c r="R356" i="5" s="1"/>
  <c r="Q355" i="5"/>
  <c r="P355" i="5"/>
  <c r="P356" i="5" s="1"/>
  <c r="O355" i="5"/>
  <c r="N355" i="5"/>
  <c r="N357" i="5" s="1"/>
  <c r="M355" i="5"/>
  <c r="L355" i="5"/>
  <c r="K355" i="5"/>
  <c r="J355" i="5"/>
  <c r="J356" i="5" s="1"/>
  <c r="I355" i="5"/>
  <c r="H355" i="5"/>
  <c r="H357" i="5" s="1"/>
  <c r="G355" i="5"/>
  <c r="F355" i="5"/>
  <c r="E355" i="5"/>
  <c r="D355" i="5"/>
  <c r="AI337" i="5"/>
  <c r="AH337" i="5"/>
  <c r="AH11" i="6" s="1"/>
  <c r="AG337" i="5"/>
  <c r="AF337" i="5"/>
  <c r="AE337" i="5"/>
  <c r="AD337" i="5"/>
  <c r="AC337" i="5"/>
  <c r="AB337" i="5"/>
  <c r="AA337" i="5"/>
  <c r="Z337" i="5"/>
  <c r="Y337" i="5"/>
  <c r="X337" i="5"/>
  <c r="W337" i="5"/>
  <c r="V337" i="5"/>
  <c r="U337" i="5"/>
  <c r="T337" i="5"/>
  <c r="T11" i="6" s="1"/>
  <c r="S337" i="5"/>
  <c r="R337" i="5"/>
  <c r="Q337" i="5"/>
  <c r="P337" i="5"/>
  <c r="O337" i="5"/>
  <c r="N337" i="5"/>
  <c r="M337" i="5"/>
  <c r="L337" i="5"/>
  <c r="K337" i="5"/>
  <c r="J337" i="5"/>
  <c r="J11" i="6" s="1"/>
  <c r="I337" i="5"/>
  <c r="H337" i="5"/>
  <c r="G337" i="5"/>
  <c r="F337" i="5"/>
  <c r="E337" i="5"/>
  <c r="D337" i="5"/>
  <c r="AK338" i="5" s="1"/>
  <c r="AI316" i="5"/>
  <c r="AI319" i="5" s="1"/>
  <c r="AH316" i="5"/>
  <c r="AH319" i="5" s="1"/>
  <c r="AG316" i="5"/>
  <c r="AF316" i="5"/>
  <c r="AE316" i="5"/>
  <c r="AE319" i="5" s="1"/>
  <c r="AD316" i="5"/>
  <c r="AC316" i="5"/>
  <c r="AC319" i="5" s="1"/>
  <c r="AB316" i="5"/>
  <c r="AB319" i="5" s="1"/>
  <c r="AA316" i="5"/>
  <c r="Z316" i="5"/>
  <c r="Y316" i="5"/>
  <c r="X316" i="5"/>
  <c r="W316" i="5"/>
  <c r="W319" i="5" s="1"/>
  <c r="V316" i="5"/>
  <c r="V319" i="5" s="1"/>
  <c r="U316" i="5"/>
  <c r="U319" i="5" s="1"/>
  <c r="T316" i="5"/>
  <c r="T319" i="5" s="1"/>
  <c r="S316" i="5"/>
  <c r="S319" i="5" s="1"/>
  <c r="R316" i="5"/>
  <c r="R319" i="5" s="1"/>
  <c r="Q316" i="5"/>
  <c r="Q319" i="5" s="1"/>
  <c r="P316" i="5"/>
  <c r="P319" i="5" s="1"/>
  <c r="O316" i="5"/>
  <c r="O319" i="5" s="1"/>
  <c r="N316" i="5"/>
  <c r="N319" i="5" s="1"/>
  <c r="M316" i="5"/>
  <c r="M319" i="5" s="1"/>
  <c r="L316" i="5"/>
  <c r="L319" i="5" s="1"/>
  <c r="K316" i="5"/>
  <c r="K319" i="5" s="1"/>
  <c r="J316" i="5"/>
  <c r="J319" i="5" s="1"/>
  <c r="I316" i="5"/>
  <c r="I319" i="5" s="1"/>
  <c r="H316" i="5"/>
  <c r="H319" i="5" s="1"/>
  <c r="G316" i="5"/>
  <c r="G319" i="5" s="1"/>
  <c r="F316" i="5"/>
  <c r="F319" i="5" s="1"/>
  <c r="E316" i="5"/>
  <c r="E319" i="5" s="1"/>
  <c r="D316" i="5"/>
  <c r="D319" i="5" s="1"/>
  <c r="AI302" i="5"/>
  <c r="AH302" i="5"/>
  <c r="AF302" i="5"/>
  <c r="AC302" i="5"/>
  <c r="AB302" i="5"/>
  <c r="W302" i="5"/>
  <c r="V302" i="5"/>
  <c r="Q302" i="5"/>
  <c r="P302" i="5"/>
  <c r="N302" i="5"/>
  <c r="K302" i="5"/>
  <c r="J302" i="5"/>
  <c r="E302" i="5"/>
  <c r="D302" i="5"/>
  <c r="AI301" i="5"/>
  <c r="AC301" i="5"/>
  <c r="AB301" i="5"/>
  <c r="W301" i="5"/>
  <c r="V301" i="5"/>
  <c r="Q301" i="5"/>
  <c r="K301" i="5"/>
  <c r="J301" i="5"/>
  <c r="E301" i="5"/>
  <c r="AI300" i="5"/>
  <c r="AE300" i="5"/>
  <c r="AC300" i="5"/>
  <c r="Y300" i="5"/>
  <c r="W300" i="5"/>
  <c r="S300" i="5"/>
  <c r="Q300" i="5"/>
  <c r="M300" i="5"/>
  <c r="K300" i="5"/>
  <c r="G300" i="5"/>
  <c r="E300" i="5"/>
  <c r="AI299" i="5"/>
  <c r="AH299" i="5"/>
  <c r="AH300" i="5" s="1"/>
  <c r="AG299" i="5"/>
  <c r="AG302" i="5" s="1"/>
  <c r="AF299" i="5"/>
  <c r="AF301" i="5" s="1"/>
  <c r="AE299" i="5"/>
  <c r="AE302" i="5" s="1"/>
  <c r="AD299" i="5"/>
  <c r="AC299" i="5"/>
  <c r="AB299" i="5"/>
  <c r="AB300" i="5" s="1"/>
  <c r="AA299" i="5"/>
  <c r="Z299" i="5"/>
  <c r="Y299" i="5"/>
  <c r="Y302" i="5" s="1"/>
  <c r="X299" i="5"/>
  <c r="W299" i="5"/>
  <c r="V299" i="5"/>
  <c r="V300" i="5" s="1"/>
  <c r="U299" i="5"/>
  <c r="T299" i="5"/>
  <c r="S299" i="5"/>
  <c r="S302" i="5" s="1"/>
  <c r="R299" i="5"/>
  <c r="Q299" i="5"/>
  <c r="P299" i="5"/>
  <c r="P300" i="5" s="1"/>
  <c r="O299" i="5"/>
  <c r="O302" i="5" s="1"/>
  <c r="N299" i="5"/>
  <c r="M299" i="5"/>
  <c r="M302" i="5" s="1"/>
  <c r="L299" i="5"/>
  <c r="K299" i="5"/>
  <c r="J299" i="5"/>
  <c r="J300" i="5" s="1"/>
  <c r="I299" i="5"/>
  <c r="H299" i="5"/>
  <c r="G299" i="5"/>
  <c r="G302" i="5" s="1"/>
  <c r="F299" i="5"/>
  <c r="E299" i="5"/>
  <c r="D299" i="5"/>
  <c r="AI287" i="5"/>
  <c r="AI290" i="5" s="1"/>
  <c r="AH287" i="5"/>
  <c r="AG287" i="5"/>
  <c r="AG290" i="5" s="1"/>
  <c r="AF287" i="5"/>
  <c r="AF290" i="5" s="1"/>
  <c r="AE287" i="5"/>
  <c r="AE290" i="5" s="1"/>
  <c r="AD287" i="5"/>
  <c r="AC287" i="5"/>
  <c r="AC290" i="5" s="1"/>
  <c r="AB287" i="5"/>
  <c r="AA287" i="5"/>
  <c r="AA288" i="5" s="1"/>
  <c r="Z287" i="5"/>
  <c r="Z290" i="5" s="1"/>
  <c r="Y287" i="5"/>
  <c r="X287" i="5"/>
  <c r="W287" i="5"/>
  <c r="W290" i="5" s="1"/>
  <c r="V287" i="5"/>
  <c r="U287" i="5"/>
  <c r="T287" i="5"/>
  <c r="S287" i="5"/>
  <c r="R287" i="5"/>
  <c r="Q287" i="5"/>
  <c r="Q290" i="5" s="1"/>
  <c r="P287" i="5"/>
  <c r="O287" i="5"/>
  <c r="O290" i="5" s="1"/>
  <c r="N287" i="5"/>
  <c r="N290" i="5" s="1"/>
  <c r="M287" i="5"/>
  <c r="L287" i="5"/>
  <c r="K287" i="5"/>
  <c r="K290" i="5" s="1"/>
  <c r="J287" i="5"/>
  <c r="I287" i="5"/>
  <c r="H287" i="5"/>
  <c r="H290" i="5" s="1"/>
  <c r="G287" i="5"/>
  <c r="F287" i="5"/>
  <c r="E287" i="5"/>
  <c r="E290" i="5" s="1"/>
  <c r="D287" i="5"/>
  <c r="AK288" i="5" s="1"/>
  <c r="AI277" i="5"/>
  <c r="AG277" i="5"/>
  <c r="AF277" i="5"/>
  <c r="AD277" i="5"/>
  <c r="AC277" i="5"/>
  <c r="AA277" i="5"/>
  <c r="Z277" i="5"/>
  <c r="W277" i="5"/>
  <c r="U277" i="5"/>
  <c r="T277" i="5"/>
  <c r="R277" i="5"/>
  <c r="Q277" i="5"/>
  <c r="O277" i="5"/>
  <c r="N277" i="5"/>
  <c r="L277" i="5"/>
  <c r="K277" i="5"/>
  <c r="I277" i="5"/>
  <c r="H277" i="5"/>
  <c r="E277" i="5"/>
  <c r="AF276" i="5"/>
  <c r="Z276" i="5"/>
  <c r="T276" i="5"/>
  <c r="N276" i="5"/>
  <c r="H276" i="5"/>
  <c r="AG275" i="5"/>
  <c r="U275" i="5"/>
  <c r="I275" i="5"/>
  <c r="AI274" i="5"/>
  <c r="AH274" i="5"/>
  <c r="AG274" i="5"/>
  <c r="AG276" i="5" s="1"/>
  <c r="AF274" i="5"/>
  <c r="AF275" i="5" s="1"/>
  <c r="AE274" i="5"/>
  <c r="AD274" i="5"/>
  <c r="AD276" i="5" s="1"/>
  <c r="AC274" i="5"/>
  <c r="AB274" i="5"/>
  <c r="AB276" i="5" s="1"/>
  <c r="AA274" i="5"/>
  <c r="AA276" i="5" s="1"/>
  <c r="Z274" i="5"/>
  <c r="Z275" i="5" s="1"/>
  <c r="Y274" i="5"/>
  <c r="X274" i="5"/>
  <c r="X276" i="5" s="1"/>
  <c r="W274" i="5"/>
  <c r="V274" i="5"/>
  <c r="U274" i="5"/>
  <c r="U276" i="5" s="1"/>
  <c r="T274" i="5"/>
  <c r="T275" i="5" s="1"/>
  <c r="S274" i="5"/>
  <c r="R274" i="5"/>
  <c r="R276" i="5" s="1"/>
  <c r="Q274" i="5"/>
  <c r="P274" i="5"/>
  <c r="P276" i="5" s="1"/>
  <c r="O274" i="5"/>
  <c r="O276" i="5" s="1"/>
  <c r="N274" i="5"/>
  <c r="N275" i="5" s="1"/>
  <c r="M274" i="5"/>
  <c r="L274" i="5"/>
  <c r="L276" i="5" s="1"/>
  <c r="K274" i="5"/>
  <c r="J274" i="5"/>
  <c r="I274" i="5"/>
  <c r="I276" i="5" s="1"/>
  <c r="H274" i="5"/>
  <c r="H275" i="5" s="1"/>
  <c r="G274" i="5"/>
  <c r="F274" i="5"/>
  <c r="F276" i="5" s="1"/>
  <c r="E274" i="5"/>
  <c r="D274" i="5"/>
  <c r="D277" i="5" s="1"/>
  <c r="AG265" i="5"/>
  <c r="AD265" i="5"/>
  <c r="AA265" i="5"/>
  <c r="X265" i="5"/>
  <c r="U265" i="5"/>
  <c r="R265" i="5"/>
  <c r="O265" i="5"/>
  <c r="L265" i="5"/>
  <c r="I265" i="5"/>
  <c r="F265" i="5"/>
  <c r="AB264" i="5"/>
  <c r="J264" i="5"/>
  <c r="AD263" i="5"/>
  <c r="M263" i="5"/>
  <c r="K263" i="5"/>
  <c r="I263" i="5"/>
  <c r="AI262" i="5"/>
  <c r="AH262" i="5"/>
  <c r="AG262" i="5"/>
  <c r="AF262" i="5"/>
  <c r="AE262" i="5"/>
  <c r="AE264" i="5" s="1"/>
  <c r="AD262" i="5"/>
  <c r="AC262" i="5"/>
  <c r="AB262" i="5"/>
  <c r="AB265" i="5" s="1"/>
  <c r="AA262" i="5"/>
  <c r="Z262" i="5"/>
  <c r="Y262" i="5"/>
  <c r="X262" i="5"/>
  <c r="W262" i="5"/>
  <c r="V262" i="5"/>
  <c r="U262" i="5"/>
  <c r="T262" i="5"/>
  <c r="S262" i="5"/>
  <c r="S265" i="5" s="1"/>
  <c r="R262" i="5"/>
  <c r="Q262" i="5"/>
  <c r="Q263" i="5" s="1"/>
  <c r="P262" i="5"/>
  <c r="O262" i="5"/>
  <c r="N262" i="5"/>
  <c r="M262" i="5"/>
  <c r="M265" i="5" s="1"/>
  <c r="L262" i="5"/>
  <c r="K262" i="5"/>
  <c r="J262" i="5"/>
  <c r="I262" i="5"/>
  <c r="H262" i="5"/>
  <c r="G262" i="5"/>
  <c r="G265" i="5" s="1"/>
  <c r="F262" i="5"/>
  <c r="E262" i="5"/>
  <c r="E264" i="5" s="1"/>
  <c r="D262" i="5"/>
  <c r="D265" i="5" s="1"/>
  <c r="H251" i="5"/>
  <c r="AI248" i="5"/>
  <c r="AI251" i="5" s="1"/>
  <c r="AH248" i="5"/>
  <c r="AH8" i="6" s="1"/>
  <c r="AG248" i="5"/>
  <c r="AG251" i="5" s="1"/>
  <c r="AF248" i="5"/>
  <c r="AF251" i="5" s="1"/>
  <c r="AE248" i="5"/>
  <c r="AE8" i="6" s="1"/>
  <c r="AD248" i="5"/>
  <c r="AD251" i="5" s="1"/>
  <c r="AC248" i="5"/>
  <c r="AC251" i="5" s="1"/>
  <c r="AB248" i="5"/>
  <c r="AB8" i="6" s="1"/>
  <c r="AA248" i="5"/>
  <c r="AA251" i="5" s="1"/>
  <c r="Z248" i="5"/>
  <c r="Z251" i="5" s="1"/>
  <c r="Y248" i="5"/>
  <c r="X248" i="5"/>
  <c r="X251" i="5" s="1"/>
  <c r="W248" i="5"/>
  <c r="W251" i="5" s="1"/>
  <c r="V248" i="5"/>
  <c r="V8" i="6" s="1"/>
  <c r="U248" i="5"/>
  <c r="U8" i="6" s="1"/>
  <c r="T248" i="5"/>
  <c r="T251" i="5" s="1"/>
  <c r="S248" i="5"/>
  <c r="S8" i="6" s="1"/>
  <c r="R248" i="5"/>
  <c r="Q248" i="5"/>
  <c r="Q251" i="5" s="1"/>
  <c r="P248" i="5"/>
  <c r="P8" i="6" s="1"/>
  <c r="O248" i="5"/>
  <c r="O8" i="6" s="1"/>
  <c r="N248" i="5"/>
  <c r="N251" i="5" s="1"/>
  <c r="M248" i="5"/>
  <c r="L248" i="5"/>
  <c r="L251" i="5" s="1"/>
  <c r="K248" i="5"/>
  <c r="K251" i="5" s="1"/>
  <c r="J248" i="5"/>
  <c r="I248" i="5"/>
  <c r="I251" i="5" s="1"/>
  <c r="H248" i="5"/>
  <c r="G248" i="5"/>
  <c r="G251" i="5" s="1"/>
  <c r="F248" i="5"/>
  <c r="F8" i="6" s="1"/>
  <c r="E248" i="5"/>
  <c r="E251" i="5" s="1"/>
  <c r="D248" i="5"/>
  <c r="D8" i="6" s="1"/>
  <c r="AI230" i="5"/>
  <c r="AH230" i="5"/>
  <c r="AH233" i="5" s="1"/>
  <c r="AG230" i="5"/>
  <c r="AG195" i="5" s="1"/>
  <c r="AG198" i="5" s="1"/>
  <c r="AF230" i="5"/>
  <c r="AF233" i="5" s="1"/>
  <c r="AE230" i="5"/>
  <c r="AE233" i="5" s="1"/>
  <c r="AD230" i="5"/>
  <c r="AC230" i="5"/>
  <c r="AB230" i="5"/>
  <c r="AB233" i="5" s="1"/>
  <c r="AA230" i="5"/>
  <c r="AA233" i="5" s="1"/>
  <c r="Z230" i="5"/>
  <c r="Z195" i="5" s="1"/>
  <c r="Z9" i="6" s="1"/>
  <c r="Y230" i="5"/>
  <c r="Y233" i="5" s="1"/>
  <c r="X230" i="5"/>
  <c r="W230" i="5"/>
  <c r="V230" i="5"/>
  <c r="U230" i="5"/>
  <c r="U233" i="5" s="1"/>
  <c r="T230" i="5"/>
  <c r="S230" i="5"/>
  <c r="S231" i="5" s="1"/>
  <c r="R230" i="5"/>
  <c r="R233" i="5" s="1"/>
  <c r="Q230" i="5"/>
  <c r="P230" i="5"/>
  <c r="O230" i="5"/>
  <c r="O195" i="5" s="1"/>
  <c r="O198" i="5" s="1"/>
  <c r="N230" i="5"/>
  <c r="M230" i="5"/>
  <c r="M233" i="5" s="1"/>
  <c r="L230" i="5"/>
  <c r="K230" i="5"/>
  <c r="J230" i="5"/>
  <c r="J233" i="5" s="1"/>
  <c r="I230" i="5"/>
  <c r="I233" i="5" s="1"/>
  <c r="H230" i="5"/>
  <c r="H195" i="5" s="1"/>
  <c r="H9" i="6" s="1"/>
  <c r="G230" i="5"/>
  <c r="G233" i="5" s="1"/>
  <c r="F230" i="5"/>
  <c r="E230" i="5"/>
  <c r="E233" i="5" s="1"/>
  <c r="D230" i="5"/>
  <c r="AH226" i="5"/>
  <c r="AG226" i="5"/>
  <c r="AE226" i="5"/>
  <c r="AD226" i="5"/>
  <c r="AA226" i="5"/>
  <c r="Z226" i="5"/>
  <c r="X226" i="5"/>
  <c r="U226" i="5"/>
  <c r="R226" i="5"/>
  <c r="P226" i="5"/>
  <c r="O226" i="5"/>
  <c r="M226" i="5"/>
  <c r="L226" i="5"/>
  <c r="I226" i="5"/>
  <c r="H226" i="5"/>
  <c r="F226" i="5"/>
  <c r="AH225" i="5"/>
  <c r="AG225" i="5"/>
  <c r="W225" i="5"/>
  <c r="V225" i="5"/>
  <c r="P225" i="5"/>
  <c r="H225" i="5"/>
  <c r="AE224" i="5"/>
  <c r="AB224" i="5"/>
  <c r="V224" i="5"/>
  <c r="U224" i="5"/>
  <c r="O224" i="5"/>
  <c r="F224" i="5"/>
  <c r="AI223" i="5"/>
  <c r="AH223" i="5"/>
  <c r="AG223" i="5"/>
  <c r="AF223" i="5"/>
  <c r="AE223" i="5"/>
  <c r="AE225" i="5" s="1"/>
  <c r="AD223" i="5"/>
  <c r="AC223" i="5"/>
  <c r="AC225" i="5" s="1"/>
  <c r="AB223" i="5"/>
  <c r="AA223" i="5"/>
  <c r="Z223" i="5"/>
  <c r="AA225" i="5" s="1"/>
  <c r="Y223" i="5"/>
  <c r="X223" i="5"/>
  <c r="X225" i="5" s="1"/>
  <c r="W223" i="5"/>
  <c r="V223" i="5"/>
  <c r="V226" i="5" s="1"/>
  <c r="U223" i="5"/>
  <c r="T223" i="5"/>
  <c r="S223" i="5"/>
  <c r="R223" i="5"/>
  <c r="Q223" i="5"/>
  <c r="R225" i="5" s="1"/>
  <c r="P223" i="5"/>
  <c r="O223" i="5"/>
  <c r="N223" i="5"/>
  <c r="M223" i="5"/>
  <c r="M225" i="5" s="1"/>
  <c r="L223" i="5"/>
  <c r="L224" i="5" s="1"/>
  <c r="K223" i="5"/>
  <c r="K226" i="5" s="1"/>
  <c r="J223" i="5"/>
  <c r="J224" i="5" s="1"/>
  <c r="I223" i="5"/>
  <c r="H223" i="5"/>
  <c r="G223" i="5"/>
  <c r="F223" i="5"/>
  <c r="E223" i="5"/>
  <c r="D223" i="5"/>
  <c r="Y224" i="5" s="1"/>
  <c r="AG218" i="5"/>
  <c r="AF218" i="5"/>
  <c r="AA218" i="5"/>
  <c r="Z218" i="5"/>
  <c r="U218" i="5"/>
  <c r="T218" i="5"/>
  <c r="S218" i="5"/>
  <c r="R218" i="5"/>
  <c r="O218" i="5"/>
  <c r="N218" i="5"/>
  <c r="I218" i="5"/>
  <c r="H218" i="5"/>
  <c r="AG217" i="5"/>
  <c r="AB217" i="5"/>
  <c r="U217" i="5"/>
  <c r="R217" i="5"/>
  <c r="O217" i="5"/>
  <c r="I217" i="5"/>
  <c r="AH216" i="5"/>
  <c r="AB216" i="5"/>
  <c r="U216" i="5"/>
  <c r="P216" i="5"/>
  <c r="I216" i="5"/>
  <c r="AI215" i="5"/>
  <c r="AI218" i="5" s="1"/>
  <c r="AH215" i="5"/>
  <c r="AG215" i="5"/>
  <c r="AF215" i="5"/>
  <c r="AE215" i="5"/>
  <c r="AF217" i="5" s="1"/>
  <c r="AD215" i="5"/>
  <c r="AC215" i="5"/>
  <c r="AC218" i="5" s="1"/>
  <c r="AB215" i="5"/>
  <c r="AB218" i="5" s="1"/>
  <c r="AA215" i="5"/>
  <c r="Z215" i="5"/>
  <c r="Y215" i="5"/>
  <c r="Y218" i="5" s="1"/>
  <c r="X215" i="5"/>
  <c r="W215" i="5"/>
  <c r="W218" i="5" s="1"/>
  <c r="V215" i="5"/>
  <c r="U215" i="5"/>
  <c r="T215" i="5"/>
  <c r="S215" i="5"/>
  <c r="S217" i="5" s="1"/>
  <c r="R215" i="5"/>
  <c r="Q215" i="5"/>
  <c r="Q218" i="5" s="1"/>
  <c r="P215" i="5"/>
  <c r="Q217" i="5" s="1"/>
  <c r="O215" i="5"/>
  <c r="N215" i="5"/>
  <c r="M215" i="5"/>
  <c r="L215" i="5"/>
  <c r="K215" i="5"/>
  <c r="K218" i="5" s="1"/>
  <c r="J215" i="5"/>
  <c r="K217" i="5" s="1"/>
  <c r="I215" i="5"/>
  <c r="H215" i="5"/>
  <c r="G215" i="5"/>
  <c r="H217" i="5" s="1"/>
  <c r="F215" i="5"/>
  <c r="F218" i="5" s="1"/>
  <c r="E215" i="5"/>
  <c r="E218" i="5" s="1"/>
  <c r="D215" i="5"/>
  <c r="W216" i="5" s="1"/>
  <c r="AI208" i="5"/>
  <c r="AI210" i="5" s="1"/>
  <c r="AH208" i="5"/>
  <c r="AG208" i="5"/>
  <c r="AG211" i="5" s="1"/>
  <c r="AF208" i="5"/>
  <c r="AE208" i="5"/>
  <c r="AE211" i="5" s="1"/>
  <c r="AD208" i="5"/>
  <c r="AD211" i="5" s="1"/>
  <c r="AC208" i="5"/>
  <c r="AC195" i="5" s="1"/>
  <c r="AC9" i="6" s="1"/>
  <c r="AB208" i="5"/>
  <c r="AA208" i="5"/>
  <c r="AA195" i="5" s="1"/>
  <c r="AA9" i="6" s="1"/>
  <c r="Z208" i="5"/>
  <c r="Y208" i="5"/>
  <c r="X208" i="5"/>
  <c r="X211" i="5" s="1"/>
  <c r="W208" i="5"/>
  <c r="X210" i="5" s="1"/>
  <c r="V208" i="5"/>
  <c r="U208" i="5"/>
  <c r="T208" i="5"/>
  <c r="S208" i="5"/>
  <c r="S209" i="5" s="1"/>
  <c r="R208" i="5"/>
  <c r="R211" i="5" s="1"/>
  <c r="Q208" i="5"/>
  <c r="P208" i="5"/>
  <c r="P211" i="5" s="1"/>
  <c r="O208" i="5"/>
  <c r="O211" i="5" s="1"/>
  <c r="N208" i="5"/>
  <c r="M208" i="5"/>
  <c r="L208" i="5"/>
  <c r="L211" i="5" s="1"/>
  <c r="K208" i="5"/>
  <c r="K210" i="5" s="1"/>
  <c r="J208" i="5"/>
  <c r="I208" i="5"/>
  <c r="I211" i="5" s="1"/>
  <c r="H208" i="5"/>
  <c r="G208" i="5"/>
  <c r="F208" i="5"/>
  <c r="E208" i="5"/>
  <c r="D208" i="5"/>
  <c r="AH204" i="5"/>
  <c r="AG204" i="5"/>
  <c r="AD204" i="5"/>
  <c r="AA204" i="5"/>
  <c r="Y204" i="5"/>
  <c r="X204" i="5"/>
  <c r="V204" i="5"/>
  <c r="U204" i="5"/>
  <c r="R204" i="5"/>
  <c r="P204" i="5"/>
  <c r="O204" i="5"/>
  <c r="M204" i="5"/>
  <c r="L204" i="5"/>
  <c r="I204" i="5"/>
  <c r="G204" i="5"/>
  <c r="F204" i="5"/>
  <c r="AC203" i="5"/>
  <c r="R203" i="5"/>
  <c r="H203" i="5"/>
  <c r="AG202" i="5"/>
  <c r="AE202" i="5"/>
  <c r="AA202" i="5"/>
  <c r="Y202" i="5"/>
  <c r="V202" i="5"/>
  <c r="U202" i="5"/>
  <c r="P202" i="5"/>
  <c r="O202" i="5"/>
  <c r="L202" i="5"/>
  <c r="I202" i="5"/>
  <c r="F202" i="5"/>
  <c r="AI201" i="5"/>
  <c r="AI203" i="5" s="1"/>
  <c r="AH201" i="5"/>
  <c r="AH203" i="5" s="1"/>
  <c r="AG201" i="5"/>
  <c r="AF201" i="5"/>
  <c r="AE201" i="5"/>
  <c r="AE203" i="5" s="1"/>
  <c r="AD201" i="5"/>
  <c r="AC201" i="5"/>
  <c r="AD203" i="5" s="1"/>
  <c r="AB201" i="5"/>
  <c r="AA201" i="5"/>
  <c r="Z201" i="5"/>
  <c r="Y201" i="5"/>
  <c r="Y203" i="5" s="1"/>
  <c r="X201" i="5"/>
  <c r="W201" i="5"/>
  <c r="W203" i="5" s="1"/>
  <c r="V201" i="5"/>
  <c r="V203" i="5" s="1"/>
  <c r="U201" i="5"/>
  <c r="T201" i="5"/>
  <c r="T203" i="5" s="1"/>
  <c r="S201" i="5"/>
  <c r="R201" i="5"/>
  <c r="Q201" i="5"/>
  <c r="P201" i="5"/>
  <c r="P203" i="5" s="1"/>
  <c r="O201" i="5"/>
  <c r="N201" i="5"/>
  <c r="M201" i="5"/>
  <c r="M203" i="5" s="1"/>
  <c r="L201" i="5"/>
  <c r="K201" i="5"/>
  <c r="L203" i="5" s="1"/>
  <c r="J201" i="5"/>
  <c r="I201" i="5"/>
  <c r="H201" i="5"/>
  <c r="I203" i="5" s="1"/>
  <c r="G201" i="5"/>
  <c r="G203" i="5" s="1"/>
  <c r="F201" i="5"/>
  <c r="E201" i="5"/>
  <c r="D201" i="5"/>
  <c r="D204" i="5" s="1"/>
  <c r="AH195" i="5"/>
  <c r="AH9" i="6" s="1"/>
  <c r="U195" i="5"/>
  <c r="U198" i="5" s="1"/>
  <c r="AG183" i="5"/>
  <c r="AD183" i="5"/>
  <c r="AA183" i="5"/>
  <c r="X183" i="5"/>
  <c r="U183" i="5"/>
  <c r="R183" i="5"/>
  <c r="O183" i="5"/>
  <c r="L183" i="5"/>
  <c r="I183" i="5"/>
  <c r="F183" i="5"/>
  <c r="AF182" i="5"/>
  <c r="AD182" i="5"/>
  <c r="AA182" i="5"/>
  <c r="X182" i="5"/>
  <c r="U182" i="5"/>
  <c r="R182" i="5"/>
  <c r="O182" i="5"/>
  <c r="I182" i="5"/>
  <c r="AD181" i="5"/>
  <c r="I181" i="5"/>
  <c r="AI180" i="5"/>
  <c r="AH180" i="5"/>
  <c r="AH182" i="5" s="1"/>
  <c r="AG180" i="5"/>
  <c r="AF180" i="5"/>
  <c r="AE180" i="5"/>
  <c r="AD180" i="5"/>
  <c r="AC180" i="5"/>
  <c r="AB180" i="5"/>
  <c r="AB182" i="5" s="1"/>
  <c r="AA180" i="5"/>
  <c r="Z180" i="5"/>
  <c r="Y180" i="5"/>
  <c r="X180" i="5"/>
  <c r="W180" i="5"/>
  <c r="W182" i="5" s="1"/>
  <c r="V180" i="5"/>
  <c r="V182" i="5" s="1"/>
  <c r="U180" i="5"/>
  <c r="T180" i="5"/>
  <c r="S180" i="5"/>
  <c r="R180" i="5"/>
  <c r="Q180" i="5"/>
  <c r="P180" i="5"/>
  <c r="P182" i="5" s="1"/>
  <c r="O180" i="5"/>
  <c r="N180" i="5"/>
  <c r="M180" i="5"/>
  <c r="L180" i="5"/>
  <c r="K180" i="5"/>
  <c r="L182" i="5" s="1"/>
  <c r="J180" i="5"/>
  <c r="J182" i="5" s="1"/>
  <c r="I180" i="5"/>
  <c r="H180" i="5"/>
  <c r="G180" i="5"/>
  <c r="F180" i="5"/>
  <c r="E180" i="5"/>
  <c r="D180" i="5"/>
  <c r="L181" i="5" s="1"/>
  <c r="AH176" i="5"/>
  <c r="AB176" i="5"/>
  <c r="V176" i="5"/>
  <c r="P176" i="5"/>
  <c r="O176" i="5"/>
  <c r="J176" i="5"/>
  <c r="I176" i="5"/>
  <c r="D176" i="5"/>
  <c r="AD175" i="5"/>
  <c r="AC175" i="5"/>
  <c r="X175" i="5"/>
  <c r="W175" i="5"/>
  <c r="T175" i="5"/>
  <c r="I175" i="5"/>
  <c r="AH174" i="5"/>
  <c r="AB174" i="5"/>
  <c r="X174" i="5"/>
  <c r="V174" i="5"/>
  <c r="R174" i="5"/>
  <c r="P174" i="5"/>
  <c r="J174" i="5"/>
  <c r="G174" i="5"/>
  <c r="AI173" i="5"/>
  <c r="AH173" i="5"/>
  <c r="AG173" i="5"/>
  <c r="AG175" i="5" s="1"/>
  <c r="AF173" i="5"/>
  <c r="AE173" i="5"/>
  <c r="AD173" i="5"/>
  <c r="AC173" i="5"/>
  <c r="AB173" i="5"/>
  <c r="AA173" i="5"/>
  <c r="AA174" i="5" s="1"/>
  <c r="Z173" i="5"/>
  <c r="Y173" i="5"/>
  <c r="X173" i="5"/>
  <c r="X176" i="5" s="1"/>
  <c r="W173" i="5"/>
  <c r="V173" i="5"/>
  <c r="U173" i="5"/>
  <c r="U175" i="5" s="1"/>
  <c r="T173" i="5"/>
  <c r="S173" i="5"/>
  <c r="R173" i="5"/>
  <c r="R176" i="5" s="1"/>
  <c r="Q173" i="5"/>
  <c r="P173" i="5"/>
  <c r="O173" i="5"/>
  <c r="O175" i="5" s="1"/>
  <c r="N173" i="5"/>
  <c r="M173" i="5"/>
  <c r="L173" i="5"/>
  <c r="L175" i="5" s="1"/>
  <c r="K173" i="5"/>
  <c r="K175" i="5" s="1"/>
  <c r="J173" i="5"/>
  <c r="I173" i="5"/>
  <c r="I174" i="5" s="1"/>
  <c r="H173" i="5"/>
  <c r="G173" i="5"/>
  <c r="F173" i="5"/>
  <c r="F175" i="5" s="1"/>
  <c r="E173" i="5"/>
  <c r="D173" i="5"/>
  <c r="AI159" i="5"/>
  <c r="AI162" i="5" s="1"/>
  <c r="AH159" i="5"/>
  <c r="AH162" i="5" s="1"/>
  <c r="AG159" i="5"/>
  <c r="AF159" i="5"/>
  <c r="AE159" i="5"/>
  <c r="AE162" i="5" s="1"/>
  <c r="AD159" i="5"/>
  <c r="AD162" i="5" s="1"/>
  <c r="AC159" i="5"/>
  <c r="AB159" i="5"/>
  <c r="AB162" i="5" s="1"/>
  <c r="AA159" i="5"/>
  <c r="Z159" i="5"/>
  <c r="Z162" i="5" s="1"/>
  <c r="Y159" i="5"/>
  <c r="Y162" i="5" s="1"/>
  <c r="X159" i="5"/>
  <c r="X162" i="5" s="1"/>
  <c r="W159" i="5"/>
  <c r="V159" i="5"/>
  <c r="U159" i="5"/>
  <c r="T159" i="5"/>
  <c r="T162" i="5" s="1"/>
  <c r="S159" i="5"/>
  <c r="R159" i="5"/>
  <c r="R162" i="5" s="1"/>
  <c r="Q159" i="5"/>
  <c r="P159" i="5"/>
  <c r="O159" i="5"/>
  <c r="N159" i="5"/>
  <c r="N162" i="5" s="1"/>
  <c r="M159" i="5"/>
  <c r="L159" i="5"/>
  <c r="L162" i="5" s="1"/>
  <c r="K159" i="5"/>
  <c r="J159" i="5"/>
  <c r="J162" i="5" s="1"/>
  <c r="I159" i="5"/>
  <c r="H159" i="5"/>
  <c r="H162" i="5" s="1"/>
  <c r="G159" i="5"/>
  <c r="F159" i="5"/>
  <c r="F162" i="5" s="1"/>
  <c r="E159" i="5"/>
  <c r="E162" i="5" s="1"/>
  <c r="D159" i="5"/>
  <c r="AI152" i="5"/>
  <c r="AH152" i="5"/>
  <c r="AG152" i="5"/>
  <c r="AF152" i="5"/>
  <c r="AE152" i="5"/>
  <c r="AD152" i="5"/>
  <c r="AD155" i="5" s="1"/>
  <c r="AC152" i="5"/>
  <c r="AC155" i="5" s="1"/>
  <c r="AB152" i="5"/>
  <c r="AA152" i="5"/>
  <c r="Z152" i="5"/>
  <c r="Z155" i="5" s="1"/>
  <c r="Y152" i="5"/>
  <c r="X152" i="5"/>
  <c r="X155" i="5" s="1"/>
  <c r="W152" i="5"/>
  <c r="V152" i="5"/>
  <c r="U152" i="5"/>
  <c r="T152" i="5"/>
  <c r="S152" i="5"/>
  <c r="R152" i="5"/>
  <c r="R155" i="5" s="1"/>
  <c r="Q152" i="5"/>
  <c r="P152" i="5"/>
  <c r="O152" i="5"/>
  <c r="N152" i="5"/>
  <c r="N155" i="5" s="1"/>
  <c r="M152" i="5"/>
  <c r="L152" i="5"/>
  <c r="L155" i="5" s="1"/>
  <c r="K152" i="5"/>
  <c r="J152" i="5"/>
  <c r="J155" i="5" s="1"/>
  <c r="I152" i="5"/>
  <c r="H152" i="5"/>
  <c r="H153" i="5" s="1"/>
  <c r="G152" i="5"/>
  <c r="F152" i="5"/>
  <c r="F155" i="5" s="1"/>
  <c r="E152" i="5"/>
  <c r="E155" i="5" s="1"/>
  <c r="D152" i="5"/>
  <c r="D155" i="5" s="1"/>
  <c r="AI145" i="5"/>
  <c r="AJ147" i="5" s="1"/>
  <c r="AH145" i="5"/>
  <c r="AG145" i="5"/>
  <c r="AF145" i="5"/>
  <c r="AF148" i="5" s="1"/>
  <c r="AE145" i="5"/>
  <c r="AE148" i="5" s="1"/>
  <c r="AD145" i="5"/>
  <c r="AD148" i="5" s="1"/>
  <c r="AC145" i="5"/>
  <c r="AC148" i="5" s="1"/>
  <c r="AB145" i="5"/>
  <c r="AB148" i="5" s="1"/>
  <c r="AA145" i="5"/>
  <c r="Z145" i="5"/>
  <c r="Z148" i="5" s="1"/>
  <c r="Y145" i="5"/>
  <c r="Y148" i="5" s="1"/>
  <c r="X145" i="5"/>
  <c r="X148" i="5" s="1"/>
  <c r="W145" i="5"/>
  <c r="W148" i="5" s="1"/>
  <c r="V145" i="5"/>
  <c r="V148" i="5" s="1"/>
  <c r="U145" i="5"/>
  <c r="T145" i="5"/>
  <c r="T148" i="5" s="1"/>
  <c r="S145" i="5"/>
  <c r="R145" i="5"/>
  <c r="R148" i="5" s="1"/>
  <c r="Q145" i="5"/>
  <c r="P145" i="5"/>
  <c r="P148" i="5" s="1"/>
  <c r="O145" i="5"/>
  <c r="N145" i="5"/>
  <c r="N148" i="5" s="1"/>
  <c r="M145" i="5"/>
  <c r="L145" i="5"/>
  <c r="L148" i="5" s="1"/>
  <c r="K145" i="5"/>
  <c r="J145" i="5"/>
  <c r="J148" i="5" s="1"/>
  <c r="I145" i="5"/>
  <c r="H145" i="5"/>
  <c r="H148" i="5" s="1"/>
  <c r="G145" i="5"/>
  <c r="F145" i="5"/>
  <c r="F148" i="5" s="1"/>
  <c r="E145" i="5"/>
  <c r="E148" i="5" s="1"/>
  <c r="D145" i="5"/>
  <c r="AI138" i="5"/>
  <c r="AH138" i="5"/>
  <c r="AH141" i="5" s="1"/>
  <c r="AG138" i="5"/>
  <c r="AF138" i="5"/>
  <c r="AF141" i="5" s="1"/>
  <c r="AE138" i="5"/>
  <c r="AD138" i="5"/>
  <c r="AD141" i="5" s="1"/>
  <c r="AC138" i="5"/>
  <c r="AB138" i="5"/>
  <c r="AA138" i="5"/>
  <c r="Z138" i="5"/>
  <c r="Y138" i="5"/>
  <c r="X138" i="5"/>
  <c r="X141" i="5" s="1"/>
  <c r="W138" i="5"/>
  <c r="V138" i="5"/>
  <c r="U138" i="5"/>
  <c r="T138" i="5"/>
  <c r="T141" i="5" s="1"/>
  <c r="S138" i="5"/>
  <c r="R138" i="5"/>
  <c r="R141" i="5" s="1"/>
  <c r="Q138" i="5"/>
  <c r="P138" i="5"/>
  <c r="O138" i="5"/>
  <c r="N138" i="5"/>
  <c r="N141" i="5" s="1"/>
  <c r="M138" i="5"/>
  <c r="L138" i="5"/>
  <c r="L141" i="5" s="1"/>
  <c r="K138" i="5"/>
  <c r="J138" i="5"/>
  <c r="J141" i="5" s="1"/>
  <c r="I138" i="5"/>
  <c r="H138" i="5"/>
  <c r="H141" i="5" s="1"/>
  <c r="G138" i="5"/>
  <c r="F138" i="5"/>
  <c r="F141" i="5" s="1"/>
  <c r="E138" i="5"/>
  <c r="E141" i="5" s="1"/>
  <c r="D138" i="5"/>
  <c r="U132" i="5"/>
  <c r="U10" i="6" s="1"/>
  <c r="AI96" i="5"/>
  <c r="AI83" i="5" s="1"/>
  <c r="AI7" i="6" s="1"/>
  <c r="AH96" i="5"/>
  <c r="AG96" i="5"/>
  <c r="AG98" i="5" s="1"/>
  <c r="AF96" i="5"/>
  <c r="AE96" i="5"/>
  <c r="AE99" i="5" s="1"/>
  <c r="AD96" i="5"/>
  <c r="AD99" i="5" s="1"/>
  <c r="AC96" i="5"/>
  <c r="AC83" i="5" s="1"/>
  <c r="AC7" i="6" s="1"/>
  <c r="AB96" i="5"/>
  <c r="AB99" i="5" s="1"/>
  <c r="AA96" i="5"/>
  <c r="Z96" i="5"/>
  <c r="Y96" i="5"/>
  <c r="Y99" i="5" s="1"/>
  <c r="X96" i="5"/>
  <c r="X99" i="5" s="1"/>
  <c r="W96" i="5"/>
  <c r="W83" i="5" s="1"/>
  <c r="W7" i="6" s="1"/>
  <c r="V96" i="5"/>
  <c r="V99" i="5" s="1"/>
  <c r="U96" i="5"/>
  <c r="U83" i="5" s="1"/>
  <c r="T96" i="5"/>
  <c r="S96" i="5"/>
  <c r="S99" i="5" s="1"/>
  <c r="R96" i="5"/>
  <c r="R99" i="5" s="1"/>
  <c r="Q96" i="5"/>
  <c r="Q83" i="5" s="1"/>
  <c r="Q7" i="6" s="1"/>
  <c r="P96" i="5"/>
  <c r="P99" i="5" s="1"/>
  <c r="O96" i="5"/>
  <c r="O99" i="5" s="1"/>
  <c r="N96" i="5"/>
  <c r="M96" i="5"/>
  <c r="M99" i="5" s="1"/>
  <c r="L96" i="5"/>
  <c r="L99" i="5" s="1"/>
  <c r="K96" i="5"/>
  <c r="K83" i="5" s="1"/>
  <c r="K7" i="6" s="1"/>
  <c r="J96" i="5"/>
  <c r="J99" i="5" s="1"/>
  <c r="I96" i="5"/>
  <c r="H96" i="5"/>
  <c r="H83" i="5" s="1"/>
  <c r="H7" i="6" s="1"/>
  <c r="G96" i="5"/>
  <c r="G99" i="5" s="1"/>
  <c r="F96" i="5"/>
  <c r="F99" i="5" s="1"/>
  <c r="E96" i="5"/>
  <c r="E83" i="5" s="1"/>
  <c r="E7" i="6" s="1"/>
  <c r="D96" i="5"/>
  <c r="AG83" i="5"/>
  <c r="AF83" i="5"/>
  <c r="AF7" i="6" s="1"/>
  <c r="AD83" i="5"/>
  <c r="AD7" i="6" s="1"/>
  <c r="AA83" i="5"/>
  <c r="Z83" i="5"/>
  <c r="Z7" i="6" s="1"/>
  <c r="Y83" i="5"/>
  <c r="Y86" i="5" s="1"/>
  <c r="X83" i="5"/>
  <c r="X7" i="6" s="1"/>
  <c r="T83" i="5"/>
  <c r="T7" i="6" s="1"/>
  <c r="O83" i="5"/>
  <c r="O7" i="6" s="1"/>
  <c r="N83" i="5"/>
  <c r="N7" i="6" s="1"/>
  <c r="I83" i="5"/>
  <c r="I7" i="6" s="1"/>
  <c r="F83" i="5"/>
  <c r="F7" i="6" s="1"/>
  <c r="AI69" i="5"/>
  <c r="AH69" i="5"/>
  <c r="AH72" i="5" s="1"/>
  <c r="AG69" i="5"/>
  <c r="AF69" i="5"/>
  <c r="AE69" i="5"/>
  <c r="AD69" i="5"/>
  <c r="AC69" i="5"/>
  <c r="AB69" i="5"/>
  <c r="AB72" i="5" s="1"/>
  <c r="AA69" i="5"/>
  <c r="Z69" i="5"/>
  <c r="Y69" i="5"/>
  <c r="X69" i="5"/>
  <c r="W69" i="5"/>
  <c r="V69" i="5"/>
  <c r="V72" i="5" s="1"/>
  <c r="U69" i="5"/>
  <c r="T69" i="5"/>
  <c r="S69" i="5"/>
  <c r="R69" i="5"/>
  <c r="Q69" i="5"/>
  <c r="P69" i="5"/>
  <c r="P72" i="5" s="1"/>
  <c r="O69" i="5"/>
  <c r="N69" i="5"/>
  <c r="M69" i="5"/>
  <c r="L69" i="5"/>
  <c r="K69" i="5"/>
  <c r="J69" i="5"/>
  <c r="I69" i="5"/>
  <c r="H69" i="5"/>
  <c r="G69" i="5"/>
  <c r="F69" i="5"/>
  <c r="E69" i="5"/>
  <c r="D69" i="5"/>
  <c r="D72" i="5" s="1"/>
  <c r="AI62" i="5"/>
  <c r="AH62" i="5"/>
  <c r="AG62" i="5"/>
  <c r="AF62" i="5"/>
  <c r="AE62" i="5"/>
  <c r="AE65" i="5" s="1"/>
  <c r="AD62" i="5"/>
  <c r="AC62" i="5"/>
  <c r="AB62" i="5"/>
  <c r="AB65" i="5" s="1"/>
  <c r="AA62" i="5"/>
  <c r="Z62" i="5"/>
  <c r="Y62" i="5"/>
  <c r="X62" i="5"/>
  <c r="W62" i="5"/>
  <c r="V62" i="5"/>
  <c r="U62" i="5"/>
  <c r="T62" i="5"/>
  <c r="S62" i="5"/>
  <c r="S65" i="5" s="1"/>
  <c r="R62" i="5"/>
  <c r="Q62" i="5"/>
  <c r="P62" i="5"/>
  <c r="P65" i="5" s="1"/>
  <c r="O62" i="5"/>
  <c r="N62" i="5"/>
  <c r="M62" i="5"/>
  <c r="M65" i="5" s="1"/>
  <c r="L62" i="5"/>
  <c r="K62" i="5"/>
  <c r="K65" i="5" s="1"/>
  <c r="J62" i="5"/>
  <c r="J65" i="5" s="1"/>
  <c r="I62" i="5"/>
  <c r="H62" i="5"/>
  <c r="G62" i="5"/>
  <c r="G65" i="5" s="1"/>
  <c r="F62" i="5"/>
  <c r="E62" i="5"/>
  <c r="D62" i="5"/>
  <c r="W63" i="5" s="1"/>
  <c r="AI55" i="5"/>
  <c r="AH55" i="5"/>
  <c r="AH58" i="5" s="1"/>
  <c r="AG55" i="5"/>
  <c r="AF55" i="5"/>
  <c r="AF57" i="5" s="1"/>
  <c r="AE55" i="5"/>
  <c r="AD55" i="5"/>
  <c r="AC55" i="5"/>
  <c r="AB55" i="5"/>
  <c r="AA55" i="5"/>
  <c r="Z55" i="5"/>
  <c r="Y55" i="5"/>
  <c r="Y58" i="5" s="1"/>
  <c r="X55" i="5"/>
  <c r="W55" i="5"/>
  <c r="V55" i="5"/>
  <c r="V58" i="5" s="1"/>
  <c r="U55" i="5"/>
  <c r="T55" i="5"/>
  <c r="S55" i="5"/>
  <c r="S58" i="5" s="1"/>
  <c r="R55" i="5"/>
  <c r="Q55" i="5"/>
  <c r="P55" i="5"/>
  <c r="P58" i="5" s="1"/>
  <c r="O55" i="5"/>
  <c r="N55" i="5"/>
  <c r="M55" i="5"/>
  <c r="L55" i="5"/>
  <c r="K55" i="5"/>
  <c r="J55" i="5"/>
  <c r="I55" i="5"/>
  <c r="H55" i="5"/>
  <c r="G55" i="5"/>
  <c r="G58" i="5" s="1"/>
  <c r="F55" i="5"/>
  <c r="E55" i="5"/>
  <c r="D55" i="5"/>
  <c r="AI44" i="5"/>
  <c r="AI47" i="5" s="1"/>
  <c r="AH44" i="5"/>
  <c r="AH47" i="5" s="1"/>
  <c r="AG44" i="5"/>
  <c r="AF44" i="5"/>
  <c r="AE44" i="5"/>
  <c r="AE47" i="5" s="1"/>
  <c r="AD44" i="5"/>
  <c r="AD47" i="5" s="1"/>
  <c r="AC44" i="5"/>
  <c r="AC47" i="5" s="1"/>
  <c r="AB44" i="5"/>
  <c r="AA44" i="5"/>
  <c r="Z44" i="5"/>
  <c r="Z47" i="5" s="1"/>
  <c r="Y44" i="5"/>
  <c r="Y47" i="5" s="1"/>
  <c r="X44" i="5"/>
  <c r="X47" i="5" s="1"/>
  <c r="W44" i="5"/>
  <c r="W47" i="5" s="1"/>
  <c r="V44" i="5"/>
  <c r="U44" i="5"/>
  <c r="T44" i="5"/>
  <c r="S44" i="5"/>
  <c r="R44" i="5"/>
  <c r="R47" i="5" s="1"/>
  <c r="Q44" i="5"/>
  <c r="P44" i="5"/>
  <c r="O44" i="5"/>
  <c r="N44" i="5"/>
  <c r="N47" i="5" s="1"/>
  <c r="M44" i="5"/>
  <c r="L44" i="5"/>
  <c r="L47" i="5" s="1"/>
  <c r="K44" i="5"/>
  <c r="J44" i="5"/>
  <c r="I44" i="5"/>
  <c r="H44" i="5"/>
  <c r="H47" i="5" s="1"/>
  <c r="G44" i="5"/>
  <c r="F44" i="5"/>
  <c r="F47" i="5" s="1"/>
  <c r="E44" i="5"/>
  <c r="D44" i="5"/>
  <c r="AL45" i="5" s="1"/>
  <c r="AI37" i="5"/>
  <c r="AH37" i="5"/>
  <c r="AH40" i="5" s="1"/>
  <c r="AG37" i="5"/>
  <c r="AF37" i="5"/>
  <c r="AF40" i="5" s="1"/>
  <c r="AE37" i="5"/>
  <c r="AD37" i="5"/>
  <c r="AD40" i="5" s="1"/>
  <c r="AC37" i="5"/>
  <c r="AB37" i="5"/>
  <c r="AB40" i="5" s="1"/>
  <c r="AA37" i="5"/>
  <c r="Z37" i="5"/>
  <c r="Z40" i="5" s="1"/>
  <c r="Y37" i="5"/>
  <c r="X37" i="5"/>
  <c r="X40" i="5" s="1"/>
  <c r="W37" i="5"/>
  <c r="W40" i="5" s="1"/>
  <c r="V37" i="5"/>
  <c r="V40" i="5" s="1"/>
  <c r="U37" i="5"/>
  <c r="T37" i="5"/>
  <c r="S37" i="5"/>
  <c r="R37" i="5"/>
  <c r="R40" i="5" s="1"/>
  <c r="Q37" i="5"/>
  <c r="Q38" i="5" s="1"/>
  <c r="P37" i="5"/>
  <c r="O37" i="5"/>
  <c r="N37" i="5"/>
  <c r="N40" i="5" s="1"/>
  <c r="M37" i="5"/>
  <c r="M40" i="5" s="1"/>
  <c r="L37" i="5"/>
  <c r="L40" i="5" s="1"/>
  <c r="K37" i="5"/>
  <c r="K40" i="5" s="1"/>
  <c r="J37" i="5"/>
  <c r="I37" i="5"/>
  <c r="H37" i="5"/>
  <c r="G37" i="5"/>
  <c r="G40" i="5" s="1"/>
  <c r="F37" i="5"/>
  <c r="F40" i="5" s="1"/>
  <c r="E37" i="5"/>
  <c r="E40" i="5" s="1"/>
  <c r="D37" i="5"/>
  <c r="AI29" i="5"/>
  <c r="AH29" i="5"/>
  <c r="AG29" i="5"/>
  <c r="AG32" i="5" s="1"/>
  <c r="AF29" i="5"/>
  <c r="AF32" i="5" s="1"/>
  <c r="AE29" i="5"/>
  <c r="AE32" i="5" s="1"/>
  <c r="AD29" i="5"/>
  <c r="AD32" i="5" s="1"/>
  <c r="AC29" i="5"/>
  <c r="AB29" i="5"/>
  <c r="AB32" i="5" s="1"/>
  <c r="AA29" i="5"/>
  <c r="Z29" i="5"/>
  <c r="Z32" i="5" s="1"/>
  <c r="Y29" i="5"/>
  <c r="Y32" i="5" s="1"/>
  <c r="X29" i="5"/>
  <c r="X32" i="5" s="1"/>
  <c r="W29" i="5"/>
  <c r="W32" i="5" s="1"/>
  <c r="V29" i="5"/>
  <c r="U29" i="5"/>
  <c r="U32" i="5" s="1"/>
  <c r="T29" i="5"/>
  <c r="T32" i="5" s="1"/>
  <c r="S29" i="5"/>
  <c r="R29" i="5"/>
  <c r="R32" i="5" s="1"/>
  <c r="Q29" i="5"/>
  <c r="P29" i="5"/>
  <c r="O29" i="5"/>
  <c r="N29" i="5"/>
  <c r="N32" i="5" s="1"/>
  <c r="M29" i="5"/>
  <c r="L29" i="5"/>
  <c r="L32" i="5" s="1"/>
  <c r="K29" i="5"/>
  <c r="K32" i="5" s="1"/>
  <c r="J29" i="5"/>
  <c r="J32" i="5" s="1"/>
  <c r="I29" i="5"/>
  <c r="H29" i="5"/>
  <c r="H32" i="5" s="1"/>
  <c r="G29" i="5"/>
  <c r="F29" i="5"/>
  <c r="F32" i="5" s="1"/>
  <c r="E29" i="5"/>
  <c r="D29" i="5"/>
  <c r="AL30" i="5" s="1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C14" i="4"/>
  <c r="C13" i="4"/>
  <c r="C12" i="4"/>
  <c r="C11" i="4"/>
  <c r="C10" i="4"/>
  <c r="C9" i="4"/>
  <c r="C7" i="4"/>
  <c r="C6" i="4"/>
  <c r="AL318" i="1" l="1"/>
  <c r="E53" i="2"/>
  <c r="AL175" i="1"/>
  <c r="E51" i="2"/>
  <c r="AK11" i="2"/>
  <c r="AL289" i="1"/>
  <c r="AL57" i="1"/>
  <c r="E52" i="2"/>
  <c r="L396" i="5"/>
  <c r="AJ396" i="5"/>
  <c r="U396" i="5"/>
  <c r="F396" i="5"/>
  <c r="AD396" i="5"/>
  <c r="H396" i="5"/>
  <c r="I396" i="5"/>
  <c r="AG396" i="5"/>
  <c r="AH396" i="5"/>
  <c r="R396" i="5"/>
  <c r="AA396" i="5"/>
  <c r="X396" i="5"/>
  <c r="G14" i="6"/>
  <c r="T396" i="5"/>
  <c r="AJ395" i="5"/>
  <c r="AK396" i="5"/>
  <c r="D14" i="6"/>
  <c r="AL395" i="5"/>
  <c r="AK395" i="5"/>
  <c r="AK379" i="5"/>
  <c r="I379" i="5"/>
  <c r="I13" i="6"/>
  <c r="AA379" i="5"/>
  <c r="AK339" i="5"/>
  <c r="W318" i="5"/>
  <c r="AJ289" i="5"/>
  <c r="D11" i="6"/>
  <c r="L11" i="6"/>
  <c r="AB11" i="6"/>
  <c r="I288" i="5"/>
  <c r="F11" i="6"/>
  <c r="V11" i="6"/>
  <c r="N11" i="6"/>
  <c r="P11" i="6"/>
  <c r="T8" i="6"/>
  <c r="L8" i="6"/>
  <c r="K8" i="6"/>
  <c r="AF8" i="6"/>
  <c r="Z8" i="6"/>
  <c r="N8" i="6"/>
  <c r="AI232" i="5"/>
  <c r="D233" i="5"/>
  <c r="AL231" i="5"/>
  <c r="J232" i="5"/>
  <c r="AL197" i="5"/>
  <c r="AK9" i="6"/>
  <c r="U9" i="6"/>
  <c r="U209" i="5"/>
  <c r="T195" i="5"/>
  <c r="T9" i="6" s="1"/>
  <c r="D211" i="5"/>
  <c r="AL209" i="5"/>
  <c r="AJ209" i="5"/>
  <c r="E210" i="5"/>
  <c r="N195" i="5"/>
  <c r="N9" i="6" s="1"/>
  <c r="I195" i="5"/>
  <c r="I198" i="5" s="1"/>
  <c r="AK209" i="5"/>
  <c r="D162" i="5"/>
  <c r="AL160" i="5"/>
  <c r="W154" i="5"/>
  <c r="Q153" i="5"/>
  <c r="K153" i="5"/>
  <c r="AI154" i="5"/>
  <c r="AK146" i="5"/>
  <c r="AL146" i="5"/>
  <c r="AJ146" i="5"/>
  <c r="AL134" i="5"/>
  <c r="AK10" i="6"/>
  <c r="D141" i="5"/>
  <c r="AL139" i="5"/>
  <c r="AG85" i="5"/>
  <c r="D83" i="5"/>
  <c r="AL97" i="5"/>
  <c r="AG7" i="6"/>
  <c r="L83" i="5"/>
  <c r="L7" i="6" s="1"/>
  <c r="AJ70" i="5"/>
  <c r="AK71" i="5"/>
  <c r="AE71" i="5"/>
  <c r="Y64" i="5"/>
  <c r="AK64" i="5"/>
  <c r="D58" i="5"/>
  <c r="AL56" i="5"/>
  <c r="AK57" i="5"/>
  <c r="AJ57" i="5"/>
  <c r="Q46" i="5"/>
  <c r="D47" i="5"/>
  <c r="J45" i="5"/>
  <c r="AK45" i="5"/>
  <c r="M46" i="5"/>
  <c r="V45" i="5"/>
  <c r="AJ45" i="5"/>
  <c r="G45" i="5"/>
  <c r="AH46" i="5"/>
  <c r="AF45" i="5"/>
  <c r="AK46" i="5"/>
  <c r="S46" i="5"/>
  <c r="AJ46" i="5"/>
  <c r="T45" i="5"/>
  <c r="AI39" i="5"/>
  <c r="AE39" i="5"/>
  <c r="H38" i="5"/>
  <c r="AK38" i="5"/>
  <c r="AL38" i="5"/>
  <c r="AC39" i="5"/>
  <c r="AL25" i="5"/>
  <c r="AK406" i="5"/>
  <c r="AK408" i="5" s="1"/>
  <c r="AK6" i="6"/>
  <c r="AK30" i="5"/>
  <c r="AL289" i="3"/>
  <c r="AK11" i="4"/>
  <c r="AL250" i="3"/>
  <c r="AK8" i="4"/>
  <c r="AK83" i="3"/>
  <c r="AL98" i="3"/>
  <c r="AL64" i="3"/>
  <c r="AK14" i="2"/>
  <c r="AK13" i="2"/>
  <c r="AK8" i="2"/>
  <c r="AD14" i="6"/>
  <c r="X14" i="6"/>
  <c r="L14" i="6"/>
  <c r="AH14" i="6"/>
  <c r="R14" i="6"/>
  <c r="F14" i="6"/>
  <c r="AC395" i="5"/>
  <c r="AF14" i="6"/>
  <c r="T14" i="6"/>
  <c r="H14" i="6"/>
  <c r="AA13" i="6"/>
  <c r="AJ379" i="5"/>
  <c r="AE379" i="5"/>
  <c r="AJ380" i="5"/>
  <c r="AE13" i="6"/>
  <c r="AJ13" i="6"/>
  <c r="K339" i="5"/>
  <c r="Q339" i="5"/>
  <c r="AI339" i="5"/>
  <c r="H338" i="5"/>
  <c r="AC339" i="5"/>
  <c r="U11" i="6"/>
  <c r="X11" i="6"/>
  <c r="AD11" i="6"/>
  <c r="AC11" i="6"/>
  <c r="E338" i="5"/>
  <c r="W338" i="5"/>
  <c r="AJ339" i="5"/>
  <c r="AB318" i="5"/>
  <c r="AH318" i="5"/>
  <c r="AJ318" i="5"/>
  <c r="AK320" i="5" s="1"/>
  <c r="AK322" i="5" s="1"/>
  <c r="AK324" i="5" s="1"/>
  <c r="AJ11" i="6"/>
  <c r="Z318" i="5"/>
  <c r="AI11" i="6"/>
  <c r="W11" i="6"/>
  <c r="AF318" i="5"/>
  <c r="S11" i="6"/>
  <c r="Y11" i="6"/>
  <c r="I11" i="6"/>
  <c r="O11" i="6"/>
  <c r="AJ288" i="5"/>
  <c r="AG11" i="6"/>
  <c r="AA11" i="6"/>
  <c r="G11" i="6"/>
  <c r="AF11" i="6"/>
  <c r="Z11" i="6"/>
  <c r="M11" i="6"/>
  <c r="H11" i="6"/>
  <c r="AE11" i="6"/>
  <c r="AJ8" i="6"/>
  <c r="AD8" i="6"/>
  <c r="X8" i="6"/>
  <c r="AA8" i="6"/>
  <c r="AI8" i="6"/>
  <c r="AC8" i="6"/>
  <c r="W8" i="6"/>
  <c r="AG8" i="6"/>
  <c r="AF195" i="5"/>
  <c r="AF9" i="6" s="1"/>
  <c r="O231" i="5"/>
  <c r="AJ231" i="5"/>
  <c r="AJ232" i="5"/>
  <c r="O9" i="6"/>
  <c r="K231" i="5"/>
  <c r="Q232" i="5"/>
  <c r="AC231" i="5"/>
  <c r="AG9" i="6"/>
  <c r="AK231" i="5"/>
  <c r="L232" i="5"/>
  <c r="X232" i="5"/>
  <c r="AB231" i="5"/>
  <c r="AJ195" i="5"/>
  <c r="AD209" i="5"/>
  <c r="K195" i="5"/>
  <c r="K9" i="6" s="1"/>
  <c r="Y210" i="5"/>
  <c r="AJ210" i="5"/>
  <c r="AH210" i="5"/>
  <c r="AC161" i="5"/>
  <c r="AH160" i="5"/>
  <c r="V161" i="5"/>
  <c r="AJ160" i="5"/>
  <c r="AG132" i="5"/>
  <c r="AG135" i="5" s="1"/>
  <c r="K160" i="5"/>
  <c r="Q160" i="5"/>
  <c r="W161" i="5"/>
  <c r="AJ161" i="5"/>
  <c r="G161" i="5"/>
  <c r="M161" i="5"/>
  <c r="AK160" i="5"/>
  <c r="W153" i="5"/>
  <c r="AJ153" i="5"/>
  <c r="AK153" i="5"/>
  <c r="AJ154" i="5"/>
  <c r="M147" i="5"/>
  <c r="S147" i="5"/>
  <c r="H132" i="5"/>
  <c r="AH139" i="5"/>
  <c r="AJ132" i="5"/>
  <c r="AJ139" i="5"/>
  <c r="AF139" i="5"/>
  <c r="AJ140" i="5"/>
  <c r="Z139" i="5"/>
  <c r="D132" i="5"/>
  <c r="AL133" i="5" s="1"/>
  <c r="AK139" i="5"/>
  <c r="AG140" i="5"/>
  <c r="AG10" i="6"/>
  <c r="U85" i="5"/>
  <c r="U7" i="6"/>
  <c r="AA85" i="5"/>
  <c r="D7" i="6"/>
  <c r="AJ85" i="5"/>
  <c r="AA7" i="6"/>
  <c r="AJ7" i="6"/>
  <c r="AJ97" i="5"/>
  <c r="Y7" i="6"/>
  <c r="AK85" i="5"/>
  <c r="AJ98" i="5"/>
  <c r="AK97" i="5"/>
  <c r="J70" i="5"/>
  <c r="E71" i="5"/>
  <c r="Q71" i="5"/>
  <c r="AC71" i="5"/>
  <c r="V70" i="5"/>
  <c r="K71" i="5"/>
  <c r="W71" i="5"/>
  <c r="AI71" i="5"/>
  <c r="G70" i="5"/>
  <c r="M70" i="5"/>
  <c r="S70" i="5"/>
  <c r="Y70" i="5"/>
  <c r="AJ71" i="5"/>
  <c r="AH71" i="5"/>
  <c r="AK70" i="5"/>
  <c r="AK63" i="5"/>
  <c r="H64" i="5"/>
  <c r="N64" i="5"/>
  <c r="T64" i="5"/>
  <c r="Z64" i="5"/>
  <c r="AF64" i="5"/>
  <c r="AJ63" i="5"/>
  <c r="G57" i="5"/>
  <c r="S57" i="5"/>
  <c r="Y57" i="5"/>
  <c r="AK56" i="5"/>
  <c r="AJ56" i="5"/>
  <c r="J46" i="5"/>
  <c r="V46" i="5"/>
  <c r="F38" i="5"/>
  <c r="AJ38" i="5"/>
  <c r="S38" i="5"/>
  <c r="Y38" i="5"/>
  <c r="V38" i="5"/>
  <c r="AJ39" i="5"/>
  <c r="T38" i="5"/>
  <c r="AD38" i="5"/>
  <c r="I38" i="5"/>
  <c r="D40" i="5"/>
  <c r="AJ31" i="5"/>
  <c r="AJ30" i="5"/>
  <c r="Z30" i="5"/>
  <c r="AJ23" i="5"/>
  <c r="AG31" i="5"/>
  <c r="AK195" i="3"/>
  <c r="AK132" i="3"/>
  <c r="AK23" i="3"/>
  <c r="AK195" i="1"/>
  <c r="AK132" i="1"/>
  <c r="AK83" i="1"/>
  <c r="AK23" i="1"/>
  <c r="R338" i="5"/>
  <c r="AI338" i="5"/>
  <c r="R11" i="6"/>
  <c r="N338" i="5"/>
  <c r="T338" i="5"/>
  <c r="Z338" i="5"/>
  <c r="AF338" i="5"/>
  <c r="AJ338" i="5"/>
  <c r="Q11" i="6"/>
  <c r="K11" i="6"/>
  <c r="E11" i="6"/>
  <c r="O396" i="5"/>
  <c r="Z396" i="5"/>
  <c r="Q396" i="5"/>
  <c r="AI396" i="5"/>
  <c r="F380" i="5"/>
  <c r="L380" i="5"/>
  <c r="R380" i="5"/>
  <c r="X380" i="5"/>
  <c r="AD380" i="5"/>
  <c r="G380" i="5"/>
  <c r="H380" i="5"/>
  <c r="T379" i="5"/>
  <c r="M380" i="5"/>
  <c r="AE380" i="5"/>
  <c r="S380" i="5"/>
  <c r="U380" i="5"/>
  <c r="AG380" i="5"/>
  <c r="O380" i="5"/>
  <c r="Z380" i="5"/>
  <c r="T380" i="5"/>
  <c r="M379" i="5"/>
  <c r="Y380" i="5"/>
  <c r="N380" i="5"/>
  <c r="AF380" i="5"/>
  <c r="I338" i="5"/>
  <c r="O339" i="5"/>
  <c r="AA338" i="5"/>
  <c r="AG339" i="5"/>
  <c r="AG338" i="5"/>
  <c r="J339" i="5"/>
  <c r="P338" i="5"/>
  <c r="V338" i="5"/>
  <c r="AB339" i="5"/>
  <c r="AH338" i="5"/>
  <c r="H339" i="5"/>
  <c r="V339" i="5"/>
  <c r="I339" i="5"/>
  <c r="Z339" i="5"/>
  <c r="N339" i="5"/>
  <c r="AA339" i="5"/>
  <c r="Q338" i="5"/>
  <c r="AF339" i="5"/>
  <c r="T339" i="5"/>
  <c r="AC318" i="5"/>
  <c r="AF319" i="5"/>
  <c r="AA318" i="5"/>
  <c r="AI318" i="5"/>
  <c r="X318" i="5"/>
  <c r="T318" i="5"/>
  <c r="V318" i="5"/>
  <c r="R289" i="5"/>
  <c r="AD289" i="5"/>
  <c r="E289" i="5"/>
  <c r="V289" i="5"/>
  <c r="AB289" i="5"/>
  <c r="AA290" i="5"/>
  <c r="I290" i="5"/>
  <c r="O251" i="5"/>
  <c r="S251" i="5"/>
  <c r="U251" i="5"/>
  <c r="E195" i="5"/>
  <c r="E9" i="6" s="1"/>
  <c r="Q195" i="5"/>
  <c r="Q9" i="6" s="1"/>
  <c r="AA231" i="5"/>
  <c r="AB232" i="5"/>
  <c r="P231" i="5"/>
  <c r="R231" i="5"/>
  <c r="F210" i="5"/>
  <c r="I209" i="5"/>
  <c r="W195" i="5"/>
  <c r="W9" i="6" s="1"/>
  <c r="J209" i="5"/>
  <c r="F211" i="5"/>
  <c r="G231" i="5"/>
  <c r="M195" i="5"/>
  <c r="AI195" i="5"/>
  <c r="N232" i="5"/>
  <c r="AA232" i="5"/>
  <c r="I231" i="5"/>
  <c r="AF232" i="5"/>
  <c r="G195" i="5"/>
  <c r="H197" i="5" s="1"/>
  <c r="U231" i="5"/>
  <c r="AD231" i="5"/>
  <c r="P232" i="5"/>
  <c r="AH232" i="5"/>
  <c r="O233" i="5"/>
  <c r="J231" i="5"/>
  <c r="V232" i="5"/>
  <c r="L231" i="5"/>
  <c r="V231" i="5"/>
  <c r="AG231" i="5"/>
  <c r="P233" i="5"/>
  <c r="AG233" i="5"/>
  <c r="Y231" i="5"/>
  <c r="AH231" i="5"/>
  <c r="U232" i="5"/>
  <c r="J195" i="5"/>
  <c r="V195" i="5"/>
  <c r="E231" i="5"/>
  <c r="E232" i="5"/>
  <c r="AA198" i="5"/>
  <c r="AA197" i="5"/>
  <c r="H210" i="5"/>
  <c r="N209" i="5"/>
  <c r="T209" i="5"/>
  <c r="AF209" i="5"/>
  <c r="AA209" i="5"/>
  <c r="L210" i="5"/>
  <c r="U211" i="5"/>
  <c r="AF211" i="5"/>
  <c r="O209" i="5"/>
  <c r="Q210" i="5"/>
  <c r="Y209" i="5"/>
  <c r="Y195" i="5"/>
  <c r="Y9" i="6" s="1"/>
  <c r="J210" i="5"/>
  <c r="AB209" i="5"/>
  <c r="AH209" i="5"/>
  <c r="P209" i="5"/>
  <c r="AG209" i="5"/>
  <c r="W210" i="5"/>
  <c r="Y211" i="5"/>
  <c r="S195" i="5"/>
  <c r="J211" i="5"/>
  <c r="AA211" i="5"/>
  <c r="D195" i="5"/>
  <c r="F209" i="5"/>
  <c r="AD210" i="5"/>
  <c r="F160" i="5"/>
  <c r="G160" i="5"/>
  <c r="S161" i="5"/>
  <c r="J160" i="5"/>
  <c r="Z160" i="5"/>
  <c r="AF160" i="5"/>
  <c r="V160" i="5"/>
  <c r="I160" i="5"/>
  <c r="O160" i="5"/>
  <c r="U160" i="5"/>
  <c r="AA160" i="5"/>
  <c r="AG160" i="5"/>
  <c r="X160" i="5"/>
  <c r="P160" i="5"/>
  <c r="AB160" i="5"/>
  <c r="V162" i="5"/>
  <c r="Y154" i="5"/>
  <c r="K154" i="5"/>
  <c r="I153" i="5"/>
  <c r="O153" i="5"/>
  <c r="U153" i="5"/>
  <c r="O155" i="5"/>
  <c r="P153" i="5"/>
  <c r="V153" i="5"/>
  <c r="AB153" i="5"/>
  <c r="AH153" i="5"/>
  <c r="AB155" i="5"/>
  <c r="AI153" i="5"/>
  <c r="AH146" i="5"/>
  <c r="K146" i="5"/>
  <c r="AI147" i="5"/>
  <c r="P132" i="5"/>
  <c r="H146" i="5"/>
  <c r="D148" i="5"/>
  <c r="AH132" i="5"/>
  <c r="Q147" i="5"/>
  <c r="G146" i="5"/>
  <c r="P146" i="5"/>
  <c r="AH148" i="5"/>
  <c r="AB146" i="5"/>
  <c r="Z146" i="5"/>
  <c r="J132" i="5"/>
  <c r="W147" i="5"/>
  <c r="AI146" i="5"/>
  <c r="V132" i="5"/>
  <c r="T146" i="5"/>
  <c r="K148" i="5"/>
  <c r="AB132" i="5"/>
  <c r="I146" i="5"/>
  <c r="O146" i="5"/>
  <c r="U146" i="5"/>
  <c r="AA146" i="5"/>
  <c r="AG146" i="5"/>
  <c r="V146" i="5"/>
  <c r="I139" i="5"/>
  <c r="O139" i="5"/>
  <c r="T132" i="5"/>
  <c r="AF132" i="5"/>
  <c r="R132" i="5"/>
  <c r="P139" i="5"/>
  <c r="V139" i="5"/>
  <c r="AB139" i="5"/>
  <c r="K139" i="5"/>
  <c r="W140" i="5"/>
  <c r="AC139" i="5"/>
  <c r="V141" i="5"/>
  <c r="T139" i="5"/>
  <c r="Z141" i="5"/>
  <c r="E160" i="5"/>
  <c r="T160" i="5"/>
  <c r="AC160" i="5"/>
  <c r="K161" i="5"/>
  <c r="AI161" i="5"/>
  <c r="P162" i="5"/>
  <c r="AE160" i="5"/>
  <c r="O161" i="5"/>
  <c r="Q162" i="5"/>
  <c r="AC162" i="5"/>
  <c r="H160" i="5"/>
  <c r="W160" i="5"/>
  <c r="Q161" i="5"/>
  <c r="S162" i="5"/>
  <c r="AF162" i="5"/>
  <c r="AI160" i="5"/>
  <c r="R161" i="5"/>
  <c r="AG162" i="5"/>
  <c r="E161" i="5"/>
  <c r="K162" i="5"/>
  <c r="W162" i="5"/>
  <c r="AA153" i="5"/>
  <c r="AG153" i="5"/>
  <c r="J153" i="5"/>
  <c r="Z153" i="5"/>
  <c r="Q154" i="5"/>
  <c r="P155" i="5"/>
  <c r="N132" i="5"/>
  <c r="Z132" i="5"/>
  <c r="R154" i="5"/>
  <c r="H155" i="5"/>
  <c r="Q155" i="5"/>
  <c r="AF155" i="5"/>
  <c r="AC153" i="5"/>
  <c r="AF153" i="5"/>
  <c r="T155" i="5"/>
  <c r="AH155" i="5"/>
  <c r="E153" i="5"/>
  <c r="T153" i="5"/>
  <c r="AC154" i="5"/>
  <c r="K155" i="5"/>
  <c r="V155" i="5"/>
  <c r="AI155" i="5"/>
  <c r="F153" i="5"/>
  <c r="AG154" i="5"/>
  <c r="V147" i="5"/>
  <c r="Q146" i="5"/>
  <c r="E147" i="5"/>
  <c r="AC147" i="5"/>
  <c r="AI148" i="5"/>
  <c r="O132" i="5"/>
  <c r="AC146" i="5"/>
  <c r="G147" i="5"/>
  <c r="AA132" i="5"/>
  <c r="E146" i="5"/>
  <c r="AD146" i="5"/>
  <c r="K147" i="5"/>
  <c r="Q148" i="5"/>
  <c r="W146" i="5"/>
  <c r="AE146" i="5"/>
  <c r="O147" i="5"/>
  <c r="S148" i="5"/>
  <c r="I132" i="5"/>
  <c r="Q132" i="5"/>
  <c r="AI132" i="5"/>
  <c r="AF146" i="5"/>
  <c r="J146" i="5"/>
  <c r="X146" i="5"/>
  <c r="AG148" i="5"/>
  <c r="Q139" i="5"/>
  <c r="Y140" i="5"/>
  <c r="F139" i="5"/>
  <c r="AI139" i="5"/>
  <c r="AI140" i="5"/>
  <c r="O141" i="5"/>
  <c r="AB141" i="5"/>
  <c r="AC140" i="5"/>
  <c r="L132" i="5"/>
  <c r="AD132" i="5"/>
  <c r="H139" i="5"/>
  <c r="W139" i="5"/>
  <c r="K140" i="5"/>
  <c r="P141" i="5"/>
  <c r="AC141" i="5"/>
  <c r="K141" i="5"/>
  <c r="E139" i="5"/>
  <c r="U139" i="5"/>
  <c r="AA139" i="5"/>
  <c r="AG139" i="5"/>
  <c r="J139" i="5"/>
  <c r="Q140" i="5"/>
  <c r="Q141" i="5"/>
  <c r="AI141" i="5"/>
  <c r="F132" i="5"/>
  <c r="X132" i="5"/>
  <c r="X10" i="6" s="1"/>
  <c r="R140" i="5"/>
  <c r="AJ84" i="5"/>
  <c r="G83" i="5"/>
  <c r="S98" i="5"/>
  <c r="R83" i="5"/>
  <c r="R84" i="5" s="1"/>
  <c r="H97" i="5"/>
  <c r="T97" i="5"/>
  <c r="AF97" i="5"/>
  <c r="H99" i="5"/>
  <c r="S83" i="5"/>
  <c r="AH98" i="5"/>
  <c r="M83" i="5"/>
  <c r="M84" i="5" s="1"/>
  <c r="AE83" i="5"/>
  <c r="AF85" i="5" s="1"/>
  <c r="M98" i="5"/>
  <c r="Y84" i="5"/>
  <c r="D86" i="5"/>
  <c r="N84" i="5"/>
  <c r="E85" i="5"/>
  <c r="E86" i="5"/>
  <c r="E84" i="5"/>
  <c r="Q86" i="5"/>
  <c r="Q84" i="5"/>
  <c r="W84" i="5"/>
  <c r="AC86" i="5"/>
  <c r="AI84" i="5"/>
  <c r="AF84" i="5"/>
  <c r="N97" i="5"/>
  <c r="AB83" i="5"/>
  <c r="AC99" i="5"/>
  <c r="G97" i="5"/>
  <c r="S97" i="5"/>
  <c r="AE97" i="5"/>
  <c r="Y98" i="5"/>
  <c r="AH99" i="5"/>
  <c r="V83" i="5"/>
  <c r="AE84" i="5"/>
  <c r="AE98" i="5"/>
  <c r="J83" i="5"/>
  <c r="J7" i="6" s="1"/>
  <c r="AB97" i="5"/>
  <c r="S84" i="5"/>
  <c r="H98" i="5"/>
  <c r="J97" i="5"/>
  <c r="V97" i="5"/>
  <c r="AH97" i="5"/>
  <c r="D99" i="5"/>
  <c r="Z97" i="5"/>
  <c r="P83" i="5"/>
  <c r="AH83" i="5"/>
  <c r="P97" i="5"/>
  <c r="M97" i="5"/>
  <c r="Y97" i="5"/>
  <c r="G98" i="5"/>
  <c r="J71" i="5"/>
  <c r="U71" i="5"/>
  <c r="AB71" i="5"/>
  <c r="AB70" i="5"/>
  <c r="AH70" i="5"/>
  <c r="J72" i="5"/>
  <c r="S72" i="5"/>
  <c r="P70" i="5"/>
  <c r="U64" i="5"/>
  <c r="AF65" i="5"/>
  <c r="V63" i="5"/>
  <c r="AH63" i="5"/>
  <c r="G64" i="5"/>
  <c r="M56" i="5"/>
  <c r="Y56" i="5"/>
  <c r="AE56" i="5"/>
  <c r="H57" i="5"/>
  <c r="N57" i="5"/>
  <c r="T57" i="5"/>
  <c r="Z57" i="5"/>
  <c r="J56" i="5"/>
  <c r="AB56" i="5"/>
  <c r="I45" i="5"/>
  <c r="O45" i="5"/>
  <c r="U45" i="5"/>
  <c r="W45" i="5"/>
  <c r="O47" i="5"/>
  <c r="P45" i="5"/>
  <c r="AB45" i="5"/>
  <c r="P47" i="5"/>
  <c r="E46" i="5"/>
  <c r="K45" i="5"/>
  <c r="Q45" i="5"/>
  <c r="AH45" i="5"/>
  <c r="V47" i="5"/>
  <c r="H45" i="5"/>
  <c r="O46" i="5"/>
  <c r="Q40" i="5"/>
  <c r="E38" i="5"/>
  <c r="K39" i="5"/>
  <c r="AC40" i="5"/>
  <c r="Q39" i="5"/>
  <c r="H40" i="5"/>
  <c r="J38" i="5"/>
  <c r="P38" i="5"/>
  <c r="AC38" i="5"/>
  <c r="P40" i="5"/>
  <c r="G31" i="5"/>
  <c r="S31" i="5"/>
  <c r="L23" i="5"/>
  <c r="L6" i="6" s="1"/>
  <c r="AD23" i="5"/>
  <c r="AD6" i="6" s="1"/>
  <c r="O31" i="5"/>
  <c r="M31" i="5"/>
  <c r="P30" i="5"/>
  <c r="G71" i="5"/>
  <c r="V71" i="5"/>
  <c r="I71" i="5"/>
  <c r="Y71" i="5"/>
  <c r="G72" i="5"/>
  <c r="Y72" i="5"/>
  <c r="AA71" i="5"/>
  <c r="M71" i="5"/>
  <c r="M72" i="5"/>
  <c r="AE72" i="5"/>
  <c r="H71" i="5"/>
  <c r="N71" i="5"/>
  <c r="T71" i="5"/>
  <c r="Z71" i="5"/>
  <c r="AF71" i="5"/>
  <c r="AE70" i="5"/>
  <c r="P71" i="5"/>
  <c r="E64" i="5"/>
  <c r="AC64" i="5"/>
  <c r="N63" i="5"/>
  <c r="AH64" i="5"/>
  <c r="R64" i="5"/>
  <c r="E63" i="5"/>
  <c r="P63" i="5"/>
  <c r="AB63" i="5"/>
  <c r="J64" i="5"/>
  <c r="D65" i="5"/>
  <c r="N65" i="5"/>
  <c r="Y65" i="5"/>
  <c r="M63" i="5"/>
  <c r="AB64" i="5"/>
  <c r="W64" i="5"/>
  <c r="Y63" i="5"/>
  <c r="AH65" i="5"/>
  <c r="K23" i="5"/>
  <c r="K6" i="6" s="1"/>
  <c r="Q23" i="5"/>
  <c r="Q6" i="6" s="1"/>
  <c r="AI23" i="5"/>
  <c r="AI6" i="6" s="1"/>
  <c r="G63" i="5"/>
  <c r="S63" i="5"/>
  <c r="AC63" i="5"/>
  <c r="P64" i="5"/>
  <c r="E65" i="5"/>
  <c r="K64" i="5"/>
  <c r="AI64" i="5"/>
  <c r="J63" i="5"/>
  <c r="T63" i="5"/>
  <c r="AE63" i="5"/>
  <c r="AC65" i="5"/>
  <c r="V65" i="5"/>
  <c r="Q64" i="5"/>
  <c r="W65" i="5"/>
  <c r="I64" i="5"/>
  <c r="V64" i="5"/>
  <c r="AA64" i="5"/>
  <c r="K63" i="5"/>
  <c r="AF63" i="5"/>
  <c r="T65" i="5"/>
  <c r="J58" i="5"/>
  <c r="E57" i="5"/>
  <c r="K57" i="5"/>
  <c r="Q57" i="5"/>
  <c r="W57" i="5"/>
  <c r="AC57" i="5"/>
  <c r="AI57" i="5"/>
  <c r="S56" i="5"/>
  <c r="AH56" i="5"/>
  <c r="M58" i="5"/>
  <c r="AB58" i="5"/>
  <c r="AF56" i="5"/>
  <c r="G56" i="5"/>
  <c r="V56" i="5"/>
  <c r="F57" i="5"/>
  <c r="N58" i="5"/>
  <c r="AE58" i="5"/>
  <c r="P56" i="5"/>
  <c r="X57" i="5"/>
  <c r="AF58" i="5"/>
  <c r="V23" i="5"/>
  <c r="V6" i="6" s="1"/>
  <c r="AH23" i="5"/>
  <c r="AH6" i="6" s="1"/>
  <c r="N56" i="5"/>
  <c r="G47" i="5"/>
  <c r="AA46" i="5"/>
  <c r="X45" i="5"/>
  <c r="AI45" i="5"/>
  <c r="Q47" i="5"/>
  <c r="AB47" i="5"/>
  <c r="Z45" i="5"/>
  <c r="G46" i="5"/>
  <c r="AC46" i="5"/>
  <c r="J47" i="5"/>
  <c r="S47" i="5"/>
  <c r="AC45" i="5"/>
  <c r="S45" i="5"/>
  <c r="AG46" i="5"/>
  <c r="K47" i="5"/>
  <c r="T47" i="5"/>
  <c r="E45" i="5"/>
  <c r="AE45" i="5"/>
  <c r="K46" i="5"/>
  <c r="AI46" i="5"/>
  <c r="U47" i="5"/>
  <c r="M23" i="5"/>
  <c r="AE23" i="5"/>
  <c r="W38" i="5"/>
  <c r="AH38" i="5"/>
  <c r="R39" i="5"/>
  <c r="J40" i="5"/>
  <c r="R23" i="5"/>
  <c r="R6" i="6" s="1"/>
  <c r="O38" i="5"/>
  <c r="U38" i="5"/>
  <c r="AA38" i="5"/>
  <c r="AG38" i="5"/>
  <c r="X38" i="5"/>
  <c r="AI38" i="5"/>
  <c r="AI40" i="5"/>
  <c r="S23" i="5"/>
  <c r="Z38" i="5"/>
  <c r="E39" i="5"/>
  <c r="AG39" i="5"/>
  <c r="F23" i="5"/>
  <c r="F6" i="6" s="1"/>
  <c r="X23" i="5"/>
  <c r="K38" i="5"/>
  <c r="W39" i="5"/>
  <c r="AB38" i="5"/>
  <c r="F39" i="5"/>
  <c r="O40" i="5"/>
  <c r="G23" i="5"/>
  <c r="G6" i="6" s="1"/>
  <c r="Y23" i="5"/>
  <c r="E31" i="5"/>
  <c r="AC30" i="5"/>
  <c r="S30" i="5"/>
  <c r="AB30" i="5"/>
  <c r="K31" i="5"/>
  <c r="AI31" i="5"/>
  <c r="V32" i="5"/>
  <c r="AH32" i="5"/>
  <c r="Q30" i="5"/>
  <c r="D23" i="5"/>
  <c r="AL24" i="5" s="1"/>
  <c r="P23" i="5"/>
  <c r="P6" i="6" s="1"/>
  <c r="AB23" i="5"/>
  <c r="AB6" i="6" s="1"/>
  <c r="E30" i="5"/>
  <c r="T30" i="5"/>
  <c r="AE30" i="5"/>
  <c r="D32" i="5"/>
  <c r="P32" i="5"/>
  <c r="AI32" i="5"/>
  <c r="G30" i="5"/>
  <c r="H30" i="5"/>
  <c r="V30" i="5"/>
  <c r="AF30" i="5"/>
  <c r="Q31" i="5"/>
  <c r="G32" i="5"/>
  <c r="Q32" i="5"/>
  <c r="J30" i="5"/>
  <c r="W30" i="5"/>
  <c r="AH30" i="5"/>
  <c r="V31" i="5"/>
  <c r="S32" i="5"/>
  <c r="AC32" i="5"/>
  <c r="J23" i="5"/>
  <c r="J6" i="6" s="1"/>
  <c r="I30" i="5"/>
  <c r="O30" i="5"/>
  <c r="U30" i="5"/>
  <c r="AA30" i="5"/>
  <c r="AG30" i="5"/>
  <c r="X30" i="5"/>
  <c r="AI30" i="5"/>
  <c r="AC31" i="5"/>
  <c r="M38" i="5"/>
  <c r="I58" i="5"/>
  <c r="I56" i="5"/>
  <c r="O58" i="5"/>
  <c r="O56" i="5"/>
  <c r="U58" i="5"/>
  <c r="U56" i="5"/>
  <c r="AA58" i="5"/>
  <c r="AA56" i="5"/>
  <c r="AG58" i="5"/>
  <c r="AG56" i="5"/>
  <c r="O57" i="5"/>
  <c r="AG57" i="5"/>
  <c r="R71" i="5"/>
  <c r="F84" i="5"/>
  <c r="F86" i="5"/>
  <c r="L84" i="5"/>
  <c r="L86" i="5"/>
  <c r="X84" i="5"/>
  <c r="X86" i="5"/>
  <c r="AD84" i="5"/>
  <c r="AD86" i="5"/>
  <c r="G290" i="5"/>
  <c r="G289" i="5"/>
  <c r="G288" i="5"/>
  <c r="M290" i="5"/>
  <c r="M288" i="5"/>
  <c r="M289" i="5"/>
  <c r="S290" i="5"/>
  <c r="S288" i="5"/>
  <c r="S289" i="5"/>
  <c r="Y290" i="5"/>
  <c r="Y289" i="5"/>
  <c r="Y288" i="5"/>
  <c r="H23" i="5"/>
  <c r="H6" i="6" s="1"/>
  <c r="N23" i="5"/>
  <c r="N6" i="6" s="1"/>
  <c r="T23" i="5"/>
  <c r="T6" i="6" s="1"/>
  <c r="Z23" i="5"/>
  <c r="Z6" i="6" s="1"/>
  <c r="AF23" i="5"/>
  <c r="AF6" i="6" s="1"/>
  <c r="K30" i="5"/>
  <c r="R30" i="5"/>
  <c r="Y30" i="5"/>
  <c r="I31" i="5"/>
  <c r="P31" i="5"/>
  <c r="W31" i="5"/>
  <c r="AD31" i="5"/>
  <c r="E32" i="5"/>
  <c r="M32" i="5"/>
  <c r="AA32" i="5"/>
  <c r="H39" i="5"/>
  <c r="N39" i="5"/>
  <c r="T39" i="5"/>
  <c r="Z39" i="5"/>
  <c r="AF39" i="5"/>
  <c r="G38" i="5"/>
  <c r="N38" i="5"/>
  <c r="L39" i="5"/>
  <c r="S39" i="5"/>
  <c r="AA39" i="5"/>
  <c r="AH39" i="5"/>
  <c r="I40" i="5"/>
  <c r="AE40" i="5"/>
  <c r="R45" i="5"/>
  <c r="Y45" i="5"/>
  <c r="I46" i="5"/>
  <c r="P46" i="5"/>
  <c r="W46" i="5"/>
  <c r="AD46" i="5"/>
  <c r="E47" i="5"/>
  <c r="M47" i="5"/>
  <c r="K56" i="5"/>
  <c r="T56" i="5"/>
  <c r="AC56" i="5"/>
  <c r="P57" i="5"/>
  <c r="AH57" i="5"/>
  <c r="K58" i="5"/>
  <c r="T58" i="5"/>
  <c r="AC58" i="5"/>
  <c r="F70" i="5"/>
  <c r="F72" i="5"/>
  <c r="L70" i="5"/>
  <c r="L72" i="5"/>
  <c r="R70" i="5"/>
  <c r="R72" i="5"/>
  <c r="X70" i="5"/>
  <c r="X72" i="5"/>
  <c r="AD70" i="5"/>
  <c r="AD72" i="5"/>
  <c r="E70" i="5"/>
  <c r="N70" i="5"/>
  <c r="W70" i="5"/>
  <c r="AF70" i="5"/>
  <c r="S71" i="5"/>
  <c r="E72" i="5"/>
  <c r="N72" i="5"/>
  <c r="W72" i="5"/>
  <c r="AF72" i="5"/>
  <c r="L85" i="5"/>
  <c r="X85" i="5"/>
  <c r="F98" i="5"/>
  <c r="E99" i="5"/>
  <c r="E98" i="5"/>
  <c r="E97" i="5"/>
  <c r="L98" i="5"/>
  <c r="K98" i="5"/>
  <c r="K99" i="5"/>
  <c r="K97" i="5"/>
  <c r="R98" i="5"/>
  <c r="Q98" i="5"/>
  <c r="Q97" i="5"/>
  <c r="Q99" i="5"/>
  <c r="X98" i="5"/>
  <c r="W98" i="5"/>
  <c r="W97" i="5"/>
  <c r="W99" i="5"/>
  <c r="AC98" i="5"/>
  <c r="AC97" i="5"/>
  <c r="AI99" i="5"/>
  <c r="AI97" i="5"/>
  <c r="AI98" i="5"/>
  <c r="G155" i="5"/>
  <c r="G154" i="5"/>
  <c r="G153" i="5"/>
  <c r="M155" i="5"/>
  <c r="M154" i="5"/>
  <c r="S153" i="5"/>
  <c r="S155" i="5"/>
  <c r="S154" i="5"/>
  <c r="Y153" i="5"/>
  <c r="Y155" i="5"/>
  <c r="AE154" i="5"/>
  <c r="AE153" i="5"/>
  <c r="AE155" i="5"/>
  <c r="G175" i="5"/>
  <c r="G176" i="5"/>
  <c r="M175" i="5"/>
  <c r="N175" i="5"/>
  <c r="M174" i="5"/>
  <c r="M176" i="5"/>
  <c r="S175" i="5"/>
  <c r="S174" i="5"/>
  <c r="Y175" i="5"/>
  <c r="Y174" i="5"/>
  <c r="Y176" i="5"/>
  <c r="AE175" i="5"/>
  <c r="AE174" i="5"/>
  <c r="S176" i="5"/>
  <c r="M39" i="5"/>
  <c r="U39" i="5"/>
  <c r="AB39" i="5"/>
  <c r="Y40" i="5"/>
  <c r="L45" i="5"/>
  <c r="X46" i="5"/>
  <c r="AE46" i="5"/>
  <c r="I57" i="5"/>
  <c r="R57" i="5"/>
  <c r="AA57" i="5"/>
  <c r="F63" i="5"/>
  <c r="F65" i="5"/>
  <c r="L63" i="5"/>
  <c r="L65" i="5"/>
  <c r="R63" i="5"/>
  <c r="R65" i="5"/>
  <c r="X63" i="5"/>
  <c r="X65" i="5"/>
  <c r="AD63" i="5"/>
  <c r="AD65" i="5"/>
  <c r="S64" i="5"/>
  <c r="L71" i="5"/>
  <c r="AD71" i="5"/>
  <c r="H86" i="5"/>
  <c r="N86" i="5"/>
  <c r="T86" i="5"/>
  <c r="T85" i="5"/>
  <c r="Z86" i="5"/>
  <c r="Z85" i="5"/>
  <c r="AF86" i="5"/>
  <c r="H84" i="5"/>
  <c r="Z84" i="5"/>
  <c r="Y85" i="5"/>
  <c r="G141" i="5"/>
  <c r="G140" i="5"/>
  <c r="G132" i="5"/>
  <c r="G139" i="5"/>
  <c r="M141" i="5"/>
  <c r="M132" i="5"/>
  <c r="M10" i="6" s="1"/>
  <c r="M140" i="5"/>
  <c r="S139" i="5"/>
  <c r="S141" i="5"/>
  <c r="S132" i="5"/>
  <c r="S10" i="6" s="1"/>
  <c r="S140" i="5"/>
  <c r="Y139" i="5"/>
  <c r="Y132" i="5"/>
  <c r="Y10" i="6" s="1"/>
  <c r="Y141" i="5"/>
  <c r="AE140" i="5"/>
  <c r="AE139" i="5"/>
  <c r="AE132" i="5"/>
  <c r="AE10" i="6" s="1"/>
  <c r="AE141" i="5"/>
  <c r="H264" i="5"/>
  <c r="H263" i="5"/>
  <c r="H265" i="5"/>
  <c r="I264" i="5"/>
  <c r="N264" i="5"/>
  <c r="N263" i="5"/>
  <c r="N265" i="5"/>
  <c r="O264" i="5"/>
  <c r="T263" i="5"/>
  <c r="T265" i="5"/>
  <c r="T264" i="5"/>
  <c r="Z264" i="5"/>
  <c r="Z263" i="5"/>
  <c r="Z265" i="5"/>
  <c r="AF265" i="5"/>
  <c r="AF264" i="5"/>
  <c r="AF263" i="5"/>
  <c r="Y39" i="5"/>
  <c r="I23" i="5"/>
  <c r="I6" i="6" s="1"/>
  <c r="O23" i="5"/>
  <c r="O6" i="6" s="1"/>
  <c r="U23" i="5"/>
  <c r="U6" i="6" s="1"/>
  <c r="AA23" i="5"/>
  <c r="AA6" i="6" s="1"/>
  <c r="AG23" i="5"/>
  <c r="AG6" i="6" s="1"/>
  <c r="L30" i="5"/>
  <c r="J31" i="5"/>
  <c r="X31" i="5"/>
  <c r="AE31" i="5"/>
  <c r="F30" i="5"/>
  <c r="M30" i="5"/>
  <c r="R31" i="5"/>
  <c r="Y31" i="5"/>
  <c r="O32" i="5"/>
  <c r="G39" i="5"/>
  <c r="V39" i="5"/>
  <c r="S40" i="5"/>
  <c r="M45" i="5"/>
  <c r="R46" i="5"/>
  <c r="L56" i="5"/>
  <c r="L58" i="5"/>
  <c r="X56" i="5"/>
  <c r="X58" i="5"/>
  <c r="E58" i="5"/>
  <c r="W58" i="5"/>
  <c r="L64" i="5"/>
  <c r="AD64" i="5"/>
  <c r="Q70" i="5"/>
  <c r="Z72" i="5"/>
  <c r="I86" i="5"/>
  <c r="I84" i="5"/>
  <c r="U86" i="5"/>
  <c r="U84" i="5"/>
  <c r="AG86" i="5"/>
  <c r="AG84" i="5"/>
  <c r="F85" i="5"/>
  <c r="G182" i="5"/>
  <c r="G183" i="5"/>
  <c r="H182" i="5"/>
  <c r="G181" i="5"/>
  <c r="M182" i="5"/>
  <c r="M183" i="5"/>
  <c r="M181" i="5"/>
  <c r="N182" i="5"/>
  <c r="S182" i="5"/>
  <c r="S183" i="5"/>
  <c r="Y182" i="5"/>
  <c r="Y183" i="5"/>
  <c r="Z182" i="5"/>
  <c r="Y181" i="5"/>
  <c r="AE182" i="5"/>
  <c r="AE183" i="5"/>
  <c r="AE181" i="5"/>
  <c r="S181" i="5"/>
  <c r="AE38" i="5"/>
  <c r="O39" i="5"/>
  <c r="AG40" i="5"/>
  <c r="F45" i="5"/>
  <c r="Y46" i="5"/>
  <c r="F56" i="5"/>
  <c r="F58" i="5"/>
  <c r="R56" i="5"/>
  <c r="R58" i="5"/>
  <c r="AD56" i="5"/>
  <c r="AD58" i="5"/>
  <c r="E56" i="5"/>
  <c r="W56" i="5"/>
  <c r="J57" i="5"/>
  <c r="AB57" i="5"/>
  <c r="H70" i="5"/>
  <c r="Z70" i="5"/>
  <c r="AI70" i="5"/>
  <c r="H72" i="5"/>
  <c r="Q72" i="5"/>
  <c r="AI72" i="5"/>
  <c r="O86" i="5"/>
  <c r="O84" i="5"/>
  <c r="AA86" i="5"/>
  <c r="AA84" i="5"/>
  <c r="O85" i="5"/>
  <c r="E23" i="5"/>
  <c r="E6" i="6" s="1"/>
  <c r="W23" i="5"/>
  <c r="W6" i="6" s="1"/>
  <c r="AC23" i="5"/>
  <c r="AC6" i="6" s="1"/>
  <c r="H31" i="5"/>
  <c r="N31" i="5"/>
  <c r="T31" i="5"/>
  <c r="Z31" i="5"/>
  <c r="AF31" i="5"/>
  <c r="N30" i="5"/>
  <c r="L31" i="5"/>
  <c r="AA31" i="5"/>
  <c r="AH31" i="5"/>
  <c r="I32" i="5"/>
  <c r="R38" i="5"/>
  <c r="AF38" i="5"/>
  <c r="I39" i="5"/>
  <c r="P39" i="5"/>
  <c r="AD39" i="5"/>
  <c r="T40" i="5"/>
  <c r="AA40" i="5"/>
  <c r="H46" i="5"/>
  <c r="N46" i="5"/>
  <c r="T46" i="5"/>
  <c r="Z46" i="5"/>
  <c r="AF46" i="5"/>
  <c r="N45" i="5"/>
  <c r="L46" i="5"/>
  <c r="I47" i="5"/>
  <c r="AF47" i="5"/>
  <c r="L57" i="5"/>
  <c r="U57" i="5"/>
  <c r="AD57" i="5"/>
  <c r="H63" i="5"/>
  <c r="Q63" i="5"/>
  <c r="Z63" i="5"/>
  <c r="AI63" i="5"/>
  <c r="M64" i="5"/>
  <c r="AE64" i="5"/>
  <c r="H65" i="5"/>
  <c r="Q65" i="5"/>
  <c r="Z65" i="5"/>
  <c r="AI65" i="5"/>
  <c r="I72" i="5"/>
  <c r="I70" i="5"/>
  <c r="O72" i="5"/>
  <c r="O70" i="5"/>
  <c r="U72" i="5"/>
  <c r="U70" i="5"/>
  <c r="AA72" i="5"/>
  <c r="AA70" i="5"/>
  <c r="AG72" i="5"/>
  <c r="AG70" i="5"/>
  <c r="F71" i="5"/>
  <c r="O71" i="5"/>
  <c r="X71" i="5"/>
  <c r="AG71" i="5"/>
  <c r="K84" i="5"/>
  <c r="T84" i="5"/>
  <c r="AC84" i="5"/>
  <c r="AD85" i="5"/>
  <c r="N99" i="5"/>
  <c r="N98" i="5"/>
  <c r="T99" i="5"/>
  <c r="T98" i="5"/>
  <c r="Z98" i="5"/>
  <c r="Z99" i="5"/>
  <c r="AF98" i="5"/>
  <c r="AF99" i="5"/>
  <c r="M153" i="5"/>
  <c r="AE176" i="5"/>
  <c r="AI197" i="5"/>
  <c r="AD30" i="5"/>
  <c r="F31" i="5"/>
  <c r="U31" i="5"/>
  <c r="AB31" i="5"/>
  <c r="L38" i="5"/>
  <c r="J39" i="5"/>
  <c r="X39" i="5"/>
  <c r="U40" i="5"/>
  <c r="AA47" i="5"/>
  <c r="AA45" i="5"/>
  <c r="AG47" i="5"/>
  <c r="AG45" i="5"/>
  <c r="AD45" i="5"/>
  <c r="F46" i="5"/>
  <c r="U46" i="5"/>
  <c r="AB46" i="5"/>
  <c r="H56" i="5"/>
  <c r="Q56" i="5"/>
  <c r="Z56" i="5"/>
  <c r="AI56" i="5"/>
  <c r="M57" i="5"/>
  <c r="V57" i="5"/>
  <c r="AE57" i="5"/>
  <c r="H58" i="5"/>
  <c r="Q58" i="5"/>
  <c r="Z58" i="5"/>
  <c r="AI58" i="5"/>
  <c r="I65" i="5"/>
  <c r="I63" i="5"/>
  <c r="O65" i="5"/>
  <c r="O63" i="5"/>
  <c r="U65" i="5"/>
  <c r="U63" i="5"/>
  <c r="AA65" i="5"/>
  <c r="AA63" i="5"/>
  <c r="AG65" i="5"/>
  <c r="AG63" i="5"/>
  <c r="F64" i="5"/>
  <c r="O64" i="5"/>
  <c r="X64" i="5"/>
  <c r="AG64" i="5"/>
  <c r="K70" i="5"/>
  <c r="T70" i="5"/>
  <c r="AC70" i="5"/>
  <c r="K72" i="5"/>
  <c r="T72" i="5"/>
  <c r="AC72" i="5"/>
  <c r="I85" i="5"/>
  <c r="K86" i="5"/>
  <c r="W86" i="5"/>
  <c r="AI86" i="5"/>
  <c r="J98" i="5"/>
  <c r="I98" i="5"/>
  <c r="I99" i="5"/>
  <c r="I97" i="5"/>
  <c r="P98" i="5"/>
  <c r="O98" i="5"/>
  <c r="O97" i="5"/>
  <c r="U99" i="5"/>
  <c r="V98" i="5"/>
  <c r="U98" i="5"/>
  <c r="U97" i="5"/>
  <c r="AA99" i="5"/>
  <c r="AB98" i="5"/>
  <c r="AA98" i="5"/>
  <c r="AA97" i="5"/>
  <c r="AG99" i="5"/>
  <c r="AG97" i="5"/>
  <c r="M139" i="5"/>
  <c r="U196" i="5"/>
  <c r="T198" i="5"/>
  <c r="U197" i="5"/>
  <c r="E132" i="5"/>
  <c r="E10" i="6" s="1"/>
  <c r="K132" i="5"/>
  <c r="K10" i="6" s="1"/>
  <c r="W132" i="5"/>
  <c r="W10" i="6" s="1"/>
  <c r="AC132" i="5"/>
  <c r="AC10" i="6" s="1"/>
  <c r="H140" i="5"/>
  <c r="N140" i="5"/>
  <c r="T140" i="5"/>
  <c r="Z140" i="5"/>
  <c r="AF140" i="5"/>
  <c r="N139" i="5"/>
  <c r="E140" i="5"/>
  <c r="L140" i="5"/>
  <c r="AA140" i="5"/>
  <c r="AH140" i="5"/>
  <c r="I141" i="5"/>
  <c r="W141" i="5"/>
  <c r="R146" i="5"/>
  <c r="Y146" i="5"/>
  <c r="I147" i="5"/>
  <c r="P147" i="5"/>
  <c r="AD147" i="5"/>
  <c r="M148" i="5"/>
  <c r="AA148" i="5"/>
  <c r="H154" i="5"/>
  <c r="N154" i="5"/>
  <c r="T154" i="5"/>
  <c r="Z154" i="5"/>
  <c r="AF154" i="5"/>
  <c r="N153" i="5"/>
  <c r="E154" i="5"/>
  <c r="L154" i="5"/>
  <c r="AA154" i="5"/>
  <c r="AH154" i="5"/>
  <c r="I155" i="5"/>
  <c r="W155" i="5"/>
  <c r="R160" i="5"/>
  <c r="Y160" i="5"/>
  <c r="I161" i="5"/>
  <c r="P161" i="5"/>
  <c r="AD161" i="5"/>
  <c r="M162" i="5"/>
  <c r="AA162" i="5"/>
  <c r="H176" i="5"/>
  <c r="H174" i="5"/>
  <c r="H175" i="5"/>
  <c r="N176" i="5"/>
  <c r="N174" i="5"/>
  <c r="T176" i="5"/>
  <c r="T174" i="5"/>
  <c r="Z176" i="5"/>
  <c r="Z174" i="5"/>
  <c r="Z175" i="5"/>
  <c r="AF176" i="5"/>
  <c r="AF174" i="5"/>
  <c r="AF175" i="5"/>
  <c r="AG176" i="5"/>
  <c r="H183" i="5"/>
  <c r="H181" i="5"/>
  <c r="N183" i="5"/>
  <c r="N181" i="5"/>
  <c r="T183" i="5"/>
  <c r="T181" i="5"/>
  <c r="T182" i="5"/>
  <c r="Z183" i="5"/>
  <c r="Z181" i="5"/>
  <c r="AF183" i="5"/>
  <c r="AF181" i="5"/>
  <c r="J181" i="5"/>
  <c r="U181" i="5"/>
  <c r="AG182" i="5"/>
  <c r="J183" i="5"/>
  <c r="AB183" i="5"/>
  <c r="AB195" i="5"/>
  <c r="S203" i="5"/>
  <c r="S204" i="5"/>
  <c r="S202" i="5"/>
  <c r="G202" i="5"/>
  <c r="R202" i="5"/>
  <c r="AD202" i="5"/>
  <c r="AE204" i="5"/>
  <c r="G210" i="5"/>
  <c r="G211" i="5"/>
  <c r="M210" i="5"/>
  <c r="M209" i="5"/>
  <c r="S211" i="5"/>
  <c r="S210" i="5"/>
  <c r="AE210" i="5"/>
  <c r="AE209" i="5"/>
  <c r="AE195" i="5"/>
  <c r="G209" i="5"/>
  <c r="R209" i="5"/>
  <c r="T210" i="5"/>
  <c r="AF210" i="5"/>
  <c r="M211" i="5"/>
  <c r="AH211" i="5"/>
  <c r="J216" i="5"/>
  <c r="F217" i="5"/>
  <c r="AC217" i="5"/>
  <c r="K225" i="5"/>
  <c r="U135" i="5"/>
  <c r="AD139" i="5"/>
  <c r="F140" i="5"/>
  <c r="U140" i="5"/>
  <c r="AB140" i="5"/>
  <c r="L146" i="5"/>
  <c r="S146" i="5"/>
  <c r="J147" i="5"/>
  <c r="X147" i="5"/>
  <c r="AE147" i="5"/>
  <c r="G148" i="5"/>
  <c r="U148" i="5"/>
  <c r="AD153" i="5"/>
  <c r="F154" i="5"/>
  <c r="U154" i="5"/>
  <c r="AB154" i="5"/>
  <c r="L160" i="5"/>
  <c r="S160" i="5"/>
  <c r="J161" i="5"/>
  <c r="X161" i="5"/>
  <c r="AE161" i="5"/>
  <c r="G162" i="5"/>
  <c r="U162" i="5"/>
  <c r="U176" i="5"/>
  <c r="U174" i="5"/>
  <c r="AG174" i="5"/>
  <c r="V181" i="5"/>
  <c r="AH181" i="5"/>
  <c r="AI182" i="5"/>
  <c r="AC198" i="5"/>
  <c r="H204" i="5"/>
  <c r="H202" i="5"/>
  <c r="N204" i="5"/>
  <c r="N202" i="5"/>
  <c r="O203" i="5"/>
  <c r="T204" i="5"/>
  <c r="T202" i="5"/>
  <c r="Z204" i="5"/>
  <c r="Z202" i="5"/>
  <c r="AF204" i="5"/>
  <c r="AF202" i="5"/>
  <c r="AG203" i="5"/>
  <c r="K203" i="5"/>
  <c r="U203" i="5"/>
  <c r="AF203" i="5"/>
  <c r="H211" i="5"/>
  <c r="H209" i="5"/>
  <c r="I210" i="5"/>
  <c r="Z211" i="5"/>
  <c r="Z210" i="5"/>
  <c r="Z209" i="5"/>
  <c r="U210" i="5"/>
  <c r="N211" i="5"/>
  <c r="O216" i="5"/>
  <c r="AG216" i="5"/>
  <c r="AI216" i="5"/>
  <c r="P218" i="5"/>
  <c r="P217" i="5"/>
  <c r="V216" i="5"/>
  <c r="AH217" i="5"/>
  <c r="AH218" i="5"/>
  <c r="AI217" i="5"/>
  <c r="L216" i="5"/>
  <c r="AA216" i="5"/>
  <c r="J218" i="5"/>
  <c r="H224" i="5"/>
  <c r="I225" i="5"/>
  <c r="N224" i="5"/>
  <c r="N226" i="5"/>
  <c r="N225" i="5"/>
  <c r="O225" i="5"/>
  <c r="T224" i="5"/>
  <c r="U225" i="5"/>
  <c r="T226" i="5"/>
  <c r="T225" i="5"/>
  <c r="Z224" i="5"/>
  <c r="Z225" i="5"/>
  <c r="AF224" i="5"/>
  <c r="AF225" i="5"/>
  <c r="AF226" i="5"/>
  <c r="K224" i="5"/>
  <c r="L225" i="5"/>
  <c r="X139" i="5"/>
  <c r="O140" i="5"/>
  <c r="V140" i="5"/>
  <c r="AG141" i="5"/>
  <c r="F146" i="5"/>
  <c r="M146" i="5"/>
  <c r="R147" i="5"/>
  <c r="Y147" i="5"/>
  <c r="AG147" i="5"/>
  <c r="O148" i="5"/>
  <c r="X153" i="5"/>
  <c r="O154" i="5"/>
  <c r="V154" i="5"/>
  <c r="AG155" i="5"/>
  <c r="M160" i="5"/>
  <c r="Y161" i="5"/>
  <c r="AG161" i="5"/>
  <c r="O162" i="5"/>
  <c r="AG181" i="5"/>
  <c r="X181" i="5"/>
  <c r="O181" i="5"/>
  <c r="F181" i="5"/>
  <c r="E182" i="5"/>
  <c r="D183" i="5"/>
  <c r="V183" i="5"/>
  <c r="H198" i="5"/>
  <c r="AF198" i="5"/>
  <c r="AG197" i="5"/>
  <c r="V218" i="5"/>
  <c r="F97" i="5"/>
  <c r="L97" i="5"/>
  <c r="R97" i="5"/>
  <c r="X97" i="5"/>
  <c r="AD97" i="5"/>
  <c r="AD98" i="5"/>
  <c r="R139" i="5"/>
  <c r="I140" i="5"/>
  <c r="P140" i="5"/>
  <c r="AD140" i="5"/>
  <c r="AA141" i="5"/>
  <c r="H147" i="5"/>
  <c r="N147" i="5"/>
  <c r="T147" i="5"/>
  <c r="Z147" i="5"/>
  <c r="AF147" i="5"/>
  <c r="N146" i="5"/>
  <c r="L147" i="5"/>
  <c r="AA147" i="5"/>
  <c r="AH147" i="5"/>
  <c r="I148" i="5"/>
  <c r="R153" i="5"/>
  <c r="I154" i="5"/>
  <c r="P154" i="5"/>
  <c r="AD154" i="5"/>
  <c r="AA155" i="5"/>
  <c r="H161" i="5"/>
  <c r="N161" i="5"/>
  <c r="T161" i="5"/>
  <c r="Z161" i="5"/>
  <c r="AF161" i="5"/>
  <c r="N160" i="5"/>
  <c r="L161" i="5"/>
  <c r="AA161" i="5"/>
  <c r="AH161" i="5"/>
  <c r="I162" i="5"/>
  <c r="E174" i="5"/>
  <c r="E176" i="5"/>
  <c r="K174" i="5"/>
  <c r="K176" i="5"/>
  <c r="Q174" i="5"/>
  <c r="Q176" i="5"/>
  <c r="Q175" i="5"/>
  <c r="W174" i="5"/>
  <c r="W176" i="5"/>
  <c r="AC174" i="5"/>
  <c r="AC176" i="5"/>
  <c r="AI174" i="5"/>
  <c r="AI176" i="5"/>
  <c r="AI175" i="5"/>
  <c r="O174" i="5"/>
  <c r="E175" i="5"/>
  <c r="AA175" i="5"/>
  <c r="F176" i="5"/>
  <c r="AA176" i="5"/>
  <c r="E181" i="5"/>
  <c r="E183" i="5"/>
  <c r="K181" i="5"/>
  <c r="K183" i="5"/>
  <c r="K182" i="5"/>
  <c r="Q181" i="5"/>
  <c r="Q183" i="5"/>
  <c r="W181" i="5"/>
  <c r="W183" i="5"/>
  <c r="AC181" i="5"/>
  <c r="AC183" i="5"/>
  <c r="AC182" i="5"/>
  <c r="AI181" i="5"/>
  <c r="AI183" i="5"/>
  <c r="P181" i="5"/>
  <c r="AA181" i="5"/>
  <c r="F182" i="5"/>
  <c r="Q182" i="5"/>
  <c r="J203" i="5"/>
  <c r="J204" i="5"/>
  <c r="J202" i="5"/>
  <c r="AB203" i="5"/>
  <c r="AB204" i="5"/>
  <c r="AB202" i="5"/>
  <c r="M202" i="5"/>
  <c r="X202" i="5"/>
  <c r="AH202" i="5"/>
  <c r="N203" i="5"/>
  <c r="Z203" i="5"/>
  <c r="P210" i="5"/>
  <c r="P195" i="5"/>
  <c r="P9" i="6" s="1"/>
  <c r="V210" i="5"/>
  <c r="V211" i="5"/>
  <c r="V209" i="5"/>
  <c r="AB211" i="5"/>
  <c r="AB210" i="5"/>
  <c r="L209" i="5"/>
  <c r="X209" i="5"/>
  <c r="N210" i="5"/>
  <c r="L217" i="5"/>
  <c r="L218" i="5"/>
  <c r="R216" i="5"/>
  <c r="X218" i="5"/>
  <c r="X217" i="5"/>
  <c r="X216" i="5"/>
  <c r="AD217" i="5"/>
  <c r="AD218" i="5"/>
  <c r="E216" i="5"/>
  <c r="Q216" i="5"/>
  <c r="AD216" i="5"/>
  <c r="J217" i="5"/>
  <c r="V217" i="5"/>
  <c r="D218" i="5"/>
  <c r="AA224" i="5"/>
  <c r="AD224" i="5"/>
  <c r="I224" i="5"/>
  <c r="D226" i="5"/>
  <c r="X224" i="5"/>
  <c r="M224" i="5"/>
  <c r="R224" i="5"/>
  <c r="J225" i="5"/>
  <c r="J226" i="5"/>
  <c r="P224" i="5"/>
  <c r="Q224" i="5"/>
  <c r="AG224" i="5"/>
  <c r="L139" i="5"/>
  <c r="J140" i="5"/>
  <c r="X140" i="5"/>
  <c r="U141" i="5"/>
  <c r="F147" i="5"/>
  <c r="U147" i="5"/>
  <c r="AB147" i="5"/>
  <c r="L153" i="5"/>
  <c r="J154" i="5"/>
  <c r="X154" i="5"/>
  <c r="U155" i="5"/>
  <c r="AD160" i="5"/>
  <c r="F161" i="5"/>
  <c r="U161" i="5"/>
  <c r="AB161" i="5"/>
  <c r="L176" i="5"/>
  <c r="L174" i="5"/>
  <c r="AD176" i="5"/>
  <c r="AD174" i="5"/>
  <c r="F174" i="5"/>
  <c r="R175" i="5"/>
  <c r="R181" i="5"/>
  <c r="AB181" i="5"/>
  <c r="P183" i="5"/>
  <c r="AH183" i="5"/>
  <c r="Z198" i="5"/>
  <c r="AH197" i="5"/>
  <c r="AH198" i="5"/>
  <c r="E202" i="5"/>
  <c r="E204" i="5"/>
  <c r="F203" i="5"/>
  <c r="K202" i="5"/>
  <c r="K204" i="5"/>
  <c r="Q202" i="5"/>
  <c r="Q204" i="5"/>
  <c r="W202" i="5"/>
  <c r="W204" i="5"/>
  <c r="X203" i="5"/>
  <c r="AC202" i="5"/>
  <c r="AC204" i="5"/>
  <c r="AI202" i="5"/>
  <c r="AI204" i="5"/>
  <c r="E203" i="5"/>
  <c r="Q203" i="5"/>
  <c r="AA203" i="5"/>
  <c r="O210" i="5"/>
  <c r="AA210" i="5"/>
  <c r="T211" i="5"/>
  <c r="G217" i="5"/>
  <c r="G216" i="5"/>
  <c r="M217" i="5"/>
  <c r="M218" i="5"/>
  <c r="N217" i="5"/>
  <c r="M216" i="5"/>
  <c r="Y217" i="5"/>
  <c r="Y216" i="5"/>
  <c r="AE217" i="5"/>
  <c r="AE218" i="5"/>
  <c r="F216" i="5"/>
  <c r="S216" i="5"/>
  <c r="AE216" i="5"/>
  <c r="Z217" i="5"/>
  <c r="G218" i="5"/>
  <c r="E226" i="5"/>
  <c r="E224" i="5"/>
  <c r="F225" i="5"/>
  <c r="Q226" i="5"/>
  <c r="Q225" i="5"/>
  <c r="W226" i="5"/>
  <c r="W224" i="5"/>
  <c r="AC226" i="5"/>
  <c r="AD225" i="5"/>
  <c r="AC224" i="5"/>
  <c r="AI226" i="5"/>
  <c r="AI225" i="5"/>
  <c r="AI224" i="5"/>
  <c r="E225" i="5"/>
  <c r="D251" i="5"/>
  <c r="J251" i="5"/>
  <c r="P251" i="5"/>
  <c r="V251" i="5"/>
  <c r="AB251" i="5"/>
  <c r="AH251" i="5"/>
  <c r="J175" i="5"/>
  <c r="P175" i="5"/>
  <c r="V175" i="5"/>
  <c r="AB175" i="5"/>
  <c r="AH175" i="5"/>
  <c r="E211" i="5"/>
  <c r="E209" i="5"/>
  <c r="K211" i="5"/>
  <c r="K209" i="5"/>
  <c r="Q211" i="5"/>
  <c r="Q209" i="5"/>
  <c r="W211" i="5"/>
  <c r="W209" i="5"/>
  <c r="AC211" i="5"/>
  <c r="AC210" i="5"/>
  <c r="AC209" i="5"/>
  <c r="AI211" i="5"/>
  <c r="AI209" i="5"/>
  <c r="R210" i="5"/>
  <c r="G225" i="5"/>
  <c r="G226" i="5"/>
  <c r="S225" i="5"/>
  <c r="S224" i="5"/>
  <c r="Y225" i="5"/>
  <c r="Y226" i="5"/>
  <c r="G224" i="5"/>
  <c r="S226" i="5"/>
  <c r="K233" i="5"/>
  <c r="K232" i="5"/>
  <c r="Q233" i="5"/>
  <c r="Q231" i="5"/>
  <c r="W233" i="5"/>
  <c r="W232" i="5"/>
  <c r="AC233" i="5"/>
  <c r="AC232" i="5"/>
  <c r="AI233" i="5"/>
  <c r="AI231" i="5"/>
  <c r="W231" i="5"/>
  <c r="F251" i="5"/>
  <c r="R251" i="5"/>
  <c r="F233" i="5"/>
  <c r="F195" i="5"/>
  <c r="F231" i="5"/>
  <c r="L233" i="5"/>
  <c r="L195" i="5"/>
  <c r="R195" i="5"/>
  <c r="R9" i="6" s="1"/>
  <c r="R232" i="5"/>
  <c r="X231" i="5"/>
  <c r="X195" i="5"/>
  <c r="X9" i="6" s="1"/>
  <c r="AD232" i="5"/>
  <c r="AD195" i="5"/>
  <c r="AD9" i="6" s="1"/>
  <c r="AD233" i="5"/>
  <c r="M251" i="5"/>
  <c r="Y251" i="5"/>
  <c r="AE251" i="5"/>
  <c r="J265" i="5"/>
  <c r="J263" i="5"/>
  <c r="P265" i="5"/>
  <c r="P263" i="5"/>
  <c r="P264" i="5"/>
  <c r="V265" i="5"/>
  <c r="V264" i="5"/>
  <c r="AH265" i="5"/>
  <c r="AH263" i="5"/>
  <c r="AH264" i="5"/>
  <c r="V263" i="5"/>
  <c r="X233" i="5"/>
  <c r="E265" i="5"/>
  <c r="E263" i="5"/>
  <c r="K265" i="5"/>
  <c r="K264" i="5"/>
  <c r="Q265" i="5"/>
  <c r="Q264" i="5"/>
  <c r="W265" i="5"/>
  <c r="W264" i="5"/>
  <c r="AC265" i="5"/>
  <c r="AC264" i="5"/>
  <c r="AC263" i="5"/>
  <c r="AI265" i="5"/>
  <c r="AI263" i="5"/>
  <c r="AI264" i="5"/>
  <c r="W263" i="5"/>
  <c r="AB226" i="5"/>
  <c r="AB225" i="5"/>
  <c r="AH224" i="5"/>
  <c r="H231" i="5"/>
  <c r="I232" i="5"/>
  <c r="H232" i="5"/>
  <c r="H233" i="5"/>
  <c r="N231" i="5"/>
  <c r="O232" i="5"/>
  <c r="T231" i="5"/>
  <c r="T233" i="5"/>
  <c r="Z231" i="5"/>
  <c r="Z233" i="5"/>
  <c r="Z232" i="5"/>
  <c r="AF231" i="5"/>
  <c r="AG232" i="5"/>
  <c r="F232" i="5"/>
  <c r="T232" i="5"/>
  <c r="N233" i="5"/>
  <c r="AB263" i="5"/>
  <c r="AG210" i="5"/>
  <c r="K216" i="5"/>
  <c r="W217" i="5"/>
  <c r="G232" i="5"/>
  <c r="M232" i="5"/>
  <c r="S232" i="5"/>
  <c r="Y232" i="5"/>
  <c r="AE232" i="5"/>
  <c r="M231" i="5"/>
  <c r="V233" i="5"/>
  <c r="U264" i="5"/>
  <c r="AA264" i="5"/>
  <c r="AG264" i="5"/>
  <c r="G264" i="5"/>
  <c r="K275" i="5"/>
  <c r="W275" i="5"/>
  <c r="AI275" i="5"/>
  <c r="F277" i="5"/>
  <c r="X277" i="5"/>
  <c r="K288" i="5"/>
  <c r="AC288" i="5"/>
  <c r="X319" i="5"/>
  <c r="S379" i="5"/>
  <c r="Z379" i="5"/>
  <c r="H379" i="5"/>
  <c r="AG379" i="5"/>
  <c r="Y379" i="5"/>
  <c r="O379" i="5"/>
  <c r="G379" i="5"/>
  <c r="J380" i="5"/>
  <c r="J379" i="5"/>
  <c r="P380" i="5"/>
  <c r="P379" i="5"/>
  <c r="V380" i="5"/>
  <c r="V379" i="5"/>
  <c r="AB380" i="5"/>
  <c r="AB379" i="5"/>
  <c r="AH380" i="5"/>
  <c r="AH379" i="5"/>
  <c r="J277" i="5"/>
  <c r="J275" i="5"/>
  <c r="P277" i="5"/>
  <c r="P275" i="5"/>
  <c r="V277" i="5"/>
  <c r="V275" i="5"/>
  <c r="AB277" i="5"/>
  <c r="AB275" i="5"/>
  <c r="AH277" i="5"/>
  <c r="AH275" i="5"/>
  <c r="L275" i="5"/>
  <c r="X275" i="5"/>
  <c r="E276" i="5"/>
  <c r="Q276" i="5"/>
  <c r="AC276" i="5"/>
  <c r="O288" i="5"/>
  <c r="AG288" i="5"/>
  <c r="F302" i="5"/>
  <c r="G301" i="5"/>
  <c r="F301" i="5"/>
  <c r="F300" i="5"/>
  <c r="L302" i="5"/>
  <c r="L300" i="5"/>
  <c r="M301" i="5"/>
  <c r="L301" i="5"/>
  <c r="R302" i="5"/>
  <c r="R300" i="5"/>
  <c r="X302" i="5"/>
  <c r="Y301" i="5"/>
  <c r="X301" i="5"/>
  <c r="X300" i="5"/>
  <c r="AD302" i="5"/>
  <c r="AD300" i="5"/>
  <c r="AE301" i="5"/>
  <c r="AD301" i="5"/>
  <c r="AF395" i="5"/>
  <c r="Z395" i="5"/>
  <c r="T395" i="5"/>
  <c r="N395" i="5"/>
  <c r="H395" i="5"/>
  <c r="E396" i="5"/>
  <c r="AI395" i="5"/>
  <c r="AA395" i="5"/>
  <c r="Q395" i="5"/>
  <c r="I395" i="5"/>
  <c r="AG395" i="5"/>
  <c r="W395" i="5"/>
  <c r="O395" i="5"/>
  <c r="E395" i="5"/>
  <c r="J395" i="5"/>
  <c r="K396" i="5"/>
  <c r="J396" i="5"/>
  <c r="P395" i="5"/>
  <c r="W396" i="5"/>
  <c r="V396" i="5"/>
  <c r="V395" i="5"/>
  <c r="AB395" i="5"/>
  <c r="AC396" i="5"/>
  <c r="AB396" i="5"/>
  <c r="AH395" i="5"/>
  <c r="O275" i="5"/>
  <c r="AA275" i="5"/>
  <c r="J290" i="5"/>
  <c r="J288" i="5"/>
  <c r="Q289" i="5"/>
  <c r="P289" i="5"/>
  <c r="P288" i="5"/>
  <c r="W289" i="5"/>
  <c r="V288" i="5"/>
  <c r="AB290" i="5"/>
  <c r="AB288" i="5"/>
  <c r="AI289" i="5"/>
  <c r="AH289" i="5"/>
  <c r="AH288" i="5"/>
  <c r="Q288" i="5"/>
  <c r="AI288" i="5"/>
  <c r="P290" i="5"/>
  <c r="AD318" i="5"/>
  <c r="AD319" i="5"/>
  <c r="H216" i="5"/>
  <c r="N216" i="5"/>
  <c r="T216" i="5"/>
  <c r="Z216" i="5"/>
  <c r="AF216" i="5"/>
  <c r="AC216" i="5"/>
  <c r="E217" i="5"/>
  <c r="T217" i="5"/>
  <c r="AA217" i="5"/>
  <c r="AE231" i="5"/>
  <c r="S233" i="5"/>
  <c r="F264" i="5"/>
  <c r="F263" i="5"/>
  <c r="L264" i="5"/>
  <c r="L263" i="5"/>
  <c r="R264" i="5"/>
  <c r="R263" i="5"/>
  <c r="X264" i="5"/>
  <c r="AD264" i="5"/>
  <c r="O263" i="5"/>
  <c r="X263" i="5"/>
  <c r="E275" i="5"/>
  <c r="Q275" i="5"/>
  <c r="AC275" i="5"/>
  <c r="J276" i="5"/>
  <c r="V276" i="5"/>
  <c r="AH276" i="5"/>
  <c r="K289" i="5"/>
  <c r="AC289" i="5"/>
  <c r="U288" i="5"/>
  <c r="J289" i="5"/>
  <c r="D290" i="5"/>
  <c r="AH290" i="5"/>
  <c r="H301" i="5"/>
  <c r="H300" i="5"/>
  <c r="H302" i="5"/>
  <c r="N301" i="5"/>
  <c r="N300" i="5"/>
  <c r="T301" i="5"/>
  <c r="T300" i="5"/>
  <c r="T302" i="5"/>
  <c r="Z301" i="5"/>
  <c r="Z300" i="5"/>
  <c r="Z302" i="5"/>
  <c r="U379" i="5"/>
  <c r="K395" i="5"/>
  <c r="P396" i="5"/>
  <c r="Y264" i="5"/>
  <c r="Y263" i="5"/>
  <c r="Y265" i="5"/>
  <c r="G263" i="5"/>
  <c r="M264" i="5"/>
  <c r="G276" i="5"/>
  <c r="G275" i="5"/>
  <c r="G277" i="5"/>
  <c r="M276" i="5"/>
  <c r="M275" i="5"/>
  <c r="M277" i="5"/>
  <c r="S276" i="5"/>
  <c r="S275" i="5"/>
  <c r="S277" i="5"/>
  <c r="Y276" i="5"/>
  <c r="Y275" i="5"/>
  <c r="Y277" i="5"/>
  <c r="AE276" i="5"/>
  <c r="AE275" i="5"/>
  <c r="AE277" i="5"/>
  <c r="F275" i="5"/>
  <c r="R275" i="5"/>
  <c r="AD275" i="5"/>
  <c r="K276" i="5"/>
  <c r="W276" i="5"/>
  <c r="AI276" i="5"/>
  <c r="F290" i="5"/>
  <c r="F289" i="5"/>
  <c r="F288" i="5"/>
  <c r="L290" i="5"/>
  <c r="L288" i="5"/>
  <c r="R290" i="5"/>
  <c r="R288" i="5"/>
  <c r="X290" i="5"/>
  <c r="X289" i="5"/>
  <c r="X288" i="5"/>
  <c r="AD290" i="5"/>
  <c r="AD288" i="5"/>
  <c r="E288" i="5"/>
  <c r="W288" i="5"/>
  <c r="L289" i="5"/>
  <c r="V290" i="5"/>
  <c r="R301" i="5"/>
  <c r="G357" i="5"/>
  <c r="F357" i="5"/>
  <c r="F356" i="5"/>
  <c r="L356" i="5"/>
  <c r="M357" i="5"/>
  <c r="L357" i="5"/>
  <c r="Y357" i="5"/>
  <c r="X357" i="5"/>
  <c r="X356" i="5"/>
  <c r="AD356" i="5"/>
  <c r="AE357" i="5"/>
  <c r="AD357" i="5"/>
  <c r="U395" i="5"/>
  <c r="U263" i="5"/>
  <c r="AA263" i="5"/>
  <c r="AG263" i="5"/>
  <c r="AE265" i="5"/>
  <c r="AF300" i="5"/>
  <c r="S301" i="5"/>
  <c r="Y318" i="5"/>
  <c r="AE318" i="5"/>
  <c r="U318" i="5"/>
  <c r="Y319" i="5"/>
  <c r="AG319" i="5"/>
  <c r="J338" i="5"/>
  <c r="AB338" i="5"/>
  <c r="E339" i="5"/>
  <c r="N356" i="5"/>
  <c r="AF356" i="5"/>
  <c r="E380" i="5"/>
  <c r="E379" i="5"/>
  <c r="K380" i="5"/>
  <c r="K379" i="5"/>
  <c r="Q380" i="5"/>
  <c r="Q379" i="5"/>
  <c r="W380" i="5"/>
  <c r="W379" i="5"/>
  <c r="AC380" i="5"/>
  <c r="AC379" i="5"/>
  <c r="AI380" i="5"/>
  <c r="AI379" i="5"/>
  <c r="N379" i="5"/>
  <c r="AF379" i="5"/>
  <c r="I380" i="5"/>
  <c r="AA380" i="5"/>
  <c r="L395" i="5"/>
  <c r="AD395" i="5"/>
  <c r="Z319" i="5"/>
  <c r="K338" i="5"/>
  <c r="U338" i="5"/>
  <c r="AC338" i="5"/>
  <c r="P339" i="5"/>
  <c r="AH339" i="5"/>
  <c r="F379" i="5"/>
  <c r="L379" i="5"/>
  <c r="R379" i="5"/>
  <c r="X379" i="5"/>
  <c r="AD379" i="5"/>
  <c r="AE289" i="5"/>
  <c r="I301" i="5"/>
  <c r="I300" i="5"/>
  <c r="O301" i="5"/>
  <c r="O300" i="5"/>
  <c r="U301" i="5"/>
  <c r="U300" i="5"/>
  <c r="AA301" i="5"/>
  <c r="AA300" i="5"/>
  <c r="AG301" i="5"/>
  <c r="AG300" i="5"/>
  <c r="I302" i="5"/>
  <c r="AA302" i="5"/>
  <c r="AG318" i="5"/>
  <c r="AA319" i="5"/>
  <c r="L338" i="5"/>
  <c r="AD338" i="5"/>
  <c r="I357" i="5"/>
  <c r="I356" i="5"/>
  <c r="O357" i="5"/>
  <c r="O356" i="5"/>
  <c r="U357" i="5"/>
  <c r="U356" i="5"/>
  <c r="AA357" i="5"/>
  <c r="AA356" i="5"/>
  <c r="AG357" i="5"/>
  <c r="AG356" i="5"/>
  <c r="H356" i="5"/>
  <c r="Z356" i="5"/>
  <c r="G396" i="5"/>
  <c r="G395" i="5"/>
  <c r="M396" i="5"/>
  <c r="M395" i="5"/>
  <c r="S396" i="5"/>
  <c r="S395" i="5"/>
  <c r="Y396" i="5"/>
  <c r="Y395" i="5"/>
  <c r="AE396" i="5"/>
  <c r="AE395" i="5"/>
  <c r="F395" i="5"/>
  <c r="X395" i="5"/>
  <c r="H289" i="5"/>
  <c r="N289" i="5"/>
  <c r="T289" i="5"/>
  <c r="Z289" i="5"/>
  <c r="AF289" i="5"/>
  <c r="AE288" i="5"/>
  <c r="T290" i="5"/>
  <c r="P301" i="5"/>
  <c r="AH301" i="5"/>
  <c r="F339" i="5"/>
  <c r="L339" i="5"/>
  <c r="R339" i="5"/>
  <c r="X339" i="5"/>
  <c r="AD339" i="5"/>
  <c r="O338" i="5"/>
  <c r="P357" i="5"/>
  <c r="AH357" i="5"/>
  <c r="N396" i="5"/>
  <c r="AF396" i="5"/>
  <c r="AE263" i="5"/>
  <c r="I289" i="5"/>
  <c r="O289" i="5"/>
  <c r="U289" i="5"/>
  <c r="AA289" i="5"/>
  <c r="AG289" i="5"/>
  <c r="H288" i="5"/>
  <c r="N288" i="5"/>
  <c r="T288" i="5"/>
  <c r="Z288" i="5"/>
  <c r="AF288" i="5"/>
  <c r="U290" i="5"/>
  <c r="U302" i="5"/>
  <c r="G339" i="5"/>
  <c r="G338" i="5"/>
  <c r="M339" i="5"/>
  <c r="M338" i="5"/>
  <c r="S339" i="5"/>
  <c r="S338" i="5"/>
  <c r="Y339" i="5"/>
  <c r="Y338" i="5"/>
  <c r="AE339" i="5"/>
  <c r="AE338" i="5"/>
  <c r="F338" i="5"/>
  <c r="X338" i="5"/>
  <c r="T356" i="5"/>
  <c r="R395" i="5"/>
  <c r="AJ287" i="3"/>
  <c r="AK289" i="3" s="1"/>
  <c r="AJ407" i="3"/>
  <c r="AJ394" i="3"/>
  <c r="AJ378" i="3"/>
  <c r="U15" i="6" l="1"/>
  <c r="U29" i="6" s="1"/>
  <c r="AJ197" i="5"/>
  <c r="I197" i="5"/>
  <c r="K198" i="5"/>
  <c r="AI198" i="5"/>
  <c r="E198" i="5"/>
  <c r="Q198" i="5"/>
  <c r="I9" i="6"/>
  <c r="AK196" i="5"/>
  <c r="AL196" i="5"/>
  <c r="O197" i="5"/>
  <c r="N198" i="5"/>
  <c r="AK148" i="5"/>
  <c r="AG133" i="5"/>
  <c r="AH133" i="5"/>
  <c r="AK15" i="6"/>
  <c r="P133" i="5"/>
  <c r="U133" i="5"/>
  <c r="AJ133" i="5"/>
  <c r="AB133" i="5"/>
  <c r="AE85" i="5"/>
  <c r="M85" i="5"/>
  <c r="N85" i="5"/>
  <c r="AK84" i="5"/>
  <c r="AL84" i="5"/>
  <c r="AJ14" i="4"/>
  <c r="AK396" i="3"/>
  <c r="AL197" i="3"/>
  <c r="AK9" i="4"/>
  <c r="AL134" i="3"/>
  <c r="AK10" i="4"/>
  <c r="AL85" i="3"/>
  <c r="AK7" i="4"/>
  <c r="AL25" i="3"/>
  <c r="AK6" i="4"/>
  <c r="AK406" i="3"/>
  <c r="AK408" i="3" s="1"/>
  <c r="AL197" i="1"/>
  <c r="AK9" i="2"/>
  <c r="AL134" i="1"/>
  <c r="AK10" i="2"/>
  <c r="AL85" i="1"/>
  <c r="AK7" i="2"/>
  <c r="AL25" i="1"/>
  <c r="AK407" i="1"/>
  <c r="AK409" i="1" s="1"/>
  <c r="AK6" i="2"/>
  <c r="G196" i="5"/>
  <c r="T196" i="5"/>
  <c r="AG196" i="5"/>
  <c r="Z196" i="5"/>
  <c r="H196" i="5"/>
  <c r="K196" i="5"/>
  <c r="W15" i="6"/>
  <c r="W16" i="6" s="1"/>
  <c r="AJ196" i="5"/>
  <c r="AJ9" i="6"/>
  <c r="AK197" i="5"/>
  <c r="W198" i="5"/>
  <c r="Q196" i="5"/>
  <c r="I196" i="5"/>
  <c r="G197" i="5"/>
  <c r="F9" i="6"/>
  <c r="AF197" i="5"/>
  <c r="AE9" i="6"/>
  <c r="AA196" i="5"/>
  <c r="D9" i="6"/>
  <c r="M197" i="5"/>
  <c r="L9" i="6"/>
  <c r="W196" i="5"/>
  <c r="Z197" i="5"/>
  <c r="Y196" i="5"/>
  <c r="D198" i="5"/>
  <c r="AI196" i="5"/>
  <c r="AI9" i="6"/>
  <c r="Y198" i="5"/>
  <c r="G198" i="5"/>
  <c r="G9" i="6"/>
  <c r="M198" i="5"/>
  <c r="M9" i="6"/>
  <c r="J197" i="5"/>
  <c r="J9" i="6"/>
  <c r="AC197" i="5"/>
  <c r="AB9" i="6"/>
  <c r="S198" i="5"/>
  <c r="S9" i="6"/>
  <c r="V197" i="5"/>
  <c r="V9" i="6"/>
  <c r="H133" i="5"/>
  <c r="F135" i="5"/>
  <c r="F10" i="6"/>
  <c r="AD135" i="5"/>
  <c r="AD10" i="6"/>
  <c r="AD15" i="6" s="1"/>
  <c r="R135" i="5"/>
  <c r="R10" i="6"/>
  <c r="AH135" i="5"/>
  <c r="AH10" i="6"/>
  <c r="AF135" i="5"/>
  <c r="AF10" i="6"/>
  <c r="AF15" i="6" s="1"/>
  <c r="AF29" i="6" s="1"/>
  <c r="H134" i="5"/>
  <c r="G10" i="6"/>
  <c r="I133" i="5"/>
  <c r="I10" i="6"/>
  <c r="O134" i="5"/>
  <c r="O10" i="6"/>
  <c r="O15" i="6" s="1"/>
  <c r="N135" i="5"/>
  <c r="N10" i="6"/>
  <c r="N15" i="6" s="1"/>
  <c r="AB135" i="5"/>
  <c r="AB10" i="6"/>
  <c r="J135" i="5"/>
  <c r="J10" i="6"/>
  <c r="L135" i="5"/>
  <c r="L10" i="6"/>
  <c r="AA133" i="5"/>
  <c r="AA10" i="6"/>
  <c r="AA15" i="6" s="1"/>
  <c r="T135" i="5"/>
  <c r="T10" i="6"/>
  <c r="T15" i="6" s="1"/>
  <c r="V135" i="5"/>
  <c r="V10" i="6"/>
  <c r="AJ134" i="5"/>
  <c r="AJ10" i="6"/>
  <c r="AK134" i="5"/>
  <c r="AC15" i="6"/>
  <c r="AC26" i="6" s="1"/>
  <c r="AG15" i="6"/>
  <c r="AG25" i="6" s="1"/>
  <c r="AI135" i="5"/>
  <c r="AI10" i="6"/>
  <c r="P135" i="5"/>
  <c r="P10" i="6"/>
  <c r="D135" i="5"/>
  <c r="D10" i="6"/>
  <c r="AK133" i="5"/>
  <c r="Q134" i="5"/>
  <c r="Q10" i="6"/>
  <c r="Q15" i="6" s="1"/>
  <c r="Q28" i="6" s="1"/>
  <c r="Z135" i="5"/>
  <c r="Z10" i="6"/>
  <c r="H135" i="5"/>
  <c r="H10" i="6"/>
  <c r="H15" i="6" s="1"/>
  <c r="S86" i="5"/>
  <c r="S7" i="6"/>
  <c r="H85" i="5"/>
  <c r="G7" i="6"/>
  <c r="R86" i="5"/>
  <c r="AH85" i="5"/>
  <c r="AH7" i="6"/>
  <c r="AE86" i="5"/>
  <c r="AE7" i="6"/>
  <c r="R85" i="5"/>
  <c r="P85" i="5"/>
  <c r="P7" i="6"/>
  <c r="V85" i="5"/>
  <c r="V7" i="6"/>
  <c r="M86" i="5"/>
  <c r="M7" i="6"/>
  <c r="AB85" i="5"/>
  <c r="AB7" i="6"/>
  <c r="S85" i="5"/>
  <c r="R7" i="6"/>
  <c r="E15" i="6"/>
  <c r="E21" i="6" s="1"/>
  <c r="U16" i="6"/>
  <c r="AK24" i="5"/>
  <c r="D6" i="6"/>
  <c r="K15" i="6"/>
  <c r="K28" i="6" s="1"/>
  <c r="AJ25" i="5"/>
  <c r="AJ6" i="6"/>
  <c r="AK25" i="5"/>
  <c r="AJ406" i="5"/>
  <c r="AJ408" i="5" s="1"/>
  <c r="AJ24" i="5"/>
  <c r="M26" i="5"/>
  <c r="M6" i="6"/>
  <c r="Y26" i="5"/>
  <c r="Y6" i="6"/>
  <c r="Y15" i="6" s="1"/>
  <c r="Y29" i="6" s="1"/>
  <c r="S26" i="5"/>
  <c r="S6" i="6"/>
  <c r="X26" i="5"/>
  <c r="X6" i="6"/>
  <c r="X15" i="6" s="1"/>
  <c r="X22" i="6" s="1"/>
  <c r="AE26" i="5"/>
  <c r="AE6" i="6"/>
  <c r="AJ13" i="4"/>
  <c r="AK380" i="3"/>
  <c r="U23" i="6"/>
  <c r="U26" i="6"/>
  <c r="U25" i="6"/>
  <c r="U27" i="6"/>
  <c r="U22" i="6"/>
  <c r="U24" i="6"/>
  <c r="W197" i="5"/>
  <c r="K197" i="5"/>
  <c r="J198" i="5"/>
  <c r="J196" i="5"/>
  <c r="S196" i="5"/>
  <c r="V198" i="5"/>
  <c r="T197" i="5"/>
  <c r="N197" i="5"/>
  <c r="AF196" i="5"/>
  <c r="AC196" i="5"/>
  <c r="E196" i="5"/>
  <c r="M196" i="5"/>
  <c r="AH196" i="5"/>
  <c r="V196" i="5"/>
  <c r="N196" i="5"/>
  <c r="O196" i="5"/>
  <c r="E197" i="5"/>
  <c r="AD406" i="5"/>
  <c r="AD408" i="5" s="1"/>
  <c r="AD134" i="5"/>
  <c r="AB406" i="5"/>
  <c r="AB408" i="5" s="1"/>
  <c r="AH406" i="5"/>
  <c r="AH408" i="5" s="1"/>
  <c r="J133" i="5"/>
  <c r="AD133" i="5"/>
  <c r="AH134" i="5"/>
  <c r="Z134" i="5"/>
  <c r="AI133" i="5"/>
  <c r="AI406" i="5"/>
  <c r="AI408" i="5" s="1"/>
  <c r="V134" i="5"/>
  <c r="T133" i="5"/>
  <c r="U134" i="5"/>
  <c r="AA135" i="5"/>
  <c r="AF134" i="5"/>
  <c r="V133" i="5"/>
  <c r="AF133" i="5"/>
  <c r="AG134" i="5"/>
  <c r="I134" i="5"/>
  <c r="T134" i="5"/>
  <c r="N133" i="5"/>
  <c r="R133" i="5"/>
  <c r="O135" i="5"/>
  <c r="L133" i="5"/>
  <c r="P134" i="5"/>
  <c r="Q133" i="5"/>
  <c r="Q406" i="5"/>
  <c r="Q408" i="5" s="1"/>
  <c r="Q135" i="5"/>
  <c r="Z133" i="5"/>
  <c r="X134" i="5"/>
  <c r="AA134" i="5"/>
  <c r="AI134" i="5"/>
  <c r="AB134" i="5"/>
  <c r="L134" i="5"/>
  <c r="R134" i="5"/>
  <c r="J134" i="5"/>
  <c r="O133" i="5"/>
  <c r="I135" i="5"/>
  <c r="X135" i="5"/>
  <c r="X133" i="5"/>
  <c r="F134" i="5"/>
  <c r="F133" i="5"/>
  <c r="L406" i="5"/>
  <c r="L408" i="5" s="1"/>
  <c r="G406" i="5"/>
  <c r="G408" i="5" s="1"/>
  <c r="F406" i="5"/>
  <c r="F408" i="5" s="1"/>
  <c r="V406" i="5"/>
  <c r="V408" i="5" s="1"/>
  <c r="W85" i="5"/>
  <c r="G85" i="5"/>
  <c r="G84" i="5"/>
  <c r="G86" i="5"/>
  <c r="J84" i="5"/>
  <c r="J85" i="5"/>
  <c r="J86" i="5"/>
  <c r="AH86" i="5"/>
  <c r="AH84" i="5"/>
  <c r="AI85" i="5"/>
  <c r="P86" i="5"/>
  <c r="P84" i="5"/>
  <c r="V84" i="5"/>
  <c r="V86" i="5"/>
  <c r="Q85" i="5"/>
  <c r="AB86" i="5"/>
  <c r="AB84" i="5"/>
  <c r="AC85" i="5"/>
  <c r="K85" i="5"/>
  <c r="F26" i="5"/>
  <c r="L26" i="5"/>
  <c r="V26" i="5"/>
  <c r="P406" i="5"/>
  <c r="P408" i="5" s="1"/>
  <c r="AD24" i="5"/>
  <c r="L25" i="5"/>
  <c r="G26" i="5"/>
  <c r="AD26" i="5"/>
  <c r="Q26" i="5"/>
  <c r="Q25" i="5"/>
  <c r="Y406" i="5"/>
  <c r="Y408" i="5" s="1"/>
  <c r="AI26" i="5"/>
  <c r="M25" i="5"/>
  <c r="AE24" i="5"/>
  <c r="AI25" i="5"/>
  <c r="K26" i="5"/>
  <c r="Q24" i="5"/>
  <c r="K25" i="5"/>
  <c r="R25" i="5"/>
  <c r="R406" i="5"/>
  <c r="R408" i="5" s="1"/>
  <c r="X25" i="5"/>
  <c r="AH26" i="5"/>
  <c r="S406" i="5"/>
  <c r="S408" i="5" s="1"/>
  <c r="AE25" i="5"/>
  <c r="X406" i="5"/>
  <c r="X408" i="5" s="1"/>
  <c r="Y25" i="5"/>
  <c r="X24" i="5"/>
  <c r="R24" i="5"/>
  <c r="R26" i="5"/>
  <c r="S25" i="5"/>
  <c r="G24" i="5"/>
  <c r="AH24" i="5"/>
  <c r="S24" i="5"/>
  <c r="Y24" i="5"/>
  <c r="K24" i="5"/>
  <c r="M24" i="5"/>
  <c r="G25" i="5"/>
  <c r="V24" i="5"/>
  <c r="D406" i="5"/>
  <c r="D408" i="5" s="1"/>
  <c r="L24" i="5"/>
  <c r="AI24" i="5"/>
  <c r="J406" i="5"/>
  <c r="J408" i="5" s="1"/>
  <c r="J26" i="5"/>
  <c r="J24" i="5"/>
  <c r="P26" i="5"/>
  <c r="P24" i="5"/>
  <c r="F24" i="5"/>
  <c r="D26" i="5"/>
  <c r="AB26" i="5"/>
  <c r="AB24" i="5"/>
  <c r="AC406" i="5"/>
  <c r="AC408" i="5" s="1"/>
  <c r="AC26" i="5"/>
  <c r="AC25" i="5"/>
  <c r="AC24" i="5"/>
  <c r="U406" i="5"/>
  <c r="U408" i="5" s="1"/>
  <c r="U24" i="5"/>
  <c r="U26" i="5"/>
  <c r="V25" i="5"/>
  <c r="U25" i="5"/>
  <c r="M134" i="5"/>
  <c r="M133" i="5"/>
  <c r="M135" i="5"/>
  <c r="N406" i="5"/>
  <c r="N408" i="5" s="1"/>
  <c r="N25" i="5"/>
  <c r="N26" i="5"/>
  <c r="N24" i="5"/>
  <c r="AD197" i="5"/>
  <c r="AD196" i="5"/>
  <c r="AD198" i="5"/>
  <c r="L197" i="5"/>
  <c r="L196" i="5"/>
  <c r="L198" i="5"/>
  <c r="W406" i="5"/>
  <c r="W408" i="5" s="1"/>
  <c r="W25" i="5"/>
  <c r="W24" i="5"/>
  <c r="W26" i="5"/>
  <c r="O406" i="5"/>
  <c r="O408" i="5" s="1"/>
  <c r="O24" i="5"/>
  <c r="P25" i="5"/>
  <c r="O25" i="5"/>
  <c r="O26" i="5"/>
  <c r="AE135" i="5"/>
  <c r="AE134" i="5"/>
  <c r="AE133" i="5"/>
  <c r="H406" i="5"/>
  <c r="H408" i="5" s="1"/>
  <c r="H25" i="5"/>
  <c r="H26" i="5"/>
  <c r="H24" i="5"/>
  <c r="AC133" i="5"/>
  <c r="AC135" i="5"/>
  <c r="AC134" i="5"/>
  <c r="E406" i="5"/>
  <c r="E408" i="5" s="1"/>
  <c r="E24" i="5"/>
  <c r="E26" i="5"/>
  <c r="E25" i="5"/>
  <c r="M406" i="5"/>
  <c r="M408" i="5" s="1"/>
  <c r="I406" i="5"/>
  <c r="I408" i="5" s="1"/>
  <c r="I24" i="5"/>
  <c r="J25" i="5"/>
  <c r="I25" i="5"/>
  <c r="I26" i="5"/>
  <c r="S134" i="5"/>
  <c r="S133" i="5"/>
  <c r="S135" i="5"/>
  <c r="X196" i="5"/>
  <c r="X198" i="5"/>
  <c r="X197" i="5"/>
  <c r="Y197" i="5"/>
  <c r="N134" i="5"/>
  <c r="AE197" i="5"/>
  <c r="AE196" i="5"/>
  <c r="AE198" i="5"/>
  <c r="AB197" i="5"/>
  <c r="AB196" i="5"/>
  <c r="AB198" i="5"/>
  <c r="W133" i="5"/>
  <c r="W135" i="5"/>
  <c r="W134" i="5"/>
  <c r="G133" i="5"/>
  <c r="G135" i="5"/>
  <c r="G134" i="5"/>
  <c r="AF406" i="5"/>
  <c r="AF408" i="5" s="1"/>
  <c r="AF25" i="5"/>
  <c r="AF24" i="5"/>
  <c r="AF26" i="5"/>
  <c r="AD25" i="5"/>
  <c r="R197" i="5"/>
  <c r="R196" i="5"/>
  <c r="R198" i="5"/>
  <c r="F196" i="5"/>
  <c r="F198" i="5"/>
  <c r="F197" i="5"/>
  <c r="P197" i="5"/>
  <c r="P198" i="5"/>
  <c r="P196" i="5"/>
  <c r="Q197" i="5"/>
  <c r="K134" i="5"/>
  <c r="K133" i="5"/>
  <c r="K135" i="5"/>
  <c r="AG406" i="5"/>
  <c r="AG408" i="5" s="1"/>
  <c r="AG24" i="5"/>
  <c r="AG25" i="5"/>
  <c r="AG26" i="5"/>
  <c r="AH25" i="5"/>
  <c r="Z406" i="5"/>
  <c r="Z408" i="5" s="1"/>
  <c r="Z25" i="5"/>
  <c r="Z24" i="5"/>
  <c r="Z26" i="5"/>
  <c r="F25" i="5"/>
  <c r="S197" i="5"/>
  <c r="E134" i="5"/>
  <c r="E133" i="5"/>
  <c r="E135" i="5"/>
  <c r="AA406" i="5"/>
  <c r="AA408" i="5" s="1"/>
  <c r="AA24" i="5"/>
  <c r="AA26" i="5"/>
  <c r="AB25" i="5"/>
  <c r="AA25" i="5"/>
  <c r="AE406" i="5"/>
  <c r="AE408" i="5" s="1"/>
  <c r="Y135" i="5"/>
  <c r="Y134" i="5"/>
  <c r="Y133" i="5"/>
  <c r="T406" i="5"/>
  <c r="T408" i="5" s="1"/>
  <c r="T25" i="5"/>
  <c r="T26" i="5"/>
  <c r="T24" i="5"/>
  <c r="K406" i="5"/>
  <c r="K408" i="5" s="1"/>
  <c r="U21" i="6" l="1"/>
  <c r="U28" i="6"/>
  <c r="I15" i="6"/>
  <c r="I27" i="6" s="1"/>
  <c r="AK21" i="6"/>
  <c r="AK29" i="6"/>
  <c r="AK26" i="6"/>
  <c r="AK22" i="6"/>
  <c r="AK28" i="6"/>
  <c r="F56" i="6"/>
  <c r="AK25" i="6"/>
  <c r="AK24" i="6"/>
  <c r="AK23" i="6"/>
  <c r="S15" i="6"/>
  <c r="S25" i="6" s="1"/>
  <c r="W22" i="6"/>
  <c r="W29" i="6"/>
  <c r="W27" i="6"/>
  <c r="W28" i="6"/>
  <c r="W26" i="6"/>
  <c r="W24" i="6"/>
  <c r="W25" i="6"/>
  <c r="AK15" i="4"/>
  <c r="AK21" i="4" s="1"/>
  <c r="AK15" i="2"/>
  <c r="L15" i="6"/>
  <c r="L16" i="6" s="1"/>
  <c r="G15" i="6"/>
  <c r="G24" i="6" s="1"/>
  <c r="M15" i="6"/>
  <c r="M23" i="6" s="1"/>
  <c r="R15" i="6"/>
  <c r="R25" i="6" s="1"/>
  <c r="F15" i="6"/>
  <c r="F26" i="6" s="1"/>
  <c r="P15" i="6"/>
  <c r="P26" i="6" s="1"/>
  <c r="AH15" i="6"/>
  <c r="AH25" i="6" s="1"/>
  <c r="W21" i="6"/>
  <c r="W23" i="6"/>
  <c r="AG22" i="6"/>
  <c r="E23" i="6"/>
  <c r="AE15" i="6"/>
  <c r="AE25" i="6" s="1"/>
  <c r="AF27" i="6"/>
  <c r="AF24" i="6"/>
  <c r="J15" i="6"/>
  <c r="J27" i="6" s="1"/>
  <c r="AC23" i="6"/>
  <c r="I25" i="6"/>
  <c r="AG23" i="6"/>
  <c r="AG26" i="6"/>
  <c r="AC21" i="6"/>
  <c r="AC25" i="6"/>
  <c r="AC29" i="6"/>
  <c r="E27" i="6"/>
  <c r="AG16" i="6"/>
  <c r="AG29" i="6"/>
  <c r="AG24" i="6"/>
  <c r="AG21" i="6"/>
  <c r="AG28" i="6"/>
  <c r="E16" i="6"/>
  <c r="N26" i="6"/>
  <c r="N21" i="6"/>
  <c r="N28" i="6"/>
  <c r="N29" i="6"/>
  <c r="N16" i="6"/>
  <c r="N23" i="6"/>
  <c r="N24" i="6"/>
  <c r="N22" i="6"/>
  <c r="T26" i="6"/>
  <c r="T29" i="6"/>
  <c r="T22" i="6"/>
  <c r="T21" i="6"/>
  <c r="T16" i="6"/>
  <c r="T23" i="6"/>
  <c r="T28" i="6"/>
  <c r="T27" i="6"/>
  <c r="T24" i="6"/>
  <c r="T25" i="6"/>
  <c r="AI15" i="6"/>
  <c r="AC27" i="6"/>
  <c r="G29" i="6"/>
  <c r="AC24" i="6"/>
  <c r="AC16" i="6"/>
  <c r="AF25" i="6"/>
  <c r="AC22" i="6"/>
  <c r="AF26" i="6"/>
  <c r="AF21" i="6"/>
  <c r="AC28" i="6"/>
  <c r="AF28" i="6"/>
  <c r="E22" i="6"/>
  <c r="AA29" i="6"/>
  <c r="AA26" i="6"/>
  <c r="AA23" i="6"/>
  <c r="AA16" i="6"/>
  <c r="AA25" i="6"/>
  <c r="AA21" i="6"/>
  <c r="AA28" i="6"/>
  <c r="AA27" i="6"/>
  <c r="AA24" i="6"/>
  <c r="H29" i="6"/>
  <c r="H28" i="6"/>
  <c r="H16" i="6"/>
  <c r="H26" i="6"/>
  <c r="H23" i="6"/>
  <c r="H21" i="6"/>
  <c r="H22" i="6"/>
  <c r="H27" i="6"/>
  <c r="H24" i="6"/>
  <c r="I29" i="6"/>
  <c r="I28" i="6"/>
  <c r="AA22" i="6"/>
  <c r="AD16" i="6"/>
  <c r="AD28" i="6"/>
  <c r="AD22" i="6"/>
  <c r="AD23" i="6"/>
  <c r="AD27" i="6"/>
  <c r="AD21" i="6"/>
  <c r="AD29" i="6"/>
  <c r="AD24" i="6"/>
  <c r="AD26" i="6"/>
  <c r="O16" i="6"/>
  <c r="O24" i="6"/>
  <c r="O29" i="6"/>
  <c r="O27" i="6"/>
  <c r="O28" i="6"/>
  <c r="O26" i="6"/>
  <c r="O25" i="6"/>
  <c r="O23" i="6"/>
  <c r="O21" i="6"/>
  <c r="O22" i="6"/>
  <c r="D15" i="6"/>
  <c r="D16" i="6" s="1"/>
  <c r="Z15" i="6"/>
  <c r="Z25" i="6" s="1"/>
  <c r="N27" i="6"/>
  <c r="H25" i="6"/>
  <c r="N25" i="6"/>
  <c r="AF16" i="6"/>
  <c r="AF22" i="6"/>
  <c r="AG27" i="6"/>
  <c r="AF23" i="6"/>
  <c r="AD25" i="6"/>
  <c r="L25" i="6"/>
  <c r="K25" i="6"/>
  <c r="AB15" i="6"/>
  <c r="X24" i="6"/>
  <c r="V15" i="6"/>
  <c r="V22" i="6" s="1"/>
  <c r="Q16" i="6"/>
  <c r="X27" i="6"/>
  <c r="Q22" i="6"/>
  <c r="E25" i="6"/>
  <c r="Q27" i="6"/>
  <c r="E28" i="6"/>
  <c r="X26" i="6"/>
  <c r="Q23" i="6"/>
  <c r="E26" i="6"/>
  <c r="E29" i="6"/>
  <c r="Q24" i="6"/>
  <c r="E24" i="6"/>
  <c r="K27" i="6"/>
  <c r="K26" i="6"/>
  <c r="K16" i="6"/>
  <c r="Y28" i="6"/>
  <c r="Y26" i="6"/>
  <c r="Y27" i="6"/>
  <c r="Y22" i="6"/>
  <c r="Y25" i="6"/>
  <c r="Y24" i="6"/>
  <c r="Y23" i="6"/>
  <c r="X21" i="6"/>
  <c r="X16" i="6"/>
  <c r="AJ15" i="6"/>
  <c r="K23" i="6"/>
  <c r="X23" i="6"/>
  <c r="Q29" i="6"/>
  <c r="Q21" i="6"/>
  <c r="K29" i="6"/>
  <c r="X25" i="6"/>
  <c r="X29" i="6"/>
  <c r="K21" i="6"/>
  <c r="Q26" i="6"/>
  <c r="Q25" i="6"/>
  <c r="Y21" i="6"/>
  <c r="Y16" i="6"/>
  <c r="X28" i="6"/>
  <c r="K22" i="6"/>
  <c r="K24" i="6"/>
  <c r="AJ316" i="3"/>
  <c r="AJ248" i="3"/>
  <c r="I55" i="2" l="1"/>
  <c r="I54" i="2"/>
  <c r="I51" i="2"/>
  <c r="I53" i="2"/>
  <c r="I52" i="2"/>
  <c r="I26" i="6"/>
  <c r="I22" i="6"/>
  <c r="I23" i="6"/>
  <c r="M25" i="6"/>
  <c r="L22" i="6"/>
  <c r="I24" i="6"/>
  <c r="I21" i="6"/>
  <c r="I16" i="6"/>
  <c r="M29" i="6"/>
  <c r="M27" i="6"/>
  <c r="M21" i="6"/>
  <c r="S27" i="6"/>
  <c r="S28" i="6"/>
  <c r="M22" i="6"/>
  <c r="S23" i="6"/>
  <c r="S29" i="6"/>
  <c r="S16" i="6"/>
  <c r="S26" i="6"/>
  <c r="S21" i="6"/>
  <c r="S24" i="6"/>
  <c r="S22" i="6"/>
  <c r="G28" i="6"/>
  <c r="L21" i="6"/>
  <c r="L26" i="6"/>
  <c r="L29" i="6"/>
  <c r="L23" i="6"/>
  <c r="L27" i="6"/>
  <c r="G25" i="6"/>
  <c r="L24" i="6"/>
  <c r="L28" i="6"/>
  <c r="R22" i="6"/>
  <c r="F24" i="6"/>
  <c r="AH29" i="6"/>
  <c r="F27" i="6"/>
  <c r="G26" i="6"/>
  <c r="AH28" i="6"/>
  <c r="AH16" i="6"/>
  <c r="F28" i="6"/>
  <c r="F29" i="6"/>
  <c r="P25" i="6"/>
  <c r="F16" i="6"/>
  <c r="F23" i="6"/>
  <c r="P22" i="6"/>
  <c r="F21" i="6"/>
  <c r="F22" i="6"/>
  <c r="P21" i="6"/>
  <c r="F25" i="6"/>
  <c r="G23" i="6"/>
  <c r="AH26" i="6"/>
  <c r="AH22" i="6"/>
  <c r="AH23" i="6"/>
  <c r="AH21" i="6"/>
  <c r="AH27" i="6"/>
  <c r="AH24" i="6"/>
  <c r="E56" i="6"/>
  <c r="M26" i="6"/>
  <c r="R26" i="6"/>
  <c r="R24" i="6"/>
  <c r="D56" i="6"/>
  <c r="R27" i="6"/>
  <c r="M28" i="6"/>
  <c r="M24" i="6"/>
  <c r="M16" i="6"/>
  <c r="R28" i="6"/>
  <c r="P24" i="6"/>
  <c r="AJ11" i="4"/>
  <c r="AK318" i="3"/>
  <c r="AK23" i="4"/>
  <c r="F56" i="4"/>
  <c r="AK29" i="4"/>
  <c r="AK22" i="4"/>
  <c r="AK28" i="4"/>
  <c r="AK26" i="4"/>
  <c r="AK24" i="4"/>
  <c r="AK16" i="4"/>
  <c r="AK25" i="4"/>
  <c r="AK26" i="2"/>
  <c r="AK25" i="2"/>
  <c r="AK28" i="2"/>
  <c r="AK24" i="2"/>
  <c r="AK29" i="2"/>
  <c r="AK23" i="2"/>
  <c r="F56" i="2"/>
  <c r="J56" i="2" s="1"/>
  <c r="AK22" i="2"/>
  <c r="AK16" i="2"/>
  <c r="AK21" i="2"/>
  <c r="P16" i="6"/>
  <c r="P28" i="6"/>
  <c r="P29" i="6"/>
  <c r="R21" i="6"/>
  <c r="G22" i="6"/>
  <c r="P23" i="6"/>
  <c r="G21" i="6"/>
  <c r="R29" i="6"/>
  <c r="R16" i="6"/>
  <c r="P27" i="6"/>
  <c r="G16" i="6"/>
  <c r="G27" i="6"/>
  <c r="R23" i="6"/>
  <c r="D24" i="6"/>
  <c r="AE24" i="6"/>
  <c r="AE21" i="6"/>
  <c r="AE27" i="6"/>
  <c r="AE26" i="6"/>
  <c r="AE22" i="6"/>
  <c r="AE23" i="6"/>
  <c r="D27" i="6"/>
  <c r="AE16" i="6"/>
  <c r="AE28" i="6"/>
  <c r="AE29" i="6"/>
  <c r="J16" i="6"/>
  <c r="J23" i="6"/>
  <c r="J28" i="6"/>
  <c r="D28" i="6"/>
  <c r="J22" i="6"/>
  <c r="J25" i="6"/>
  <c r="D21" i="6"/>
  <c r="D25" i="6"/>
  <c r="J21" i="6"/>
  <c r="J29" i="6"/>
  <c r="D29" i="6"/>
  <c r="D26" i="6"/>
  <c r="D23" i="6"/>
  <c r="J26" i="6"/>
  <c r="J24" i="6"/>
  <c r="AI16" i="6"/>
  <c r="AI29" i="6"/>
  <c r="AI28" i="6"/>
  <c r="AI26" i="6"/>
  <c r="AI24" i="6"/>
  <c r="AI22" i="6"/>
  <c r="AI23" i="6"/>
  <c r="AI21" i="6"/>
  <c r="AI25" i="6"/>
  <c r="AI27" i="6"/>
  <c r="Z16" i="6"/>
  <c r="Z23" i="6"/>
  <c r="Z21" i="6"/>
  <c r="Z27" i="6"/>
  <c r="Z26" i="6"/>
  <c r="Z24" i="6"/>
  <c r="Z28" i="6"/>
  <c r="Z22" i="6"/>
  <c r="Z29" i="6"/>
  <c r="D22" i="6"/>
  <c r="AB29" i="6"/>
  <c r="AB24" i="6"/>
  <c r="AB25" i="6"/>
  <c r="AB26" i="6"/>
  <c r="AB21" i="6"/>
  <c r="AB23" i="6"/>
  <c r="AB28" i="6"/>
  <c r="AB27" i="6"/>
  <c r="AB16" i="6"/>
  <c r="V25" i="6"/>
  <c r="V24" i="6"/>
  <c r="V21" i="6"/>
  <c r="V16" i="6"/>
  <c r="V26" i="6"/>
  <c r="V27" i="6"/>
  <c r="V23" i="6"/>
  <c r="V29" i="6"/>
  <c r="V28" i="6"/>
  <c r="AB22" i="6"/>
  <c r="AJ28" i="6"/>
  <c r="AJ16" i="6"/>
  <c r="AJ29" i="6"/>
  <c r="AJ26" i="6"/>
  <c r="AJ25" i="6"/>
  <c r="AJ24" i="6"/>
  <c r="AJ23" i="6"/>
  <c r="AJ22" i="6"/>
  <c r="AJ21" i="6"/>
  <c r="AJ8" i="4"/>
  <c r="AK250" i="3"/>
  <c r="AJ230" i="3"/>
  <c r="AK232" i="3" s="1"/>
  <c r="AJ208" i="3"/>
  <c r="AJ201" i="3"/>
  <c r="AK203" i="3" s="1"/>
  <c r="AJ173" i="3"/>
  <c r="AK175" i="3" s="1"/>
  <c r="AJ159" i="3"/>
  <c r="AK161" i="3" s="1"/>
  <c r="AJ152" i="3"/>
  <c r="AK154" i="3" s="1"/>
  <c r="AJ145" i="3"/>
  <c r="AK147" i="3" s="1"/>
  <c r="AJ138" i="3"/>
  <c r="AK140" i="3" s="1"/>
  <c r="AJ96" i="3"/>
  <c r="AK98" i="3" s="1"/>
  <c r="AJ69" i="3"/>
  <c r="AK71" i="3" s="1"/>
  <c r="AJ62" i="3"/>
  <c r="AJ55" i="3"/>
  <c r="AK57" i="3" s="1"/>
  <c r="AJ44" i="3"/>
  <c r="AK46" i="3" s="1"/>
  <c r="AJ37" i="3"/>
  <c r="AK39" i="3" s="1"/>
  <c r="AJ29" i="3"/>
  <c r="AK31" i="3" s="1"/>
  <c r="AJ195" i="3" l="1"/>
  <c r="AJ9" i="4" s="1"/>
  <c r="AK210" i="3"/>
  <c r="AJ83" i="3"/>
  <c r="AK64" i="3"/>
  <c r="AJ132" i="3"/>
  <c r="AJ23" i="3"/>
  <c r="AK197" i="3" l="1"/>
  <c r="AJ10" i="4"/>
  <c r="AK134" i="3"/>
  <c r="AJ7" i="4"/>
  <c r="AK85" i="3"/>
  <c r="AJ6" i="4"/>
  <c r="AJ406" i="3"/>
  <c r="AJ408" i="3" s="1"/>
  <c r="AK25" i="3"/>
  <c r="AJ12" i="3"/>
  <c r="AJ11" i="3"/>
  <c r="AI407" i="3"/>
  <c r="AH407" i="3"/>
  <c r="AG407" i="3"/>
  <c r="AF407" i="3"/>
  <c r="AE407" i="3"/>
  <c r="AD407" i="3"/>
  <c r="AC407" i="3"/>
  <c r="AB407" i="3"/>
  <c r="AA407" i="3"/>
  <c r="Z407" i="3"/>
  <c r="Y407" i="3"/>
  <c r="X407" i="3"/>
  <c r="W407" i="3"/>
  <c r="V407" i="3"/>
  <c r="U407" i="3"/>
  <c r="T407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AI394" i="3"/>
  <c r="AH394" i="3"/>
  <c r="AG394" i="3"/>
  <c r="AG14" i="4" s="1"/>
  <c r="AF394" i="3"/>
  <c r="AF14" i="4" s="1"/>
  <c r="AE394" i="3"/>
  <c r="AD394" i="3"/>
  <c r="AC394" i="3"/>
  <c r="AB394" i="3"/>
  <c r="AA394" i="3"/>
  <c r="AA14" i="4" s="1"/>
  <c r="Z394" i="3"/>
  <c r="Z14" i="4" s="1"/>
  <c r="Y394" i="3"/>
  <c r="X394" i="3"/>
  <c r="W394" i="3"/>
  <c r="W14" i="4" s="1"/>
  <c r="V394" i="3"/>
  <c r="U394" i="3"/>
  <c r="U14" i="4" s="1"/>
  <c r="T394" i="3"/>
  <c r="T14" i="4" s="1"/>
  <c r="S394" i="3"/>
  <c r="R394" i="3"/>
  <c r="Q394" i="3"/>
  <c r="P394" i="3"/>
  <c r="O394" i="3"/>
  <c r="O14" i="4" s="1"/>
  <c r="N394" i="3"/>
  <c r="N14" i="4" s="1"/>
  <c r="M394" i="3"/>
  <c r="L394" i="3"/>
  <c r="L396" i="3" s="1"/>
  <c r="K394" i="3"/>
  <c r="K14" i="4" s="1"/>
  <c r="J394" i="3"/>
  <c r="I394" i="3"/>
  <c r="I14" i="4" s="1"/>
  <c r="H394" i="3"/>
  <c r="H14" i="4" s="1"/>
  <c r="G394" i="3"/>
  <c r="F394" i="3"/>
  <c r="E394" i="3"/>
  <c r="D394" i="3"/>
  <c r="AK395" i="3" s="1"/>
  <c r="AI378" i="3"/>
  <c r="AH378" i="3"/>
  <c r="AH13" i="4" s="1"/>
  <c r="AG378" i="3"/>
  <c r="AG13" i="4" s="1"/>
  <c r="AF378" i="3"/>
  <c r="AF13" i="4" s="1"/>
  <c r="AE378" i="3"/>
  <c r="AE13" i="4" s="1"/>
  <c r="AD378" i="3"/>
  <c r="AD13" i="4" s="1"/>
  <c r="AC378" i="3"/>
  <c r="AC13" i="4" s="1"/>
  <c r="AB378" i="3"/>
  <c r="AB13" i="4" s="1"/>
  <c r="AA378" i="3"/>
  <c r="AA13" i="4" s="1"/>
  <c r="Z378" i="3"/>
  <c r="Z13" i="4" s="1"/>
  <c r="Y378" i="3"/>
  <c r="Y13" i="4" s="1"/>
  <c r="X378" i="3"/>
  <c r="X13" i="4" s="1"/>
  <c r="W378" i="3"/>
  <c r="W13" i="4" s="1"/>
  <c r="V378" i="3"/>
  <c r="V13" i="4" s="1"/>
  <c r="U378" i="3"/>
  <c r="U13" i="4" s="1"/>
  <c r="T378" i="3"/>
  <c r="T13" i="4" s="1"/>
  <c r="S378" i="3"/>
  <c r="S13" i="4" s="1"/>
  <c r="R378" i="3"/>
  <c r="R13" i="4" s="1"/>
  <c r="Q378" i="3"/>
  <c r="Q13" i="4" s="1"/>
  <c r="P378" i="3"/>
  <c r="P13" i="4" s="1"/>
  <c r="O378" i="3"/>
  <c r="O13" i="4" s="1"/>
  <c r="N378" i="3"/>
  <c r="M378" i="3"/>
  <c r="M13" i="4" s="1"/>
  <c r="L378" i="3"/>
  <c r="L13" i="4" s="1"/>
  <c r="K378" i="3"/>
  <c r="K13" i="4" s="1"/>
  <c r="J378" i="3"/>
  <c r="J13" i="4" s="1"/>
  <c r="I378" i="3"/>
  <c r="H378" i="3"/>
  <c r="G378" i="3"/>
  <c r="G13" i="4" s="1"/>
  <c r="F378" i="3"/>
  <c r="F13" i="4" s="1"/>
  <c r="E378" i="3"/>
  <c r="E13" i="4" s="1"/>
  <c r="D378" i="3"/>
  <c r="AG357" i="3"/>
  <c r="AF357" i="3"/>
  <c r="AE357" i="3"/>
  <c r="AA357" i="3"/>
  <c r="Z357" i="3"/>
  <c r="Y357" i="3"/>
  <c r="U357" i="3"/>
  <c r="T357" i="3"/>
  <c r="S357" i="3"/>
  <c r="O357" i="3"/>
  <c r="N357" i="3"/>
  <c r="M357" i="3"/>
  <c r="I357" i="3"/>
  <c r="H357" i="3"/>
  <c r="G357" i="3"/>
  <c r="O356" i="3"/>
  <c r="I356" i="3"/>
  <c r="AI355" i="3"/>
  <c r="AH355" i="3"/>
  <c r="AG355" i="3"/>
  <c r="AF355" i="3"/>
  <c r="AE355" i="3"/>
  <c r="AE356" i="3" s="1"/>
  <c r="AD355" i="3"/>
  <c r="AD357" i="3" s="1"/>
  <c r="AC355" i="3"/>
  <c r="AB355" i="3"/>
  <c r="AA355" i="3"/>
  <c r="Z355" i="3"/>
  <c r="Y355" i="3"/>
  <c r="Y356" i="3" s="1"/>
  <c r="X355" i="3"/>
  <c r="X357" i="3" s="1"/>
  <c r="W355" i="3"/>
  <c r="V355" i="3"/>
  <c r="U355" i="3"/>
  <c r="T355" i="3"/>
  <c r="S355" i="3"/>
  <c r="S356" i="3" s="1"/>
  <c r="R355" i="3"/>
  <c r="R357" i="3" s="1"/>
  <c r="Q355" i="3"/>
  <c r="P355" i="3"/>
  <c r="O355" i="3"/>
  <c r="N355" i="3"/>
  <c r="M355" i="3"/>
  <c r="M356" i="3" s="1"/>
  <c r="L355" i="3"/>
  <c r="L357" i="3" s="1"/>
  <c r="K355" i="3"/>
  <c r="J355" i="3"/>
  <c r="I355" i="3"/>
  <c r="H355" i="3"/>
  <c r="G355" i="3"/>
  <c r="G356" i="3" s="1"/>
  <c r="F355" i="3"/>
  <c r="F357" i="3" s="1"/>
  <c r="E355" i="3"/>
  <c r="D355" i="3"/>
  <c r="AI316" i="3"/>
  <c r="AH316" i="3"/>
  <c r="AH319" i="3" s="1"/>
  <c r="AG316" i="3"/>
  <c r="AF316" i="3"/>
  <c r="AE316" i="3"/>
  <c r="AE319" i="3" s="1"/>
  <c r="AD316" i="3"/>
  <c r="AC316" i="3"/>
  <c r="AC319" i="3" s="1"/>
  <c r="AB316" i="3"/>
  <c r="AB319" i="3" s="1"/>
  <c r="AA316" i="3"/>
  <c r="Z316" i="3"/>
  <c r="Z318" i="3" s="1"/>
  <c r="Y316" i="3"/>
  <c r="X316" i="3"/>
  <c r="W316" i="3"/>
  <c r="W319" i="3" s="1"/>
  <c r="V316" i="3"/>
  <c r="V319" i="3" s="1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AF302" i="3"/>
  <c r="Z302" i="3"/>
  <c r="T302" i="3"/>
  <c r="N302" i="3"/>
  <c r="H302" i="3"/>
  <c r="G302" i="3"/>
  <c r="AH301" i="3"/>
  <c r="AG301" i="3"/>
  <c r="AB301" i="3"/>
  <c r="AA301" i="3"/>
  <c r="V301" i="3"/>
  <c r="U301" i="3"/>
  <c r="P301" i="3"/>
  <c r="O301" i="3"/>
  <c r="J301" i="3"/>
  <c r="I301" i="3"/>
  <c r="AI300" i="3"/>
  <c r="AH300" i="3"/>
  <c r="AC300" i="3"/>
  <c r="AB300" i="3"/>
  <c r="W300" i="3"/>
  <c r="V300" i="3"/>
  <c r="Q300" i="3"/>
  <c r="P300" i="3"/>
  <c r="K300" i="3"/>
  <c r="J300" i="3"/>
  <c r="H300" i="3"/>
  <c r="E300" i="3"/>
  <c r="AI299" i="3"/>
  <c r="AI302" i="3" s="1"/>
  <c r="AH299" i="3"/>
  <c r="AH302" i="3" s="1"/>
  <c r="AG299" i="3"/>
  <c r="AG300" i="3" s="1"/>
  <c r="AF299" i="3"/>
  <c r="AF301" i="3" s="1"/>
  <c r="AE299" i="3"/>
  <c r="AE302" i="3" s="1"/>
  <c r="AD299" i="3"/>
  <c r="AC299" i="3"/>
  <c r="AC302" i="3" s="1"/>
  <c r="AB299" i="3"/>
  <c r="AB302" i="3" s="1"/>
  <c r="AA299" i="3"/>
  <c r="AA300" i="3" s="1"/>
  <c r="Z299" i="3"/>
  <c r="Z301" i="3" s="1"/>
  <c r="Y299" i="3"/>
  <c r="Y302" i="3" s="1"/>
  <c r="X299" i="3"/>
  <c r="W299" i="3"/>
  <c r="W302" i="3" s="1"/>
  <c r="V299" i="3"/>
  <c r="V302" i="3" s="1"/>
  <c r="U299" i="3"/>
  <c r="U300" i="3" s="1"/>
  <c r="T299" i="3"/>
  <c r="T301" i="3" s="1"/>
  <c r="S299" i="3"/>
  <c r="S302" i="3" s="1"/>
  <c r="R299" i="3"/>
  <c r="Q299" i="3"/>
  <c r="Q302" i="3" s="1"/>
  <c r="P299" i="3"/>
  <c r="P302" i="3" s="1"/>
  <c r="O299" i="3"/>
  <c r="O300" i="3" s="1"/>
  <c r="N299" i="3"/>
  <c r="N301" i="3" s="1"/>
  <c r="M299" i="3"/>
  <c r="M302" i="3" s="1"/>
  <c r="L299" i="3"/>
  <c r="K299" i="3"/>
  <c r="K302" i="3" s="1"/>
  <c r="J299" i="3"/>
  <c r="J302" i="3" s="1"/>
  <c r="I299" i="3"/>
  <c r="I300" i="3" s="1"/>
  <c r="H299" i="3"/>
  <c r="H301" i="3" s="1"/>
  <c r="G299" i="3"/>
  <c r="F299" i="3"/>
  <c r="E299" i="3"/>
  <c r="E302" i="3" s="1"/>
  <c r="D299" i="3"/>
  <c r="AF300" i="3" s="1"/>
  <c r="AI287" i="3"/>
  <c r="AH287" i="3"/>
  <c r="AG287" i="3"/>
  <c r="AG11" i="4" s="1"/>
  <c r="AF287" i="3"/>
  <c r="AE287" i="3"/>
  <c r="AE11" i="4" s="1"/>
  <c r="AD287" i="3"/>
  <c r="AD11" i="4" s="1"/>
  <c r="AC287" i="3"/>
  <c r="AB287" i="3"/>
  <c r="AA287" i="3"/>
  <c r="Z287" i="3"/>
  <c r="Y287" i="3"/>
  <c r="Y11" i="4" s="1"/>
  <c r="X287" i="3"/>
  <c r="X11" i="4" s="1"/>
  <c r="W287" i="3"/>
  <c r="V287" i="3"/>
  <c r="U287" i="3"/>
  <c r="U11" i="4" s="1"/>
  <c r="T287" i="3"/>
  <c r="S287" i="3"/>
  <c r="R287" i="3"/>
  <c r="Q287" i="3"/>
  <c r="P287" i="3"/>
  <c r="P290" i="3" s="1"/>
  <c r="O287" i="3"/>
  <c r="N287" i="3"/>
  <c r="N290" i="3" s="1"/>
  <c r="M287" i="3"/>
  <c r="L287" i="3"/>
  <c r="K287" i="3"/>
  <c r="J287" i="3"/>
  <c r="J290" i="3" s="1"/>
  <c r="I287" i="3"/>
  <c r="H287" i="3"/>
  <c r="G287" i="3"/>
  <c r="F287" i="3"/>
  <c r="E287" i="3"/>
  <c r="D287" i="3"/>
  <c r="AG277" i="3"/>
  <c r="AE277" i="3"/>
  <c r="AD277" i="3"/>
  <c r="AA277" i="3"/>
  <c r="Z277" i="3"/>
  <c r="X277" i="3"/>
  <c r="V277" i="3"/>
  <c r="U277" i="3"/>
  <c r="P277" i="3"/>
  <c r="O277" i="3"/>
  <c r="L277" i="3"/>
  <c r="I277" i="3"/>
  <c r="F277" i="3"/>
  <c r="AH276" i="3"/>
  <c r="AA276" i="3"/>
  <c r="V276" i="3"/>
  <c r="P276" i="3"/>
  <c r="E276" i="3"/>
  <c r="AG275" i="3"/>
  <c r="AE275" i="3"/>
  <c r="Y275" i="3"/>
  <c r="V275" i="3"/>
  <c r="U275" i="3"/>
  <c r="R275" i="3"/>
  <c r="O275" i="3"/>
  <c r="J275" i="3"/>
  <c r="AI274" i="3"/>
  <c r="AH274" i="3"/>
  <c r="AG274" i="3"/>
  <c r="AF274" i="3"/>
  <c r="AE274" i="3"/>
  <c r="AE276" i="3" s="1"/>
  <c r="AD274" i="3"/>
  <c r="AC274" i="3"/>
  <c r="AB274" i="3"/>
  <c r="AB275" i="3" s="1"/>
  <c r="AA274" i="3"/>
  <c r="Z274" i="3"/>
  <c r="Z275" i="3" s="1"/>
  <c r="Y274" i="3"/>
  <c r="X274" i="3"/>
  <c r="W274" i="3"/>
  <c r="V274" i="3"/>
  <c r="U274" i="3"/>
  <c r="T274" i="3"/>
  <c r="T277" i="3" s="1"/>
  <c r="S274" i="3"/>
  <c r="S277" i="3" s="1"/>
  <c r="R274" i="3"/>
  <c r="R277" i="3" s="1"/>
  <c r="Q274" i="3"/>
  <c r="P274" i="3"/>
  <c r="O274" i="3"/>
  <c r="N274" i="3"/>
  <c r="M274" i="3"/>
  <c r="M276" i="3" s="1"/>
  <c r="L274" i="3"/>
  <c r="K274" i="3"/>
  <c r="J274" i="3"/>
  <c r="I274" i="3"/>
  <c r="H274" i="3"/>
  <c r="H275" i="3" s="1"/>
  <c r="G274" i="3"/>
  <c r="F274" i="3"/>
  <c r="E274" i="3"/>
  <c r="D274" i="3"/>
  <c r="F275" i="3" s="1"/>
  <c r="AG265" i="3"/>
  <c r="AE265" i="3"/>
  <c r="AD265" i="3"/>
  <c r="AB265" i="3"/>
  <c r="Y265" i="3"/>
  <c r="U265" i="3"/>
  <c r="S265" i="3"/>
  <c r="R265" i="3"/>
  <c r="O265" i="3"/>
  <c r="M265" i="3"/>
  <c r="L265" i="3"/>
  <c r="I265" i="3"/>
  <c r="G265" i="3"/>
  <c r="AF264" i="3"/>
  <c r="M264" i="3"/>
  <c r="I264" i="3"/>
  <c r="G264" i="3"/>
  <c r="AH263" i="3"/>
  <c r="AG263" i="3"/>
  <c r="AD263" i="3"/>
  <c r="AC263" i="3"/>
  <c r="AA263" i="3"/>
  <c r="U263" i="3"/>
  <c r="T263" i="3"/>
  <c r="O263" i="3"/>
  <c r="M263" i="3"/>
  <c r="J263" i="3"/>
  <c r="G263" i="3"/>
  <c r="AI262" i="3"/>
  <c r="AI264" i="3" s="1"/>
  <c r="AH262" i="3"/>
  <c r="AG262" i="3"/>
  <c r="AF262" i="3"/>
  <c r="AE262" i="3"/>
  <c r="AE264" i="3" s="1"/>
  <c r="AD262" i="3"/>
  <c r="AC262" i="3"/>
  <c r="AC265" i="3" s="1"/>
  <c r="AB262" i="3"/>
  <c r="AB263" i="3" s="1"/>
  <c r="AA262" i="3"/>
  <c r="AA265" i="3" s="1"/>
  <c r="Z262" i="3"/>
  <c r="Y262" i="3"/>
  <c r="Y264" i="3" s="1"/>
  <c r="X262" i="3"/>
  <c r="X263" i="3" s="1"/>
  <c r="W262" i="3"/>
  <c r="X264" i="3" s="1"/>
  <c r="V262" i="3"/>
  <c r="V265" i="3" s="1"/>
  <c r="U262" i="3"/>
  <c r="T262" i="3"/>
  <c r="S262" i="3"/>
  <c r="R262" i="3"/>
  <c r="Q262" i="3"/>
  <c r="Q265" i="3" s="1"/>
  <c r="P262" i="3"/>
  <c r="O262" i="3"/>
  <c r="N262" i="3"/>
  <c r="M262" i="3"/>
  <c r="L262" i="3"/>
  <c r="K262" i="3"/>
  <c r="K263" i="3" s="1"/>
  <c r="J262" i="3"/>
  <c r="J265" i="3" s="1"/>
  <c r="I262" i="3"/>
  <c r="I263" i="3" s="1"/>
  <c r="H262" i="3"/>
  <c r="G262" i="3"/>
  <c r="F262" i="3"/>
  <c r="E262" i="3"/>
  <c r="D262" i="3"/>
  <c r="D265" i="3" s="1"/>
  <c r="M251" i="3"/>
  <c r="AI248" i="3"/>
  <c r="AH248" i="3"/>
  <c r="AG248" i="3"/>
  <c r="AG8" i="4" s="1"/>
  <c r="AF248" i="3"/>
  <c r="AE248" i="3"/>
  <c r="AE8" i="4" s="1"/>
  <c r="AD248" i="3"/>
  <c r="AC248" i="3"/>
  <c r="AB248" i="3"/>
  <c r="AA248" i="3"/>
  <c r="AA8" i="4" s="1"/>
  <c r="Z248" i="3"/>
  <c r="Y248" i="3"/>
  <c r="Y251" i="3" s="1"/>
  <c r="X248" i="3"/>
  <c r="X8" i="4" s="1"/>
  <c r="W248" i="3"/>
  <c r="V248" i="3"/>
  <c r="V8" i="4" s="1"/>
  <c r="U248" i="3"/>
  <c r="T248" i="3"/>
  <c r="S248" i="3"/>
  <c r="R248" i="3"/>
  <c r="Q248" i="3"/>
  <c r="Q251" i="3" s="1"/>
  <c r="P248" i="3"/>
  <c r="P251" i="3" s="1"/>
  <c r="O248" i="3"/>
  <c r="N248" i="3"/>
  <c r="M248" i="3"/>
  <c r="L248" i="3"/>
  <c r="L251" i="3" s="1"/>
  <c r="K248" i="3"/>
  <c r="K251" i="3" s="1"/>
  <c r="J248" i="3"/>
  <c r="J251" i="3" s="1"/>
  <c r="I248" i="3"/>
  <c r="H248" i="3"/>
  <c r="H251" i="3" s="1"/>
  <c r="G248" i="3"/>
  <c r="F248" i="3"/>
  <c r="E248" i="3"/>
  <c r="E251" i="3" s="1"/>
  <c r="D248" i="3"/>
  <c r="AI230" i="3"/>
  <c r="AJ232" i="3" s="1"/>
  <c r="AH230" i="3"/>
  <c r="AH233" i="3" s="1"/>
  <c r="AG230" i="3"/>
  <c r="AF230" i="3"/>
  <c r="AE230" i="3"/>
  <c r="AE233" i="3" s="1"/>
  <c r="AD230" i="3"/>
  <c r="AC230" i="3"/>
  <c r="AC233" i="3" s="1"/>
  <c r="AB230" i="3"/>
  <c r="AB233" i="3" s="1"/>
  <c r="AA230" i="3"/>
  <c r="AA233" i="3" s="1"/>
  <c r="Z230" i="3"/>
  <c r="Y230" i="3"/>
  <c r="X230" i="3"/>
  <c r="W230" i="3"/>
  <c r="V230" i="3"/>
  <c r="V233" i="3" s="1"/>
  <c r="U230" i="3"/>
  <c r="U233" i="3" s="1"/>
  <c r="T230" i="3"/>
  <c r="S230" i="3"/>
  <c r="R230" i="3"/>
  <c r="R233" i="3" s="1"/>
  <c r="Q230" i="3"/>
  <c r="P230" i="3"/>
  <c r="O230" i="3"/>
  <c r="P232" i="3" s="1"/>
  <c r="N230" i="3"/>
  <c r="N233" i="3" s="1"/>
  <c r="M230" i="3"/>
  <c r="M233" i="3" s="1"/>
  <c r="L230" i="3"/>
  <c r="K230" i="3"/>
  <c r="K233" i="3" s="1"/>
  <c r="J230" i="3"/>
  <c r="I230" i="3"/>
  <c r="I233" i="3" s="1"/>
  <c r="H230" i="3"/>
  <c r="H233" i="3" s="1"/>
  <c r="G230" i="3"/>
  <c r="G233" i="3" s="1"/>
  <c r="F230" i="3"/>
  <c r="F233" i="3" s="1"/>
  <c r="E230" i="3"/>
  <c r="E233" i="3" s="1"/>
  <c r="D230" i="3"/>
  <c r="AL231" i="3" s="1"/>
  <c r="AG226" i="3"/>
  <c r="AF226" i="3"/>
  <c r="AC226" i="3"/>
  <c r="X226" i="3"/>
  <c r="T226" i="3"/>
  <c r="R226" i="3"/>
  <c r="O226" i="3"/>
  <c r="N226" i="3"/>
  <c r="K226" i="3"/>
  <c r="F226" i="3"/>
  <c r="AC225" i="3"/>
  <c r="T225" i="3"/>
  <c r="K225" i="3"/>
  <c r="AG224" i="3"/>
  <c r="Z224" i="3"/>
  <c r="R224" i="3"/>
  <c r="L224" i="3"/>
  <c r="F224" i="3"/>
  <c r="AI223" i="3"/>
  <c r="AI225" i="3" s="1"/>
  <c r="AH223" i="3"/>
  <c r="AG223" i="3"/>
  <c r="AG225" i="3" s="1"/>
  <c r="AF223" i="3"/>
  <c r="AE223" i="3"/>
  <c r="AD223" i="3"/>
  <c r="AD226" i="3" s="1"/>
  <c r="AC223" i="3"/>
  <c r="AB223" i="3"/>
  <c r="AB226" i="3" s="1"/>
  <c r="AA223" i="3"/>
  <c r="AA225" i="3" s="1"/>
  <c r="Z223" i="3"/>
  <c r="Z226" i="3" s="1"/>
  <c r="Y223" i="3"/>
  <c r="X223" i="3"/>
  <c r="W223" i="3"/>
  <c r="W226" i="3" s="1"/>
  <c r="V223" i="3"/>
  <c r="V226" i="3" s="1"/>
  <c r="U223" i="3"/>
  <c r="U225" i="3" s="1"/>
  <c r="T223" i="3"/>
  <c r="T224" i="3" s="1"/>
  <c r="S223" i="3"/>
  <c r="R223" i="3"/>
  <c r="Q223" i="3"/>
  <c r="Q224" i="3" s="1"/>
  <c r="P223" i="3"/>
  <c r="P226" i="3" s="1"/>
  <c r="O223" i="3"/>
  <c r="O225" i="3" s="1"/>
  <c r="N223" i="3"/>
  <c r="M223" i="3"/>
  <c r="L223" i="3"/>
  <c r="L226" i="3" s="1"/>
  <c r="K223" i="3"/>
  <c r="K224" i="3" s="1"/>
  <c r="J223" i="3"/>
  <c r="J226" i="3" s="1"/>
  <c r="I223" i="3"/>
  <c r="I225" i="3" s="1"/>
  <c r="H223" i="3"/>
  <c r="H226" i="3" s="1"/>
  <c r="G223" i="3"/>
  <c r="F223" i="3"/>
  <c r="E223" i="3"/>
  <c r="E226" i="3" s="1"/>
  <c r="D223" i="3"/>
  <c r="D226" i="3" s="1"/>
  <c r="AI218" i="3"/>
  <c r="AG218" i="3"/>
  <c r="AF218" i="3"/>
  <c r="AD218" i="3"/>
  <c r="AC218" i="3"/>
  <c r="AA218" i="3"/>
  <c r="Z218" i="3"/>
  <c r="X218" i="3"/>
  <c r="W218" i="3"/>
  <c r="U218" i="3"/>
  <c r="T218" i="3"/>
  <c r="R218" i="3"/>
  <c r="Q218" i="3"/>
  <c r="O218" i="3"/>
  <c r="N218" i="3"/>
  <c r="L218" i="3"/>
  <c r="K218" i="3"/>
  <c r="I218" i="3"/>
  <c r="H218" i="3"/>
  <c r="F218" i="3"/>
  <c r="E218" i="3"/>
  <c r="AI217" i="3"/>
  <c r="AC217" i="3"/>
  <c r="AI215" i="3"/>
  <c r="AH215" i="3"/>
  <c r="AH217" i="3" s="1"/>
  <c r="AG215" i="3"/>
  <c r="AG217" i="3" s="1"/>
  <c r="AF215" i="3"/>
  <c r="AE215" i="3"/>
  <c r="AD215" i="3"/>
  <c r="AD217" i="3" s="1"/>
  <c r="AC215" i="3"/>
  <c r="AB215" i="3"/>
  <c r="AB217" i="3" s="1"/>
  <c r="AA215" i="3"/>
  <c r="AA217" i="3" s="1"/>
  <c r="Z215" i="3"/>
  <c r="Y215" i="3"/>
  <c r="X215" i="3"/>
  <c r="X217" i="3" s="1"/>
  <c r="W215" i="3"/>
  <c r="V215" i="3"/>
  <c r="U215" i="3"/>
  <c r="U217" i="3" s="1"/>
  <c r="T215" i="3"/>
  <c r="S215" i="3"/>
  <c r="R215" i="3"/>
  <c r="R217" i="3" s="1"/>
  <c r="Q215" i="3"/>
  <c r="P215" i="3"/>
  <c r="O215" i="3"/>
  <c r="O217" i="3" s="1"/>
  <c r="N215" i="3"/>
  <c r="M215" i="3"/>
  <c r="L215" i="3"/>
  <c r="L217" i="3" s="1"/>
  <c r="K215" i="3"/>
  <c r="J215" i="3"/>
  <c r="I215" i="3"/>
  <c r="I217" i="3" s="1"/>
  <c r="H215" i="3"/>
  <c r="G215" i="3"/>
  <c r="F215" i="3"/>
  <c r="F217" i="3" s="1"/>
  <c r="E215" i="3"/>
  <c r="D215" i="3"/>
  <c r="AI208" i="3"/>
  <c r="AH208" i="3"/>
  <c r="AG208" i="3"/>
  <c r="AF208" i="3"/>
  <c r="AF211" i="3" s="1"/>
  <c r="AE208" i="3"/>
  <c r="AD208" i="3"/>
  <c r="AC208" i="3"/>
  <c r="AC211" i="3" s="1"/>
  <c r="AB208" i="3"/>
  <c r="AA208" i="3"/>
  <c r="AA210" i="3" s="1"/>
  <c r="Z208" i="3"/>
  <c r="Y208" i="3"/>
  <c r="X208" i="3"/>
  <c r="W208" i="3"/>
  <c r="W211" i="3" s="1"/>
  <c r="V208" i="3"/>
  <c r="U208" i="3"/>
  <c r="U210" i="3" s="1"/>
  <c r="T208" i="3"/>
  <c r="T211" i="3" s="1"/>
  <c r="S208" i="3"/>
  <c r="T210" i="3" s="1"/>
  <c r="R208" i="3"/>
  <c r="Q208" i="3"/>
  <c r="Q211" i="3" s="1"/>
  <c r="P208" i="3"/>
  <c r="O208" i="3"/>
  <c r="O210" i="3" s="1"/>
  <c r="N208" i="3"/>
  <c r="N211" i="3" s="1"/>
  <c r="M208" i="3"/>
  <c r="L208" i="3"/>
  <c r="K208" i="3"/>
  <c r="K211" i="3" s="1"/>
  <c r="J208" i="3"/>
  <c r="I208" i="3"/>
  <c r="H208" i="3"/>
  <c r="H211" i="3" s="1"/>
  <c r="G208" i="3"/>
  <c r="F208" i="3"/>
  <c r="E208" i="3"/>
  <c r="E211" i="3" s="1"/>
  <c r="D208" i="3"/>
  <c r="AL209" i="3" s="1"/>
  <c r="AI201" i="3"/>
  <c r="AJ203" i="3" s="1"/>
  <c r="AH201" i="3"/>
  <c r="AG201" i="3"/>
  <c r="AF201" i="3"/>
  <c r="AF204" i="3" s="1"/>
  <c r="AE201" i="3"/>
  <c r="AD201" i="3"/>
  <c r="AC201" i="3"/>
  <c r="AC204" i="3" s="1"/>
  <c r="AB201" i="3"/>
  <c r="AA201" i="3"/>
  <c r="Z201" i="3"/>
  <c r="Z204" i="3" s="1"/>
  <c r="Y201" i="3"/>
  <c r="Y195" i="3" s="1"/>
  <c r="Y9" i="4" s="1"/>
  <c r="X201" i="3"/>
  <c r="W201" i="3"/>
  <c r="W204" i="3" s="1"/>
  <c r="V201" i="3"/>
  <c r="U201" i="3"/>
  <c r="T201" i="3"/>
  <c r="T204" i="3" s="1"/>
  <c r="S201" i="3"/>
  <c r="R201" i="3"/>
  <c r="R204" i="3" s="1"/>
  <c r="Q201" i="3"/>
  <c r="Q204" i="3" s="1"/>
  <c r="P201" i="3"/>
  <c r="O201" i="3"/>
  <c r="N201" i="3"/>
  <c r="N204" i="3" s="1"/>
  <c r="M201" i="3"/>
  <c r="M195" i="3" s="1"/>
  <c r="M9" i="4" s="1"/>
  <c r="L201" i="3"/>
  <c r="K201" i="3"/>
  <c r="K204" i="3" s="1"/>
  <c r="J201" i="3"/>
  <c r="I201" i="3"/>
  <c r="H201" i="3"/>
  <c r="H204" i="3" s="1"/>
  <c r="G201" i="3"/>
  <c r="F201" i="3"/>
  <c r="E201" i="3"/>
  <c r="E204" i="3" s="1"/>
  <c r="D201" i="3"/>
  <c r="AL202" i="3" s="1"/>
  <c r="AD195" i="3"/>
  <c r="AD9" i="4" s="1"/>
  <c r="AC195" i="3"/>
  <c r="AG183" i="3"/>
  <c r="AE183" i="3"/>
  <c r="AD183" i="3"/>
  <c r="AA183" i="3"/>
  <c r="Y183" i="3"/>
  <c r="X183" i="3"/>
  <c r="U183" i="3"/>
  <c r="S183" i="3"/>
  <c r="R183" i="3"/>
  <c r="O183" i="3"/>
  <c r="M183" i="3"/>
  <c r="L183" i="3"/>
  <c r="I183" i="3"/>
  <c r="G183" i="3"/>
  <c r="F183" i="3"/>
  <c r="AG182" i="3"/>
  <c r="AA182" i="3"/>
  <c r="U182" i="3"/>
  <c r="O182" i="3"/>
  <c r="I182" i="3"/>
  <c r="AH181" i="3"/>
  <c r="AD181" i="3"/>
  <c r="AB181" i="3"/>
  <c r="X181" i="3"/>
  <c r="V181" i="3"/>
  <c r="R181" i="3"/>
  <c r="P181" i="3"/>
  <c r="L181" i="3"/>
  <c r="J181" i="3"/>
  <c r="F181" i="3"/>
  <c r="AI180" i="3"/>
  <c r="AH180" i="3"/>
  <c r="AH183" i="3" s="1"/>
  <c r="AG180" i="3"/>
  <c r="AF180" i="3"/>
  <c r="AF182" i="3" s="1"/>
  <c r="AE180" i="3"/>
  <c r="AE182" i="3" s="1"/>
  <c r="AD180" i="3"/>
  <c r="AC180" i="3"/>
  <c r="AB180" i="3"/>
  <c r="AB183" i="3" s="1"/>
  <c r="AA180" i="3"/>
  <c r="Z180" i="3"/>
  <c r="Z182" i="3" s="1"/>
  <c r="Y180" i="3"/>
  <c r="Y182" i="3" s="1"/>
  <c r="X180" i="3"/>
  <c r="W180" i="3"/>
  <c r="V180" i="3"/>
  <c r="V183" i="3" s="1"/>
  <c r="U180" i="3"/>
  <c r="T180" i="3"/>
  <c r="T182" i="3" s="1"/>
  <c r="S180" i="3"/>
  <c r="S182" i="3" s="1"/>
  <c r="R180" i="3"/>
  <c r="Q180" i="3"/>
  <c r="P180" i="3"/>
  <c r="P183" i="3" s="1"/>
  <c r="O180" i="3"/>
  <c r="N180" i="3"/>
  <c r="N182" i="3" s="1"/>
  <c r="M180" i="3"/>
  <c r="M182" i="3" s="1"/>
  <c r="L180" i="3"/>
  <c r="K180" i="3"/>
  <c r="J180" i="3"/>
  <c r="J183" i="3" s="1"/>
  <c r="I180" i="3"/>
  <c r="H180" i="3"/>
  <c r="H182" i="3" s="1"/>
  <c r="G180" i="3"/>
  <c r="G182" i="3" s="1"/>
  <c r="F180" i="3"/>
  <c r="E180" i="3"/>
  <c r="D180" i="3"/>
  <c r="AG181" i="3" s="1"/>
  <c r="AI173" i="3"/>
  <c r="AJ175" i="3" s="1"/>
  <c r="AH173" i="3"/>
  <c r="AH176" i="3" s="1"/>
  <c r="AG173" i="3"/>
  <c r="AG176" i="3" s="1"/>
  <c r="AF173" i="3"/>
  <c r="AE173" i="3"/>
  <c r="AD173" i="3"/>
  <c r="AD176" i="3" s="1"/>
  <c r="AC173" i="3"/>
  <c r="AB173" i="3"/>
  <c r="AB176" i="3" s="1"/>
  <c r="AA173" i="3"/>
  <c r="AA176" i="3" s="1"/>
  <c r="Z173" i="3"/>
  <c r="Y173" i="3"/>
  <c r="Y175" i="3" s="1"/>
  <c r="X173" i="3"/>
  <c r="W173" i="3"/>
  <c r="V173" i="3"/>
  <c r="V175" i="3" s="1"/>
  <c r="U173" i="3"/>
  <c r="T173" i="3"/>
  <c r="S173" i="3"/>
  <c r="R173" i="3"/>
  <c r="R176" i="3" s="1"/>
  <c r="Q173" i="3"/>
  <c r="P173" i="3"/>
  <c r="P175" i="3" s="1"/>
  <c r="O173" i="3"/>
  <c r="N173" i="3"/>
  <c r="M173" i="3"/>
  <c r="L173" i="3"/>
  <c r="K173" i="3"/>
  <c r="J173" i="3"/>
  <c r="J175" i="3" s="1"/>
  <c r="I173" i="3"/>
  <c r="I176" i="3" s="1"/>
  <c r="H173" i="3"/>
  <c r="G173" i="3"/>
  <c r="F173" i="3"/>
  <c r="E173" i="3"/>
  <c r="D173" i="3"/>
  <c r="Y162" i="3"/>
  <c r="AI159" i="3"/>
  <c r="AJ161" i="3" s="1"/>
  <c r="AH159" i="3"/>
  <c r="AH162" i="3" s="1"/>
  <c r="AG159" i="3"/>
  <c r="AF159" i="3"/>
  <c r="AF161" i="3" s="1"/>
  <c r="AE159" i="3"/>
  <c r="AE162" i="3" s="1"/>
  <c r="AD159" i="3"/>
  <c r="AC159" i="3"/>
  <c r="AB159" i="3"/>
  <c r="AA159" i="3"/>
  <c r="Z159" i="3"/>
  <c r="Z161" i="3" s="1"/>
  <c r="Y159" i="3"/>
  <c r="X159" i="3"/>
  <c r="X160" i="3" s="1"/>
  <c r="W159" i="3"/>
  <c r="V159" i="3"/>
  <c r="V162" i="3" s="1"/>
  <c r="U159" i="3"/>
  <c r="U162" i="3" s="1"/>
  <c r="T159" i="3"/>
  <c r="T161" i="3" s="1"/>
  <c r="S159" i="3"/>
  <c r="R159" i="3"/>
  <c r="R162" i="3" s="1"/>
  <c r="Q159" i="3"/>
  <c r="P159" i="3"/>
  <c r="P162" i="3" s="1"/>
  <c r="O159" i="3"/>
  <c r="N159" i="3"/>
  <c r="N161" i="3" s="1"/>
  <c r="M159" i="3"/>
  <c r="M162" i="3" s="1"/>
  <c r="L159" i="3"/>
  <c r="L162" i="3" s="1"/>
  <c r="K159" i="3"/>
  <c r="J159" i="3"/>
  <c r="I159" i="3"/>
  <c r="H159" i="3"/>
  <c r="H161" i="3" s="1"/>
  <c r="G159" i="3"/>
  <c r="G162" i="3" s="1"/>
  <c r="F159" i="3"/>
  <c r="F160" i="3" s="1"/>
  <c r="E159" i="3"/>
  <c r="D159" i="3"/>
  <c r="AL160" i="3" s="1"/>
  <c r="V155" i="3"/>
  <c r="F155" i="3"/>
  <c r="AI152" i="3"/>
  <c r="AJ154" i="3" s="1"/>
  <c r="AH152" i="3"/>
  <c r="AG152" i="3"/>
  <c r="AG155" i="3" s="1"/>
  <c r="AF152" i="3"/>
  <c r="AE152" i="3"/>
  <c r="AE155" i="3" s="1"/>
  <c r="AD152" i="3"/>
  <c r="AD155" i="3" s="1"/>
  <c r="AC152" i="3"/>
  <c r="AB152" i="3"/>
  <c r="AB155" i="3" s="1"/>
  <c r="AA152" i="3"/>
  <c r="Z152" i="3"/>
  <c r="Y152" i="3"/>
  <c r="Y155" i="3" s="1"/>
  <c r="X152" i="3"/>
  <c r="W152" i="3"/>
  <c r="V152" i="3"/>
  <c r="U152" i="3"/>
  <c r="U155" i="3" s="1"/>
  <c r="T152" i="3"/>
  <c r="T154" i="3" s="1"/>
  <c r="S152" i="3"/>
  <c r="R152" i="3"/>
  <c r="R155" i="3" s="1"/>
  <c r="Q152" i="3"/>
  <c r="P152" i="3"/>
  <c r="P153" i="3" s="1"/>
  <c r="O152" i="3"/>
  <c r="O155" i="3" s="1"/>
  <c r="N152" i="3"/>
  <c r="M152" i="3"/>
  <c r="M155" i="3" s="1"/>
  <c r="L152" i="3"/>
  <c r="L155" i="3" s="1"/>
  <c r="K152" i="3"/>
  <c r="J152" i="3"/>
  <c r="I152" i="3"/>
  <c r="H152" i="3"/>
  <c r="G152" i="3"/>
  <c r="G155" i="3" s="1"/>
  <c r="F152" i="3"/>
  <c r="E152" i="3"/>
  <c r="D152" i="3"/>
  <c r="AL153" i="3" s="1"/>
  <c r="AI145" i="3"/>
  <c r="AJ147" i="3" s="1"/>
  <c r="AH145" i="3"/>
  <c r="AH148" i="3" s="1"/>
  <c r="AG145" i="3"/>
  <c r="AG148" i="3" s="1"/>
  <c r="AF145" i="3"/>
  <c r="AE145" i="3"/>
  <c r="AD145" i="3"/>
  <c r="AD148" i="3" s="1"/>
  <c r="AC145" i="3"/>
  <c r="AB145" i="3"/>
  <c r="AA145" i="3"/>
  <c r="AA148" i="3" s="1"/>
  <c r="Z145" i="3"/>
  <c r="Y145" i="3"/>
  <c r="Y147" i="3" s="1"/>
  <c r="X145" i="3"/>
  <c r="X148" i="3" s="1"/>
  <c r="W145" i="3"/>
  <c r="V145" i="3"/>
  <c r="U145" i="3"/>
  <c r="T145" i="3"/>
  <c r="S145" i="3"/>
  <c r="R145" i="3"/>
  <c r="R148" i="3" s="1"/>
  <c r="Q145" i="3"/>
  <c r="P145" i="3"/>
  <c r="O145" i="3"/>
  <c r="N145" i="3"/>
  <c r="M145" i="3"/>
  <c r="M147" i="3" s="1"/>
  <c r="L145" i="3"/>
  <c r="L148" i="3" s="1"/>
  <c r="K145" i="3"/>
  <c r="J145" i="3"/>
  <c r="I145" i="3"/>
  <c r="I148" i="3" s="1"/>
  <c r="H145" i="3"/>
  <c r="G145" i="3"/>
  <c r="F145" i="3"/>
  <c r="F148" i="3" s="1"/>
  <c r="E145" i="3"/>
  <c r="D145" i="3"/>
  <c r="AL146" i="3" s="1"/>
  <c r="AI138" i="3"/>
  <c r="AH138" i="3"/>
  <c r="AG138" i="3"/>
  <c r="AG141" i="3" s="1"/>
  <c r="AF138" i="3"/>
  <c r="AE138" i="3"/>
  <c r="AD138" i="3"/>
  <c r="AD141" i="3" s="1"/>
  <c r="AC138" i="3"/>
  <c r="AB138" i="3"/>
  <c r="AB141" i="3" s="1"/>
  <c r="AA138" i="3"/>
  <c r="Z138" i="3"/>
  <c r="Y138" i="3"/>
  <c r="X138" i="3"/>
  <c r="X141" i="3" s="1"/>
  <c r="W138" i="3"/>
  <c r="V138" i="3"/>
  <c r="U138" i="3"/>
  <c r="U141" i="3" s="1"/>
  <c r="T138" i="3"/>
  <c r="S138" i="3"/>
  <c r="R138" i="3"/>
  <c r="Q138" i="3"/>
  <c r="P138" i="3"/>
  <c r="P139" i="3" s="1"/>
  <c r="O138" i="3"/>
  <c r="N138" i="3"/>
  <c r="M138" i="3"/>
  <c r="L138" i="3"/>
  <c r="L141" i="3" s="1"/>
  <c r="K138" i="3"/>
  <c r="J138" i="3"/>
  <c r="J141" i="3" s="1"/>
  <c r="I138" i="3"/>
  <c r="I141" i="3" s="1"/>
  <c r="H138" i="3"/>
  <c r="G138" i="3"/>
  <c r="F138" i="3"/>
  <c r="F141" i="3" s="1"/>
  <c r="E138" i="3"/>
  <c r="D138" i="3"/>
  <c r="AL139" i="3" s="1"/>
  <c r="AI96" i="3"/>
  <c r="AJ98" i="3" s="1"/>
  <c r="AH96" i="3"/>
  <c r="AH99" i="3" s="1"/>
  <c r="AG96" i="3"/>
  <c r="AF96" i="3"/>
  <c r="AE96" i="3"/>
  <c r="AD96" i="3"/>
  <c r="AD99" i="3" s="1"/>
  <c r="AC96" i="3"/>
  <c r="AC83" i="3" s="1"/>
  <c r="AB96" i="3"/>
  <c r="AB99" i="3" s="1"/>
  <c r="AA96" i="3"/>
  <c r="Z96" i="3"/>
  <c r="Z83" i="3" s="1"/>
  <c r="Z7" i="4" s="1"/>
  <c r="Y96" i="3"/>
  <c r="X96" i="3"/>
  <c r="X99" i="3" s="1"/>
  <c r="W96" i="3"/>
  <c r="W83" i="3" s="1"/>
  <c r="V96" i="3"/>
  <c r="V99" i="3" s="1"/>
  <c r="U96" i="3"/>
  <c r="T96" i="3"/>
  <c r="T83" i="3" s="1"/>
  <c r="S96" i="3"/>
  <c r="S83" i="3" s="1"/>
  <c r="R96" i="3"/>
  <c r="R99" i="3" s="1"/>
  <c r="Q96" i="3"/>
  <c r="P96" i="3"/>
  <c r="O96" i="3"/>
  <c r="N96" i="3"/>
  <c r="N83" i="3" s="1"/>
  <c r="N7" i="4" s="1"/>
  <c r="M96" i="3"/>
  <c r="M83" i="3" s="1"/>
  <c r="L96" i="3"/>
  <c r="L99" i="3" s="1"/>
  <c r="K96" i="3"/>
  <c r="K99" i="3" s="1"/>
  <c r="J96" i="3"/>
  <c r="J99" i="3" s="1"/>
  <c r="I96" i="3"/>
  <c r="H96" i="3"/>
  <c r="H99" i="3" s="1"/>
  <c r="G96" i="3"/>
  <c r="F96" i="3"/>
  <c r="F99" i="3" s="1"/>
  <c r="E96" i="3"/>
  <c r="E99" i="3" s="1"/>
  <c r="D96" i="3"/>
  <c r="AL97" i="3" s="1"/>
  <c r="AI83" i="3"/>
  <c r="AH83" i="3"/>
  <c r="Y83" i="3"/>
  <c r="Y7" i="4" s="1"/>
  <c r="X83" i="3"/>
  <c r="Q83" i="3"/>
  <c r="G83" i="3"/>
  <c r="AI69" i="3"/>
  <c r="AH69" i="3"/>
  <c r="AG69" i="3"/>
  <c r="AF69" i="3"/>
  <c r="AF72" i="3" s="1"/>
  <c r="AE69" i="3"/>
  <c r="AD69" i="3"/>
  <c r="AC69" i="3"/>
  <c r="AC72" i="3" s="1"/>
  <c r="AB69" i="3"/>
  <c r="AB72" i="3" s="1"/>
  <c r="AA69" i="3"/>
  <c r="Z69" i="3"/>
  <c r="Y69" i="3"/>
  <c r="Y71" i="3" s="1"/>
  <c r="X69" i="3"/>
  <c r="W69" i="3"/>
  <c r="V69" i="3"/>
  <c r="U69" i="3"/>
  <c r="T69" i="3"/>
  <c r="T72" i="3" s="1"/>
  <c r="S69" i="3"/>
  <c r="R69" i="3"/>
  <c r="Q69" i="3"/>
  <c r="Q72" i="3" s="1"/>
  <c r="P69" i="3"/>
  <c r="P72" i="3" s="1"/>
  <c r="O69" i="3"/>
  <c r="N69" i="3"/>
  <c r="M69" i="3"/>
  <c r="L69" i="3"/>
  <c r="K69" i="3"/>
  <c r="K72" i="3" s="1"/>
  <c r="J69" i="3"/>
  <c r="I69" i="3"/>
  <c r="H69" i="3"/>
  <c r="H72" i="3" s="1"/>
  <c r="G69" i="3"/>
  <c r="G71" i="3" s="1"/>
  <c r="F69" i="3"/>
  <c r="E69" i="3"/>
  <c r="D69" i="3"/>
  <c r="AL70" i="3" s="1"/>
  <c r="AI62" i="3"/>
  <c r="AH62" i="3"/>
  <c r="AG62" i="3"/>
  <c r="AF62" i="3"/>
  <c r="AE62" i="3"/>
  <c r="AD62" i="3"/>
  <c r="AC62" i="3"/>
  <c r="AC65" i="3" s="1"/>
  <c r="AB62" i="3"/>
  <c r="AA62" i="3"/>
  <c r="Z62" i="3"/>
  <c r="Z65" i="3" s="1"/>
  <c r="Y62" i="3"/>
  <c r="X62" i="3"/>
  <c r="W62" i="3"/>
  <c r="W65" i="3" s="1"/>
  <c r="V62" i="3"/>
  <c r="V65" i="3" s="1"/>
  <c r="U62" i="3"/>
  <c r="T62" i="3"/>
  <c r="S62" i="3"/>
  <c r="R62" i="3"/>
  <c r="Q62" i="3"/>
  <c r="P62" i="3"/>
  <c r="O62" i="3"/>
  <c r="N62" i="3"/>
  <c r="N65" i="3" s="1"/>
  <c r="M62" i="3"/>
  <c r="L62" i="3"/>
  <c r="K62" i="3"/>
  <c r="K65" i="3" s="1"/>
  <c r="J62" i="3"/>
  <c r="J65" i="3" s="1"/>
  <c r="I62" i="3"/>
  <c r="H62" i="3"/>
  <c r="G62" i="3"/>
  <c r="F62" i="3"/>
  <c r="E62" i="3"/>
  <c r="D62" i="3"/>
  <c r="AL63" i="3" s="1"/>
  <c r="AI55" i="3"/>
  <c r="AJ57" i="3" s="1"/>
  <c r="AH55" i="3"/>
  <c r="AH58" i="3" s="1"/>
  <c r="AG55" i="3"/>
  <c r="AF55" i="3"/>
  <c r="AF58" i="3" s="1"/>
  <c r="AE55" i="3"/>
  <c r="AD55" i="3"/>
  <c r="AC55" i="3"/>
  <c r="AB55" i="3"/>
  <c r="AB58" i="3" s="1"/>
  <c r="AA55" i="3"/>
  <c r="Z55" i="3"/>
  <c r="Z58" i="3" s="1"/>
  <c r="Y55" i="3"/>
  <c r="X55" i="3"/>
  <c r="W55" i="3"/>
  <c r="V55" i="3"/>
  <c r="V58" i="3" s="1"/>
  <c r="U55" i="3"/>
  <c r="T55" i="3"/>
  <c r="T58" i="3" s="1"/>
  <c r="S55" i="3"/>
  <c r="R55" i="3"/>
  <c r="Q55" i="3"/>
  <c r="P55" i="3"/>
  <c r="P58" i="3" s="1"/>
  <c r="O55" i="3"/>
  <c r="N55" i="3"/>
  <c r="N58" i="3" s="1"/>
  <c r="M55" i="3"/>
  <c r="L55" i="3"/>
  <c r="K55" i="3"/>
  <c r="J55" i="3"/>
  <c r="J58" i="3" s="1"/>
  <c r="I55" i="3"/>
  <c r="H55" i="3"/>
  <c r="H58" i="3" s="1"/>
  <c r="G55" i="3"/>
  <c r="F55" i="3"/>
  <c r="E55" i="3"/>
  <c r="D55" i="3"/>
  <c r="AL56" i="3" s="1"/>
  <c r="AI44" i="3"/>
  <c r="AH44" i="3"/>
  <c r="AH47" i="3" s="1"/>
  <c r="AG44" i="3"/>
  <c r="AF44" i="3"/>
  <c r="AF47" i="3" s="1"/>
  <c r="AE44" i="3"/>
  <c r="AD44" i="3"/>
  <c r="AC44" i="3"/>
  <c r="AB44" i="3"/>
  <c r="AB47" i="3" s="1"/>
  <c r="AA44" i="3"/>
  <c r="Z44" i="3"/>
  <c r="Z47" i="3" s="1"/>
  <c r="Y44" i="3"/>
  <c r="X44" i="3"/>
  <c r="W44" i="3"/>
  <c r="V44" i="3"/>
  <c r="V47" i="3" s="1"/>
  <c r="U44" i="3"/>
  <c r="T44" i="3"/>
  <c r="T47" i="3" s="1"/>
  <c r="S44" i="3"/>
  <c r="R44" i="3"/>
  <c r="Q44" i="3"/>
  <c r="P44" i="3"/>
  <c r="P47" i="3" s="1"/>
  <c r="O44" i="3"/>
  <c r="N44" i="3"/>
  <c r="N47" i="3" s="1"/>
  <c r="M44" i="3"/>
  <c r="L44" i="3"/>
  <c r="K44" i="3"/>
  <c r="J44" i="3"/>
  <c r="J47" i="3" s="1"/>
  <c r="I44" i="3"/>
  <c r="H44" i="3"/>
  <c r="H47" i="3" s="1"/>
  <c r="G44" i="3"/>
  <c r="F44" i="3"/>
  <c r="G46" i="3" s="1"/>
  <c r="E44" i="3"/>
  <c r="D44" i="3"/>
  <c r="AL45" i="3" s="1"/>
  <c r="AB38" i="3"/>
  <c r="AI37" i="3"/>
  <c r="AH37" i="3"/>
  <c r="AH40" i="3" s="1"/>
  <c r="AG37" i="3"/>
  <c r="AG40" i="3" s="1"/>
  <c r="AF37" i="3"/>
  <c r="AF40" i="3" s="1"/>
  <c r="AE37" i="3"/>
  <c r="AE40" i="3" s="1"/>
  <c r="AD37" i="3"/>
  <c r="AD40" i="3" s="1"/>
  <c r="AC37" i="3"/>
  <c r="AC40" i="3" s="1"/>
  <c r="AB37" i="3"/>
  <c r="AB40" i="3" s="1"/>
  <c r="AA37" i="3"/>
  <c r="AA40" i="3" s="1"/>
  <c r="Z37" i="3"/>
  <c r="Z40" i="3" s="1"/>
  <c r="Y37" i="3"/>
  <c r="Y40" i="3" s="1"/>
  <c r="X37" i="3"/>
  <c r="X40" i="3" s="1"/>
  <c r="W37" i="3"/>
  <c r="V37" i="3"/>
  <c r="V40" i="3" s="1"/>
  <c r="U37" i="3"/>
  <c r="U40" i="3" s="1"/>
  <c r="T37" i="3"/>
  <c r="T40" i="3" s="1"/>
  <c r="S37" i="3"/>
  <c r="S40" i="3" s="1"/>
  <c r="R37" i="3"/>
  <c r="R40" i="3" s="1"/>
  <c r="Q37" i="3"/>
  <c r="P37" i="3"/>
  <c r="P40" i="3" s="1"/>
  <c r="O37" i="3"/>
  <c r="O40" i="3" s="1"/>
  <c r="N37" i="3"/>
  <c r="N40" i="3" s="1"/>
  <c r="M37" i="3"/>
  <c r="M40" i="3" s="1"/>
  <c r="L37" i="3"/>
  <c r="L40" i="3" s="1"/>
  <c r="K37" i="3"/>
  <c r="K40" i="3" s="1"/>
  <c r="J37" i="3"/>
  <c r="J40" i="3" s="1"/>
  <c r="I37" i="3"/>
  <c r="I40" i="3" s="1"/>
  <c r="H37" i="3"/>
  <c r="H40" i="3" s="1"/>
  <c r="G37" i="3"/>
  <c r="G40" i="3" s="1"/>
  <c r="F37" i="3"/>
  <c r="F40" i="3" s="1"/>
  <c r="E37" i="3"/>
  <c r="E40" i="3" s="1"/>
  <c r="D37" i="3"/>
  <c r="AL38" i="3" s="1"/>
  <c r="AI29" i="3"/>
  <c r="AH29" i="3"/>
  <c r="AG29" i="3"/>
  <c r="AG32" i="3" s="1"/>
  <c r="AF29" i="3"/>
  <c r="AE29" i="3"/>
  <c r="AD29" i="3"/>
  <c r="AD32" i="3" s="1"/>
  <c r="AC29" i="3"/>
  <c r="AC32" i="3" s="1"/>
  <c r="AB29" i="3"/>
  <c r="AA29" i="3"/>
  <c r="Z29" i="3"/>
  <c r="Y29" i="3"/>
  <c r="X29" i="3"/>
  <c r="W29" i="3"/>
  <c r="W32" i="3" s="1"/>
  <c r="V29" i="3"/>
  <c r="U29" i="3"/>
  <c r="U32" i="3" s="1"/>
  <c r="T29" i="3"/>
  <c r="S29" i="3"/>
  <c r="R29" i="3"/>
  <c r="R32" i="3" s="1"/>
  <c r="Q29" i="3"/>
  <c r="Q32" i="3" s="1"/>
  <c r="P29" i="3"/>
  <c r="O29" i="3"/>
  <c r="O32" i="3" s="1"/>
  <c r="N29" i="3"/>
  <c r="M29" i="3"/>
  <c r="L29" i="3"/>
  <c r="L32" i="3" s="1"/>
  <c r="K29" i="3"/>
  <c r="K32" i="3" s="1"/>
  <c r="J29" i="3"/>
  <c r="I29" i="3"/>
  <c r="I32" i="3" s="1"/>
  <c r="H29" i="3"/>
  <c r="G29" i="3"/>
  <c r="F29" i="3"/>
  <c r="E29" i="3"/>
  <c r="E32" i="3" s="1"/>
  <c r="D29" i="3"/>
  <c r="AL30" i="3" s="1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C14" i="2"/>
  <c r="C13" i="2"/>
  <c r="C12" i="2"/>
  <c r="C11" i="2"/>
  <c r="C10" i="2"/>
  <c r="C9" i="2"/>
  <c r="C7" i="2"/>
  <c r="C6" i="2"/>
  <c r="AJ408" i="1"/>
  <c r="AJ395" i="1"/>
  <c r="AK397" i="1" s="1"/>
  <c r="AJ379" i="1"/>
  <c r="AK381" i="1" s="1"/>
  <c r="AJ316" i="1"/>
  <c r="D53" i="2" s="1"/>
  <c r="AJ13" i="2" l="1"/>
  <c r="R396" i="3"/>
  <c r="X396" i="3"/>
  <c r="AK379" i="3"/>
  <c r="AL379" i="3"/>
  <c r="AB11" i="4"/>
  <c r="S11" i="4"/>
  <c r="AA11" i="4"/>
  <c r="T318" i="3"/>
  <c r="AH11" i="4"/>
  <c r="AF318" i="3"/>
  <c r="I11" i="4"/>
  <c r="O11" i="4"/>
  <c r="AL288" i="3"/>
  <c r="AK288" i="3"/>
  <c r="R251" i="3"/>
  <c r="R8" i="4"/>
  <c r="AF231" i="3"/>
  <c r="Q231" i="3"/>
  <c r="L231" i="3"/>
  <c r="T232" i="3"/>
  <c r="I210" i="3"/>
  <c r="AG210" i="3"/>
  <c r="H210" i="3"/>
  <c r="AF210" i="3"/>
  <c r="AG195" i="3"/>
  <c r="AG9" i="4" s="1"/>
  <c r="AE203" i="3"/>
  <c r="L174" i="3"/>
  <c r="AD174" i="3"/>
  <c r="M175" i="3"/>
  <c r="F174" i="3"/>
  <c r="G175" i="3"/>
  <c r="AE175" i="3"/>
  <c r="S175" i="3"/>
  <c r="R132" i="3"/>
  <c r="R135" i="3" s="1"/>
  <c r="X174" i="3"/>
  <c r="P160" i="3"/>
  <c r="D162" i="3"/>
  <c r="N154" i="3"/>
  <c r="Z154" i="3"/>
  <c r="AF154" i="3"/>
  <c r="H154" i="3"/>
  <c r="D155" i="3"/>
  <c r="G147" i="3"/>
  <c r="O147" i="3"/>
  <c r="AE147" i="3"/>
  <c r="P146" i="3"/>
  <c r="J146" i="3"/>
  <c r="S147" i="3"/>
  <c r="AB146" i="3"/>
  <c r="F147" i="3"/>
  <c r="U147" i="3"/>
  <c r="AA140" i="3"/>
  <c r="F140" i="3"/>
  <c r="X140" i="3"/>
  <c r="R83" i="3"/>
  <c r="R7" i="4" s="1"/>
  <c r="L70" i="3"/>
  <c r="AJ14" i="2"/>
  <c r="AK318" i="1"/>
  <c r="G396" i="3"/>
  <c r="G14" i="4"/>
  <c r="M395" i="3"/>
  <c r="M14" i="4"/>
  <c r="S395" i="3"/>
  <c r="S14" i="4"/>
  <c r="Y395" i="3"/>
  <c r="Y14" i="4"/>
  <c r="AE396" i="3"/>
  <c r="AE14" i="4"/>
  <c r="D14" i="4"/>
  <c r="AJ395" i="3"/>
  <c r="P396" i="3"/>
  <c r="P14" i="4"/>
  <c r="V396" i="3"/>
  <c r="V14" i="4"/>
  <c r="AB396" i="3"/>
  <c r="AB14" i="4"/>
  <c r="AH396" i="3"/>
  <c r="AH14" i="4"/>
  <c r="E396" i="3"/>
  <c r="E14" i="4"/>
  <c r="Q396" i="3"/>
  <c r="Q14" i="4"/>
  <c r="AC396" i="3"/>
  <c r="AC14" i="4"/>
  <c r="AI14" i="4"/>
  <c r="AJ396" i="3"/>
  <c r="J396" i="3"/>
  <c r="J14" i="4"/>
  <c r="F395" i="3"/>
  <c r="F14" i="4"/>
  <c r="L395" i="3"/>
  <c r="L14" i="4"/>
  <c r="R395" i="3"/>
  <c r="R14" i="4"/>
  <c r="X395" i="3"/>
  <c r="X14" i="4"/>
  <c r="AD395" i="3"/>
  <c r="AD14" i="4"/>
  <c r="F396" i="3"/>
  <c r="H380" i="3"/>
  <c r="H13" i="4"/>
  <c r="N380" i="3"/>
  <c r="N13" i="4"/>
  <c r="I380" i="3"/>
  <c r="I13" i="4"/>
  <c r="D13" i="4"/>
  <c r="AJ379" i="3"/>
  <c r="AI13" i="4"/>
  <c r="AJ380" i="3"/>
  <c r="AH318" i="3"/>
  <c r="AI319" i="3"/>
  <c r="AJ318" i="3"/>
  <c r="W11" i="4"/>
  <c r="AC11" i="4"/>
  <c r="U318" i="3"/>
  <c r="AA318" i="3"/>
  <c r="T290" i="3"/>
  <c r="T11" i="4"/>
  <c r="Z288" i="3"/>
  <c r="Z11" i="4"/>
  <c r="AF290" i="3"/>
  <c r="AF11" i="4"/>
  <c r="F11" i="4"/>
  <c r="L11" i="4"/>
  <c r="R11" i="4"/>
  <c r="G11" i="4"/>
  <c r="M11" i="4"/>
  <c r="H11" i="4"/>
  <c r="N11" i="4"/>
  <c r="D290" i="3"/>
  <c r="AJ288" i="3"/>
  <c r="V290" i="3"/>
  <c r="V11" i="4"/>
  <c r="K288" i="3"/>
  <c r="AI288" i="3"/>
  <c r="AI11" i="4"/>
  <c r="AJ289" i="3"/>
  <c r="S251" i="3"/>
  <c r="S8" i="4"/>
  <c r="Y250" i="3"/>
  <c r="Y8" i="4"/>
  <c r="AF251" i="3"/>
  <c r="AF8" i="4"/>
  <c r="AB251" i="3"/>
  <c r="AB8" i="4"/>
  <c r="W251" i="3"/>
  <c r="W8" i="4"/>
  <c r="AC251" i="3"/>
  <c r="AC8" i="4"/>
  <c r="AI8" i="4"/>
  <c r="AJ250" i="3"/>
  <c r="T251" i="3"/>
  <c r="T8" i="4"/>
  <c r="Z250" i="3"/>
  <c r="Z8" i="4"/>
  <c r="U251" i="3"/>
  <c r="U8" i="4"/>
  <c r="AH251" i="3"/>
  <c r="AH8" i="4"/>
  <c r="AD250" i="3"/>
  <c r="AD8" i="4"/>
  <c r="AF250" i="3"/>
  <c r="Q233" i="3"/>
  <c r="O195" i="3"/>
  <c r="O9" i="4" s="1"/>
  <c r="T233" i="3"/>
  <c r="I232" i="3"/>
  <c r="J232" i="3"/>
  <c r="F195" i="3"/>
  <c r="F9" i="4" s="1"/>
  <c r="D233" i="3"/>
  <c r="AK231" i="3"/>
  <c r="AJ231" i="3"/>
  <c r="AI233" i="3"/>
  <c r="Z209" i="3"/>
  <c r="Z211" i="3"/>
  <c r="AK209" i="3"/>
  <c r="AJ209" i="3"/>
  <c r="AI211" i="3"/>
  <c r="AJ210" i="3"/>
  <c r="E195" i="3"/>
  <c r="W195" i="3"/>
  <c r="W9" i="4" s="1"/>
  <c r="F210" i="3"/>
  <c r="L210" i="3"/>
  <c r="R210" i="3"/>
  <c r="X210" i="3"/>
  <c r="AD210" i="3"/>
  <c r="N209" i="3"/>
  <c r="Z202" i="3"/>
  <c r="AK202" i="3"/>
  <c r="AJ202" i="3"/>
  <c r="K195" i="3"/>
  <c r="F203" i="3"/>
  <c r="L203" i="3"/>
  <c r="R203" i="3"/>
  <c r="X203" i="3"/>
  <c r="AD203" i="3"/>
  <c r="AF195" i="3"/>
  <c r="AG197" i="3" s="1"/>
  <c r="H203" i="3"/>
  <c r="T203" i="3"/>
  <c r="AF203" i="3"/>
  <c r="AI204" i="3"/>
  <c r="AC198" i="3"/>
  <c r="AC9" i="4"/>
  <c r="E198" i="3"/>
  <c r="E9" i="4"/>
  <c r="Q195" i="3"/>
  <c r="T195" i="3"/>
  <c r="AI195" i="3"/>
  <c r="I203" i="3"/>
  <c r="O203" i="3"/>
  <c r="U203" i="3"/>
  <c r="AA203" i="3"/>
  <c r="AG203" i="3"/>
  <c r="H175" i="3"/>
  <c r="N175" i="3"/>
  <c r="T175" i="3"/>
  <c r="Z175" i="3"/>
  <c r="AF175" i="3"/>
  <c r="L176" i="3"/>
  <c r="O175" i="3"/>
  <c r="U175" i="3"/>
  <c r="U176" i="3"/>
  <c r="AD132" i="3"/>
  <c r="AG174" i="3"/>
  <c r="AK174" i="3"/>
  <c r="AJ174" i="3"/>
  <c r="AE176" i="3"/>
  <c r="AK160" i="3"/>
  <c r="AJ160" i="3"/>
  <c r="AD162" i="3"/>
  <c r="I161" i="3"/>
  <c r="O161" i="3"/>
  <c r="AA161" i="3"/>
  <c r="AG161" i="3"/>
  <c r="F162" i="3"/>
  <c r="F132" i="3"/>
  <c r="F135" i="3" s="1"/>
  <c r="G161" i="3"/>
  <c r="M161" i="3"/>
  <c r="S161" i="3"/>
  <c r="Y161" i="3"/>
  <c r="AE161" i="3"/>
  <c r="AH160" i="3"/>
  <c r="X162" i="3"/>
  <c r="I154" i="3"/>
  <c r="K132" i="3"/>
  <c r="K10" i="4" s="1"/>
  <c r="Q132" i="3"/>
  <c r="Q10" i="4" s="1"/>
  <c r="AC132" i="3"/>
  <c r="AC10" i="4" s="1"/>
  <c r="AK153" i="3"/>
  <c r="AJ153" i="3"/>
  <c r="AH154" i="3"/>
  <c r="AA154" i="3"/>
  <c r="F153" i="3"/>
  <c r="X153" i="3"/>
  <c r="X155" i="3"/>
  <c r="T132" i="3"/>
  <c r="T10" i="4" s="1"/>
  <c r="G148" i="3"/>
  <c r="D148" i="3"/>
  <c r="AK146" i="3"/>
  <c r="AJ146" i="3"/>
  <c r="V146" i="3"/>
  <c r="AH146" i="3"/>
  <c r="AB148" i="3"/>
  <c r="L146" i="3"/>
  <c r="J148" i="3"/>
  <c r="P148" i="3"/>
  <c r="M132" i="3"/>
  <c r="M10" i="4" s="1"/>
  <c r="X146" i="3"/>
  <c r="S148" i="3"/>
  <c r="Y148" i="3"/>
  <c r="F139" i="3"/>
  <c r="R139" i="3"/>
  <c r="L139" i="3"/>
  <c r="AI132" i="3"/>
  <c r="AJ140" i="3"/>
  <c r="G140" i="3"/>
  <c r="M140" i="3"/>
  <c r="S140" i="3"/>
  <c r="Y140" i="3"/>
  <c r="AE140" i="3"/>
  <c r="R141" i="3"/>
  <c r="AK139" i="3"/>
  <c r="AJ139" i="3"/>
  <c r="Y132" i="3"/>
  <c r="Y10" i="4" s="1"/>
  <c r="X139" i="3"/>
  <c r="Y141" i="3"/>
  <c r="AD135" i="3"/>
  <c r="AD10" i="4"/>
  <c r="AB139" i="3"/>
  <c r="W7" i="4"/>
  <c r="W86" i="3"/>
  <c r="AC7" i="4"/>
  <c r="M7" i="4"/>
  <c r="Q7" i="4"/>
  <c r="X85" i="3"/>
  <c r="X7" i="4"/>
  <c r="AK97" i="3"/>
  <c r="AJ97" i="3"/>
  <c r="P97" i="3"/>
  <c r="AH97" i="3"/>
  <c r="J83" i="3"/>
  <c r="AI7" i="4"/>
  <c r="E98" i="3"/>
  <c r="S85" i="3"/>
  <c r="S7" i="4"/>
  <c r="D99" i="3"/>
  <c r="D83" i="3"/>
  <c r="L83" i="3"/>
  <c r="L86" i="3" s="1"/>
  <c r="G97" i="3"/>
  <c r="AE98" i="3"/>
  <c r="L97" i="3"/>
  <c r="E83" i="3"/>
  <c r="V83" i="3"/>
  <c r="AD83" i="3"/>
  <c r="T97" i="3"/>
  <c r="AF97" i="3"/>
  <c r="V97" i="3"/>
  <c r="G7" i="4"/>
  <c r="AH84" i="3"/>
  <c r="AH7" i="4"/>
  <c r="K83" i="3"/>
  <c r="AB83" i="3"/>
  <c r="J97" i="3"/>
  <c r="T85" i="3"/>
  <c r="T7" i="4"/>
  <c r="R84" i="3"/>
  <c r="F83" i="3"/>
  <c r="P83" i="3"/>
  <c r="AE83" i="3"/>
  <c r="AH86" i="3"/>
  <c r="X97" i="3"/>
  <c r="AJ85" i="3"/>
  <c r="D72" i="3"/>
  <c r="AK70" i="3"/>
  <c r="AJ70" i="3"/>
  <c r="E71" i="3"/>
  <c r="W71" i="3"/>
  <c r="AI72" i="3"/>
  <c r="AJ71" i="3"/>
  <c r="AI65" i="3"/>
  <c r="AJ64" i="3"/>
  <c r="T63" i="3"/>
  <c r="AF63" i="3"/>
  <c r="D65" i="3"/>
  <c r="AK63" i="3"/>
  <c r="AJ63" i="3"/>
  <c r="P63" i="3"/>
  <c r="AH65" i="3"/>
  <c r="D58" i="3"/>
  <c r="AK56" i="3"/>
  <c r="AJ56" i="3"/>
  <c r="E46" i="3"/>
  <c r="K46" i="3"/>
  <c r="Q46" i="3"/>
  <c r="W46" i="3"/>
  <c r="AI46" i="3"/>
  <c r="AJ46" i="3"/>
  <c r="D47" i="3"/>
  <c r="AK45" i="3"/>
  <c r="AJ45" i="3"/>
  <c r="R39" i="3"/>
  <c r="X39" i="3"/>
  <c r="AI40" i="3"/>
  <c r="AJ39" i="3"/>
  <c r="D40" i="3"/>
  <c r="AK38" i="3"/>
  <c r="AJ38" i="3"/>
  <c r="N23" i="3"/>
  <c r="N6" i="4" s="1"/>
  <c r="T23" i="3"/>
  <c r="T6" i="4" s="1"/>
  <c r="J38" i="3"/>
  <c r="P38" i="3"/>
  <c r="AG31" i="3"/>
  <c r="AA31" i="3"/>
  <c r="AI32" i="3"/>
  <c r="AJ31" i="3"/>
  <c r="F30" i="3"/>
  <c r="X30" i="3"/>
  <c r="AD30" i="3"/>
  <c r="AK30" i="3"/>
  <c r="AJ30" i="3"/>
  <c r="AJ15" i="4"/>
  <c r="E56" i="4" s="1"/>
  <c r="D319" i="3"/>
  <c r="D11" i="4"/>
  <c r="J319" i="3"/>
  <c r="J11" i="4"/>
  <c r="P319" i="3"/>
  <c r="P11" i="4"/>
  <c r="E319" i="3"/>
  <c r="E11" i="4"/>
  <c r="K319" i="3"/>
  <c r="K11" i="4"/>
  <c r="Q319" i="3"/>
  <c r="Q11" i="4"/>
  <c r="M319" i="3"/>
  <c r="AE395" i="3"/>
  <c r="J395" i="3"/>
  <c r="V395" i="3"/>
  <c r="AH395" i="3"/>
  <c r="M396" i="3"/>
  <c r="Y396" i="3"/>
  <c r="AD396" i="3"/>
  <c r="G395" i="3"/>
  <c r="E395" i="3"/>
  <c r="K395" i="3"/>
  <c r="Q395" i="3"/>
  <c r="W395" i="3"/>
  <c r="AC395" i="3"/>
  <c r="AI395" i="3"/>
  <c r="P395" i="3"/>
  <c r="AB395" i="3"/>
  <c r="S396" i="3"/>
  <c r="K396" i="3"/>
  <c r="W396" i="3"/>
  <c r="AI396" i="3"/>
  <c r="J380" i="3"/>
  <c r="V380" i="3"/>
  <c r="AH380" i="3"/>
  <c r="K379" i="3"/>
  <c r="AC380" i="3"/>
  <c r="P379" i="3"/>
  <c r="AI379" i="3"/>
  <c r="Q380" i="3"/>
  <c r="AB379" i="3"/>
  <c r="E380" i="3"/>
  <c r="W379" i="3"/>
  <c r="U380" i="3"/>
  <c r="AG380" i="3"/>
  <c r="J379" i="3"/>
  <c r="T379" i="3"/>
  <c r="AF379" i="3"/>
  <c r="V379" i="3"/>
  <c r="I379" i="3"/>
  <c r="O379" i="3"/>
  <c r="U379" i="3"/>
  <c r="AA379" i="3"/>
  <c r="AG379" i="3"/>
  <c r="AH379" i="3"/>
  <c r="E379" i="3"/>
  <c r="Q379" i="3"/>
  <c r="AC379" i="3"/>
  <c r="H379" i="3"/>
  <c r="K380" i="3"/>
  <c r="W380" i="3"/>
  <c r="AI380" i="3"/>
  <c r="T380" i="3"/>
  <c r="Z380" i="3"/>
  <c r="AF380" i="3"/>
  <c r="O380" i="3"/>
  <c r="AA380" i="3"/>
  <c r="P380" i="3"/>
  <c r="AB380" i="3"/>
  <c r="N379" i="3"/>
  <c r="Z379" i="3"/>
  <c r="V318" i="3"/>
  <c r="N319" i="3"/>
  <c r="AF319" i="3"/>
  <c r="AB318" i="3"/>
  <c r="S319" i="3"/>
  <c r="T319" i="3"/>
  <c r="AG318" i="3"/>
  <c r="G319" i="3"/>
  <c r="Y319" i="3"/>
  <c r="H319" i="3"/>
  <c r="Z319" i="3"/>
  <c r="P288" i="3"/>
  <c r="I288" i="3"/>
  <c r="O288" i="3"/>
  <c r="V288" i="3"/>
  <c r="W288" i="3"/>
  <c r="L288" i="3"/>
  <c r="R288" i="3"/>
  <c r="E288" i="3"/>
  <c r="G288" i="3"/>
  <c r="S288" i="3"/>
  <c r="Y288" i="3"/>
  <c r="P289" i="3"/>
  <c r="Z289" i="3"/>
  <c r="V289" i="3"/>
  <c r="N251" i="3"/>
  <c r="Z251" i="3"/>
  <c r="U250" i="3"/>
  <c r="G251" i="3"/>
  <c r="AD251" i="3"/>
  <c r="AE251" i="3"/>
  <c r="AE232" i="3"/>
  <c r="U231" i="3"/>
  <c r="Z232" i="3"/>
  <c r="AF232" i="3"/>
  <c r="H195" i="3"/>
  <c r="Z195" i="3"/>
  <c r="AB232" i="3"/>
  <c r="Z231" i="3"/>
  <c r="N195" i="3"/>
  <c r="AE231" i="3"/>
  <c r="U232" i="3"/>
  <c r="F231" i="3"/>
  <c r="X231" i="3"/>
  <c r="H231" i="3"/>
  <c r="F232" i="3"/>
  <c r="AA232" i="3"/>
  <c r="AF233" i="3"/>
  <c r="R211" i="3"/>
  <c r="AA211" i="3"/>
  <c r="G210" i="3"/>
  <c r="I211" i="3"/>
  <c r="L195" i="3"/>
  <c r="L197" i="3" s="1"/>
  <c r="X195" i="3"/>
  <c r="S210" i="3"/>
  <c r="U211" i="3"/>
  <c r="AD211" i="3"/>
  <c r="AE210" i="3"/>
  <c r="L211" i="3"/>
  <c r="F211" i="3"/>
  <c r="X211" i="3"/>
  <c r="AA204" i="3"/>
  <c r="I195" i="3"/>
  <c r="I9" i="4" s="1"/>
  <c r="R195" i="3"/>
  <c r="AA195" i="3"/>
  <c r="AA9" i="4" s="1"/>
  <c r="I204" i="3"/>
  <c r="U204" i="3"/>
  <c r="G203" i="3"/>
  <c r="U195" i="3"/>
  <c r="U9" i="4" s="1"/>
  <c r="S203" i="3"/>
  <c r="J174" i="3"/>
  <c r="AB174" i="3"/>
  <c r="AA175" i="3"/>
  <c r="J176" i="3"/>
  <c r="S176" i="3"/>
  <c r="P174" i="3"/>
  <c r="AH174" i="3"/>
  <c r="D176" i="3"/>
  <c r="M176" i="3"/>
  <c r="V176" i="3"/>
  <c r="AG175" i="3"/>
  <c r="Z132" i="3"/>
  <c r="R174" i="3"/>
  <c r="I175" i="3"/>
  <c r="F176" i="3"/>
  <c r="O176" i="3"/>
  <c r="X176" i="3"/>
  <c r="H132" i="3"/>
  <c r="H10" i="4" s="1"/>
  <c r="V174" i="3"/>
  <c r="G176" i="3"/>
  <c r="P176" i="3"/>
  <c r="Y176" i="3"/>
  <c r="AF132" i="3"/>
  <c r="AF10" i="4" s="1"/>
  <c r="AB161" i="3"/>
  <c r="N132" i="3"/>
  <c r="N10" i="4" s="1"/>
  <c r="AB132" i="3"/>
  <c r="U161" i="3"/>
  <c r="I162" i="3"/>
  <c r="AA162" i="3"/>
  <c r="AG160" i="3"/>
  <c r="J161" i="3"/>
  <c r="P161" i="3"/>
  <c r="V161" i="3"/>
  <c r="AH161" i="3"/>
  <c r="R160" i="3"/>
  <c r="O162" i="3"/>
  <c r="AG162" i="3"/>
  <c r="J132" i="3"/>
  <c r="J10" i="4" s="1"/>
  <c r="V160" i="3"/>
  <c r="P132" i="3"/>
  <c r="P10" i="4" s="1"/>
  <c r="J160" i="3"/>
  <c r="AB160" i="3"/>
  <c r="J162" i="3"/>
  <c r="S162" i="3"/>
  <c r="AB162" i="3"/>
  <c r="D132" i="3"/>
  <c r="AL133" i="3" s="1"/>
  <c r="L160" i="3"/>
  <c r="AD160" i="3"/>
  <c r="AA155" i="3"/>
  <c r="J154" i="3"/>
  <c r="V154" i="3"/>
  <c r="V153" i="3"/>
  <c r="O154" i="3"/>
  <c r="AH132" i="3"/>
  <c r="U154" i="3"/>
  <c r="I155" i="3"/>
  <c r="I132" i="3"/>
  <c r="I135" i="3" s="1"/>
  <c r="O132" i="3"/>
  <c r="G154" i="3"/>
  <c r="M154" i="3"/>
  <c r="S154" i="3"/>
  <c r="Y154" i="3"/>
  <c r="AE154" i="3"/>
  <c r="J153" i="3"/>
  <c r="AB153" i="3"/>
  <c r="J155" i="3"/>
  <c r="S155" i="3"/>
  <c r="AH153" i="3"/>
  <c r="AG153" i="3"/>
  <c r="P154" i="3"/>
  <c r="AB154" i="3"/>
  <c r="P155" i="3"/>
  <c r="AH155" i="3"/>
  <c r="V132" i="3"/>
  <c r="L153" i="3"/>
  <c r="AD153" i="3"/>
  <c r="AG154" i="3"/>
  <c r="R153" i="3"/>
  <c r="F146" i="3"/>
  <c r="R146" i="3"/>
  <c r="AD146" i="3"/>
  <c r="AA147" i="3"/>
  <c r="U148" i="3"/>
  <c r="G146" i="3"/>
  <c r="S146" i="3"/>
  <c r="AE146" i="3"/>
  <c r="M148" i="3"/>
  <c r="V148" i="3"/>
  <c r="AE148" i="3"/>
  <c r="AA132" i="3"/>
  <c r="I147" i="3"/>
  <c r="O148" i="3"/>
  <c r="AG146" i="3"/>
  <c r="J147" i="3"/>
  <c r="P147" i="3"/>
  <c r="V147" i="3"/>
  <c r="AB147" i="3"/>
  <c r="AH147" i="3"/>
  <c r="M146" i="3"/>
  <c r="Y146" i="3"/>
  <c r="I140" i="3"/>
  <c r="O141" i="3"/>
  <c r="L132" i="3"/>
  <c r="S132" i="3"/>
  <c r="S10" i="4" s="1"/>
  <c r="AG132" i="3"/>
  <c r="AG10" i="4" s="1"/>
  <c r="AG139" i="3"/>
  <c r="J140" i="3"/>
  <c r="P140" i="3"/>
  <c r="V140" i="3"/>
  <c r="AB140" i="3"/>
  <c r="AH140" i="3"/>
  <c r="M139" i="3"/>
  <c r="Y139" i="3"/>
  <c r="O140" i="3"/>
  <c r="G141" i="3"/>
  <c r="P141" i="3"/>
  <c r="AA141" i="3"/>
  <c r="R140" i="3"/>
  <c r="G132" i="3"/>
  <c r="G10" i="4" s="1"/>
  <c r="U132" i="3"/>
  <c r="AD139" i="3"/>
  <c r="S141" i="3"/>
  <c r="AE141" i="3"/>
  <c r="G139" i="3"/>
  <c r="S139" i="3"/>
  <c r="AE139" i="3"/>
  <c r="AG140" i="3"/>
  <c r="X132" i="3"/>
  <c r="AE132" i="3"/>
  <c r="J139" i="3"/>
  <c r="V139" i="3"/>
  <c r="AH139" i="3"/>
  <c r="D141" i="3"/>
  <c r="M141" i="3"/>
  <c r="V141" i="3"/>
  <c r="AH141" i="3"/>
  <c r="Z85" i="3"/>
  <c r="Z84" i="3"/>
  <c r="Z86" i="3"/>
  <c r="N85" i="3"/>
  <c r="N84" i="3"/>
  <c r="N86" i="3"/>
  <c r="AC85" i="3"/>
  <c r="F84" i="3"/>
  <c r="H83" i="3"/>
  <c r="H7" i="4" s="1"/>
  <c r="W84" i="3"/>
  <c r="T84" i="3"/>
  <c r="AI85" i="3"/>
  <c r="N97" i="3"/>
  <c r="Z97" i="3"/>
  <c r="G98" i="3"/>
  <c r="P99" i="3"/>
  <c r="M85" i="3"/>
  <c r="Q84" i="3"/>
  <c r="AE84" i="3"/>
  <c r="AB97" i="3"/>
  <c r="K98" i="3"/>
  <c r="AI86" i="3"/>
  <c r="K84" i="3"/>
  <c r="R85" i="3"/>
  <c r="Y84" i="3"/>
  <c r="AF83" i="3"/>
  <c r="AF7" i="4" s="1"/>
  <c r="X84" i="3"/>
  <c r="E85" i="3"/>
  <c r="W85" i="3"/>
  <c r="Q86" i="3"/>
  <c r="AC86" i="3"/>
  <c r="F97" i="3"/>
  <c r="R97" i="3"/>
  <c r="AD97" i="3"/>
  <c r="X98" i="3"/>
  <c r="E84" i="3"/>
  <c r="S84" i="3"/>
  <c r="G85" i="3"/>
  <c r="Y85" i="3"/>
  <c r="T86" i="3"/>
  <c r="M98" i="3"/>
  <c r="S98" i="3"/>
  <c r="Y98" i="3"/>
  <c r="H97" i="3"/>
  <c r="AD98" i="3"/>
  <c r="F71" i="3"/>
  <c r="L71" i="3"/>
  <c r="X71" i="3"/>
  <c r="E72" i="3"/>
  <c r="X70" i="3"/>
  <c r="H71" i="3"/>
  <c r="N71" i="3"/>
  <c r="T71" i="3"/>
  <c r="Z71" i="3"/>
  <c r="AF71" i="3"/>
  <c r="W72" i="3"/>
  <c r="R71" i="3"/>
  <c r="AD71" i="3"/>
  <c r="J70" i="3"/>
  <c r="V70" i="3"/>
  <c r="AH70" i="3"/>
  <c r="Q63" i="3"/>
  <c r="F64" i="3"/>
  <c r="L64" i="3"/>
  <c r="X64" i="3"/>
  <c r="AD64" i="3"/>
  <c r="H63" i="3"/>
  <c r="G63" i="3"/>
  <c r="M63" i="3"/>
  <c r="S63" i="3"/>
  <c r="Y63" i="3"/>
  <c r="AE63" i="3"/>
  <c r="R64" i="3"/>
  <c r="E63" i="3"/>
  <c r="K63" i="3"/>
  <c r="W64" i="3"/>
  <c r="Q64" i="3"/>
  <c r="AB63" i="3"/>
  <c r="AI64" i="3"/>
  <c r="E56" i="3"/>
  <c r="K56" i="3"/>
  <c r="Q56" i="3"/>
  <c r="W56" i="3"/>
  <c r="AC56" i="3"/>
  <c r="AI56" i="3"/>
  <c r="F56" i="3"/>
  <c r="S57" i="3"/>
  <c r="AE57" i="3"/>
  <c r="P56" i="3"/>
  <c r="AB56" i="3"/>
  <c r="M46" i="3"/>
  <c r="AC46" i="3"/>
  <c r="O39" i="3"/>
  <c r="AA39" i="3"/>
  <c r="U39" i="3"/>
  <c r="V38" i="3"/>
  <c r="AH38" i="3"/>
  <c r="AA32" i="3"/>
  <c r="AG30" i="3"/>
  <c r="J31" i="3"/>
  <c r="P31" i="3"/>
  <c r="V31" i="3"/>
  <c r="AB31" i="3"/>
  <c r="AH31" i="3"/>
  <c r="AB32" i="3"/>
  <c r="J30" i="3"/>
  <c r="J32" i="3"/>
  <c r="G31" i="3"/>
  <c r="M31" i="3"/>
  <c r="S31" i="3"/>
  <c r="Y31" i="3"/>
  <c r="AE31" i="3"/>
  <c r="L30" i="3"/>
  <c r="AB30" i="3"/>
  <c r="AB23" i="3"/>
  <c r="E70" i="3"/>
  <c r="K70" i="3"/>
  <c r="Q70" i="3"/>
  <c r="W70" i="3"/>
  <c r="AC70" i="3"/>
  <c r="AI70" i="3"/>
  <c r="P70" i="3"/>
  <c r="AB70" i="3"/>
  <c r="K71" i="3"/>
  <c r="AC71" i="3"/>
  <c r="J72" i="3"/>
  <c r="V72" i="3"/>
  <c r="AH72" i="3"/>
  <c r="N70" i="3"/>
  <c r="F70" i="3"/>
  <c r="R70" i="3"/>
  <c r="AD70" i="3"/>
  <c r="M71" i="3"/>
  <c r="AE71" i="3"/>
  <c r="G70" i="3"/>
  <c r="M70" i="3"/>
  <c r="S70" i="3"/>
  <c r="Y70" i="3"/>
  <c r="AE70" i="3"/>
  <c r="H70" i="3"/>
  <c r="T70" i="3"/>
  <c r="AF70" i="3"/>
  <c r="Q71" i="3"/>
  <c r="AI71" i="3"/>
  <c r="N72" i="3"/>
  <c r="Z72" i="3"/>
  <c r="Z70" i="3"/>
  <c r="J23" i="3"/>
  <c r="S71" i="3"/>
  <c r="F63" i="3"/>
  <c r="M23" i="3"/>
  <c r="H64" i="3"/>
  <c r="N64" i="3"/>
  <c r="T64" i="3"/>
  <c r="Z64" i="3"/>
  <c r="AF64" i="3"/>
  <c r="J63" i="3"/>
  <c r="V63" i="3"/>
  <c r="AH63" i="3"/>
  <c r="S64" i="3"/>
  <c r="P65" i="3"/>
  <c r="AB65" i="3"/>
  <c r="M64" i="3"/>
  <c r="L63" i="3"/>
  <c r="X63" i="3"/>
  <c r="E64" i="3"/>
  <c r="E65" i="3"/>
  <c r="Q65" i="3"/>
  <c r="AD63" i="3"/>
  <c r="N63" i="3"/>
  <c r="Z63" i="3"/>
  <c r="G64" i="3"/>
  <c r="Y64" i="3"/>
  <c r="H65" i="3"/>
  <c r="T65" i="3"/>
  <c r="AF65" i="3"/>
  <c r="R63" i="3"/>
  <c r="AE64" i="3"/>
  <c r="W63" i="3"/>
  <c r="AC63" i="3"/>
  <c r="AI63" i="3"/>
  <c r="K64" i="3"/>
  <c r="AC64" i="3"/>
  <c r="X57" i="3"/>
  <c r="AD56" i="3"/>
  <c r="G56" i="3"/>
  <c r="M56" i="3"/>
  <c r="S56" i="3"/>
  <c r="Y56" i="3"/>
  <c r="AE56" i="3"/>
  <c r="H56" i="3"/>
  <c r="T56" i="3"/>
  <c r="AF56" i="3"/>
  <c r="Q57" i="3"/>
  <c r="AI57" i="3"/>
  <c r="AC58" i="3"/>
  <c r="Q58" i="3"/>
  <c r="L57" i="3"/>
  <c r="X23" i="3"/>
  <c r="J56" i="3"/>
  <c r="V56" i="3"/>
  <c r="AH56" i="3"/>
  <c r="E58" i="3"/>
  <c r="AI58" i="3"/>
  <c r="AC57" i="3"/>
  <c r="F57" i="3"/>
  <c r="AD57" i="3"/>
  <c r="M57" i="3"/>
  <c r="L56" i="3"/>
  <c r="X56" i="3"/>
  <c r="E57" i="3"/>
  <c r="W57" i="3"/>
  <c r="K58" i="3"/>
  <c r="K57" i="3"/>
  <c r="R57" i="3"/>
  <c r="R56" i="3"/>
  <c r="W58" i="3"/>
  <c r="L23" i="3"/>
  <c r="L6" i="4" s="1"/>
  <c r="N56" i="3"/>
  <c r="Z56" i="3"/>
  <c r="G57" i="3"/>
  <c r="Y57" i="3"/>
  <c r="AH23" i="3"/>
  <c r="F46" i="3"/>
  <c r="L46" i="3"/>
  <c r="R46" i="3"/>
  <c r="X46" i="3"/>
  <c r="AD46" i="3"/>
  <c r="H45" i="3"/>
  <c r="Q47" i="3"/>
  <c r="G45" i="3"/>
  <c r="M45" i="3"/>
  <c r="S45" i="3"/>
  <c r="Y45" i="3"/>
  <c r="AE45" i="3"/>
  <c r="N45" i="3"/>
  <c r="S46" i="3"/>
  <c r="W47" i="3"/>
  <c r="K47" i="3"/>
  <c r="T45" i="3"/>
  <c r="Y46" i="3"/>
  <c r="AC47" i="3"/>
  <c r="D23" i="3"/>
  <c r="AL24" i="3" s="1"/>
  <c r="V23" i="3"/>
  <c r="Z45" i="3"/>
  <c r="AE46" i="3"/>
  <c r="AI47" i="3"/>
  <c r="AF45" i="3"/>
  <c r="E47" i="3"/>
  <c r="F38" i="3"/>
  <c r="X38" i="3"/>
  <c r="E23" i="3"/>
  <c r="E6" i="4" s="1"/>
  <c r="AC23" i="3"/>
  <c r="F23" i="3"/>
  <c r="Q23" i="3"/>
  <c r="AD23" i="3"/>
  <c r="L38" i="3"/>
  <c r="AD38" i="3"/>
  <c r="AG39" i="3"/>
  <c r="AI23" i="3"/>
  <c r="AI6" i="4" s="1"/>
  <c r="K23" i="3"/>
  <c r="AG38" i="3"/>
  <c r="R38" i="3"/>
  <c r="I39" i="3"/>
  <c r="S32" i="3"/>
  <c r="H31" i="3"/>
  <c r="N31" i="3"/>
  <c r="T31" i="3"/>
  <c r="H23" i="3"/>
  <c r="H6" i="4" s="1"/>
  <c r="P23" i="3"/>
  <c r="P6" i="4" s="1"/>
  <c r="W23" i="3"/>
  <c r="P30" i="3"/>
  <c r="AH30" i="3"/>
  <c r="D32" i="3"/>
  <c r="M32" i="3"/>
  <c r="V32" i="3"/>
  <c r="AE32" i="3"/>
  <c r="Z31" i="3"/>
  <c r="AE23" i="3"/>
  <c r="R30" i="3"/>
  <c r="I31" i="3"/>
  <c r="F32" i="3"/>
  <c r="X32" i="3"/>
  <c r="AF31" i="3"/>
  <c r="R23" i="3"/>
  <c r="R6" i="4" s="1"/>
  <c r="Y23" i="3"/>
  <c r="Y6" i="4" s="1"/>
  <c r="AF23" i="3"/>
  <c r="AF6" i="4" s="1"/>
  <c r="V30" i="3"/>
  <c r="O31" i="3"/>
  <c r="G32" i="3"/>
  <c r="P32" i="3"/>
  <c r="Y32" i="3"/>
  <c r="AH32" i="3"/>
  <c r="G23" i="3"/>
  <c r="S23" i="3"/>
  <c r="Z23" i="3"/>
  <c r="Z6" i="4" s="1"/>
  <c r="U31" i="3"/>
  <c r="U72" i="3"/>
  <c r="V71" i="3"/>
  <c r="U71" i="3"/>
  <c r="U70" i="3"/>
  <c r="I99" i="3"/>
  <c r="J98" i="3"/>
  <c r="I98" i="3"/>
  <c r="I97" i="3"/>
  <c r="O99" i="3"/>
  <c r="O97" i="3"/>
  <c r="AA99" i="3"/>
  <c r="AA98" i="3"/>
  <c r="AA97" i="3"/>
  <c r="AG99" i="3"/>
  <c r="AG98" i="3"/>
  <c r="AG97" i="3"/>
  <c r="E30" i="3"/>
  <c r="K30" i="3"/>
  <c r="Q30" i="3"/>
  <c r="W30" i="3"/>
  <c r="AC30" i="3"/>
  <c r="AI30" i="3"/>
  <c r="H32" i="3"/>
  <c r="N32" i="3"/>
  <c r="T32" i="3"/>
  <c r="Z32" i="3"/>
  <c r="AF32" i="3"/>
  <c r="E38" i="3"/>
  <c r="K38" i="3"/>
  <c r="Q38" i="3"/>
  <c r="W38" i="3"/>
  <c r="AC38" i="3"/>
  <c r="AI38" i="3"/>
  <c r="J39" i="3"/>
  <c r="P39" i="3"/>
  <c r="V39" i="3"/>
  <c r="AB39" i="3"/>
  <c r="AH39" i="3"/>
  <c r="Q40" i="3"/>
  <c r="P98" i="3"/>
  <c r="I72" i="3"/>
  <c r="J71" i="3"/>
  <c r="I71" i="3"/>
  <c r="I70" i="3"/>
  <c r="AA72" i="3"/>
  <c r="AB71" i="3"/>
  <c r="AA71" i="3"/>
  <c r="AA70" i="3"/>
  <c r="U99" i="3"/>
  <c r="U98" i="3"/>
  <c r="U97" i="3"/>
  <c r="E31" i="3"/>
  <c r="K31" i="3"/>
  <c r="Q31" i="3"/>
  <c r="W31" i="3"/>
  <c r="AC31" i="3"/>
  <c r="AI31" i="3"/>
  <c r="E39" i="3"/>
  <c r="K39" i="3"/>
  <c r="Q39" i="3"/>
  <c r="W39" i="3"/>
  <c r="AC39" i="3"/>
  <c r="AI39" i="3"/>
  <c r="W40" i="3"/>
  <c r="M198" i="3"/>
  <c r="Y198" i="3"/>
  <c r="AG72" i="3"/>
  <c r="AH71" i="3"/>
  <c r="AG71" i="3"/>
  <c r="AG70" i="3"/>
  <c r="G30" i="3"/>
  <c r="M30" i="3"/>
  <c r="S30" i="3"/>
  <c r="Y30" i="3"/>
  <c r="AE30" i="3"/>
  <c r="F31" i="3"/>
  <c r="L31" i="3"/>
  <c r="R31" i="3"/>
  <c r="X31" i="3"/>
  <c r="AD31" i="3"/>
  <c r="G38" i="3"/>
  <c r="M38" i="3"/>
  <c r="S38" i="3"/>
  <c r="Y38" i="3"/>
  <c r="AE38" i="3"/>
  <c r="F39" i="3"/>
  <c r="L39" i="3"/>
  <c r="AD39" i="3"/>
  <c r="I65" i="3"/>
  <c r="J64" i="3"/>
  <c r="I64" i="3"/>
  <c r="I63" i="3"/>
  <c r="O65" i="3"/>
  <c r="P64" i="3"/>
  <c r="O64" i="3"/>
  <c r="O63" i="3"/>
  <c r="U65" i="3"/>
  <c r="V64" i="3"/>
  <c r="U64" i="3"/>
  <c r="U63" i="3"/>
  <c r="AA65" i="3"/>
  <c r="AB64" i="3"/>
  <c r="AA64" i="3"/>
  <c r="AA63" i="3"/>
  <c r="AG65" i="3"/>
  <c r="AH64" i="3"/>
  <c r="AG64" i="3"/>
  <c r="AG63" i="3"/>
  <c r="I83" i="3"/>
  <c r="I7" i="4" s="1"/>
  <c r="O83" i="3"/>
  <c r="O7" i="4" s="1"/>
  <c r="U83" i="3"/>
  <c r="U7" i="4" s="1"/>
  <c r="AA83" i="3"/>
  <c r="AA7" i="4" s="1"/>
  <c r="AG83" i="3"/>
  <c r="AG7" i="4" s="1"/>
  <c r="O98" i="3"/>
  <c r="K135" i="3"/>
  <c r="AC135" i="3"/>
  <c r="O72" i="3"/>
  <c r="P71" i="3"/>
  <c r="O71" i="3"/>
  <c r="O70" i="3"/>
  <c r="I23" i="3"/>
  <c r="I6" i="4" s="1"/>
  <c r="O23" i="3"/>
  <c r="O6" i="4" s="1"/>
  <c r="U23" i="3"/>
  <c r="U6" i="4" s="1"/>
  <c r="AA23" i="3"/>
  <c r="AA6" i="4" s="1"/>
  <c r="AG23" i="3"/>
  <c r="AG6" i="4" s="1"/>
  <c r="H30" i="3"/>
  <c r="N30" i="3"/>
  <c r="T30" i="3"/>
  <c r="Z30" i="3"/>
  <c r="AF30" i="3"/>
  <c r="H38" i="3"/>
  <c r="N38" i="3"/>
  <c r="T38" i="3"/>
  <c r="Z38" i="3"/>
  <c r="AF38" i="3"/>
  <c r="G39" i="3"/>
  <c r="M39" i="3"/>
  <c r="S39" i="3"/>
  <c r="Y39" i="3"/>
  <c r="AE39" i="3"/>
  <c r="I47" i="3"/>
  <c r="I46" i="3"/>
  <c r="I45" i="3"/>
  <c r="O47" i="3"/>
  <c r="O46" i="3"/>
  <c r="O45" i="3"/>
  <c r="U47" i="3"/>
  <c r="U46" i="3"/>
  <c r="U45" i="3"/>
  <c r="AA47" i="3"/>
  <c r="AA46" i="3"/>
  <c r="AA45" i="3"/>
  <c r="AG47" i="3"/>
  <c r="AG46" i="3"/>
  <c r="AG45" i="3"/>
  <c r="I58" i="3"/>
  <c r="J57" i="3"/>
  <c r="I57" i="3"/>
  <c r="I56" i="3"/>
  <c r="O58" i="3"/>
  <c r="P57" i="3"/>
  <c r="O57" i="3"/>
  <c r="O56" i="3"/>
  <c r="U58" i="3"/>
  <c r="V57" i="3"/>
  <c r="U57" i="3"/>
  <c r="U56" i="3"/>
  <c r="AA58" i="3"/>
  <c r="AB57" i="3"/>
  <c r="AA57" i="3"/>
  <c r="AA56" i="3"/>
  <c r="AG58" i="3"/>
  <c r="AH57" i="3"/>
  <c r="AG57" i="3"/>
  <c r="AG56" i="3"/>
  <c r="E162" i="3"/>
  <c r="F161" i="3"/>
  <c r="E161" i="3"/>
  <c r="E160" i="3"/>
  <c r="K162" i="3"/>
  <c r="L161" i="3"/>
  <c r="K161" i="3"/>
  <c r="K160" i="3"/>
  <c r="Q162" i="3"/>
  <c r="R161" i="3"/>
  <c r="Q161" i="3"/>
  <c r="Q160" i="3"/>
  <c r="W162" i="3"/>
  <c r="X161" i="3"/>
  <c r="W161" i="3"/>
  <c r="W160" i="3"/>
  <c r="AC162" i="3"/>
  <c r="AD161" i="3"/>
  <c r="AC161" i="3"/>
  <c r="AC160" i="3"/>
  <c r="AI162" i="3"/>
  <c r="AI161" i="3"/>
  <c r="AI160" i="3"/>
  <c r="I30" i="3"/>
  <c r="O30" i="3"/>
  <c r="U30" i="3"/>
  <c r="AA30" i="3"/>
  <c r="I38" i="3"/>
  <c r="O38" i="3"/>
  <c r="U38" i="3"/>
  <c r="AA38" i="3"/>
  <c r="H39" i="3"/>
  <c r="N39" i="3"/>
  <c r="T39" i="3"/>
  <c r="Z39" i="3"/>
  <c r="AF39" i="3"/>
  <c r="H46" i="3"/>
  <c r="N46" i="3"/>
  <c r="T46" i="3"/>
  <c r="Z46" i="3"/>
  <c r="AF46" i="3"/>
  <c r="F47" i="3"/>
  <c r="L47" i="3"/>
  <c r="R47" i="3"/>
  <c r="X47" i="3"/>
  <c r="AD47" i="3"/>
  <c r="H57" i="3"/>
  <c r="N57" i="3"/>
  <c r="T57" i="3"/>
  <c r="Z57" i="3"/>
  <c r="AF57" i="3"/>
  <c r="F58" i="3"/>
  <c r="L58" i="3"/>
  <c r="R58" i="3"/>
  <c r="X58" i="3"/>
  <c r="AD58" i="3"/>
  <c r="F65" i="3"/>
  <c r="L65" i="3"/>
  <c r="R65" i="3"/>
  <c r="X65" i="3"/>
  <c r="AD65" i="3"/>
  <c r="F72" i="3"/>
  <c r="L72" i="3"/>
  <c r="R72" i="3"/>
  <c r="X72" i="3"/>
  <c r="AD72" i="3"/>
  <c r="F86" i="3"/>
  <c r="R86" i="3"/>
  <c r="X86" i="3"/>
  <c r="V98" i="3"/>
  <c r="AB98" i="3"/>
  <c r="AH98" i="3"/>
  <c r="H98" i="3"/>
  <c r="S99" i="3"/>
  <c r="H140" i="3"/>
  <c r="H139" i="3"/>
  <c r="H141" i="3"/>
  <c r="N140" i="3"/>
  <c r="N139" i="3"/>
  <c r="N141" i="3"/>
  <c r="T140" i="3"/>
  <c r="T139" i="3"/>
  <c r="T141" i="3"/>
  <c r="Z140" i="3"/>
  <c r="Z139" i="3"/>
  <c r="Z141" i="3"/>
  <c r="AF140" i="3"/>
  <c r="AF139" i="3"/>
  <c r="AF141" i="3"/>
  <c r="U140" i="3"/>
  <c r="D211" i="3"/>
  <c r="E210" i="3"/>
  <c r="X209" i="3"/>
  <c r="L209" i="3"/>
  <c r="AF209" i="3"/>
  <c r="T209" i="3"/>
  <c r="H209" i="3"/>
  <c r="AD209" i="3"/>
  <c r="R209" i="3"/>
  <c r="F209" i="3"/>
  <c r="J210" i="3"/>
  <c r="J209" i="3"/>
  <c r="J211" i="3"/>
  <c r="K210" i="3"/>
  <c r="P210" i="3"/>
  <c r="P209" i="3"/>
  <c r="P211" i="3"/>
  <c r="Q210" i="3"/>
  <c r="V210" i="3"/>
  <c r="V209" i="3"/>
  <c r="V211" i="3"/>
  <c r="W210" i="3"/>
  <c r="AB210" i="3"/>
  <c r="AB209" i="3"/>
  <c r="AB211" i="3"/>
  <c r="AC210" i="3"/>
  <c r="AH210" i="3"/>
  <c r="AH209" i="3"/>
  <c r="AH211" i="3"/>
  <c r="AI210" i="3"/>
  <c r="J45" i="3"/>
  <c r="P45" i="3"/>
  <c r="V45" i="3"/>
  <c r="AB45" i="3"/>
  <c r="AH45" i="3"/>
  <c r="G47" i="3"/>
  <c r="M47" i="3"/>
  <c r="S47" i="3"/>
  <c r="Y47" i="3"/>
  <c r="AE47" i="3"/>
  <c r="G58" i="3"/>
  <c r="M58" i="3"/>
  <c r="S58" i="3"/>
  <c r="Y58" i="3"/>
  <c r="AE58" i="3"/>
  <c r="G65" i="3"/>
  <c r="M65" i="3"/>
  <c r="S65" i="3"/>
  <c r="Y65" i="3"/>
  <c r="AE65" i="3"/>
  <c r="G72" i="3"/>
  <c r="M72" i="3"/>
  <c r="S72" i="3"/>
  <c r="Y72" i="3"/>
  <c r="AE72" i="3"/>
  <c r="G86" i="3"/>
  <c r="M86" i="3"/>
  <c r="S86" i="3"/>
  <c r="Y86" i="3"/>
  <c r="AE86" i="3"/>
  <c r="Q99" i="3"/>
  <c r="Q98" i="3"/>
  <c r="W99" i="3"/>
  <c r="W98" i="3"/>
  <c r="AC99" i="3"/>
  <c r="AC98" i="3"/>
  <c r="AI99" i="3"/>
  <c r="AI98" i="3"/>
  <c r="R98" i="3"/>
  <c r="E132" i="3"/>
  <c r="E10" i="4" s="1"/>
  <c r="W132" i="3"/>
  <c r="W10" i="4" s="1"/>
  <c r="E148" i="3"/>
  <c r="E147" i="3"/>
  <c r="E146" i="3"/>
  <c r="K148" i="3"/>
  <c r="L147" i="3"/>
  <c r="K147" i="3"/>
  <c r="K146" i="3"/>
  <c r="Q148" i="3"/>
  <c r="R147" i="3"/>
  <c r="Q147" i="3"/>
  <c r="Q146" i="3"/>
  <c r="W148" i="3"/>
  <c r="X147" i="3"/>
  <c r="W147" i="3"/>
  <c r="W146" i="3"/>
  <c r="AC148" i="3"/>
  <c r="AD147" i="3"/>
  <c r="AC147" i="3"/>
  <c r="AC146" i="3"/>
  <c r="AI148" i="3"/>
  <c r="AI147" i="3"/>
  <c r="AI146" i="3"/>
  <c r="E176" i="3"/>
  <c r="F175" i="3"/>
  <c r="E175" i="3"/>
  <c r="E174" i="3"/>
  <c r="K176" i="3"/>
  <c r="L175" i="3"/>
  <c r="K175" i="3"/>
  <c r="K174" i="3"/>
  <c r="Q176" i="3"/>
  <c r="R175" i="3"/>
  <c r="Q175" i="3"/>
  <c r="Q174" i="3"/>
  <c r="W176" i="3"/>
  <c r="X175" i="3"/>
  <c r="W175" i="3"/>
  <c r="W174" i="3"/>
  <c r="AC176" i="3"/>
  <c r="AD175" i="3"/>
  <c r="AC175" i="3"/>
  <c r="AC174" i="3"/>
  <c r="AI176" i="3"/>
  <c r="AI175" i="3"/>
  <c r="AI174" i="3"/>
  <c r="E183" i="3"/>
  <c r="F182" i="3"/>
  <c r="E182" i="3"/>
  <c r="E181" i="3"/>
  <c r="K183" i="3"/>
  <c r="L182" i="3"/>
  <c r="K182" i="3"/>
  <c r="K181" i="3"/>
  <c r="Q183" i="3"/>
  <c r="R182" i="3"/>
  <c r="Q182" i="3"/>
  <c r="Q181" i="3"/>
  <c r="W183" i="3"/>
  <c r="X182" i="3"/>
  <c r="W182" i="3"/>
  <c r="W181" i="3"/>
  <c r="AC183" i="3"/>
  <c r="AD182" i="3"/>
  <c r="AC182" i="3"/>
  <c r="AC181" i="3"/>
  <c r="AI183" i="3"/>
  <c r="AI182" i="3"/>
  <c r="AI181" i="3"/>
  <c r="AD197" i="3"/>
  <c r="AD198" i="3"/>
  <c r="E45" i="3"/>
  <c r="K45" i="3"/>
  <c r="Q45" i="3"/>
  <c r="W45" i="3"/>
  <c r="AC45" i="3"/>
  <c r="AI45" i="3"/>
  <c r="J46" i="3"/>
  <c r="P46" i="3"/>
  <c r="V46" i="3"/>
  <c r="AB46" i="3"/>
  <c r="AH46" i="3"/>
  <c r="E97" i="3"/>
  <c r="K97" i="3"/>
  <c r="Q97" i="3"/>
  <c r="W97" i="3"/>
  <c r="AC97" i="3"/>
  <c r="AI97" i="3"/>
  <c r="G99" i="3"/>
  <c r="Y99" i="3"/>
  <c r="D204" i="3"/>
  <c r="E203" i="3"/>
  <c r="D195" i="3"/>
  <c r="AL196" i="3" s="1"/>
  <c r="AF202" i="3"/>
  <c r="T202" i="3"/>
  <c r="H202" i="3"/>
  <c r="J203" i="3"/>
  <c r="J202" i="3"/>
  <c r="J204" i="3"/>
  <c r="J195" i="3"/>
  <c r="K203" i="3"/>
  <c r="P203" i="3"/>
  <c r="P202" i="3"/>
  <c r="P204" i="3"/>
  <c r="Q203" i="3"/>
  <c r="P195" i="3"/>
  <c r="P9" i="4" s="1"/>
  <c r="V203" i="3"/>
  <c r="V202" i="3"/>
  <c r="V204" i="3"/>
  <c r="V195" i="3"/>
  <c r="V9" i="4" s="1"/>
  <c r="W203" i="3"/>
  <c r="AB203" i="3"/>
  <c r="AB202" i="3"/>
  <c r="AB204" i="3"/>
  <c r="AC203" i="3"/>
  <c r="AB195" i="3"/>
  <c r="AH203" i="3"/>
  <c r="AH202" i="3"/>
  <c r="AH204" i="3"/>
  <c r="AH195" i="3"/>
  <c r="AH9" i="4" s="1"/>
  <c r="AI203" i="3"/>
  <c r="AG216" i="3"/>
  <c r="AA216" i="3"/>
  <c r="U216" i="3"/>
  <c r="O216" i="3"/>
  <c r="I216" i="3"/>
  <c r="AF216" i="3"/>
  <c r="Z216" i="3"/>
  <c r="T216" i="3"/>
  <c r="N216" i="3"/>
  <c r="H216" i="3"/>
  <c r="D218" i="3"/>
  <c r="X216" i="3"/>
  <c r="R216" i="3"/>
  <c r="L216" i="3"/>
  <c r="F216" i="3"/>
  <c r="E217" i="3"/>
  <c r="J217" i="3"/>
  <c r="J216" i="3"/>
  <c r="J218" i="3"/>
  <c r="K217" i="3"/>
  <c r="P217" i="3"/>
  <c r="P216" i="3"/>
  <c r="P218" i="3"/>
  <c r="Q217" i="3"/>
  <c r="V217" i="3"/>
  <c r="V216" i="3"/>
  <c r="V218" i="3"/>
  <c r="W217" i="3"/>
  <c r="F45" i="3"/>
  <c r="L45" i="3"/>
  <c r="R45" i="3"/>
  <c r="X45" i="3"/>
  <c r="AD45" i="3"/>
  <c r="E141" i="3"/>
  <c r="E140" i="3"/>
  <c r="E139" i="3"/>
  <c r="K141" i="3"/>
  <c r="K140" i="3"/>
  <c r="K139" i="3"/>
  <c r="Q141" i="3"/>
  <c r="Q140" i="3"/>
  <c r="Q139" i="3"/>
  <c r="W141" i="3"/>
  <c r="W140" i="3"/>
  <c r="W139" i="3"/>
  <c r="AC141" i="3"/>
  <c r="AC140" i="3"/>
  <c r="AC139" i="3"/>
  <c r="AI141" i="3"/>
  <c r="AI140" i="3"/>
  <c r="AI139" i="3"/>
  <c r="L140" i="3"/>
  <c r="AD140" i="3"/>
  <c r="E155" i="3"/>
  <c r="F154" i="3"/>
  <c r="E154" i="3"/>
  <c r="E153" i="3"/>
  <c r="K155" i="3"/>
  <c r="L154" i="3"/>
  <c r="K154" i="3"/>
  <c r="K153" i="3"/>
  <c r="Q155" i="3"/>
  <c r="R154" i="3"/>
  <c r="Q154" i="3"/>
  <c r="Q153" i="3"/>
  <c r="W155" i="3"/>
  <c r="X154" i="3"/>
  <c r="W154" i="3"/>
  <c r="W153" i="3"/>
  <c r="AC155" i="3"/>
  <c r="AD154" i="3"/>
  <c r="AC154" i="3"/>
  <c r="AC153" i="3"/>
  <c r="AI155" i="3"/>
  <c r="AI154" i="3"/>
  <c r="AI153" i="3"/>
  <c r="N98" i="3"/>
  <c r="N99" i="3"/>
  <c r="T98" i="3"/>
  <c r="T99" i="3"/>
  <c r="Z98" i="3"/>
  <c r="Z99" i="3"/>
  <c r="AF98" i="3"/>
  <c r="AF99" i="3"/>
  <c r="M97" i="3"/>
  <c r="S97" i="3"/>
  <c r="Y97" i="3"/>
  <c r="AE97" i="3"/>
  <c r="F98" i="3"/>
  <c r="L98" i="3"/>
  <c r="M99" i="3"/>
  <c r="AE99" i="3"/>
  <c r="H147" i="3"/>
  <c r="H146" i="3"/>
  <c r="H148" i="3"/>
  <c r="N147" i="3"/>
  <c r="N146" i="3"/>
  <c r="N148" i="3"/>
  <c r="T147" i="3"/>
  <c r="T146" i="3"/>
  <c r="T148" i="3"/>
  <c r="Z147" i="3"/>
  <c r="Z146" i="3"/>
  <c r="Z148" i="3"/>
  <c r="AF147" i="3"/>
  <c r="AF146" i="3"/>
  <c r="AF148" i="3"/>
  <c r="AG147" i="3"/>
  <c r="N202" i="3"/>
  <c r="AD216" i="3"/>
  <c r="H155" i="3"/>
  <c r="N155" i="3"/>
  <c r="T155" i="3"/>
  <c r="Z155" i="3"/>
  <c r="AF155" i="3"/>
  <c r="H162" i="3"/>
  <c r="N162" i="3"/>
  <c r="T162" i="3"/>
  <c r="Z162" i="3"/>
  <c r="AF162" i="3"/>
  <c r="AB175" i="3"/>
  <c r="AH175" i="3"/>
  <c r="H176" i="3"/>
  <c r="N176" i="3"/>
  <c r="T176" i="3"/>
  <c r="Z176" i="3"/>
  <c r="AF176" i="3"/>
  <c r="J182" i="3"/>
  <c r="P182" i="3"/>
  <c r="V182" i="3"/>
  <c r="AB182" i="3"/>
  <c r="AH182" i="3"/>
  <c r="H183" i="3"/>
  <c r="N183" i="3"/>
  <c r="T183" i="3"/>
  <c r="Z183" i="3"/>
  <c r="AF183" i="3"/>
  <c r="G195" i="3"/>
  <c r="G9" i="4" s="1"/>
  <c r="S195" i="3"/>
  <c r="S9" i="4" s="1"/>
  <c r="AE195" i="3"/>
  <c r="AE9" i="4" s="1"/>
  <c r="E202" i="3"/>
  <c r="K202" i="3"/>
  <c r="Q202" i="3"/>
  <c r="W202" i="3"/>
  <c r="AC202" i="3"/>
  <c r="AI202" i="3"/>
  <c r="O202" i="3"/>
  <c r="AA202" i="3"/>
  <c r="E209" i="3"/>
  <c r="K209" i="3"/>
  <c r="Q209" i="3"/>
  <c r="W209" i="3"/>
  <c r="AC209" i="3"/>
  <c r="AI209" i="3"/>
  <c r="O209" i="3"/>
  <c r="AA209" i="3"/>
  <c r="E216" i="3"/>
  <c r="K216" i="3"/>
  <c r="Q216" i="3"/>
  <c r="W216" i="3"/>
  <c r="AC216" i="3"/>
  <c r="AI216" i="3"/>
  <c r="G226" i="3"/>
  <c r="H225" i="3"/>
  <c r="G225" i="3"/>
  <c r="G224" i="3"/>
  <c r="M226" i="3"/>
  <c r="N225" i="3"/>
  <c r="M225" i="3"/>
  <c r="M224" i="3"/>
  <c r="S226" i="3"/>
  <c r="S224" i="3"/>
  <c r="S225" i="3"/>
  <c r="Y226" i="3"/>
  <c r="Y224" i="3"/>
  <c r="Z225" i="3"/>
  <c r="Y225" i="3"/>
  <c r="AE226" i="3"/>
  <c r="AE224" i="3"/>
  <c r="AF225" i="3"/>
  <c r="AE225" i="3"/>
  <c r="H264" i="3"/>
  <c r="H265" i="3"/>
  <c r="H263" i="3"/>
  <c r="N265" i="3"/>
  <c r="N264" i="3"/>
  <c r="N263" i="3"/>
  <c r="T265" i="3"/>
  <c r="T264" i="3"/>
  <c r="AA264" i="3"/>
  <c r="Z265" i="3"/>
  <c r="Z263" i="3"/>
  <c r="Z264" i="3"/>
  <c r="AF263" i="3"/>
  <c r="AF265" i="3"/>
  <c r="AG264" i="3"/>
  <c r="U264" i="3"/>
  <c r="AG135" i="3"/>
  <c r="F202" i="3"/>
  <c r="R202" i="3"/>
  <c r="AD202" i="3"/>
  <c r="L204" i="3"/>
  <c r="AD204" i="3"/>
  <c r="G153" i="3"/>
  <c r="M153" i="3"/>
  <c r="S153" i="3"/>
  <c r="Y153" i="3"/>
  <c r="AE153" i="3"/>
  <c r="G160" i="3"/>
  <c r="M160" i="3"/>
  <c r="S160" i="3"/>
  <c r="Y160" i="3"/>
  <c r="AE160" i="3"/>
  <c r="G174" i="3"/>
  <c r="M174" i="3"/>
  <c r="S174" i="3"/>
  <c r="Y174" i="3"/>
  <c r="AE174" i="3"/>
  <c r="G181" i="3"/>
  <c r="M181" i="3"/>
  <c r="S181" i="3"/>
  <c r="Y181" i="3"/>
  <c r="AE181" i="3"/>
  <c r="D183" i="3"/>
  <c r="G204" i="3"/>
  <c r="G202" i="3"/>
  <c r="M204" i="3"/>
  <c r="M202" i="3"/>
  <c r="S204" i="3"/>
  <c r="S202" i="3"/>
  <c r="Y204" i="3"/>
  <c r="Y202" i="3"/>
  <c r="AE204" i="3"/>
  <c r="AE202" i="3"/>
  <c r="M203" i="3"/>
  <c r="Y203" i="3"/>
  <c r="G211" i="3"/>
  <c r="G209" i="3"/>
  <c r="M211" i="3"/>
  <c r="M209" i="3"/>
  <c r="S211" i="3"/>
  <c r="S209" i="3"/>
  <c r="Y211" i="3"/>
  <c r="Y209" i="3"/>
  <c r="AE211" i="3"/>
  <c r="AE209" i="3"/>
  <c r="M210" i="3"/>
  <c r="Y210" i="3"/>
  <c r="G218" i="3"/>
  <c r="H217" i="3"/>
  <c r="G217" i="3"/>
  <c r="G216" i="3"/>
  <c r="M218" i="3"/>
  <c r="N217" i="3"/>
  <c r="M217" i="3"/>
  <c r="M216" i="3"/>
  <c r="S218" i="3"/>
  <c r="T217" i="3"/>
  <c r="S217" i="3"/>
  <c r="S216" i="3"/>
  <c r="Y218" i="3"/>
  <c r="Z217" i="3"/>
  <c r="Y217" i="3"/>
  <c r="Y216" i="3"/>
  <c r="AE218" i="3"/>
  <c r="AF217" i="3"/>
  <c r="AE217" i="3"/>
  <c r="AE216" i="3"/>
  <c r="H153" i="3"/>
  <c r="N153" i="3"/>
  <c r="T153" i="3"/>
  <c r="Z153" i="3"/>
  <c r="AF153" i="3"/>
  <c r="H160" i="3"/>
  <c r="N160" i="3"/>
  <c r="T160" i="3"/>
  <c r="Z160" i="3"/>
  <c r="AF160" i="3"/>
  <c r="H174" i="3"/>
  <c r="N174" i="3"/>
  <c r="T174" i="3"/>
  <c r="Z174" i="3"/>
  <c r="AF174" i="3"/>
  <c r="H181" i="3"/>
  <c r="N181" i="3"/>
  <c r="T181" i="3"/>
  <c r="Z181" i="3"/>
  <c r="AF181" i="3"/>
  <c r="AG198" i="3"/>
  <c r="I202" i="3"/>
  <c r="U202" i="3"/>
  <c r="AG202" i="3"/>
  <c r="N203" i="3"/>
  <c r="Z203" i="3"/>
  <c r="F204" i="3"/>
  <c r="O204" i="3"/>
  <c r="X204" i="3"/>
  <c r="AG204" i="3"/>
  <c r="I209" i="3"/>
  <c r="U209" i="3"/>
  <c r="AG209" i="3"/>
  <c r="N210" i="3"/>
  <c r="Z210" i="3"/>
  <c r="O211" i="3"/>
  <c r="AG211" i="3"/>
  <c r="I139" i="3"/>
  <c r="O139" i="3"/>
  <c r="U139" i="3"/>
  <c r="AA139" i="3"/>
  <c r="I146" i="3"/>
  <c r="O146" i="3"/>
  <c r="U146" i="3"/>
  <c r="AA146" i="3"/>
  <c r="I153" i="3"/>
  <c r="O153" i="3"/>
  <c r="U153" i="3"/>
  <c r="AA153" i="3"/>
  <c r="I160" i="3"/>
  <c r="O160" i="3"/>
  <c r="U160" i="3"/>
  <c r="AA160" i="3"/>
  <c r="I174" i="3"/>
  <c r="O174" i="3"/>
  <c r="U174" i="3"/>
  <c r="AA174" i="3"/>
  <c r="I181" i="3"/>
  <c r="O181" i="3"/>
  <c r="U181" i="3"/>
  <c r="AA181" i="3"/>
  <c r="L202" i="3"/>
  <c r="X202" i="3"/>
  <c r="E277" i="3"/>
  <c r="E275" i="3"/>
  <c r="K277" i="3"/>
  <c r="L276" i="3"/>
  <c r="K275" i="3"/>
  <c r="K276" i="3"/>
  <c r="Q277" i="3"/>
  <c r="Q276" i="3"/>
  <c r="R276" i="3"/>
  <c r="Q275" i="3"/>
  <c r="W277" i="3"/>
  <c r="W275" i="3"/>
  <c r="W276" i="3"/>
  <c r="AC277" i="3"/>
  <c r="AD276" i="3"/>
  <c r="AC275" i="3"/>
  <c r="AC276" i="3"/>
  <c r="AI277" i="3"/>
  <c r="AI276" i="3"/>
  <c r="AI275" i="3"/>
  <c r="AB218" i="3"/>
  <c r="AH218" i="3"/>
  <c r="AA224" i="3"/>
  <c r="AI224" i="3"/>
  <c r="V225" i="3"/>
  <c r="Q226" i="3"/>
  <c r="AI226" i="3"/>
  <c r="O233" i="3"/>
  <c r="O232" i="3"/>
  <c r="AG233" i="3"/>
  <c r="AG232" i="3"/>
  <c r="I231" i="3"/>
  <c r="R231" i="3"/>
  <c r="AA231" i="3"/>
  <c r="G232" i="3"/>
  <c r="R232" i="3"/>
  <c r="F251" i="3"/>
  <c r="X250" i="3"/>
  <c r="X251" i="3"/>
  <c r="AE250" i="3"/>
  <c r="AB250" i="3"/>
  <c r="O264" i="3"/>
  <c r="J264" i="3"/>
  <c r="V264" i="3"/>
  <c r="F276" i="3"/>
  <c r="L275" i="3"/>
  <c r="X276" i="3"/>
  <c r="AD275" i="3"/>
  <c r="H276" i="3"/>
  <c r="H277" i="3"/>
  <c r="E290" i="3"/>
  <c r="E289" i="3"/>
  <c r="K290" i="3"/>
  <c r="K289" i="3"/>
  <c r="Q290" i="3"/>
  <c r="Q289" i="3"/>
  <c r="Q288" i="3"/>
  <c r="W290" i="3"/>
  <c r="W289" i="3"/>
  <c r="AC290" i="3"/>
  <c r="AC289" i="3"/>
  <c r="AC288" i="3"/>
  <c r="AI290" i="3"/>
  <c r="AI289" i="3"/>
  <c r="AF356" i="3"/>
  <c r="Z356" i="3"/>
  <c r="T356" i="3"/>
  <c r="N356" i="3"/>
  <c r="H356" i="3"/>
  <c r="AD356" i="3"/>
  <c r="X356" i="3"/>
  <c r="R356" i="3"/>
  <c r="L356" i="3"/>
  <c r="F356" i="3"/>
  <c r="AA356" i="3"/>
  <c r="U356" i="3"/>
  <c r="AG356" i="3"/>
  <c r="J357" i="3"/>
  <c r="J356" i="3"/>
  <c r="P357" i="3"/>
  <c r="P356" i="3"/>
  <c r="V357" i="3"/>
  <c r="V356" i="3"/>
  <c r="AB357" i="3"/>
  <c r="AB356" i="3"/>
  <c r="AH357" i="3"/>
  <c r="AH356" i="3"/>
  <c r="H224" i="3"/>
  <c r="N224" i="3"/>
  <c r="U224" i="3"/>
  <c r="AB224" i="3"/>
  <c r="E225" i="3"/>
  <c r="W225" i="3"/>
  <c r="I226" i="3"/>
  <c r="AA226" i="3"/>
  <c r="J231" i="3"/>
  <c r="P233" i="3"/>
  <c r="P231" i="3"/>
  <c r="V231" i="3"/>
  <c r="V232" i="3"/>
  <c r="AB231" i="3"/>
  <c r="K231" i="3"/>
  <c r="T231" i="3"/>
  <c r="AC231" i="3"/>
  <c r="J233" i="3"/>
  <c r="P263" i="3"/>
  <c r="P265" i="3"/>
  <c r="AH265" i="3"/>
  <c r="AH264" i="3"/>
  <c r="V263" i="3"/>
  <c r="G276" i="3"/>
  <c r="G277" i="3"/>
  <c r="S276" i="3"/>
  <c r="S275" i="3"/>
  <c r="Y276" i="3"/>
  <c r="Y277" i="3"/>
  <c r="G275" i="3"/>
  <c r="I276" i="3"/>
  <c r="T276" i="3"/>
  <c r="F290" i="3"/>
  <c r="F289" i="3"/>
  <c r="F288" i="3"/>
  <c r="L290" i="3"/>
  <c r="L289" i="3"/>
  <c r="R290" i="3"/>
  <c r="R289" i="3"/>
  <c r="X290" i="3"/>
  <c r="X289" i="3"/>
  <c r="X288" i="3"/>
  <c r="AD290" i="3"/>
  <c r="AD289" i="3"/>
  <c r="AD288" i="3"/>
  <c r="AH224" i="3"/>
  <c r="AH226" i="3"/>
  <c r="I224" i="3"/>
  <c r="O224" i="3"/>
  <c r="V224" i="3"/>
  <c r="AC224" i="3"/>
  <c r="P225" i="3"/>
  <c r="AH225" i="3"/>
  <c r="E265" i="3"/>
  <c r="E263" i="3"/>
  <c r="K265" i="3"/>
  <c r="K264" i="3"/>
  <c r="W265" i="3"/>
  <c r="W264" i="3"/>
  <c r="AI265" i="3"/>
  <c r="AI263" i="3"/>
  <c r="W263" i="3"/>
  <c r="N275" i="3"/>
  <c r="N276" i="3"/>
  <c r="N277" i="3"/>
  <c r="T275" i="3"/>
  <c r="U276" i="3"/>
  <c r="AF275" i="3"/>
  <c r="AF277" i="3"/>
  <c r="AF276" i="3"/>
  <c r="AG276" i="3"/>
  <c r="AB216" i="3"/>
  <c r="AH216" i="3"/>
  <c r="J224" i="3"/>
  <c r="P224" i="3"/>
  <c r="W224" i="3"/>
  <c r="AD224" i="3"/>
  <c r="Q225" i="3"/>
  <c r="U226" i="3"/>
  <c r="L232" i="3"/>
  <c r="L233" i="3"/>
  <c r="AD231" i="3"/>
  <c r="AD233" i="3"/>
  <c r="AD232" i="3"/>
  <c r="E231" i="3"/>
  <c r="N231" i="3"/>
  <c r="W231" i="3"/>
  <c r="AG231" i="3"/>
  <c r="M232" i="3"/>
  <c r="X232" i="3"/>
  <c r="AH232" i="3"/>
  <c r="X233" i="3"/>
  <c r="I251" i="3"/>
  <c r="O251" i="3"/>
  <c r="AA251" i="3"/>
  <c r="AA250" i="3"/>
  <c r="AG251" i="3"/>
  <c r="V250" i="3"/>
  <c r="AG250" i="3"/>
  <c r="AD264" i="3"/>
  <c r="E264" i="3"/>
  <c r="P264" i="3"/>
  <c r="AB264" i="3"/>
  <c r="M277" i="3"/>
  <c r="H289" i="3"/>
  <c r="H288" i="3"/>
  <c r="F302" i="3"/>
  <c r="F301" i="3"/>
  <c r="F300" i="3"/>
  <c r="L302" i="3"/>
  <c r="L301" i="3"/>
  <c r="L300" i="3"/>
  <c r="R302" i="3"/>
  <c r="R301" i="3"/>
  <c r="R300" i="3"/>
  <c r="X302" i="3"/>
  <c r="X301" i="3"/>
  <c r="X300" i="3"/>
  <c r="AD302" i="3"/>
  <c r="AD301" i="3"/>
  <c r="AD300" i="3"/>
  <c r="F319" i="3"/>
  <c r="L319" i="3"/>
  <c r="R319" i="3"/>
  <c r="X319" i="3"/>
  <c r="Y318" i="3"/>
  <c r="X318" i="3"/>
  <c r="AD319" i="3"/>
  <c r="AE318" i="3"/>
  <c r="AD318" i="3"/>
  <c r="F225" i="3"/>
  <c r="L225" i="3"/>
  <c r="R225" i="3"/>
  <c r="X225" i="3"/>
  <c r="AD225" i="3"/>
  <c r="E224" i="3"/>
  <c r="X224" i="3"/>
  <c r="AF224" i="3"/>
  <c r="J225" i="3"/>
  <c r="AB225" i="3"/>
  <c r="G231" i="3"/>
  <c r="M231" i="3"/>
  <c r="S232" i="3"/>
  <c r="S233" i="3"/>
  <c r="S231" i="3"/>
  <c r="Y231" i="3"/>
  <c r="O231" i="3"/>
  <c r="AH231" i="3"/>
  <c r="N232" i="3"/>
  <c r="Y232" i="3"/>
  <c r="Y233" i="3"/>
  <c r="AH250" i="3"/>
  <c r="D251" i="3"/>
  <c r="V251" i="3"/>
  <c r="Q263" i="3"/>
  <c r="Q264" i="3"/>
  <c r="AC264" i="3"/>
  <c r="I275" i="3"/>
  <c r="AA275" i="3"/>
  <c r="J277" i="3"/>
  <c r="J276" i="3"/>
  <c r="P275" i="3"/>
  <c r="AB276" i="3"/>
  <c r="AB277" i="3"/>
  <c r="AH275" i="3"/>
  <c r="M275" i="3"/>
  <c r="X275" i="3"/>
  <c r="O276" i="3"/>
  <c r="Z276" i="3"/>
  <c r="D277" i="3"/>
  <c r="AH277" i="3"/>
  <c r="H290" i="3"/>
  <c r="H232" i="3"/>
  <c r="Z233" i="3"/>
  <c r="T250" i="3"/>
  <c r="F264" i="3"/>
  <c r="F263" i="3"/>
  <c r="L264" i="3"/>
  <c r="L263" i="3"/>
  <c r="R264" i="3"/>
  <c r="R263" i="3"/>
  <c r="X265" i="3"/>
  <c r="AB288" i="3"/>
  <c r="AB290" i="3"/>
  <c r="AH288" i="3"/>
  <c r="AH290" i="3"/>
  <c r="AH289" i="3"/>
  <c r="J288" i="3"/>
  <c r="AB289" i="3"/>
  <c r="E232" i="3"/>
  <c r="K232" i="3"/>
  <c r="Q232" i="3"/>
  <c r="W232" i="3"/>
  <c r="AC232" i="3"/>
  <c r="AI232" i="3"/>
  <c r="AI231" i="3"/>
  <c r="W233" i="3"/>
  <c r="W250" i="3"/>
  <c r="AC250" i="3"/>
  <c r="AI250" i="3"/>
  <c r="AI251" i="3"/>
  <c r="F265" i="3"/>
  <c r="G290" i="3"/>
  <c r="G289" i="3"/>
  <c r="M290" i="3"/>
  <c r="M289" i="3"/>
  <c r="S290" i="3"/>
  <c r="S289" i="3"/>
  <c r="Y290" i="3"/>
  <c r="Y289" i="3"/>
  <c r="AE290" i="3"/>
  <c r="AE289" i="3"/>
  <c r="AE288" i="3"/>
  <c r="M288" i="3"/>
  <c r="U288" i="3"/>
  <c r="J289" i="3"/>
  <c r="G301" i="3"/>
  <c r="F380" i="3"/>
  <c r="F379" i="3"/>
  <c r="L380" i="3"/>
  <c r="L379" i="3"/>
  <c r="R380" i="3"/>
  <c r="R379" i="3"/>
  <c r="X380" i="3"/>
  <c r="X379" i="3"/>
  <c r="AD380" i="3"/>
  <c r="AD379" i="3"/>
  <c r="H396" i="3"/>
  <c r="H395" i="3"/>
  <c r="N396" i="3"/>
  <c r="N395" i="3"/>
  <c r="T396" i="3"/>
  <c r="T395" i="3"/>
  <c r="Z396" i="3"/>
  <c r="Z395" i="3"/>
  <c r="AF396" i="3"/>
  <c r="AF395" i="3"/>
  <c r="N289" i="3"/>
  <c r="N288" i="3"/>
  <c r="T289" i="3"/>
  <c r="T288" i="3"/>
  <c r="AF289" i="3"/>
  <c r="AF288" i="3"/>
  <c r="Z290" i="3"/>
  <c r="Y263" i="3"/>
  <c r="AE263" i="3"/>
  <c r="I289" i="3"/>
  <c r="I290" i="3"/>
  <c r="O289" i="3"/>
  <c r="O290" i="3"/>
  <c r="U289" i="3"/>
  <c r="U290" i="3"/>
  <c r="AA289" i="3"/>
  <c r="AA288" i="3"/>
  <c r="AA290" i="3"/>
  <c r="AG289" i="3"/>
  <c r="AG288" i="3"/>
  <c r="AG290" i="3"/>
  <c r="E357" i="3"/>
  <c r="K357" i="3"/>
  <c r="Q357" i="3"/>
  <c r="W357" i="3"/>
  <c r="AC357" i="3"/>
  <c r="AI357" i="3"/>
  <c r="G380" i="3"/>
  <c r="M380" i="3"/>
  <c r="S380" i="3"/>
  <c r="Y380" i="3"/>
  <c r="AE380" i="3"/>
  <c r="I396" i="3"/>
  <c r="O396" i="3"/>
  <c r="U396" i="3"/>
  <c r="AA396" i="3"/>
  <c r="AG396" i="3"/>
  <c r="E301" i="3"/>
  <c r="K301" i="3"/>
  <c r="Q301" i="3"/>
  <c r="W301" i="3"/>
  <c r="AC301" i="3"/>
  <c r="AI301" i="3"/>
  <c r="I302" i="3"/>
  <c r="O302" i="3"/>
  <c r="U302" i="3"/>
  <c r="AA302" i="3"/>
  <c r="AG302" i="3"/>
  <c r="W318" i="3"/>
  <c r="AC318" i="3"/>
  <c r="AI318" i="3"/>
  <c r="I319" i="3"/>
  <c r="O319" i="3"/>
  <c r="U319" i="3"/>
  <c r="AA319" i="3"/>
  <c r="AG319" i="3"/>
  <c r="G300" i="3"/>
  <c r="M300" i="3"/>
  <c r="S300" i="3"/>
  <c r="Y300" i="3"/>
  <c r="AE300" i="3"/>
  <c r="D302" i="3"/>
  <c r="E356" i="3"/>
  <c r="K356" i="3"/>
  <c r="Q356" i="3"/>
  <c r="W356" i="3"/>
  <c r="AC356" i="3"/>
  <c r="AI356" i="3"/>
  <c r="G379" i="3"/>
  <c r="M379" i="3"/>
  <c r="S379" i="3"/>
  <c r="Y379" i="3"/>
  <c r="AE379" i="3"/>
  <c r="I395" i="3"/>
  <c r="O395" i="3"/>
  <c r="U395" i="3"/>
  <c r="AA395" i="3"/>
  <c r="AG395" i="3"/>
  <c r="N300" i="3"/>
  <c r="T300" i="3"/>
  <c r="Z300" i="3"/>
  <c r="M301" i="3"/>
  <c r="S301" i="3"/>
  <c r="Y301" i="3"/>
  <c r="AE301" i="3"/>
  <c r="AJ287" i="1"/>
  <c r="AJ248" i="1"/>
  <c r="AJ208" i="1"/>
  <c r="AK210" i="1" s="1"/>
  <c r="D230" i="1"/>
  <c r="AL231" i="1" s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2" i="1" s="1"/>
  <c r="AK233" i="3" l="1"/>
  <c r="O197" i="3"/>
  <c r="O198" i="3"/>
  <c r="R10" i="4"/>
  <c r="M84" i="3"/>
  <c r="AL84" i="3"/>
  <c r="L85" i="3"/>
  <c r="AJ232" i="1"/>
  <c r="AJ21" i="4"/>
  <c r="W198" i="3"/>
  <c r="F198" i="3"/>
  <c r="F197" i="3"/>
  <c r="N197" i="3"/>
  <c r="L198" i="3"/>
  <c r="L9" i="4"/>
  <c r="H198" i="3"/>
  <c r="H9" i="4"/>
  <c r="H15" i="4" s="1"/>
  <c r="H26" i="4" s="1"/>
  <c r="AC197" i="3"/>
  <c r="AB9" i="4"/>
  <c r="Z198" i="3"/>
  <c r="Z9" i="4"/>
  <c r="W197" i="3"/>
  <c r="R198" i="3"/>
  <c r="R9" i="4"/>
  <c r="AF198" i="3"/>
  <c r="AF9" i="4"/>
  <c r="AF15" i="4" s="1"/>
  <c r="AF21" i="4" s="1"/>
  <c r="K198" i="3"/>
  <c r="K9" i="4"/>
  <c r="Y197" i="3"/>
  <c r="X9" i="4"/>
  <c r="N198" i="3"/>
  <c r="N9" i="4"/>
  <c r="N15" i="4" s="1"/>
  <c r="N22" i="4" s="1"/>
  <c r="K197" i="3"/>
  <c r="J9" i="4"/>
  <c r="T198" i="3"/>
  <c r="T9" i="4"/>
  <c r="T15" i="4" s="1"/>
  <c r="T21" i="4" s="1"/>
  <c r="Z197" i="3"/>
  <c r="AI198" i="3"/>
  <c r="AI9" i="4"/>
  <c r="AJ197" i="3"/>
  <c r="D9" i="4"/>
  <c r="AK196" i="3"/>
  <c r="AJ196" i="3"/>
  <c r="M197" i="3"/>
  <c r="Q198" i="3"/>
  <c r="Q9" i="4"/>
  <c r="H135" i="3"/>
  <c r="R134" i="3"/>
  <c r="F10" i="4"/>
  <c r="Q133" i="3"/>
  <c r="M135" i="3"/>
  <c r="Q135" i="3"/>
  <c r="N134" i="3"/>
  <c r="AD134" i="3"/>
  <c r="T135" i="3"/>
  <c r="N135" i="3"/>
  <c r="AF135" i="3"/>
  <c r="N406" i="3"/>
  <c r="N408" i="3" s="1"/>
  <c r="T134" i="3"/>
  <c r="K134" i="3"/>
  <c r="J135" i="3"/>
  <c r="I133" i="3"/>
  <c r="I10" i="4"/>
  <c r="I15" i="4" s="1"/>
  <c r="I26" i="4" s="1"/>
  <c r="Y134" i="3"/>
  <c r="X10" i="4"/>
  <c r="D135" i="3"/>
  <c r="D10" i="4"/>
  <c r="AK133" i="3"/>
  <c r="AJ133" i="3"/>
  <c r="AI10" i="4"/>
  <c r="AJ134" i="3"/>
  <c r="N133" i="3"/>
  <c r="Q134" i="3"/>
  <c r="V135" i="3"/>
  <c r="V10" i="4"/>
  <c r="AB135" i="3"/>
  <c r="AB10" i="4"/>
  <c r="AI135" i="3"/>
  <c r="Y135" i="3"/>
  <c r="M134" i="3"/>
  <c r="L10" i="4"/>
  <c r="Z134" i="3"/>
  <c r="J133" i="3"/>
  <c r="U134" i="3"/>
  <c r="U10" i="4"/>
  <c r="U15" i="4" s="1"/>
  <c r="AA135" i="3"/>
  <c r="AA10" i="4"/>
  <c r="AA15" i="4" s="1"/>
  <c r="AH135" i="3"/>
  <c r="AH10" i="4"/>
  <c r="Z133" i="3"/>
  <c r="Z10" i="4"/>
  <c r="O133" i="3"/>
  <c r="O10" i="4"/>
  <c r="O15" i="4" s="1"/>
  <c r="AF134" i="3"/>
  <c r="AE10" i="4"/>
  <c r="AB86" i="3"/>
  <c r="AB7" i="4"/>
  <c r="AD7" i="4"/>
  <c r="AD84" i="3"/>
  <c r="AB84" i="3"/>
  <c r="V84" i="3"/>
  <c r="V7" i="4"/>
  <c r="V86" i="3"/>
  <c r="D86" i="3"/>
  <c r="D7" i="4"/>
  <c r="AK84" i="3"/>
  <c r="AJ84" i="3"/>
  <c r="AI84" i="3"/>
  <c r="L84" i="3"/>
  <c r="L7" i="4"/>
  <c r="AD86" i="3"/>
  <c r="AD85" i="3"/>
  <c r="AE7" i="4"/>
  <c r="AE85" i="3"/>
  <c r="G84" i="3"/>
  <c r="E86" i="3"/>
  <c r="E7" i="4"/>
  <c r="E15" i="4" s="1"/>
  <c r="E23" i="4" s="1"/>
  <c r="J84" i="3"/>
  <c r="J7" i="4"/>
  <c r="J86" i="3"/>
  <c r="AC84" i="3"/>
  <c r="P86" i="3"/>
  <c r="P7" i="4"/>
  <c r="P15" i="4" s="1"/>
  <c r="P26" i="4" s="1"/>
  <c r="P84" i="3"/>
  <c r="F85" i="3"/>
  <c r="F7" i="4"/>
  <c r="K7" i="4"/>
  <c r="K85" i="3"/>
  <c r="K86" i="3"/>
  <c r="Q85" i="3"/>
  <c r="T26" i="3"/>
  <c r="N26" i="3"/>
  <c r="T406" i="3"/>
  <c r="T408" i="3" s="1"/>
  <c r="AG15" i="4"/>
  <c r="AG21" i="4" s="1"/>
  <c r="F406" i="3"/>
  <c r="F408" i="3" s="1"/>
  <c r="F6" i="4"/>
  <c r="AH26" i="3"/>
  <c r="AH6" i="4"/>
  <c r="M406" i="3"/>
  <c r="M408" i="3" s="1"/>
  <c r="M6" i="4"/>
  <c r="M15" i="4" s="1"/>
  <c r="M26" i="4" s="1"/>
  <c r="G26" i="3"/>
  <c r="G6" i="4"/>
  <c r="S26" i="3"/>
  <c r="S6" i="4"/>
  <c r="W26" i="3"/>
  <c r="W6" i="4"/>
  <c r="AC406" i="3"/>
  <c r="AC408" i="3" s="1"/>
  <c r="AC6" i="4"/>
  <c r="X406" i="3"/>
  <c r="X408" i="3" s="1"/>
  <c r="X6" i="4"/>
  <c r="AB26" i="3"/>
  <c r="AB6" i="4"/>
  <c r="Y15" i="4"/>
  <c r="Y21" i="4" s="1"/>
  <c r="AD406" i="3"/>
  <c r="AD408" i="3" s="1"/>
  <c r="AD6" i="4"/>
  <c r="V26" i="3"/>
  <c r="V6" i="4"/>
  <c r="J26" i="3"/>
  <c r="J6" i="4"/>
  <c r="AE26" i="3"/>
  <c r="AE6" i="4"/>
  <c r="K406" i="3"/>
  <c r="K408" i="3" s="1"/>
  <c r="K6" i="4"/>
  <c r="Q406" i="3"/>
  <c r="Q408" i="3" s="1"/>
  <c r="Q6" i="4"/>
  <c r="D6" i="4"/>
  <c r="AK24" i="3"/>
  <c r="AJ23" i="4"/>
  <c r="AJ16" i="4"/>
  <c r="AJ26" i="4"/>
  <c r="AJ28" i="4"/>
  <c r="AJ22" i="4"/>
  <c r="AJ25" i="4"/>
  <c r="AJ24" i="4"/>
  <c r="AJ29" i="4"/>
  <c r="AK289" i="1"/>
  <c r="AJ11" i="2"/>
  <c r="AK250" i="1"/>
  <c r="AJ8" i="2"/>
  <c r="AJ231" i="1"/>
  <c r="AK231" i="1"/>
  <c r="AJ195" i="1"/>
  <c r="AK197" i="1" s="1"/>
  <c r="X198" i="3"/>
  <c r="R197" i="3"/>
  <c r="X197" i="3"/>
  <c r="AA198" i="3"/>
  <c r="AA197" i="3"/>
  <c r="U197" i="3"/>
  <c r="U198" i="3"/>
  <c r="I197" i="3"/>
  <c r="I198" i="3"/>
  <c r="Z135" i="3"/>
  <c r="H134" i="3"/>
  <c r="U135" i="3"/>
  <c r="Z406" i="3"/>
  <c r="Z408" i="3" s="1"/>
  <c r="H406" i="3"/>
  <c r="H408" i="3" s="1"/>
  <c r="AD133" i="3"/>
  <c r="AC133" i="3"/>
  <c r="I134" i="3"/>
  <c r="R133" i="3"/>
  <c r="Y133" i="3"/>
  <c r="AA133" i="3"/>
  <c r="M133" i="3"/>
  <c r="P133" i="3"/>
  <c r="AF133" i="3"/>
  <c r="T133" i="3"/>
  <c r="H133" i="3"/>
  <c r="AC134" i="3"/>
  <c r="L134" i="3"/>
  <c r="F133" i="3"/>
  <c r="J134" i="3"/>
  <c r="P135" i="3"/>
  <c r="O135" i="3"/>
  <c r="K133" i="3"/>
  <c r="E406" i="3"/>
  <c r="E408" i="3" s="1"/>
  <c r="AB134" i="3"/>
  <c r="AA134" i="3"/>
  <c r="AB133" i="3"/>
  <c r="AI133" i="3"/>
  <c r="V133" i="3"/>
  <c r="U133" i="3"/>
  <c r="P134" i="3"/>
  <c r="AI134" i="3"/>
  <c r="AH133" i="3"/>
  <c r="O134" i="3"/>
  <c r="L406" i="3"/>
  <c r="L408" i="3" s="1"/>
  <c r="AE134" i="3"/>
  <c r="AE135" i="3"/>
  <c r="AE133" i="3"/>
  <c r="AG133" i="3"/>
  <c r="AG134" i="3"/>
  <c r="X135" i="3"/>
  <c r="X133" i="3"/>
  <c r="G134" i="3"/>
  <c r="G133" i="3"/>
  <c r="G135" i="3"/>
  <c r="V134" i="3"/>
  <c r="S134" i="3"/>
  <c r="S133" i="3"/>
  <c r="S135" i="3"/>
  <c r="AH134" i="3"/>
  <c r="L135" i="3"/>
  <c r="L133" i="3"/>
  <c r="AF85" i="3"/>
  <c r="AF86" i="3"/>
  <c r="AF84" i="3"/>
  <c r="AF406" i="3"/>
  <c r="AF408" i="3" s="1"/>
  <c r="H85" i="3"/>
  <c r="H86" i="3"/>
  <c r="H84" i="3"/>
  <c r="J406" i="3"/>
  <c r="J408" i="3" s="1"/>
  <c r="Q25" i="3"/>
  <c r="E26" i="3"/>
  <c r="Y25" i="3"/>
  <c r="H25" i="3"/>
  <c r="AB406" i="3"/>
  <c r="AB408" i="3" s="1"/>
  <c r="AH25" i="3"/>
  <c r="M26" i="3"/>
  <c r="D26" i="3"/>
  <c r="AJ24" i="3"/>
  <c r="N25" i="3"/>
  <c r="AI406" i="3"/>
  <c r="AI408" i="3" s="1"/>
  <c r="AJ25" i="3"/>
  <c r="N24" i="3"/>
  <c r="X26" i="3"/>
  <c r="AF26" i="3"/>
  <c r="M25" i="3"/>
  <c r="AD26" i="3"/>
  <c r="L26" i="3"/>
  <c r="P406" i="3"/>
  <c r="P408" i="3" s="1"/>
  <c r="AE25" i="3"/>
  <c r="H26" i="3"/>
  <c r="Y24" i="3"/>
  <c r="AH24" i="3"/>
  <c r="AE24" i="3"/>
  <c r="AI24" i="3"/>
  <c r="R25" i="3"/>
  <c r="AB24" i="3"/>
  <c r="M24" i="3"/>
  <c r="K25" i="3"/>
  <c r="E24" i="3"/>
  <c r="F24" i="3"/>
  <c r="J24" i="3"/>
  <c r="V24" i="3"/>
  <c r="AI26" i="3"/>
  <c r="T24" i="3"/>
  <c r="E25" i="3"/>
  <c r="L24" i="3"/>
  <c r="W24" i="3"/>
  <c r="X24" i="3"/>
  <c r="V406" i="3"/>
  <c r="V408" i="3" s="1"/>
  <c r="AC26" i="3"/>
  <c r="AF24" i="3"/>
  <c r="AD24" i="3"/>
  <c r="AC24" i="3"/>
  <c r="Z25" i="3"/>
  <c r="Q26" i="3"/>
  <c r="G25" i="3"/>
  <c r="AI25" i="3"/>
  <c r="Z26" i="3"/>
  <c r="Q24" i="3"/>
  <c r="K26" i="3"/>
  <c r="AD25" i="3"/>
  <c r="AC25" i="3"/>
  <c r="K24" i="3"/>
  <c r="F26" i="3"/>
  <c r="Z24" i="3"/>
  <c r="L25" i="3"/>
  <c r="W25" i="3"/>
  <c r="F25" i="3"/>
  <c r="AF25" i="3"/>
  <c r="X25" i="3"/>
  <c r="S24" i="3"/>
  <c r="P26" i="3"/>
  <c r="P24" i="3"/>
  <c r="S25" i="3"/>
  <c r="T25" i="3"/>
  <c r="H24" i="3"/>
  <c r="G24" i="3"/>
  <c r="Y406" i="3"/>
  <c r="Y408" i="3" s="1"/>
  <c r="Y26" i="3"/>
  <c r="R406" i="3"/>
  <c r="R408" i="3" s="1"/>
  <c r="R24" i="3"/>
  <c r="R26" i="3"/>
  <c r="AE196" i="3"/>
  <c r="AE197" i="3"/>
  <c r="AE198" i="3"/>
  <c r="AF197" i="3"/>
  <c r="D198" i="3"/>
  <c r="Z196" i="3"/>
  <c r="AF196" i="3"/>
  <c r="W196" i="3"/>
  <c r="E197" i="3"/>
  <c r="AC196" i="3"/>
  <c r="O196" i="3"/>
  <c r="H196" i="3"/>
  <c r="N196" i="3"/>
  <c r="AA196" i="3"/>
  <c r="T196" i="3"/>
  <c r="E196" i="3"/>
  <c r="AD196" i="3"/>
  <c r="W135" i="3"/>
  <c r="W134" i="3"/>
  <c r="W133" i="3"/>
  <c r="X134" i="3"/>
  <c r="K196" i="3"/>
  <c r="AA406" i="3"/>
  <c r="AA408" i="3" s="1"/>
  <c r="AA24" i="3"/>
  <c r="AA26" i="3"/>
  <c r="AA25" i="3"/>
  <c r="AG86" i="3"/>
  <c r="AH85" i="3"/>
  <c r="AG85" i="3"/>
  <c r="AG84" i="3"/>
  <c r="Y196" i="3"/>
  <c r="AE406" i="3"/>
  <c r="AE408" i="3" s="1"/>
  <c r="I196" i="3"/>
  <c r="S196" i="3"/>
  <c r="S198" i="3"/>
  <c r="T197" i="3"/>
  <c r="S197" i="3"/>
  <c r="F196" i="3"/>
  <c r="AB198" i="3"/>
  <c r="AB197" i="3"/>
  <c r="AB196" i="3"/>
  <c r="V198" i="3"/>
  <c r="V197" i="3"/>
  <c r="V196" i="3"/>
  <c r="E135" i="3"/>
  <c r="E134" i="3"/>
  <c r="E133" i="3"/>
  <c r="F134" i="3"/>
  <c r="U406" i="3"/>
  <c r="U408" i="3" s="1"/>
  <c r="U24" i="3"/>
  <c r="U25" i="3"/>
  <c r="U26" i="3"/>
  <c r="AA86" i="3"/>
  <c r="AB85" i="3"/>
  <c r="AA85" i="3"/>
  <c r="AA84" i="3"/>
  <c r="S406" i="3"/>
  <c r="S408" i="3" s="1"/>
  <c r="L196" i="3"/>
  <c r="V25" i="3"/>
  <c r="G196" i="3"/>
  <c r="H197" i="3"/>
  <c r="G197" i="3"/>
  <c r="G198" i="3"/>
  <c r="Q196" i="3"/>
  <c r="D406" i="3"/>
  <c r="D408" i="3" s="1"/>
  <c r="O406" i="3"/>
  <c r="O408" i="3" s="1"/>
  <c r="O24" i="3"/>
  <c r="O26" i="3"/>
  <c r="O25" i="3"/>
  <c r="U86" i="3"/>
  <c r="V85" i="3"/>
  <c r="U85" i="3"/>
  <c r="U84" i="3"/>
  <c r="G406" i="3"/>
  <c r="G408" i="3" s="1"/>
  <c r="W406" i="3"/>
  <c r="W408" i="3" s="1"/>
  <c r="AB25" i="3"/>
  <c r="AG196" i="3"/>
  <c r="AH198" i="3"/>
  <c r="AI197" i="3"/>
  <c r="AH197" i="3"/>
  <c r="AH196" i="3"/>
  <c r="AH406" i="3"/>
  <c r="AH408" i="3" s="1"/>
  <c r="I406" i="3"/>
  <c r="I408" i="3" s="1"/>
  <c r="I24" i="3"/>
  <c r="I26" i="3"/>
  <c r="I25" i="3"/>
  <c r="O86" i="3"/>
  <c r="P85" i="3"/>
  <c r="O85" i="3"/>
  <c r="O84" i="3"/>
  <c r="AI196" i="3"/>
  <c r="R196" i="3"/>
  <c r="I86" i="3"/>
  <c r="J85" i="3"/>
  <c r="I85" i="3"/>
  <c r="I84" i="3"/>
  <c r="M196" i="3"/>
  <c r="J25" i="3"/>
  <c r="U196" i="3"/>
  <c r="X196" i="3"/>
  <c r="P198" i="3"/>
  <c r="P197" i="3"/>
  <c r="P196" i="3"/>
  <c r="Q197" i="3"/>
  <c r="J198" i="3"/>
  <c r="J196" i="3"/>
  <c r="J197" i="3"/>
  <c r="AG406" i="3"/>
  <c r="AG408" i="3" s="1"/>
  <c r="AG24" i="3"/>
  <c r="AG25" i="3"/>
  <c r="AG26" i="3"/>
  <c r="P25" i="3"/>
  <c r="AJ173" i="1"/>
  <c r="D51" i="2" s="1"/>
  <c r="AJ159" i="1"/>
  <c r="AJ152" i="1"/>
  <c r="AK154" i="1" s="1"/>
  <c r="AJ145" i="1"/>
  <c r="AK147" i="1" s="1"/>
  <c r="AJ138" i="1"/>
  <c r="AK140" i="1" s="1"/>
  <c r="R15" i="4" l="1"/>
  <c r="R28" i="4" s="1"/>
  <c r="AI15" i="4"/>
  <c r="D56" i="4" s="1"/>
  <c r="AK175" i="1"/>
  <c r="L15" i="4"/>
  <c r="L16" i="4" s="1"/>
  <c r="K15" i="4"/>
  <c r="K26" i="4" s="1"/>
  <c r="Q15" i="4"/>
  <c r="Q26" i="4" s="1"/>
  <c r="F15" i="4"/>
  <c r="F26" i="4" s="1"/>
  <c r="Z15" i="4"/>
  <c r="Z24" i="4" s="1"/>
  <c r="H22" i="4"/>
  <c r="H29" i="4"/>
  <c r="H28" i="4"/>
  <c r="T16" i="4"/>
  <c r="H23" i="4"/>
  <c r="T23" i="4"/>
  <c r="E25" i="4"/>
  <c r="H21" i="4"/>
  <c r="T24" i="4"/>
  <c r="H24" i="4"/>
  <c r="H16" i="4"/>
  <c r="H27" i="4"/>
  <c r="H25" i="4"/>
  <c r="U22" i="4"/>
  <c r="U27" i="4"/>
  <c r="I24" i="4"/>
  <c r="D15" i="4"/>
  <c r="D26" i="4" s="1"/>
  <c r="O23" i="4"/>
  <c r="O28" i="4"/>
  <c r="T26" i="4"/>
  <c r="T28" i="4"/>
  <c r="T29" i="4"/>
  <c r="T27" i="4"/>
  <c r="T25" i="4"/>
  <c r="T22" i="4"/>
  <c r="AA23" i="4"/>
  <c r="AA22" i="4"/>
  <c r="AA27" i="4"/>
  <c r="AA29" i="4"/>
  <c r="AA21" i="4"/>
  <c r="AA28" i="4"/>
  <c r="AA24" i="4"/>
  <c r="AA16" i="4"/>
  <c r="AA26" i="4"/>
  <c r="O27" i="4"/>
  <c r="O24" i="4"/>
  <c r="O21" i="4"/>
  <c r="I27" i="4"/>
  <c r="I21" i="4"/>
  <c r="AA25" i="4"/>
  <c r="U24" i="4"/>
  <c r="I29" i="4"/>
  <c r="O22" i="4"/>
  <c r="I28" i="4"/>
  <c r="U16" i="4"/>
  <c r="O25" i="4"/>
  <c r="I25" i="4"/>
  <c r="O29" i="4"/>
  <c r="O16" i="4"/>
  <c r="I23" i="4"/>
  <c r="I16" i="4"/>
  <c r="O26" i="4"/>
  <c r="I22" i="4"/>
  <c r="J15" i="4"/>
  <c r="J26" i="4" s="1"/>
  <c r="U28" i="4"/>
  <c r="U23" i="4"/>
  <c r="U29" i="4"/>
  <c r="U25" i="4"/>
  <c r="U26" i="4"/>
  <c r="U21" i="4"/>
  <c r="N28" i="4"/>
  <c r="N24" i="4"/>
  <c r="M22" i="4"/>
  <c r="E16" i="4"/>
  <c r="N26" i="4"/>
  <c r="N25" i="4"/>
  <c r="N16" i="4"/>
  <c r="N23" i="4"/>
  <c r="E24" i="4"/>
  <c r="E22" i="4"/>
  <c r="N29" i="4"/>
  <c r="N27" i="4"/>
  <c r="N21" i="4"/>
  <c r="E21" i="4"/>
  <c r="E26" i="4"/>
  <c r="E29" i="4"/>
  <c r="M28" i="4"/>
  <c r="G15" i="4"/>
  <c r="G21" i="4" s="1"/>
  <c r="M24" i="4"/>
  <c r="V15" i="4"/>
  <c r="AB15" i="4"/>
  <c r="AB21" i="4" s="1"/>
  <c r="W15" i="4"/>
  <c r="W21" i="4" s="1"/>
  <c r="M29" i="4"/>
  <c r="E27" i="4"/>
  <c r="M23" i="4"/>
  <c r="E28" i="4"/>
  <c r="AE15" i="4"/>
  <c r="AE21" i="4" s="1"/>
  <c r="AD15" i="4"/>
  <c r="AD21" i="4" s="1"/>
  <c r="X15" i="4"/>
  <c r="X21" i="4" s="1"/>
  <c r="S15" i="4"/>
  <c r="S21" i="4" s="1"/>
  <c r="AG16" i="4"/>
  <c r="AG29" i="4"/>
  <c r="AG22" i="4"/>
  <c r="AG24" i="4"/>
  <c r="AG25" i="4"/>
  <c r="AG23" i="4"/>
  <c r="AG28" i="4"/>
  <c r="AG26" i="4"/>
  <c r="AG27" i="4"/>
  <c r="M25" i="4"/>
  <c r="M16" i="4"/>
  <c r="AC15" i="4"/>
  <c r="AC21" i="4" s="1"/>
  <c r="AI26" i="4"/>
  <c r="AI16" i="4"/>
  <c r="AI23" i="4"/>
  <c r="AI22" i="4"/>
  <c r="AI24" i="4"/>
  <c r="AI28" i="4"/>
  <c r="AI25" i="4"/>
  <c r="AI29" i="4"/>
  <c r="AI27" i="4"/>
  <c r="M21" i="4"/>
  <c r="M27" i="4"/>
  <c r="Y24" i="4"/>
  <c r="Y16" i="4"/>
  <c r="Y28" i="4"/>
  <c r="Y25" i="4"/>
  <c r="Y23" i="4"/>
  <c r="Y29" i="4"/>
  <c r="Y22" i="4"/>
  <c r="Y26" i="4"/>
  <c r="Y27" i="4"/>
  <c r="AF25" i="4"/>
  <c r="AF16" i="4"/>
  <c r="AF29" i="4"/>
  <c r="AF23" i="4"/>
  <c r="AF22" i="4"/>
  <c r="AF26" i="4"/>
  <c r="AF24" i="4"/>
  <c r="AF27" i="4"/>
  <c r="AF28" i="4"/>
  <c r="AH15" i="4"/>
  <c r="AJ9" i="2"/>
  <c r="AJ132" i="1"/>
  <c r="AK161" i="1"/>
  <c r="P29" i="4"/>
  <c r="P16" i="4"/>
  <c r="P24" i="4"/>
  <c r="P21" i="4"/>
  <c r="P25" i="4"/>
  <c r="P22" i="4"/>
  <c r="P28" i="4"/>
  <c r="P23" i="4"/>
  <c r="P27" i="4"/>
  <c r="R26" i="4" l="1"/>
  <c r="R21" i="4"/>
  <c r="R24" i="4"/>
  <c r="R27" i="4"/>
  <c r="R25" i="4"/>
  <c r="R22" i="4"/>
  <c r="R16" i="4"/>
  <c r="R23" i="4"/>
  <c r="R29" i="4"/>
  <c r="AI21" i="4"/>
  <c r="K25" i="4"/>
  <c r="K29" i="4"/>
  <c r="Q24" i="4"/>
  <c r="L25" i="4"/>
  <c r="L24" i="4"/>
  <c r="L27" i="4"/>
  <c r="L28" i="4"/>
  <c r="L26" i="4"/>
  <c r="L22" i="4"/>
  <c r="K28" i="4"/>
  <c r="F27" i="4"/>
  <c r="Q25" i="4"/>
  <c r="Q23" i="4"/>
  <c r="Q22" i="4"/>
  <c r="K16" i="4"/>
  <c r="K23" i="4"/>
  <c r="L29" i="4"/>
  <c r="F21" i="4"/>
  <c r="F29" i="4"/>
  <c r="Q21" i="4"/>
  <c r="F22" i="4"/>
  <c r="L21" i="4"/>
  <c r="F25" i="4"/>
  <c r="K27" i="4"/>
  <c r="K22" i="4"/>
  <c r="F24" i="4"/>
  <c r="F23" i="4"/>
  <c r="F16" i="4"/>
  <c r="L23" i="4"/>
  <c r="F28" i="4"/>
  <c r="Q27" i="4"/>
  <c r="Q16" i="4"/>
  <c r="K21" i="4"/>
  <c r="Q28" i="4"/>
  <c r="Q29" i="4"/>
  <c r="K24" i="4"/>
  <c r="AH21" i="4"/>
  <c r="Z22" i="4"/>
  <c r="D28" i="4"/>
  <c r="Z25" i="4"/>
  <c r="Z27" i="4"/>
  <c r="Z16" i="4"/>
  <c r="Z29" i="4"/>
  <c r="Z26" i="4"/>
  <c r="Z23" i="4"/>
  <c r="Z28" i="4"/>
  <c r="J23" i="4"/>
  <c r="Z21" i="4"/>
  <c r="J27" i="4"/>
  <c r="J16" i="4"/>
  <c r="J24" i="4"/>
  <c r="J29" i="4"/>
  <c r="D21" i="4"/>
  <c r="D22" i="4"/>
  <c r="D24" i="4"/>
  <c r="D27" i="4"/>
  <c r="D29" i="4"/>
  <c r="D25" i="4"/>
  <c r="D23" i="4"/>
  <c r="D16" i="4"/>
  <c r="J28" i="4"/>
  <c r="J21" i="4"/>
  <c r="J25" i="4"/>
  <c r="J22" i="4"/>
  <c r="V29" i="4"/>
  <c r="V16" i="4"/>
  <c r="V28" i="4"/>
  <c r="V26" i="4"/>
  <c r="V25" i="4"/>
  <c r="V24" i="4"/>
  <c r="V23" i="4"/>
  <c r="V27" i="4"/>
  <c r="V22" i="4"/>
  <c r="X28" i="4"/>
  <c r="X16" i="4"/>
  <c r="X23" i="4"/>
  <c r="X26" i="4"/>
  <c r="X27" i="4"/>
  <c r="X22" i="4"/>
  <c r="X25" i="4"/>
  <c r="X29" i="4"/>
  <c r="X24" i="4"/>
  <c r="W29" i="4"/>
  <c r="W16" i="4"/>
  <c r="W24" i="4"/>
  <c r="W27" i="4"/>
  <c r="W25" i="4"/>
  <c r="W23" i="4"/>
  <c r="W26" i="4"/>
  <c r="W28" i="4"/>
  <c r="W22" i="4"/>
  <c r="AH23" i="4"/>
  <c r="AH16" i="4"/>
  <c r="AH29" i="4"/>
  <c r="AH24" i="4"/>
  <c r="AH28" i="4"/>
  <c r="AH26" i="4"/>
  <c r="AH27" i="4"/>
  <c r="AH22" i="4"/>
  <c r="AH25" i="4"/>
  <c r="AD25" i="4"/>
  <c r="AD16" i="4"/>
  <c r="AD24" i="4"/>
  <c r="AD29" i="4"/>
  <c r="AD26" i="4"/>
  <c r="AD23" i="4"/>
  <c r="AD28" i="4"/>
  <c r="AD27" i="4"/>
  <c r="AD22" i="4"/>
  <c r="G23" i="4"/>
  <c r="G27" i="4"/>
  <c r="G26" i="4"/>
  <c r="G29" i="4"/>
  <c r="G24" i="4"/>
  <c r="G16" i="4"/>
  <c r="G28" i="4"/>
  <c r="G22" i="4"/>
  <c r="G25" i="4"/>
  <c r="AC25" i="4"/>
  <c r="AC16" i="4"/>
  <c r="AC27" i="4"/>
  <c r="AC24" i="4"/>
  <c r="AC28" i="4"/>
  <c r="AC29" i="4"/>
  <c r="AC22" i="4"/>
  <c r="AC23" i="4"/>
  <c r="AC26" i="4"/>
  <c r="AB23" i="4"/>
  <c r="AB16" i="4"/>
  <c r="AB25" i="4"/>
  <c r="AB22" i="4"/>
  <c r="AB26" i="4"/>
  <c r="AB27" i="4"/>
  <c r="AB29" i="4"/>
  <c r="AB24" i="4"/>
  <c r="AB28" i="4"/>
  <c r="S24" i="4"/>
  <c r="S16" i="4"/>
  <c r="S27" i="4"/>
  <c r="S23" i="4"/>
  <c r="S22" i="4"/>
  <c r="S28" i="4"/>
  <c r="S25" i="4"/>
  <c r="S29" i="4"/>
  <c r="S26" i="4"/>
  <c r="AE16" i="4"/>
  <c r="AE26" i="4"/>
  <c r="AE22" i="4"/>
  <c r="AE24" i="4"/>
  <c r="AE29" i="4"/>
  <c r="AE27" i="4"/>
  <c r="AE25" i="4"/>
  <c r="AE28" i="4"/>
  <c r="AE23" i="4"/>
  <c r="V21" i="4"/>
  <c r="AK134" i="1"/>
  <c r="AJ10" i="2"/>
  <c r="AJ96" i="1"/>
  <c r="AJ69" i="1"/>
  <c r="AK71" i="1" s="1"/>
  <c r="AJ62" i="1"/>
  <c r="AJ55" i="1"/>
  <c r="D52" i="2" s="1"/>
  <c r="AJ44" i="1"/>
  <c r="AK46" i="1" s="1"/>
  <c r="AJ37" i="1"/>
  <c r="AJ29" i="1"/>
  <c r="AJ12" i="1"/>
  <c r="AJ11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AI395" i="1"/>
  <c r="AH395" i="1"/>
  <c r="AH14" i="2" s="1"/>
  <c r="AG395" i="1"/>
  <c r="AG14" i="2" s="1"/>
  <c r="AF395" i="1"/>
  <c r="AF14" i="2" s="1"/>
  <c r="AE395" i="1"/>
  <c r="AE14" i="2" s="1"/>
  <c r="AD395" i="1"/>
  <c r="AD14" i="2" s="1"/>
  <c r="AC395" i="1"/>
  <c r="AC14" i="2" s="1"/>
  <c r="AB395" i="1"/>
  <c r="AB14" i="2" s="1"/>
  <c r="AA395" i="1"/>
  <c r="AA14" i="2" s="1"/>
  <c r="Z395" i="1"/>
  <c r="Z14" i="2" s="1"/>
  <c r="Y395" i="1"/>
  <c r="Y14" i="2" s="1"/>
  <c r="X395" i="1"/>
  <c r="X14" i="2" s="1"/>
  <c r="W395" i="1"/>
  <c r="W14" i="2" s="1"/>
  <c r="V395" i="1"/>
  <c r="V14" i="2" s="1"/>
  <c r="U395" i="1"/>
  <c r="U14" i="2" s="1"/>
  <c r="T395" i="1"/>
  <c r="T14" i="2" s="1"/>
  <c r="S395" i="1"/>
  <c r="S14" i="2" s="1"/>
  <c r="R395" i="1"/>
  <c r="R14" i="2" s="1"/>
  <c r="Q395" i="1"/>
  <c r="Q14" i="2" s="1"/>
  <c r="P395" i="1"/>
  <c r="P14" i="2" s="1"/>
  <c r="O395" i="1"/>
  <c r="O14" i="2" s="1"/>
  <c r="N395" i="1"/>
  <c r="N14" i="2" s="1"/>
  <c r="M395" i="1"/>
  <c r="M14" i="2" s="1"/>
  <c r="L395" i="1"/>
  <c r="L14" i="2" s="1"/>
  <c r="K395" i="1"/>
  <c r="K14" i="2" s="1"/>
  <c r="J395" i="1"/>
  <c r="J14" i="2" s="1"/>
  <c r="I395" i="1"/>
  <c r="I14" i="2" s="1"/>
  <c r="H395" i="1"/>
  <c r="H14" i="2" s="1"/>
  <c r="G395" i="1"/>
  <c r="G14" i="2" s="1"/>
  <c r="F395" i="1"/>
  <c r="F14" i="2" s="1"/>
  <c r="E395" i="1"/>
  <c r="E14" i="2" s="1"/>
  <c r="D395" i="1"/>
  <c r="AI379" i="1"/>
  <c r="AH379" i="1"/>
  <c r="AH13" i="2" s="1"/>
  <c r="AG379" i="1"/>
  <c r="AF379" i="1"/>
  <c r="AF13" i="2" s="1"/>
  <c r="AE379" i="1"/>
  <c r="AE13" i="2" s="1"/>
  <c r="AD379" i="1"/>
  <c r="AD13" i="2" s="1"/>
  <c r="AC379" i="1"/>
  <c r="AC13" i="2" s="1"/>
  <c r="AB379" i="1"/>
  <c r="AB13" i="2" s="1"/>
  <c r="AA379" i="1"/>
  <c r="Z379" i="1"/>
  <c r="Z13" i="2" s="1"/>
  <c r="Y379" i="1"/>
  <c r="Y13" i="2" s="1"/>
  <c r="X379" i="1"/>
  <c r="X13" i="2" s="1"/>
  <c r="W379" i="1"/>
  <c r="W13" i="2" s="1"/>
  <c r="V379" i="1"/>
  <c r="V13" i="2" s="1"/>
  <c r="U379" i="1"/>
  <c r="T379" i="1"/>
  <c r="T13" i="2" s="1"/>
  <c r="S379" i="1"/>
  <c r="S13" i="2" s="1"/>
  <c r="R379" i="1"/>
  <c r="R13" i="2" s="1"/>
  <c r="Q379" i="1"/>
  <c r="Q13" i="2" s="1"/>
  <c r="P379" i="1"/>
  <c r="P13" i="2" s="1"/>
  <c r="O379" i="1"/>
  <c r="N379" i="1"/>
  <c r="N13" i="2" s="1"/>
  <c r="M379" i="1"/>
  <c r="M13" i="2" s="1"/>
  <c r="L379" i="1"/>
  <c r="L13" i="2" s="1"/>
  <c r="K379" i="1"/>
  <c r="K13" i="2" s="1"/>
  <c r="J379" i="1"/>
  <c r="J13" i="2" s="1"/>
  <c r="I379" i="1"/>
  <c r="H379" i="1"/>
  <c r="H13" i="2" s="1"/>
  <c r="G379" i="1"/>
  <c r="G13" i="2" s="1"/>
  <c r="F379" i="1"/>
  <c r="F13" i="2" s="1"/>
  <c r="E379" i="1"/>
  <c r="E13" i="2" s="1"/>
  <c r="D379" i="1"/>
  <c r="AL380" i="1" s="1"/>
  <c r="AI356" i="1"/>
  <c r="AH356" i="1"/>
  <c r="AG356" i="1"/>
  <c r="AF356" i="1"/>
  <c r="AF358" i="1" s="1"/>
  <c r="AE356" i="1"/>
  <c r="AD356" i="1"/>
  <c r="AC356" i="1"/>
  <c r="AB356" i="1"/>
  <c r="AA356" i="1"/>
  <c r="Z356" i="1"/>
  <c r="Y356" i="1"/>
  <c r="Y358" i="1" s="1"/>
  <c r="X356" i="1"/>
  <c r="W356" i="1"/>
  <c r="V356" i="1"/>
  <c r="U356" i="1"/>
  <c r="T356" i="1"/>
  <c r="S356" i="1"/>
  <c r="S358" i="1" s="1"/>
  <c r="R356" i="1"/>
  <c r="Q356" i="1"/>
  <c r="P356" i="1"/>
  <c r="O356" i="1"/>
  <c r="N356" i="1"/>
  <c r="M356" i="1"/>
  <c r="L356" i="1"/>
  <c r="L358" i="1" s="1"/>
  <c r="K356" i="1"/>
  <c r="J356" i="1"/>
  <c r="I356" i="1"/>
  <c r="H356" i="1"/>
  <c r="H358" i="1" s="1"/>
  <c r="G356" i="1"/>
  <c r="F356" i="1"/>
  <c r="E356" i="1"/>
  <c r="D356" i="1"/>
  <c r="AD357" i="1" s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AI316" i="1"/>
  <c r="AH316" i="1"/>
  <c r="AG316" i="1"/>
  <c r="AF316" i="1"/>
  <c r="AE316" i="1"/>
  <c r="AD316" i="1"/>
  <c r="AD319" i="1" s="1"/>
  <c r="AC316" i="1"/>
  <c r="AC319" i="1" s="1"/>
  <c r="AB316" i="1"/>
  <c r="AB319" i="1" s="1"/>
  <c r="AA316" i="1"/>
  <c r="Z316" i="1"/>
  <c r="Y316" i="1"/>
  <c r="X316" i="1"/>
  <c r="X319" i="1" s="1"/>
  <c r="W316" i="1"/>
  <c r="W319" i="1" s="1"/>
  <c r="V316" i="1"/>
  <c r="V319" i="1" s="1"/>
  <c r="U316" i="1"/>
  <c r="T316" i="1"/>
  <c r="S316" i="1"/>
  <c r="S319" i="1" s="1"/>
  <c r="R316" i="1"/>
  <c r="R319" i="1" s="1"/>
  <c r="Q316" i="1"/>
  <c r="Q319" i="1" s="1"/>
  <c r="P316" i="1"/>
  <c r="P319" i="1" s="1"/>
  <c r="O316" i="1"/>
  <c r="O319" i="1" s="1"/>
  <c r="N316" i="1"/>
  <c r="N319" i="1" s="1"/>
  <c r="M316" i="1"/>
  <c r="M319" i="1" s="1"/>
  <c r="L316" i="1"/>
  <c r="L319" i="1" s="1"/>
  <c r="K316" i="1"/>
  <c r="K319" i="1" s="1"/>
  <c r="J316" i="1"/>
  <c r="J319" i="1" s="1"/>
  <c r="I316" i="1"/>
  <c r="I319" i="1" s="1"/>
  <c r="H316" i="1"/>
  <c r="H319" i="1" s="1"/>
  <c r="G316" i="1"/>
  <c r="G319" i="1" s="1"/>
  <c r="F316" i="1"/>
  <c r="F319" i="1" s="1"/>
  <c r="E316" i="1"/>
  <c r="E319" i="1" s="1"/>
  <c r="D316" i="1"/>
  <c r="D319" i="1" s="1"/>
  <c r="AB302" i="1"/>
  <c r="P302" i="1"/>
  <c r="J302" i="1"/>
  <c r="AD300" i="1"/>
  <c r="AI299" i="1"/>
  <c r="AH299" i="1"/>
  <c r="AH302" i="1" s="1"/>
  <c r="AG299" i="1"/>
  <c r="AG300" i="1" s="1"/>
  <c r="AF299" i="1"/>
  <c r="AE299" i="1"/>
  <c r="AD299" i="1"/>
  <c r="AD302" i="1" s="1"/>
  <c r="AC299" i="1"/>
  <c r="AC301" i="1" s="1"/>
  <c r="AB299" i="1"/>
  <c r="AA299" i="1"/>
  <c r="Z299" i="1"/>
  <c r="Y299" i="1"/>
  <c r="X299" i="1"/>
  <c r="X302" i="1" s="1"/>
  <c r="W299" i="1"/>
  <c r="V299" i="1"/>
  <c r="U299" i="1"/>
  <c r="U300" i="1" s="1"/>
  <c r="T299" i="1"/>
  <c r="S299" i="1"/>
  <c r="R299" i="1"/>
  <c r="R302" i="1" s="1"/>
  <c r="Q299" i="1"/>
  <c r="P299" i="1"/>
  <c r="P300" i="1" s="1"/>
  <c r="O299" i="1"/>
  <c r="O300" i="1" s="1"/>
  <c r="N299" i="1"/>
  <c r="M299" i="1"/>
  <c r="L299" i="1"/>
  <c r="L302" i="1" s="1"/>
  <c r="K299" i="1"/>
  <c r="J299" i="1"/>
  <c r="I299" i="1"/>
  <c r="I300" i="1" s="1"/>
  <c r="H299" i="1"/>
  <c r="G299" i="1"/>
  <c r="F299" i="1"/>
  <c r="F302" i="1" s="1"/>
  <c r="E299" i="1"/>
  <c r="E300" i="1" s="1"/>
  <c r="D299" i="1"/>
  <c r="D302" i="1" s="1"/>
  <c r="AI287" i="1"/>
  <c r="AH287" i="1"/>
  <c r="AF11" i="2"/>
  <c r="AC287" i="1"/>
  <c r="AB287" i="1"/>
  <c r="AA287" i="1"/>
  <c r="Z287" i="1"/>
  <c r="Y287" i="1"/>
  <c r="X287" i="1"/>
  <c r="W287" i="1"/>
  <c r="V287" i="1"/>
  <c r="U287" i="1"/>
  <c r="T287" i="1"/>
  <c r="T11" i="2" s="1"/>
  <c r="S287" i="1"/>
  <c r="R287" i="1"/>
  <c r="Q287" i="1"/>
  <c r="P287" i="1"/>
  <c r="P11" i="2" s="1"/>
  <c r="O287" i="1"/>
  <c r="N287" i="1"/>
  <c r="N11" i="2" s="1"/>
  <c r="M287" i="1"/>
  <c r="M11" i="2" s="1"/>
  <c r="L287" i="1"/>
  <c r="K287" i="1"/>
  <c r="J287" i="1"/>
  <c r="I287" i="1"/>
  <c r="H287" i="1"/>
  <c r="H11" i="2" s="1"/>
  <c r="G287" i="1"/>
  <c r="F287" i="1"/>
  <c r="E287" i="1"/>
  <c r="E11" i="2" s="1"/>
  <c r="D287" i="1"/>
  <c r="AL288" i="1" s="1"/>
  <c r="AI274" i="1"/>
  <c r="AI277" i="1" s="1"/>
  <c r="AH274" i="1"/>
  <c r="AG274" i="1"/>
  <c r="AF274" i="1"/>
  <c r="AE274" i="1"/>
  <c r="AE276" i="1" s="1"/>
  <c r="AD274" i="1"/>
  <c r="AD277" i="1" s="1"/>
  <c r="AC274" i="1"/>
  <c r="AB274" i="1"/>
  <c r="AA274" i="1"/>
  <c r="AA277" i="1" s="1"/>
  <c r="Z274" i="1"/>
  <c r="Y274" i="1"/>
  <c r="X274" i="1"/>
  <c r="X277" i="1" s="1"/>
  <c r="W274" i="1"/>
  <c r="V274" i="1"/>
  <c r="U274" i="1"/>
  <c r="T274" i="1"/>
  <c r="S274" i="1"/>
  <c r="R274" i="1"/>
  <c r="R277" i="1" s="1"/>
  <c r="Q274" i="1"/>
  <c r="Q277" i="1" s="1"/>
  <c r="P274" i="1"/>
  <c r="P277" i="1" s="1"/>
  <c r="O274" i="1"/>
  <c r="O277" i="1" s="1"/>
  <c r="N274" i="1"/>
  <c r="M274" i="1"/>
  <c r="L274" i="1"/>
  <c r="K274" i="1"/>
  <c r="K276" i="1" s="1"/>
  <c r="J274" i="1"/>
  <c r="J277" i="1" s="1"/>
  <c r="I274" i="1"/>
  <c r="I277" i="1" s="1"/>
  <c r="H274" i="1"/>
  <c r="G274" i="1"/>
  <c r="F274" i="1"/>
  <c r="F275" i="1" s="1"/>
  <c r="E274" i="1"/>
  <c r="D274" i="1"/>
  <c r="D277" i="1" s="1"/>
  <c r="AA265" i="1"/>
  <c r="AI262" i="1"/>
  <c r="AH262" i="1"/>
  <c r="AG262" i="1"/>
  <c r="AG264" i="1" s="1"/>
  <c r="AF262" i="1"/>
  <c r="AF265" i="1" s="1"/>
  <c r="AE262" i="1"/>
  <c r="AE265" i="1" s="1"/>
  <c r="AD262" i="1"/>
  <c r="AD264" i="1" s="1"/>
  <c r="AC262" i="1"/>
  <c r="AB262" i="1"/>
  <c r="AA262" i="1"/>
  <c r="Z262" i="1"/>
  <c r="Z265" i="1" s="1"/>
  <c r="Y262" i="1"/>
  <c r="Y265" i="1" s="1"/>
  <c r="X262" i="1"/>
  <c r="X265" i="1" s="1"/>
  <c r="W262" i="1"/>
  <c r="V262" i="1"/>
  <c r="U262" i="1"/>
  <c r="T262" i="1"/>
  <c r="T265" i="1" s="1"/>
  <c r="S262" i="1"/>
  <c r="S265" i="1" s="1"/>
  <c r="R262" i="1"/>
  <c r="Q262" i="1"/>
  <c r="P262" i="1"/>
  <c r="O262" i="1"/>
  <c r="O265" i="1" s="1"/>
  <c r="N262" i="1"/>
  <c r="M262" i="1"/>
  <c r="M265" i="1" s="1"/>
  <c r="L262" i="1"/>
  <c r="K262" i="1"/>
  <c r="J262" i="1"/>
  <c r="I262" i="1"/>
  <c r="I264" i="1" s="1"/>
  <c r="H262" i="1"/>
  <c r="G262" i="1"/>
  <c r="G265" i="1" s="1"/>
  <c r="F262" i="1"/>
  <c r="F265" i="1" s="1"/>
  <c r="E262" i="1"/>
  <c r="E265" i="1" s="1"/>
  <c r="D262" i="1"/>
  <c r="D265" i="1" s="1"/>
  <c r="AI248" i="1"/>
  <c r="AH248" i="1"/>
  <c r="AG248" i="1"/>
  <c r="AG8" i="2" s="1"/>
  <c r="AF248" i="1"/>
  <c r="AE248" i="1"/>
  <c r="AE8" i="2" s="1"/>
  <c r="AD248" i="1"/>
  <c r="AC248" i="1"/>
  <c r="AC8" i="2" s="1"/>
  <c r="AB248" i="1"/>
  <c r="AA248" i="1"/>
  <c r="AA8" i="2" s="1"/>
  <c r="Z248" i="1"/>
  <c r="Z8" i="2" s="1"/>
  <c r="Y248" i="1"/>
  <c r="Y8" i="2" s="1"/>
  <c r="X248" i="1"/>
  <c r="W248" i="1"/>
  <c r="W8" i="2" s="1"/>
  <c r="V248" i="1"/>
  <c r="V8" i="2" s="1"/>
  <c r="U248" i="1"/>
  <c r="U8" i="2" s="1"/>
  <c r="T248" i="1"/>
  <c r="T8" i="2" s="1"/>
  <c r="S248" i="1"/>
  <c r="R248" i="1"/>
  <c r="Q248" i="1"/>
  <c r="Q8" i="2" s="1"/>
  <c r="P248" i="1"/>
  <c r="P8" i="2" s="1"/>
  <c r="O248" i="1"/>
  <c r="O8" i="2" s="1"/>
  <c r="N248" i="1"/>
  <c r="M248" i="1"/>
  <c r="M8" i="2" s="1"/>
  <c r="L248" i="1"/>
  <c r="K248" i="1"/>
  <c r="K8" i="2" s="1"/>
  <c r="J248" i="1"/>
  <c r="J8" i="2" s="1"/>
  <c r="I248" i="1"/>
  <c r="I8" i="2" s="1"/>
  <c r="H248" i="1"/>
  <c r="H8" i="2" s="1"/>
  <c r="G248" i="1"/>
  <c r="G8" i="2" s="1"/>
  <c r="F248" i="1"/>
  <c r="E248" i="1"/>
  <c r="E8" i="2" s="1"/>
  <c r="D248" i="1"/>
  <c r="D8" i="2" s="1"/>
  <c r="AI233" i="1"/>
  <c r="AG233" i="1"/>
  <c r="AF233" i="1"/>
  <c r="AD233" i="1"/>
  <c r="AC233" i="1"/>
  <c r="AA233" i="1"/>
  <c r="X233" i="1"/>
  <c r="W233" i="1"/>
  <c r="V233" i="1"/>
  <c r="R233" i="1"/>
  <c r="Q233" i="1"/>
  <c r="O233" i="1"/>
  <c r="N233" i="1"/>
  <c r="L233" i="1"/>
  <c r="K233" i="1"/>
  <c r="F233" i="1"/>
  <c r="E233" i="1"/>
  <c r="AG226" i="1"/>
  <c r="AI223" i="1"/>
  <c r="AI226" i="1" s="1"/>
  <c r="AH223" i="1"/>
  <c r="AG223" i="1"/>
  <c r="AF223" i="1"/>
  <c r="AE223" i="1"/>
  <c r="AD223" i="1"/>
  <c r="AD226" i="1" s="1"/>
  <c r="AC223" i="1"/>
  <c r="AC226" i="1" s="1"/>
  <c r="AB223" i="1"/>
  <c r="AA223" i="1"/>
  <c r="Z223" i="1"/>
  <c r="Y223" i="1"/>
  <c r="X223" i="1"/>
  <c r="X226" i="1" s="1"/>
  <c r="W223" i="1"/>
  <c r="W226" i="1" s="1"/>
  <c r="V223" i="1"/>
  <c r="U223" i="1"/>
  <c r="T223" i="1"/>
  <c r="S223" i="1"/>
  <c r="S225" i="1" s="1"/>
  <c r="R223" i="1"/>
  <c r="R226" i="1" s="1"/>
  <c r="Q223" i="1"/>
  <c r="Q226" i="1" s="1"/>
  <c r="P223" i="1"/>
  <c r="O223" i="1"/>
  <c r="N223" i="1"/>
  <c r="M223" i="1"/>
  <c r="L223" i="1"/>
  <c r="L226" i="1" s="1"/>
  <c r="K223" i="1"/>
  <c r="K226" i="1" s="1"/>
  <c r="J223" i="1"/>
  <c r="I223" i="1"/>
  <c r="H223" i="1"/>
  <c r="G223" i="1"/>
  <c r="F223" i="1"/>
  <c r="F226" i="1" s="1"/>
  <c r="E223" i="1"/>
  <c r="E226" i="1" s="1"/>
  <c r="D223" i="1"/>
  <c r="Z217" i="1"/>
  <c r="AI215" i="1"/>
  <c r="AI218" i="1" s="1"/>
  <c r="AH215" i="1"/>
  <c r="AH218" i="1" s="1"/>
  <c r="AG215" i="1"/>
  <c r="AF215" i="1"/>
  <c r="AE215" i="1"/>
  <c r="AE218" i="1" s="1"/>
  <c r="AD215" i="1"/>
  <c r="AD218" i="1" s="1"/>
  <c r="AC215" i="1"/>
  <c r="AC218" i="1" s="1"/>
  <c r="AB215" i="1"/>
  <c r="AA215" i="1"/>
  <c r="Z215" i="1"/>
  <c r="Y215" i="1"/>
  <c r="Y218" i="1" s="1"/>
  <c r="X215" i="1"/>
  <c r="W215" i="1"/>
  <c r="W218" i="1" s="1"/>
  <c r="V215" i="1"/>
  <c r="V218" i="1" s="1"/>
  <c r="U215" i="1"/>
  <c r="T215" i="1"/>
  <c r="S215" i="1"/>
  <c r="S218" i="1" s="1"/>
  <c r="R215" i="1"/>
  <c r="R218" i="1" s="1"/>
  <c r="Q215" i="1"/>
  <c r="Q218" i="1" s="1"/>
  <c r="P215" i="1"/>
  <c r="O215" i="1"/>
  <c r="N215" i="1"/>
  <c r="M215" i="1"/>
  <c r="M218" i="1" s="1"/>
  <c r="L215" i="1"/>
  <c r="L218" i="1" s="1"/>
  <c r="K215" i="1"/>
  <c r="L217" i="1" s="1"/>
  <c r="J215" i="1"/>
  <c r="J218" i="1" s="1"/>
  <c r="I215" i="1"/>
  <c r="H215" i="1"/>
  <c r="G215" i="1"/>
  <c r="G218" i="1" s="1"/>
  <c r="F215" i="1"/>
  <c r="F218" i="1" s="1"/>
  <c r="E215" i="1"/>
  <c r="E218" i="1" s="1"/>
  <c r="D215" i="1"/>
  <c r="AI208" i="1"/>
  <c r="AJ210" i="1" s="1"/>
  <c r="AH208" i="1"/>
  <c r="AH211" i="1" s="1"/>
  <c r="AG208" i="1"/>
  <c r="AF208" i="1"/>
  <c r="AF211" i="1" s="1"/>
  <c r="AE208" i="1"/>
  <c r="AE211" i="1" s="1"/>
  <c r="AD208" i="1"/>
  <c r="AD195" i="1" s="1"/>
  <c r="AC208" i="1"/>
  <c r="AC195" i="1" s="1"/>
  <c r="AC9" i="2" s="1"/>
  <c r="AB208" i="1"/>
  <c r="AB195" i="1" s="1"/>
  <c r="AA208" i="1"/>
  <c r="Z208" i="1"/>
  <c r="Z211" i="1" s="1"/>
  <c r="Y208" i="1"/>
  <c r="Y211" i="1" s="1"/>
  <c r="X208" i="1"/>
  <c r="W208" i="1"/>
  <c r="W211" i="1" s="1"/>
  <c r="V208" i="1"/>
  <c r="V211" i="1" s="1"/>
  <c r="U208" i="1"/>
  <c r="T208" i="1"/>
  <c r="T211" i="1" s="1"/>
  <c r="S208" i="1"/>
  <c r="S211" i="1" s="1"/>
  <c r="R208" i="1"/>
  <c r="R211" i="1" s="1"/>
  <c r="Q208" i="1"/>
  <c r="P208" i="1"/>
  <c r="P195" i="1" s="1"/>
  <c r="P9" i="2" s="1"/>
  <c r="O208" i="1"/>
  <c r="N208" i="1"/>
  <c r="N211" i="1" s="1"/>
  <c r="M208" i="1"/>
  <c r="M211" i="1" s="1"/>
  <c r="L208" i="1"/>
  <c r="K208" i="1"/>
  <c r="K211" i="1" s="1"/>
  <c r="J208" i="1"/>
  <c r="J211" i="1" s="1"/>
  <c r="I208" i="1"/>
  <c r="H208" i="1"/>
  <c r="H211" i="1" s="1"/>
  <c r="G208" i="1"/>
  <c r="G211" i="1" s="1"/>
  <c r="F208" i="1"/>
  <c r="E208" i="1"/>
  <c r="D208" i="1"/>
  <c r="AI201" i="1"/>
  <c r="AI204" i="1" s="1"/>
  <c r="AH201" i="1"/>
  <c r="AG201" i="1"/>
  <c r="AF201" i="1"/>
  <c r="AE201" i="1"/>
  <c r="AE204" i="1" s="1"/>
  <c r="AD201" i="1"/>
  <c r="AC201" i="1"/>
  <c r="AC204" i="1" s="1"/>
  <c r="AB201" i="1"/>
  <c r="AB204" i="1" s="1"/>
  <c r="AA201" i="1"/>
  <c r="Z201" i="1"/>
  <c r="Y201" i="1"/>
  <c r="Y204" i="1" s="1"/>
  <c r="X201" i="1"/>
  <c r="X204" i="1" s="1"/>
  <c r="W201" i="1"/>
  <c r="W204" i="1" s="1"/>
  <c r="V201" i="1"/>
  <c r="U201" i="1"/>
  <c r="T201" i="1"/>
  <c r="S201" i="1"/>
  <c r="S204" i="1" s="1"/>
  <c r="R201" i="1"/>
  <c r="Q201" i="1"/>
  <c r="P201" i="1"/>
  <c r="O201" i="1"/>
  <c r="N201" i="1"/>
  <c r="M201" i="1"/>
  <c r="M204" i="1" s="1"/>
  <c r="L201" i="1"/>
  <c r="L204" i="1" s="1"/>
  <c r="K201" i="1"/>
  <c r="K204" i="1" s="1"/>
  <c r="J201" i="1"/>
  <c r="J204" i="1" s="1"/>
  <c r="I201" i="1"/>
  <c r="H201" i="1"/>
  <c r="G201" i="1"/>
  <c r="G204" i="1" s="1"/>
  <c r="F201" i="1"/>
  <c r="G203" i="1" s="1"/>
  <c r="E201" i="1"/>
  <c r="D201" i="1"/>
  <c r="G183" i="1"/>
  <c r="AI180" i="1"/>
  <c r="AI183" i="1" s="1"/>
  <c r="AH180" i="1"/>
  <c r="AG180" i="1"/>
  <c r="AG183" i="1" s="1"/>
  <c r="AF180" i="1"/>
  <c r="AF183" i="1" s="1"/>
  <c r="AE180" i="1"/>
  <c r="AD180" i="1"/>
  <c r="AD183" i="1" s="1"/>
  <c r="AC180" i="1"/>
  <c r="AC183" i="1" s="1"/>
  <c r="AB180" i="1"/>
  <c r="AB183" i="1" s="1"/>
  <c r="AA180" i="1"/>
  <c r="AA181" i="1" s="1"/>
  <c r="Z180" i="1"/>
  <c r="Z183" i="1" s="1"/>
  <c r="Y180" i="1"/>
  <c r="Y182" i="1" s="1"/>
  <c r="X180" i="1"/>
  <c r="X183" i="1" s="1"/>
  <c r="W180" i="1"/>
  <c r="W183" i="1" s="1"/>
  <c r="V180" i="1"/>
  <c r="V183" i="1" s="1"/>
  <c r="U180" i="1"/>
  <c r="T180" i="1"/>
  <c r="T183" i="1" s="1"/>
  <c r="S180" i="1"/>
  <c r="S183" i="1" s="1"/>
  <c r="R180" i="1"/>
  <c r="Q180" i="1"/>
  <c r="P180" i="1"/>
  <c r="P183" i="1" s="1"/>
  <c r="O180" i="1"/>
  <c r="O183" i="1" s="1"/>
  <c r="N180" i="1"/>
  <c r="N183" i="1" s="1"/>
  <c r="M180" i="1"/>
  <c r="L180" i="1"/>
  <c r="L183" i="1" s="1"/>
  <c r="K180" i="1"/>
  <c r="K182" i="1" s="1"/>
  <c r="J180" i="1"/>
  <c r="I180" i="1"/>
  <c r="I181" i="1" s="1"/>
  <c r="H180" i="1"/>
  <c r="H183" i="1" s="1"/>
  <c r="G180" i="1"/>
  <c r="F180" i="1"/>
  <c r="E180" i="1"/>
  <c r="D180" i="1"/>
  <c r="Z181" i="1" s="1"/>
  <c r="AI173" i="1"/>
  <c r="AH173" i="1"/>
  <c r="AG173" i="1"/>
  <c r="AF173" i="1"/>
  <c r="AE173" i="1"/>
  <c r="AD173" i="1"/>
  <c r="AD176" i="1" s="1"/>
  <c r="AC173" i="1"/>
  <c r="AB173" i="1"/>
  <c r="AA173" i="1"/>
  <c r="Z173" i="1"/>
  <c r="Y173" i="1"/>
  <c r="X173" i="1"/>
  <c r="W173" i="1"/>
  <c r="W176" i="1" s="1"/>
  <c r="V173" i="1"/>
  <c r="U173" i="1"/>
  <c r="U176" i="1" s="1"/>
  <c r="T173" i="1"/>
  <c r="S173" i="1"/>
  <c r="R173" i="1"/>
  <c r="Q173" i="1"/>
  <c r="Q176" i="1" s="1"/>
  <c r="P173" i="1"/>
  <c r="P176" i="1" s="1"/>
  <c r="O173" i="1"/>
  <c r="N173" i="1"/>
  <c r="M173" i="1"/>
  <c r="L173" i="1"/>
  <c r="K173" i="1"/>
  <c r="K176" i="1" s="1"/>
  <c r="J173" i="1"/>
  <c r="J176" i="1" s="1"/>
  <c r="I173" i="1"/>
  <c r="H173" i="1"/>
  <c r="G173" i="1"/>
  <c r="F173" i="1"/>
  <c r="F176" i="1" s="1"/>
  <c r="E173" i="1"/>
  <c r="E176" i="1" s="1"/>
  <c r="D173" i="1"/>
  <c r="AI159" i="1"/>
  <c r="AH159" i="1"/>
  <c r="AH162" i="1" s="1"/>
  <c r="AG159" i="1"/>
  <c r="AG162" i="1" s="1"/>
  <c r="AF159" i="1"/>
  <c r="AF162" i="1" s="1"/>
  <c r="AE159" i="1"/>
  <c r="AE162" i="1" s="1"/>
  <c r="AD159" i="1"/>
  <c r="AC159" i="1"/>
  <c r="AB159" i="1"/>
  <c r="AB162" i="1" s="1"/>
  <c r="AA159" i="1"/>
  <c r="Z159" i="1"/>
  <c r="Z162" i="1" s="1"/>
  <c r="Y159" i="1"/>
  <c r="Y161" i="1" s="1"/>
  <c r="X159" i="1"/>
  <c r="X162" i="1" s="1"/>
  <c r="W159" i="1"/>
  <c r="V159" i="1"/>
  <c r="U159" i="1"/>
  <c r="U162" i="1" s="1"/>
  <c r="T159" i="1"/>
  <c r="T162" i="1" s="1"/>
  <c r="S159" i="1"/>
  <c r="R159" i="1"/>
  <c r="Q159" i="1"/>
  <c r="P159" i="1"/>
  <c r="O159" i="1"/>
  <c r="N159" i="1"/>
  <c r="N162" i="1" s="1"/>
  <c r="M159" i="1"/>
  <c r="L159" i="1"/>
  <c r="K159" i="1"/>
  <c r="K162" i="1" s="1"/>
  <c r="J159" i="1"/>
  <c r="I159" i="1"/>
  <c r="I162" i="1" s="1"/>
  <c r="H159" i="1"/>
  <c r="H162" i="1" s="1"/>
  <c r="G159" i="1"/>
  <c r="F159" i="1"/>
  <c r="F162" i="1" s="1"/>
  <c r="E159" i="1"/>
  <c r="E162" i="1" s="1"/>
  <c r="D159" i="1"/>
  <c r="AI152" i="1"/>
  <c r="AJ154" i="1" s="1"/>
  <c r="AH152" i="1"/>
  <c r="AG152" i="1"/>
  <c r="AF152" i="1"/>
  <c r="AF155" i="1" s="1"/>
  <c r="AE152" i="1"/>
  <c r="AE155" i="1" s="1"/>
  <c r="AD152" i="1"/>
  <c r="AC152" i="1"/>
  <c r="AB152" i="1"/>
  <c r="AA152" i="1"/>
  <c r="AA155" i="1" s="1"/>
  <c r="Z152" i="1"/>
  <c r="Y152" i="1"/>
  <c r="Y155" i="1" s="1"/>
  <c r="X152" i="1"/>
  <c r="W152" i="1"/>
  <c r="V152" i="1"/>
  <c r="U152" i="1"/>
  <c r="T152" i="1"/>
  <c r="S152" i="1"/>
  <c r="S155" i="1" s="1"/>
  <c r="R152" i="1"/>
  <c r="R155" i="1" s="1"/>
  <c r="Q152" i="1"/>
  <c r="Q155" i="1" s="1"/>
  <c r="P152" i="1"/>
  <c r="O152" i="1"/>
  <c r="N152" i="1"/>
  <c r="N155" i="1" s="1"/>
  <c r="M152" i="1"/>
  <c r="M155" i="1" s="1"/>
  <c r="L152" i="1"/>
  <c r="K152" i="1"/>
  <c r="J152" i="1"/>
  <c r="I152" i="1"/>
  <c r="I155" i="1" s="1"/>
  <c r="H152" i="1"/>
  <c r="G152" i="1"/>
  <c r="G155" i="1" s="1"/>
  <c r="F152" i="1"/>
  <c r="F155" i="1" s="1"/>
  <c r="E152" i="1"/>
  <c r="D152" i="1"/>
  <c r="AI145" i="1"/>
  <c r="AH145" i="1"/>
  <c r="AH148" i="1" s="1"/>
  <c r="AG145" i="1"/>
  <c r="AG148" i="1" s="1"/>
  <c r="AF145" i="1"/>
  <c r="AF148" i="1" s="1"/>
  <c r="AE145" i="1"/>
  <c r="AD145" i="1"/>
  <c r="AC145" i="1"/>
  <c r="AB145" i="1"/>
  <c r="AB148" i="1" s="1"/>
  <c r="AA145" i="1"/>
  <c r="AB147" i="1" s="1"/>
  <c r="Z145" i="1"/>
  <c r="Z148" i="1" s="1"/>
  <c r="Y145" i="1"/>
  <c r="X145" i="1"/>
  <c r="X148" i="1" s="1"/>
  <c r="W145" i="1"/>
  <c r="V145" i="1"/>
  <c r="V148" i="1" s="1"/>
  <c r="U145" i="1"/>
  <c r="T145" i="1"/>
  <c r="T148" i="1" s="1"/>
  <c r="S145" i="1"/>
  <c r="R145" i="1"/>
  <c r="Q145" i="1"/>
  <c r="P145" i="1"/>
  <c r="P148" i="1" s="1"/>
  <c r="O145" i="1"/>
  <c r="N145" i="1"/>
  <c r="M145" i="1"/>
  <c r="L145" i="1"/>
  <c r="K145" i="1"/>
  <c r="J145" i="1"/>
  <c r="J148" i="1" s="1"/>
  <c r="I145" i="1"/>
  <c r="H145" i="1"/>
  <c r="G145" i="1"/>
  <c r="F145" i="1"/>
  <c r="E145" i="1"/>
  <c r="D145" i="1"/>
  <c r="AI138" i="1"/>
  <c r="AJ140" i="1" s="1"/>
  <c r="AH138" i="1"/>
  <c r="AH141" i="1" s="1"/>
  <c r="AG138" i="1"/>
  <c r="AG141" i="1" s="1"/>
  <c r="AF138" i="1"/>
  <c r="AE138" i="1"/>
  <c r="AD138" i="1"/>
  <c r="AC138" i="1"/>
  <c r="AC141" i="1" s="1"/>
  <c r="AB138" i="1"/>
  <c r="AB141" i="1" s="1"/>
  <c r="AA138" i="1"/>
  <c r="Z138" i="1"/>
  <c r="Y138" i="1"/>
  <c r="Y141" i="1" s="1"/>
  <c r="X138" i="1"/>
  <c r="X141" i="1" s="1"/>
  <c r="W138" i="1"/>
  <c r="W141" i="1" s="1"/>
  <c r="V138" i="1"/>
  <c r="V141" i="1" s="1"/>
  <c r="U138" i="1"/>
  <c r="T138" i="1"/>
  <c r="S138" i="1"/>
  <c r="R138" i="1"/>
  <c r="Q138" i="1"/>
  <c r="Q141" i="1" s="1"/>
  <c r="P138" i="1"/>
  <c r="P141" i="1" s="1"/>
  <c r="O138" i="1"/>
  <c r="N138" i="1"/>
  <c r="M138" i="1"/>
  <c r="M141" i="1" s="1"/>
  <c r="L138" i="1"/>
  <c r="K138" i="1"/>
  <c r="J138" i="1"/>
  <c r="J141" i="1" s="1"/>
  <c r="I138" i="1"/>
  <c r="H138" i="1"/>
  <c r="G138" i="1"/>
  <c r="G141" i="1" s="1"/>
  <c r="F138" i="1"/>
  <c r="F141" i="1" s="1"/>
  <c r="E138" i="1"/>
  <c r="E141" i="1" s="1"/>
  <c r="D138" i="1"/>
  <c r="AI96" i="1"/>
  <c r="AI99" i="1" s="1"/>
  <c r="AH96" i="1"/>
  <c r="AH99" i="1" s="1"/>
  <c r="AG96" i="1"/>
  <c r="AG99" i="1" s="1"/>
  <c r="AF96" i="1"/>
  <c r="AF83" i="1" s="1"/>
  <c r="AF7" i="2" s="1"/>
  <c r="AE96" i="1"/>
  <c r="AD96" i="1"/>
  <c r="AC96" i="1"/>
  <c r="AC83" i="1" s="1"/>
  <c r="AC7" i="2" s="1"/>
  <c r="AB96" i="1"/>
  <c r="AB99" i="1" s="1"/>
  <c r="AA96" i="1"/>
  <c r="AA83" i="1" s="1"/>
  <c r="AA7" i="2" s="1"/>
  <c r="Z96" i="1"/>
  <c r="Z83" i="1" s="1"/>
  <c r="Z7" i="2" s="1"/>
  <c r="Y96" i="1"/>
  <c r="X96" i="1"/>
  <c r="X99" i="1" s="1"/>
  <c r="W96" i="1"/>
  <c r="V96" i="1"/>
  <c r="U96" i="1"/>
  <c r="U99" i="1" s="1"/>
  <c r="T96" i="1"/>
  <c r="T83" i="1" s="1"/>
  <c r="T7" i="2" s="1"/>
  <c r="S96" i="1"/>
  <c r="R96" i="1"/>
  <c r="R99" i="1" s="1"/>
  <c r="Q96" i="1"/>
  <c r="Q99" i="1" s="1"/>
  <c r="P96" i="1"/>
  <c r="P99" i="1" s="1"/>
  <c r="O96" i="1"/>
  <c r="O99" i="1" s="1"/>
  <c r="N96" i="1"/>
  <c r="N83" i="1" s="1"/>
  <c r="N7" i="2" s="1"/>
  <c r="M96" i="1"/>
  <c r="L96" i="1"/>
  <c r="L99" i="1" s="1"/>
  <c r="K96" i="1"/>
  <c r="J96" i="1"/>
  <c r="J83" i="1" s="1"/>
  <c r="I96" i="1"/>
  <c r="I83" i="1" s="1"/>
  <c r="I7" i="2" s="1"/>
  <c r="H96" i="1"/>
  <c r="H83" i="1" s="1"/>
  <c r="H7" i="2" s="1"/>
  <c r="G96" i="1"/>
  <c r="F96" i="1"/>
  <c r="F99" i="1" s="1"/>
  <c r="E96" i="1"/>
  <c r="E99" i="1" s="1"/>
  <c r="D96" i="1"/>
  <c r="AL97" i="1" s="1"/>
  <c r="O83" i="1"/>
  <c r="AI69" i="1"/>
  <c r="AI72" i="1" s="1"/>
  <c r="AH69" i="1"/>
  <c r="AG69" i="1"/>
  <c r="AG72" i="1" s="1"/>
  <c r="AF69" i="1"/>
  <c r="AE69" i="1"/>
  <c r="AE72" i="1" s="1"/>
  <c r="AD69" i="1"/>
  <c r="AD72" i="1" s="1"/>
  <c r="AC69" i="1"/>
  <c r="AC72" i="1" s="1"/>
  <c r="AB69" i="1"/>
  <c r="AB72" i="1" s="1"/>
  <c r="AA69" i="1"/>
  <c r="Z69" i="1"/>
  <c r="Y69" i="1"/>
  <c r="Y72" i="1" s="1"/>
  <c r="X69" i="1"/>
  <c r="X72" i="1" s="1"/>
  <c r="W69" i="1"/>
  <c r="W72" i="1" s="1"/>
  <c r="V69" i="1"/>
  <c r="U69" i="1"/>
  <c r="U72" i="1" s="1"/>
  <c r="T69" i="1"/>
  <c r="S69" i="1"/>
  <c r="S72" i="1" s="1"/>
  <c r="R69" i="1"/>
  <c r="R72" i="1" s="1"/>
  <c r="Q69" i="1"/>
  <c r="Q72" i="1" s="1"/>
  <c r="P69" i="1"/>
  <c r="P72" i="1" s="1"/>
  <c r="O69" i="1"/>
  <c r="O72" i="1" s="1"/>
  <c r="N69" i="1"/>
  <c r="M69" i="1"/>
  <c r="M72" i="1" s="1"/>
  <c r="L69" i="1"/>
  <c r="L72" i="1" s="1"/>
  <c r="K69" i="1"/>
  <c r="K72" i="1" s="1"/>
  <c r="J69" i="1"/>
  <c r="I69" i="1"/>
  <c r="H69" i="1"/>
  <c r="G69" i="1"/>
  <c r="G72" i="1" s="1"/>
  <c r="F69" i="1"/>
  <c r="F72" i="1" s="1"/>
  <c r="E69" i="1"/>
  <c r="D69" i="1"/>
  <c r="AL70" i="1" s="1"/>
  <c r="AI62" i="1"/>
  <c r="AH62" i="1"/>
  <c r="AH65" i="1" s="1"/>
  <c r="AG62" i="1"/>
  <c r="AG65" i="1" s="1"/>
  <c r="AF62" i="1"/>
  <c r="AE62" i="1"/>
  <c r="AE65" i="1" s="1"/>
  <c r="AD62" i="1"/>
  <c r="AD65" i="1" s="1"/>
  <c r="AC62" i="1"/>
  <c r="AC65" i="1" s="1"/>
  <c r="AB62" i="1"/>
  <c r="AA62" i="1"/>
  <c r="Z62" i="1"/>
  <c r="Y62" i="1"/>
  <c r="Y65" i="1" s="1"/>
  <c r="X62" i="1"/>
  <c r="X65" i="1" s="1"/>
  <c r="W62" i="1"/>
  <c r="W65" i="1" s="1"/>
  <c r="V62" i="1"/>
  <c r="V65" i="1" s="1"/>
  <c r="U62" i="1"/>
  <c r="U65" i="1" s="1"/>
  <c r="T62" i="1"/>
  <c r="S62" i="1"/>
  <c r="S65" i="1" s="1"/>
  <c r="R62" i="1"/>
  <c r="R65" i="1" s="1"/>
  <c r="Q62" i="1"/>
  <c r="Q65" i="1" s="1"/>
  <c r="P62" i="1"/>
  <c r="O62" i="1"/>
  <c r="O65" i="1" s="1"/>
  <c r="N62" i="1"/>
  <c r="M62" i="1"/>
  <c r="M65" i="1" s="1"/>
  <c r="L62" i="1"/>
  <c r="L65" i="1" s="1"/>
  <c r="K62" i="1"/>
  <c r="K65" i="1" s="1"/>
  <c r="J62" i="1"/>
  <c r="J65" i="1" s="1"/>
  <c r="I62" i="1"/>
  <c r="H62" i="1"/>
  <c r="G62" i="1"/>
  <c r="G65" i="1" s="1"/>
  <c r="F62" i="1"/>
  <c r="F65" i="1" s="1"/>
  <c r="E62" i="1"/>
  <c r="D62" i="1"/>
  <c r="AI55" i="1"/>
  <c r="AH55" i="1"/>
  <c r="AG55" i="1"/>
  <c r="AG58" i="1" s="1"/>
  <c r="AF55" i="1"/>
  <c r="AE55" i="1"/>
  <c r="AE58" i="1" s="1"/>
  <c r="AD55" i="1"/>
  <c r="AD58" i="1" s="1"/>
  <c r="AC55" i="1"/>
  <c r="AC58" i="1" s="1"/>
  <c r="AB55" i="1"/>
  <c r="AA55" i="1"/>
  <c r="Z55" i="1"/>
  <c r="Y55" i="1"/>
  <c r="Y58" i="1" s="1"/>
  <c r="X55" i="1"/>
  <c r="X58" i="1" s="1"/>
  <c r="W55" i="1"/>
  <c r="W58" i="1" s="1"/>
  <c r="V55" i="1"/>
  <c r="V58" i="1" s="1"/>
  <c r="U55" i="1"/>
  <c r="U58" i="1" s="1"/>
  <c r="T55" i="1"/>
  <c r="S55" i="1"/>
  <c r="S58" i="1" s="1"/>
  <c r="R55" i="1"/>
  <c r="R58" i="1" s="1"/>
  <c r="Q55" i="1"/>
  <c r="P55" i="1"/>
  <c r="O55" i="1"/>
  <c r="O58" i="1" s="1"/>
  <c r="N55" i="1"/>
  <c r="M55" i="1"/>
  <c r="M58" i="1" s="1"/>
  <c r="L55" i="1"/>
  <c r="L58" i="1" s="1"/>
  <c r="K55" i="1"/>
  <c r="K58" i="1" s="1"/>
  <c r="J55" i="1"/>
  <c r="J58" i="1" s="1"/>
  <c r="I55" i="1"/>
  <c r="H55" i="1"/>
  <c r="G55" i="1"/>
  <c r="G58" i="1" s="1"/>
  <c r="F55" i="1"/>
  <c r="F58" i="1" s="1"/>
  <c r="E55" i="1"/>
  <c r="E58" i="1" s="1"/>
  <c r="D55" i="1"/>
  <c r="AI44" i="1"/>
  <c r="AH44" i="1"/>
  <c r="AH47" i="1" s="1"/>
  <c r="AG44" i="1"/>
  <c r="AF44" i="1"/>
  <c r="AE44" i="1"/>
  <c r="AE47" i="1" s="1"/>
  <c r="AD44" i="1"/>
  <c r="AD47" i="1" s="1"/>
  <c r="AC44" i="1"/>
  <c r="AB44" i="1"/>
  <c r="AB47" i="1" s="1"/>
  <c r="AA44" i="1"/>
  <c r="AA47" i="1" s="1"/>
  <c r="Z44" i="1"/>
  <c r="Z47" i="1" s="1"/>
  <c r="Y44" i="1"/>
  <c r="Y47" i="1" s="1"/>
  <c r="X44" i="1"/>
  <c r="X47" i="1" s="1"/>
  <c r="W44" i="1"/>
  <c r="W47" i="1" s="1"/>
  <c r="V44" i="1"/>
  <c r="U44" i="1"/>
  <c r="U47" i="1" s="1"/>
  <c r="T44" i="1"/>
  <c r="S44" i="1"/>
  <c r="S47" i="1" s="1"/>
  <c r="R44" i="1"/>
  <c r="R47" i="1" s="1"/>
  <c r="Q44" i="1"/>
  <c r="P44" i="1"/>
  <c r="O44" i="1"/>
  <c r="N44" i="1"/>
  <c r="M44" i="1"/>
  <c r="M47" i="1" s="1"/>
  <c r="L44" i="1"/>
  <c r="L47" i="1" s="1"/>
  <c r="K44" i="1"/>
  <c r="J44" i="1"/>
  <c r="I44" i="1"/>
  <c r="H44" i="1"/>
  <c r="G44" i="1"/>
  <c r="G47" i="1" s="1"/>
  <c r="F44" i="1"/>
  <c r="F47" i="1" s="1"/>
  <c r="E44" i="1"/>
  <c r="E47" i="1" s="1"/>
  <c r="D44" i="1"/>
  <c r="AL45" i="1" s="1"/>
  <c r="AI37" i="1"/>
  <c r="AH37" i="1"/>
  <c r="AG37" i="1"/>
  <c r="AF37" i="1"/>
  <c r="AF40" i="1" s="1"/>
  <c r="AE37" i="1"/>
  <c r="AE40" i="1" s="1"/>
  <c r="AD37" i="1"/>
  <c r="AD40" i="1" s="1"/>
  <c r="AC37" i="1"/>
  <c r="AC40" i="1" s="1"/>
  <c r="AB37" i="1"/>
  <c r="AB40" i="1" s="1"/>
  <c r="AA37" i="1"/>
  <c r="Z37" i="1"/>
  <c r="Y37" i="1"/>
  <c r="Y40" i="1" s="1"/>
  <c r="X37" i="1"/>
  <c r="X40" i="1" s="1"/>
  <c r="W37" i="1"/>
  <c r="W40" i="1" s="1"/>
  <c r="V37" i="1"/>
  <c r="V40" i="1" s="1"/>
  <c r="U37" i="1"/>
  <c r="T37" i="1"/>
  <c r="T40" i="1" s="1"/>
  <c r="S37" i="1"/>
  <c r="S40" i="1" s="1"/>
  <c r="R37" i="1"/>
  <c r="R40" i="1" s="1"/>
  <c r="Q37" i="1"/>
  <c r="Q40" i="1" s="1"/>
  <c r="P37" i="1"/>
  <c r="P40" i="1" s="1"/>
  <c r="O37" i="1"/>
  <c r="N37" i="1"/>
  <c r="M37" i="1"/>
  <c r="M40" i="1" s="1"/>
  <c r="L37" i="1"/>
  <c r="L40" i="1" s="1"/>
  <c r="K37" i="1"/>
  <c r="K40" i="1" s="1"/>
  <c r="J37" i="1"/>
  <c r="J40" i="1" s="1"/>
  <c r="I37" i="1"/>
  <c r="H37" i="1"/>
  <c r="H40" i="1" s="1"/>
  <c r="G37" i="1"/>
  <c r="G40" i="1" s="1"/>
  <c r="F37" i="1"/>
  <c r="F40" i="1" s="1"/>
  <c r="E37" i="1"/>
  <c r="E40" i="1" s="1"/>
  <c r="D37" i="1"/>
  <c r="AL38" i="1" s="1"/>
  <c r="AI29" i="1"/>
  <c r="AI32" i="1" s="1"/>
  <c r="AH29" i="1"/>
  <c r="AG29" i="1"/>
  <c r="AF29" i="1"/>
  <c r="AF32" i="1" s="1"/>
  <c r="AE29" i="1"/>
  <c r="AE32" i="1" s="1"/>
  <c r="AD29" i="1"/>
  <c r="AD32" i="1" s="1"/>
  <c r="AC29" i="1"/>
  <c r="AC32" i="1" s="1"/>
  <c r="AB29" i="1"/>
  <c r="AB32" i="1" s="1"/>
  <c r="AA29" i="1"/>
  <c r="Z29" i="1"/>
  <c r="Z32" i="1" s="1"/>
  <c r="Y29" i="1"/>
  <c r="Y32" i="1" s="1"/>
  <c r="X29" i="1"/>
  <c r="X32" i="1" s="1"/>
  <c r="W29" i="1"/>
  <c r="W32" i="1" s="1"/>
  <c r="V29" i="1"/>
  <c r="U29" i="1"/>
  <c r="T29" i="1"/>
  <c r="T32" i="1" s="1"/>
  <c r="S29" i="1"/>
  <c r="S32" i="1" s="1"/>
  <c r="R29" i="1"/>
  <c r="R32" i="1" s="1"/>
  <c r="Q29" i="1"/>
  <c r="Q32" i="1" s="1"/>
  <c r="P29" i="1"/>
  <c r="O29" i="1"/>
  <c r="N29" i="1"/>
  <c r="N32" i="1" s="1"/>
  <c r="M29" i="1"/>
  <c r="M32" i="1" s="1"/>
  <c r="L29" i="1"/>
  <c r="L32" i="1" s="1"/>
  <c r="K29" i="1"/>
  <c r="K32" i="1" s="1"/>
  <c r="J29" i="1"/>
  <c r="I29" i="1"/>
  <c r="H29" i="1"/>
  <c r="G29" i="1"/>
  <c r="G32" i="1" s="1"/>
  <c r="F29" i="1"/>
  <c r="F32" i="1" s="1"/>
  <c r="E29" i="1"/>
  <c r="E32" i="1" s="1"/>
  <c r="D29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E182" i="1" l="1"/>
  <c r="X210" i="1"/>
  <c r="M225" i="1"/>
  <c r="K264" i="1"/>
  <c r="AA264" i="1"/>
  <c r="Q301" i="1"/>
  <c r="AG83" i="1"/>
  <c r="M161" i="1"/>
  <c r="M181" i="1"/>
  <c r="J264" i="1"/>
  <c r="H195" i="1"/>
  <c r="H9" i="2" s="1"/>
  <c r="J265" i="1"/>
  <c r="AG275" i="1"/>
  <c r="G11" i="2"/>
  <c r="F358" i="1"/>
  <c r="N358" i="1"/>
  <c r="O38" i="1"/>
  <c r="U182" i="1"/>
  <c r="G225" i="1"/>
  <c r="AE225" i="1"/>
  <c r="U264" i="1"/>
  <c r="AC264" i="1"/>
  <c r="AA300" i="1"/>
  <c r="AI301" i="1"/>
  <c r="I11" i="2"/>
  <c r="Q11" i="2"/>
  <c r="Y11" i="2"/>
  <c r="Y225" i="1"/>
  <c r="O264" i="1"/>
  <c r="T276" i="1"/>
  <c r="J11" i="2"/>
  <c r="Z11" i="2"/>
  <c r="M276" i="1"/>
  <c r="U275" i="1"/>
  <c r="AH300" i="1"/>
  <c r="Z358" i="1"/>
  <c r="D14" i="2"/>
  <c r="AL396" i="1"/>
  <c r="AK396" i="1"/>
  <c r="S11" i="2"/>
  <c r="AE11" i="2"/>
  <c r="F251" i="1"/>
  <c r="F8" i="2"/>
  <c r="R251" i="1"/>
  <c r="R8" i="2"/>
  <c r="N251" i="1"/>
  <c r="N8" i="2"/>
  <c r="L251" i="1"/>
  <c r="L8" i="2"/>
  <c r="AK209" i="1"/>
  <c r="AL209" i="1"/>
  <c r="L210" i="1"/>
  <c r="AL174" i="1"/>
  <c r="AK174" i="1"/>
  <c r="AK160" i="1"/>
  <c r="AL160" i="1"/>
  <c r="AK153" i="1"/>
  <c r="AL153" i="1"/>
  <c r="AL146" i="1"/>
  <c r="AK146" i="1"/>
  <c r="L146" i="1"/>
  <c r="AK139" i="1"/>
  <c r="AL139" i="1"/>
  <c r="D72" i="1"/>
  <c r="AK70" i="1"/>
  <c r="AK63" i="1"/>
  <c r="AL63" i="1"/>
  <c r="AK56" i="1"/>
  <c r="AL56" i="1"/>
  <c r="D58" i="1"/>
  <c r="AK30" i="1"/>
  <c r="AL30" i="1"/>
  <c r="AJ397" i="1"/>
  <c r="AI14" i="2"/>
  <c r="AA381" i="1"/>
  <c r="AA13" i="2"/>
  <c r="AJ380" i="1"/>
  <c r="AK380" i="1"/>
  <c r="D13" i="2"/>
  <c r="AG381" i="1"/>
  <c r="AG13" i="2"/>
  <c r="AJ381" i="1"/>
  <c r="AI13" i="2"/>
  <c r="O381" i="1"/>
  <c r="O13" i="2"/>
  <c r="I381" i="1"/>
  <c r="I13" i="2"/>
  <c r="U381" i="1"/>
  <c r="U13" i="2"/>
  <c r="V11" i="2"/>
  <c r="AB11" i="2"/>
  <c r="AH11" i="2"/>
  <c r="W11" i="2"/>
  <c r="AC11" i="2"/>
  <c r="AH319" i="1"/>
  <c r="AG290" i="1"/>
  <c r="AG11" i="2"/>
  <c r="K289" i="1"/>
  <c r="K11" i="2"/>
  <c r="AJ289" i="1"/>
  <c r="AI11" i="2"/>
  <c r="AA290" i="1"/>
  <c r="AA11" i="2"/>
  <c r="F290" i="1"/>
  <c r="F11" i="2"/>
  <c r="L290" i="1"/>
  <c r="L11" i="2"/>
  <c r="R290" i="1"/>
  <c r="R11" i="2"/>
  <c r="X290" i="1"/>
  <c r="X11" i="2"/>
  <c r="AD290" i="1"/>
  <c r="AD11" i="2"/>
  <c r="I290" i="1"/>
  <c r="O290" i="1"/>
  <c r="O11" i="2"/>
  <c r="U290" i="1"/>
  <c r="U11" i="2"/>
  <c r="AJ288" i="1"/>
  <c r="AK288" i="1"/>
  <c r="D11" i="2"/>
  <c r="AH290" i="1"/>
  <c r="AF251" i="1"/>
  <c r="AF8" i="2"/>
  <c r="AB251" i="1"/>
  <c r="AB8" i="2"/>
  <c r="AH251" i="1"/>
  <c r="AH8" i="2"/>
  <c r="AJ250" i="1"/>
  <c r="AK252" i="1" s="1"/>
  <c r="AI8" i="2"/>
  <c r="X251" i="1"/>
  <c r="X8" i="2"/>
  <c r="AD251" i="1"/>
  <c r="AD8" i="2"/>
  <c r="S251" i="1"/>
  <c r="S8" i="2"/>
  <c r="AD198" i="1"/>
  <c r="AD9" i="2"/>
  <c r="Z195" i="1"/>
  <c r="H198" i="1"/>
  <c r="AB198" i="1"/>
  <c r="AB9" i="2"/>
  <c r="AJ175" i="1"/>
  <c r="O86" i="1"/>
  <c r="O7" i="2"/>
  <c r="AG86" i="1"/>
  <c r="AG7" i="2"/>
  <c r="AJ83" i="1"/>
  <c r="AK98" i="1"/>
  <c r="D99" i="1"/>
  <c r="AK97" i="1"/>
  <c r="J86" i="1"/>
  <c r="J7" i="2"/>
  <c r="AJ71" i="1"/>
  <c r="AJ64" i="1"/>
  <c r="AK64" i="1"/>
  <c r="AH58" i="1"/>
  <c r="AJ57" i="1"/>
  <c r="AJ56" i="1"/>
  <c r="AK57" i="1"/>
  <c r="I46" i="1"/>
  <c r="O46" i="1"/>
  <c r="D47" i="1"/>
  <c r="AK45" i="1"/>
  <c r="D40" i="1"/>
  <c r="AK38" i="1"/>
  <c r="AJ38" i="1"/>
  <c r="AK39" i="1"/>
  <c r="AJ23" i="1"/>
  <c r="AK31" i="1"/>
  <c r="Z30" i="1"/>
  <c r="H146" i="1"/>
  <c r="G175" i="1"/>
  <c r="AB181" i="1"/>
  <c r="Y203" i="1"/>
  <c r="X217" i="1"/>
  <c r="AD217" i="1"/>
  <c r="G217" i="1"/>
  <c r="X218" i="1"/>
  <c r="O225" i="1"/>
  <c r="AB318" i="1"/>
  <c r="AH396" i="1"/>
  <c r="AJ396" i="1"/>
  <c r="J397" i="1"/>
  <c r="P397" i="1"/>
  <c r="V397" i="1"/>
  <c r="AB397" i="1"/>
  <c r="AH397" i="1"/>
  <c r="K71" i="1"/>
  <c r="I146" i="1"/>
  <c r="I182" i="1"/>
  <c r="S217" i="1"/>
  <c r="R358" i="1"/>
  <c r="X358" i="1"/>
  <c r="Z357" i="1"/>
  <c r="E397" i="1"/>
  <c r="W397" i="1"/>
  <c r="AJ46" i="1"/>
  <c r="AJ70" i="1"/>
  <c r="Q83" i="1"/>
  <c r="H154" i="1"/>
  <c r="T154" i="1"/>
  <c r="AA154" i="1"/>
  <c r="F181" i="1"/>
  <c r="AF195" i="1"/>
  <c r="N217" i="1"/>
  <c r="Y217" i="1"/>
  <c r="R224" i="1"/>
  <c r="J224" i="1"/>
  <c r="AB224" i="1"/>
  <c r="P264" i="1"/>
  <c r="V264" i="1"/>
  <c r="AB264" i="1"/>
  <c r="AH264" i="1"/>
  <c r="X275" i="1"/>
  <c r="P289" i="1"/>
  <c r="V289" i="1"/>
  <c r="AH289" i="1"/>
  <c r="L300" i="1"/>
  <c r="AI319" i="1"/>
  <c r="AJ318" i="1"/>
  <c r="G358" i="1"/>
  <c r="AF263" i="1"/>
  <c r="AI83" i="1"/>
  <c r="E146" i="1"/>
  <c r="N181" i="1"/>
  <c r="AG182" i="1"/>
  <c r="AA183" i="1"/>
  <c r="T357" i="1"/>
  <c r="T358" i="1"/>
  <c r="E83" i="1"/>
  <c r="U181" i="1"/>
  <c r="G195" i="1"/>
  <c r="G226" i="1"/>
  <c r="L263" i="1"/>
  <c r="E263" i="1"/>
  <c r="AJ31" i="1"/>
  <c r="AJ98" i="1"/>
  <c r="F397" i="1"/>
  <c r="R397" i="1"/>
  <c r="AD397" i="1"/>
  <c r="K397" i="1"/>
  <c r="AC397" i="1"/>
  <c r="R396" i="1"/>
  <c r="J396" i="1"/>
  <c r="G381" i="1"/>
  <c r="M381" i="1"/>
  <c r="S381" i="1"/>
  <c r="Y381" i="1"/>
  <c r="AE381" i="1"/>
  <c r="H380" i="1"/>
  <c r="Z380" i="1"/>
  <c r="AF381" i="1"/>
  <c r="T380" i="1"/>
  <c r="AE318" i="1"/>
  <c r="AD99" i="1"/>
  <c r="AD83" i="1"/>
  <c r="AD85" i="1" s="1"/>
  <c r="E203" i="1"/>
  <c r="E204" i="1"/>
  <c r="G99" i="1"/>
  <c r="G83" i="1"/>
  <c r="AE99" i="1"/>
  <c r="AE83" i="1"/>
  <c r="AF85" i="1" s="1"/>
  <c r="AD203" i="1"/>
  <c r="E276" i="1"/>
  <c r="E277" i="1"/>
  <c r="W277" i="1"/>
  <c r="W276" i="1"/>
  <c r="AC277" i="1"/>
  <c r="AC276" i="1"/>
  <c r="K277" i="1"/>
  <c r="J380" i="1"/>
  <c r="J381" i="1"/>
  <c r="P380" i="1"/>
  <c r="P381" i="1"/>
  <c r="V381" i="1"/>
  <c r="V380" i="1"/>
  <c r="AB380" i="1"/>
  <c r="AB381" i="1"/>
  <c r="AH380" i="1"/>
  <c r="AH381" i="1"/>
  <c r="D141" i="1"/>
  <c r="AJ139" i="1"/>
  <c r="M99" i="1"/>
  <c r="M83" i="1"/>
  <c r="Y216" i="1"/>
  <c r="U216" i="1"/>
  <c r="I174" i="1"/>
  <c r="I176" i="1"/>
  <c r="R182" i="1"/>
  <c r="X182" i="1"/>
  <c r="K225" i="1"/>
  <c r="L276" i="1"/>
  <c r="U319" i="1"/>
  <c r="U318" i="1"/>
  <c r="AA319" i="1"/>
  <c r="AA318" i="1"/>
  <c r="AG319" i="1"/>
  <c r="AG318" i="1"/>
  <c r="L397" i="1"/>
  <c r="L396" i="1"/>
  <c r="X396" i="1"/>
  <c r="X397" i="1"/>
  <c r="F396" i="1"/>
  <c r="Q203" i="1"/>
  <c r="Q204" i="1"/>
  <c r="I224" i="1"/>
  <c r="X224" i="1"/>
  <c r="P224" i="1"/>
  <c r="P226" i="1"/>
  <c r="AH225" i="1"/>
  <c r="AH226" i="1"/>
  <c r="AH224" i="1"/>
  <c r="S99" i="1"/>
  <c r="S83" i="1"/>
  <c r="O147" i="1"/>
  <c r="R203" i="1"/>
  <c r="AI40" i="1"/>
  <c r="AJ39" i="1"/>
  <c r="R276" i="1"/>
  <c r="Y99" i="1"/>
  <c r="Y83" i="1"/>
  <c r="U147" i="1"/>
  <c r="U146" i="1"/>
  <c r="F203" i="1"/>
  <c r="I30" i="1"/>
  <c r="O30" i="1"/>
  <c r="U30" i="1"/>
  <c r="J45" i="1"/>
  <c r="P45" i="1"/>
  <c r="V46" i="1"/>
  <c r="D65" i="1"/>
  <c r="W63" i="1"/>
  <c r="AD396" i="1"/>
  <c r="L225" i="1"/>
  <c r="J358" i="1"/>
  <c r="AB358" i="1"/>
  <c r="E63" i="1"/>
  <c r="AB83" i="1"/>
  <c r="AH83" i="1"/>
  <c r="AH7" i="2" s="1"/>
  <c r="AD140" i="1"/>
  <c r="D148" i="1"/>
  <c r="AJ146" i="1"/>
  <c r="O161" i="1"/>
  <c r="E175" i="1"/>
  <c r="AC175" i="1"/>
  <c r="G182" i="1"/>
  <c r="M182" i="1"/>
  <c r="Z182" i="1"/>
  <c r="AF182" i="1"/>
  <c r="L181" i="1"/>
  <c r="F183" i="1"/>
  <c r="R183" i="1"/>
  <c r="M195" i="1"/>
  <c r="R202" i="1"/>
  <c r="M203" i="1"/>
  <c r="AE203" i="1"/>
  <c r="AD204" i="1"/>
  <c r="M216" i="1"/>
  <c r="M217" i="1"/>
  <c r="G224" i="1"/>
  <c r="Y224" i="1"/>
  <c r="R225" i="1"/>
  <c r="S226" i="1"/>
  <c r="T195" i="1"/>
  <c r="P265" i="1"/>
  <c r="AB265" i="1"/>
  <c r="AE275" i="1"/>
  <c r="O275" i="1"/>
  <c r="F276" i="1"/>
  <c r="AE277" i="1"/>
  <c r="J301" i="1"/>
  <c r="P301" i="1"/>
  <c r="V301" i="1"/>
  <c r="AB301" i="1"/>
  <c r="AH301" i="1"/>
  <c r="R300" i="1"/>
  <c r="E301" i="1"/>
  <c r="V302" i="1"/>
  <c r="AH318" i="1"/>
  <c r="E358" i="1"/>
  <c r="K358" i="1"/>
  <c r="Q358" i="1"/>
  <c r="W358" i="1"/>
  <c r="AC358" i="1"/>
  <c r="AI358" i="1"/>
  <c r="L202" i="1"/>
  <c r="K218" i="1"/>
  <c r="L277" i="1"/>
  <c r="P358" i="1"/>
  <c r="V358" i="1"/>
  <c r="AH358" i="1"/>
  <c r="AF357" i="1"/>
  <c r="AI148" i="1"/>
  <c r="AJ147" i="1"/>
  <c r="D162" i="1"/>
  <c r="AJ160" i="1"/>
  <c r="J160" i="1"/>
  <c r="L182" i="1"/>
  <c r="U183" i="1"/>
  <c r="AE195" i="1"/>
  <c r="AE197" i="1" s="1"/>
  <c r="AD202" i="1"/>
  <c r="R204" i="1"/>
  <c r="R217" i="1"/>
  <c r="AE217" i="1"/>
  <c r="W225" i="1"/>
  <c r="Y226" i="1"/>
  <c r="M263" i="1"/>
  <c r="U265" i="1"/>
  <c r="AG265" i="1"/>
  <c r="R275" i="1"/>
  <c r="X276" i="1"/>
  <c r="F277" i="1"/>
  <c r="K300" i="1"/>
  <c r="Q300" i="1"/>
  <c r="W300" i="1"/>
  <c r="AC300" i="1"/>
  <c r="AI300" i="1"/>
  <c r="V300" i="1"/>
  <c r="K301" i="1"/>
  <c r="I302" i="1"/>
  <c r="AA302" i="1"/>
  <c r="AD358" i="1"/>
  <c r="H357" i="1"/>
  <c r="I397" i="1"/>
  <c r="O397" i="1"/>
  <c r="U397" i="1"/>
  <c r="AA397" i="1"/>
  <c r="AG397" i="1"/>
  <c r="P396" i="1"/>
  <c r="AJ30" i="1"/>
  <c r="AJ45" i="1"/>
  <c r="AJ63" i="1"/>
  <c r="L203" i="1"/>
  <c r="J263" i="1"/>
  <c r="U302" i="1"/>
  <c r="U83" i="1"/>
  <c r="U85" i="1" s="1"/>
  <c r="V98" i="1"/>
  <c r="AI162" i="1"/>
  <c r="AJ161" i="1"/>
  <c r="AG181" i="1"/>
  <c r="I183" i="1"/>
  <c r="S195" i="1"/>
  <c r="F204" i="1"/>
  <c r="AE209" i="1"/>
  <c r="AJ209" i="1"/>
  <c r="H216" i="1"/>
  <c r="AF216" i="1"/>
  <c r="AD225" i="1"/>
  <c r="T263" i="1"/>
  <c r="T264" i="1"/>
  <c r="V265" i="1"/>
  <c r="AH265" i="1"/>
  <c r="F300" i="1"/>
  <c r="X300" i="1"/>
  <c r="V318" i="1"/>
  <c r="AE319" i="1"/>
  <c r="G357" i="1"/>
  <c r="M357" i="1"/>
  <c r="S357" i="1"/>
  <c r="Y357" i="1"/>
  <c r="AE357" i="1"/>
  <c r="N357" i="1"/>
  <c r="M358" i="1"/>
  <c r="AE358" i="1"/>
  <c r="H381" i="1"/>
  <c r="N381" i="1"/>
  <c r="T381" i="1"/>
  <c r="Z381" i="1"/>
  <c r="N380" i="1"/>
  <c r="AF380" i="1"/>
  <c r="AJ97" i="1"/>
  <c r="D176" i="1"/>
  <c r="AJ174" i="1"/>
  <c r="H45" i="1"/>
  <c r="AF45" i="1"/>
  <c r="Q57" i="1"/>
  <c r="AI57" i="1"/>
  <c r="M147" i="1"/>
  <c r="S147" i="1"/>
  <c r="AE146" i="1"/>
  <c r="AG153" i="1"/>
  <c r="AJ153" i="1"/>
  <c r="AH154" i="1"/>
  <c r="R181" i="1"/>
  <c r="J182" i="1"/>
  <c r="P182" i="1"/>
  <c r="V182" i="1"/>
  <c r="AB182" i="1"/>
  <c r="AH182" i="1"/>
  <c r="T181" i="1"/>
  <c r="AH181" i="1"/>
  <c r="Y195" i="1"/>
  <c r="X203" i="1"/>
  <c r="I216" i="1"/>
  <c r="AG216" i="1"/>
  <c r="F217" i="1"/>
  <c r="AG224" i="1"/>
  <c r="E225" i="1"/>
  <c r="AG225" i="1"/>
  <c r="E264" i="1"/>
  <c r="W264" i="1"/>
  <c r="AE263" i="1"/>
  <c r="Z264" i="1"/>
  <c r="I265" i="1"/>
  <c r="W265" i="1"/>
  <c r="AD276" i="1"/>
  <c r="J300" i="1"/>
  <c r="AB300" i="1"/>
  <c r="W301" i="1"/>
  <c r="O302" i="1"/>
  <c r="AG302" i="1"/>
  <c r="I380" i="1"/>
  <c r="O380" i="1"/>
  <c r="U380" i="1"/>
  <c r="AA380" i="1"/>
  <c r="AG380" i="1"/>
  <c r="E396" i="1"/>
  <c r="K396" i="1"/>
  <c r="Q396" i="1"/>
  <c r="W396" i="1"/>
  <c r="AC396" i="1"/>
  <c r="AI396" i="1"/>
  <c r="Q397" i="1"/>
  <c r="AI397" i="1"/>
  <c r="I288" i="1"/>
  <c r="AD288" i="1"/>
  <c r="W289" i="1"/>
  <c r="J288" i="1"/>
  <c r="AB288" i="1"/>
  <c r="I289" i="1"/>
  <c r="AA289" i="1"/>
  <c r="L289" i="1"/>
  <c r="R288" i="1"/>
  <c r="U289" i="1"/>
  <c r="P290" i="1"/>
  <c r="V288" i="1"/>
  <c r="AH288" i="1"/>
  <c r="X289" i="1"/>
  <c r="D251" i="1"/>
  <c r="AA250" i="1"/>
  <c r="V250" i="1"/>
  <c r="AH250" i="1"/>
  <c r="J251" i="1"/>
  <c r="U251" i="1"/>
  <c r="N195" i="1"/>
  <c r="AG232" i="1"/>
  <c r="O232" i="1"/>
  <c r="L195" i="1"/>
  <c r="L198" i="1" s="1"/>
  <c r="I232" i="1"/>
  <c r="U232" i="1"/>
  <c r="AA232" i="1"/>
  <c r="J231" i="1"/>
  <c r="P232" i="1"/>
  <c r="AB232" i="1"/>
  <c r="AH231" i="1"/>
  <c r="R210" i="1"/>
  <c r="AD210" i="1"/>
  <c r="AD209" i="1"/>
  <c r="X211" i="1"/>
  <c r="D195" i="1"/>
  <c r="AL196" i="1" s="1"/>
  <c r="AB250" i="1"/>
  <c r="M251" i="1"/>
  <c r="V251" i="1"/>
  <c r="U250" i="1"/>
  <c r="AG250" i="1"/>
  <c r="O251" i="1"/>
  <c r="AA251" i="1"/>
  <c r="P251" i="1"/>
  <c r="AE251" i="1"/>
  <c r="I251" i="1"/>
  <c r="T251" i="1"/>
  <c r="AG251" i="1"/>
  <c r="X231" i="1"/>
  <c r="AC232" i="1"/>
  <c r="Y231" i="1"/>
  <c r="AD232" i="1"/>
  <c r="J195" i="1"/>
  <c r="F231" i="1"/>
  <c r="Q231" i="1"/>
  <c r="AB231" i="1"/>
  <c r="F232" i="1"/>
  <c r="V232" i="1"/>
  <c r="P233" i="1"/>
  <c r="AB233" i="1"/>
  <c r="AI231" i="1"/>
  <c r="J233" i="1"/>
  <c r="E232" i="1"/>
  <c r="V195" i="1"/>
  <c r="G232" i="1"/>
  <c r="M232" i="1"/>
  <c r="S232" i="1"/>
  <c r="Y232" i="1"/>
  <c r="AE232" i="1"/>
  <c r="G231" i="1"/>
  <c r="R231" i="1"/>
  <c r="AC231" i="1"/>
  <c r="J232" i="1"/>
  <c r="W232" i="1"/>
  <c r="AH232" i="1"/>
  <c r="S233" i="1"/>
  <c r="L231" i="1"/>
  <c r="P231" i="1"/>
  <c r="E195" i="1"/>
  <c r="E9" i="2" s="1"/>
  <c r="AI195" i="1"/>
  <c r="S231" i="1"/>
  <c r="AD231" i="1"/>
  <c r="K232" i="1"/>
  <c r="X232" i="1"/>
  <c r="D233" i="1"/>
  <c r="T233" i="1"/>
  <c r="AH233" i="1"/>
  <c r="AH195" i="1"/>
  <c r="F195" i="1"/>
  <c r="I231" i="1"/>
  <c r="O231" i="1"/>
  <c r="U231" i="1"/>
  <c r="AA231" i="1"/>
  <c r="AG231" i="1"/>
  <c r="K231" i="1"/>
  <c r="V231" i="1"/>
  <c r="L232" i="1"/>
  <c r="I233" i="1"/>
  <c r="U233" i="1"/>
  <c r="L209" i="1"/>
  <c r="G210" i="1"/>
  <c r="S210" i="1"/>
  <c r="AE210" i="1"/>
  <c r="L211" i="1"/>
  <c r="AC211" i="1"/>
  <c r="W195" i="1"/>
  <c r="W9" i="2" s="1"/>
  <c r="Q195" i="1"/>
  <c r="X195" i="1"/>
  <c r="M209" i="1"/>
  <c r="H210" i="1"/>
  <c r="T210" i="1"/>
  <c r="AF210" i="1"/>
  <c r="Q211" i="1"/>
  <c r="AD211" i="1"/>
  <c r="AJ196" i="1"/>
  <c r="K195" i="1"/>
  <c r="R195" i="1"/>
  <c r="R9" i="2" s="1"/>
  <c r="S209" i="1"/>
  <c r="E211" i="1"/>
  <c r="M210" i="1"/>
  <c r="Y210" i="1"/>
  <c r="F211" i="1"/>
  <c r="AI211" i="1"/>
  <c r="F210" i="1"/>
  <c r="N210" i="1"/>
  <c r="Z210" i="1"/>
  <c r="P174" i="1"/>
  <c r="AC176" i="1"/>
  <c r="AB174" i="1"/>
  <c r="AI175" i="1"/>
  <c r="AG174" i="1"/>
  <c r="L175" i="1"/>
  <c r="R175" i="1"/>
  <c r="X174" i="1"/>
  <c r="AG161" i="1"/>
  <c r="U132" i="1"/>
  <c r="I132" i="1"/>
  <c r="L161" i="1"/>
  <c r="R161" i="1"/>
  <c r="AD161" i="1"/>
  <c r="I161" i="1"/>
  <c r="U161" i="1"/>
  <c r="AA161" i="1"/>
  <c r="AA162" i="1"/>
  <c r="W161" i="1"/>
  <c r="T161" i="1"/>
  <c r="T132" i="1"/>
  <c r="J153" i="1"/>
  <c r="P153" i="1"/>
  <c r="I154" i="1"/>
  <c r="U148" i="1"/>
  <c r="N146" i="1"/>
  <c r="Z147" i="1"/>
  <c r="AH146" i="1"/>
  <c r="H148" i="1"/>
  <c r="N148" i="1"/>
  <c r="K139" i="1"/>
  <c r="AI140" i="1"/>
  <c r="L139" i="1"/>
  <c r="AD139" i="1"/>
  <c r="AE139" i="1"/>
  <c r="S140" i="1"/>
  <c r="V140" i="1"/>
  <c r="F132" i="1"/>
  <c r="L141" i="1"/>
  <c r="AD175" i="1"/>
  <c r="H174" i="1"/>
  <c r="AG175" i="1"/>
  <c r="U174" i="1"/>
  <c r="F175" i="1"/>
  <c r="X176" i="1"/>
  <c r="R176" i="1"/>
  <c r="V174" i="1"/>
  <c r="L176" i="1"/>
  <c r="AD174" i="1"/>
  <c r="AD132" i="1"/>
  <c r="F174" i="1"/>
  <c r="AG176" i="1"/>
  <c r="Y132" i="1"/>
  <c r="E161" i="1"/>
  <c r="AC161" i="1"/>
  <c r="Z160" i="1"/>
  <c r="N161" i="1"/>
  <c r="M162" i="1"/>
  <c r="I160" i="1"/>
  <c r="AF160" i="1"/>
  <c r="R162" i="1"/>
  <c r="G160" i="1"/>
  <c r="AG160" i="1"/>
  <c r="S162" i="1"/>
  <c r="Y160" i="1"/>
  <c r="S160" i="1"/>
  <c r="G161" i="1"/>
  <c r="R132" i="1"/>
  <c r="O160" i="1"/>
  <c r="U160" i="1"/>
  <c r="X160" i="1"/>
  <c r="H161" i="1"/>
  <c r="Y162" i="1"/>
  <c r="K153" i="1"/>
  <c r="W153" i="1"/>
  <c r="Z153" i="1"/>
  <c r="P154" i="1"/>
  <c r="T155" i="1"/>
  <c r="I153" i="1"/>
  <c r="AF153" i="1"/>
  <c r="H155" i="1"/>
  <c r="T153" i="1"/>
  <c r="Z154" i="1"/>
  <c r="Z155" i="1"/>
  <c r="AH153" i="1"/>
  <c r="R153" i="1"/>
  <c r="S132" i="1"/>
  <c r="AG132" i="1"/>
  <c r="V146" i="1"/>
  <c r="I147" i="1"/>
  <c r="I148" i="1"/>
  <c r="O146" i="1"/>
  <c r="Z146" i="1"/>
  <c r="J147" i="1"/>
  <c r="AA147" i="1"/>
  <c r="M148" i="1"/>
  <c r="P146" i="1"/>
  <c r="AA146" i="1"/>
  <c r="AE147" i="1"/>
  <c r="AA148" i="1"/>
  <c r="Y147" i="1"/>
  <c r="R146" i="1"/>
  <c r="AB146" i="1"/>
  <c r="P147" i="1"/>
  <c r="AG147" i="1"/>
  <c r="O148" i="1"/>
  <c r="AE148" i="1"/>
  <c r="O132" i="1"/>
  <c r="AA132" i="1"/>
  <c r="T146" i="1"/>
  <c r="AG146" i="1"/>
  <c r="AH147" i="1"/>
  <c r="L132" i="1"/>
  <c r="X132" i="1"/>
  <c r="AC139" i="1"/>
  <c r="K140" i="1"/>
  <c r="Y140" i="1"/>
  <c r="K141" i="1"/>
  <c r="AD141" i="1"/>
  <c r="Q139" i="1"/>
  <c r="L140" i="1"/>
  <c r="AC140" i="1"/>
  <c r="R140" i="1"/>
  <c r="E139" i="1"/>
  <c r="R139" i="1"/>
  <c r="AI139" i="1"/>
  <c r="Q140" i="1"/>
  <c r="AI141" i="1"/>
  <c r="F139" i="1"/>
  <c r="W139" i="1"/>
  <c r="E140" i="1"/>
  <c r="R141" i="1"/>
  <c r="G132" i="1"/>
  <c r="H140" i="1"/>
  <c r="Z140" i="1"/>
  <c r="AF140" i="1"/>
  <c r="G139" i="1"/>
  <c r="X139" i="1"/>
  <c r="F140" i="1"/>
  <c r="W140" i="1"/>
  <c r="Y139" i="1"/>
  <c r="G140" i="1"/>
  <c r="X140" i="1"/>
  <c r="K98" i="1"/>
  <c r="AC97" i="1"/>
  <c r="V83" i="1"/>
  <c r="E98" i="1"/>
  <c r="W98" i="1"/>
  <c r="P83" i="1"/>
  <c r="W83" i="1"/>
  <c r="W7" i="2" s="1"/>
  <c r="E97" i="1"/>
  <c r="Q98" i="1"/>
  <c r="K97" i="1"/>
  <c r="D83" i="1"/>
  <c r="K83" i="1"/>
  <c r="AC86" i="1"/>
  <c r="H98" i="1"/>
  <c r="N98" i="1"/>
  <c r="T98" i="1"/>
  <c r="Z98" i="1"/>
  <c r="AF98" i="1"/>
  <c r="Y97" i="1"/>
  <c r="AI97" i="1"/>
  <c r="F83" i="1"/>
  <c r="F7" i="2" s="1"/>
  <c r="L83" i="1"/>
  <c r="L7" i="2" s="1"/>
  <c r="R83" i="1"/>
  <c r="X83" i="1"/>
  <c r="X7" i="2" s="1"/>
  <c r="X98" i="1"/>
  <c r="Q97" i="1"/>
  <c r="AD97" i="1"/>
  <c r="L98" i="1"/>
  <c r="AC98" i="1"/>
  <c r="K99" i="1"/>
  <c r="W99" i="1"/>
  <c r="R97" i="1"/>
  <c r="AD98" i="1"/>
  <c r="F97" i="1"/>
  <c r="W97" i="1"/>
  <c r="AI98" i="1"/>
  <c r="AC99" i="1"/>
  <c r="AH86" i="1"/>
  <c r="G97" i="1"/>
  <c r="X97" i="1"/>
  <c r="F98" i="1"/>
  <c r="G98" i="1"/>
  <c r="K85" i="1"/>
  <c r="J97" i="1"/>
  <c r="P97" i="1"/>
  <c r="V97" i="1"/>
  <c r="AB97" i="1"/>
  <c r="AH97" i="1"/>
  <c r="L97" i="1"/>
  <c r="Y98" i="1"/>
  <c r="J99" i="1"/>
  <c r="V99" i="1"/>
  <c r="W70" i="1"/>
  <c r="L71" i="1"/>
  <c r="F70" i="1"/>
  <c r="AC71" i="1"/>
  <c r="P23" i="1"/>
  <c r="K70" i="1"/>
  <c r="AD71" i="1"/>
  <c r="H70" i="1"/>
  <c r="Z70" i="1"/>
  <c r="X70" i="1"/>
  <c r="E70" i="1"/>
  <c r="AC70" i="1"/>
  <c r="H63" i="1"/>
  <c r="N63" i="1"/>
  <c r="AF63" i="1"/>
  <c r="E64" i="1"/>
  <c r="W64" i="1"/>
  <c r="E65" i="1"/>
  <c r="AI63" i="1"/>
  <c r="F63" i="1"/>
  <c r="Q58" i="1"/>
  <c r="E56" i="1"/>
  <c r="AI56" i="1"/>
  <c r="H56" i="1"/>
  <c r="N56" i="1"/>
  <c r="AF56" i="1"/>
  <c r="V57" i="1"/>
  <c r="AI46" i="1"/>
  <c r="K46" i="1"/>
  <c r="W23" i="1"/>
  <c r="AC46" i="1"/>
  <c r="AB23" i="1"/>
  <c r="Y45" i="1"/>
  <c r="Q46" i="1"/>
  <c r="AC23" i="1"/>
  <c r="AH46" i="1"/>
  <c r="P47" i="1"/>
  <c r="G38" i="1"/>
  <c r="S38" i="1"/>
  <c r="V39" i="1"/>
  <c r="I39" i="1"/>
  <c r="AA39" i="1"/>
  <c r="AH39" i="1"/>
  <c r="E23" i="1"/>
  <c r="AA30" i="1"/>
  <c r="H30" i="1"/>
  <c r="AG30" i="1"/>
  <c r="J30" i="1"/>
  <c r="V31" i="1"/>
  <c r="AH30" i="1"/>
  <c r="J23" i="1"/>
  <c r="K23" i="1"/>
  <c r="K6" i="2" s="1"/>
  <c r="M30" i="1"/>
  <c r="Y30" i="1"/>
  <c r="T30" i="1"/>
  <c r="AF30" i="1"/>
  <c r="H32" i="1"/>
  <c r="L70" i="1"/>
  <c r="AD70" i="1"/>
  <c r="Q71" i="1"/>
  <c r="AI71" i="1"/>
  <c r="J70" i="1"/>
  <c r="P70" i="1"/>
  <c r="V70" i="1"/>
  <c r="AB70" i="1"/>
  <c r="AH70" i="1"/>
  <c r="Q70" i="1"/>
  <c r="AI70" i="1"/>
  <c r="V71" i="1"/>
  <c r="R70" i="1"/>
  <c r="E71" i="1"/>
  <c r="W71" i="1"/>
  <c r="E72" i="1"/>
  <c r="AH72" i="1"/>
  <c r="F71" i="1"/>
  <c r="X71" i="1"/>
  <c r="J72" i="1"/>
  <c r="V72" i="1"/>
  <c r="K63" i="1"/>
  <c r="X63" i="1"/>
  <c r="F64" i="1"/>
  <c r="X64" i="1"/>
  <c r="AI65" i="1"/>
  <c r="L63" i="1"/>
  <c r="AC63" i="1"/>
  <c r="K64" i="1"/>
  <c r="AC64" i="1"/>
  <c r="J63" i="1"/>
  <c r="P63" i="1"/>
  <c r="V63" i="1"/>
  <c r="AB63" i="1"/>
  <c r="AH63" i="1"/>
  <c r="AD63" i="1"/>
  <c r="L64" i="1"/>
  <c r="AD64" i="1"/>
  <c r="AB65" i="1"/>
  <c r="Q63" i="1"/>
  <c r="Q64" i="1"/>
  <c r="AI64" i="1"/>
  <c r="P65" i="1"/>
  <c r="R63" i="1"/>
  <c r="V64" i="1"/>
  <c r="R56" i="1"/>
  <c r="F56" i="1"/>
  <c r="W56" i="1"/>
  <c r="E57" i="1"/>
  <c r="W57" i="1"/>
  <c r="Z56" i="1"/>
  <c r="K56" i="1"/>
  <c r="X56" i="1"/>
  <c r="F57" i="1"/>
  <c r="X57" i="1"/>
  <c r="AI58" i="1"/>
  <c r="L56" i="1"/>
  <c r="AC56" i="1"/>
  <c r="K57" i="1"/>
  <c r="AC57" i="1"/>
  <c r="J56" i="1"/>
  <c r="P56" i="1"/>
  <c r="V56" i="1"/>
  <c r="AB56" i="1"/>
  <c r="AH56" i="1"/>
  <c r="AD56" i="1"/>
  <c r="L57" i="1"/>
  <c r="AD57" i="1"/>
  <c r="AB58" i="1"/>
  <c r="Q56" i="1"/>
  <c r="P58" i="1"/>
  <c r="H46" i="1"/>
  <c r="N46" i="1"/>
  <c r="T46" i="1"/>
  <c r="Z45" i="1"/>
  <c r="AF46" i="1"/>
  <c r="N45" i="1"/>
  <c r="S46" i="1"/>
  <c r="AG47" i="1"/>
  <c r="J46" i="1"/>
  <c r="P46" i="1"/>
  <c r="T45" i="1"/>
  <c r="H47" i="1"/>
  <c r="X45" i="1"/>
  <c r="O47" i="1"/>
  <c r="H38" i="1"/>
  <c r="T38" i="1"/>
  <c r="AF38" i="1"/>
  <c r="AE38" i="1"/>
  <c r="R23" i="1"/>
  <c r="R6" i="2" s="1"/>
  <c r="H39" i="1"/>
  <c r="N39" i="1"/>
  <c r="T39" i="1"/>
  <c r="Z39" i="1"/>
  <c r="AF39" i="1"/>
  <c r="J38" i="1"/>
  <c r="V38" i="1"/>
  <c r="AH38" i="1"/>
  <c r="AB39" i="1"/>
  <c r="AH40" i="1"/>
  <c r="U38" i="1"/>
  <c r="AA38" i="1"/>
  <c r="AG38" i="1"/>
  <c r="M38" i="1"/>
  <c r="Y38" i="1"/>
  <c r="O39" i="1"/>
  <c r="AG39" i="1"/>
  <c r="L23" i="1"/>
  <c r="L6" i="2" s="1"/>
  <c r="X23" i="1"/>
  <c r="X6" i="2" s="1"/>
  <c r="N38" i="1"/>
  <c r="Z38" i="1"/>
  <c r="P39" i="1"/>
  <c r="N40" i="1"/>
  <c r="Z40" i="1"/>
  <c r="AD23" i="1"/>
  <c r="P38" i="1"/>
  <c r="AB38" i="1"/>
  <c r="U39" i="1"/>
  <c r="I31" i="1"/>
  <c r="J31" i="1"/>
  <c r="AH32" i="1"/>
  <c r="P30" i="1"/>
  <c r="AB30" i="1"/>
  <c r="O31" i="1"/>
  <c r="AG31" i="1"/>
  <c r="AA31" i="1"/>
  <c r="N30" i="1"/>
  <c r="AB31" i="1"/>
  <c r="V32" i="1"/>
  <c r="V23" i="1"/>
  <c r="V6" i="2" s="1"/>
  <c r="D23" i="1"/>
  <c r="AL24" i="1" s="1"/>
  <c r="O23" i="1"/>
  <c r="AG23" i="1"/>
  <c r="G30" i="1"/>
  <c r="S30" i="1"/>
  <c r="AE30" i="1"/>
  <c r="P31" i="1"/>
  <c r="AH31" i="1"/>
  <c r="U31" i="1"/>
  <c r="D32" i="1"/>
  <c r="P32" i="1"/>
  <c r="U23" i="1"/>
  <c r="J32" i="1"/>
  <c r="AH23" i="1"/>
  <c r="AH6" i="2" s="1"/>
  <c r="F23" i="1"/>
  <c r="F6" i="2" s="1"/>
  <c r="Q23" i="1"/>
  <c r="AA23" i="1"/>
  <c r="AI23" i="1"/>
  <c r="AI6" i="2" s="1"/>
  <c r="H31" i="1"/>
  <c r="N31" i="1"/>
  <c r="T31" i="1"/>
  <c r="Z31" i="1"/>
  <c r="AF31" i="1"/>
  <c r="V30" i="1"/>
  <c r="E30" i="1"/>
  <c r="Q30" i="1"/>
  <c r="W30" i="1"/>
  <c r="AI30" i="1"/>
  <c r="E38" i="1"/>
  <c r="W38" i="1"/>
  <c r="J39" i="1"/>
  <c r="K45" i="1"/>
  <c r="Q45" i="1"/>
  <c r="AI45" i="1"/>
  <c r="L46" i="1"/>
  <c r="AD46" i="1"/>
  <c r="T57" i="1"/>
  <c r="AF57" i="1"/>
  <c r="N64" i="1"/>
  <c r="Z64" i="1"/>
  <c r="G63" i="1"/>
  <c r="Y63" i="1"/>
  <c r="N71" i="1"/>
  <c r="AF71" i="1"/>
  <c r="H86" i="1"/>
  <c r="Z86" i="1"/>
  <c r="Z99" i="1"/>
  <c r="T141" i="1"/>
  <c r="T140" i="1"/>
  <c r="H141" i="1"/>
  <c r="Q146" i="1"/>
  <c r="Q132" i="1"/>
  <c r="Q10" i="2" s="1"/>
  <c r="AC147" i="1"/>
  <c r="AC132" i="1"/>
  <c r="AC10" i="2" s="1"/>
  <c r="Q154" i="1"/>
  <c r="I203" i="1"/>
  <c r="I202" i="1"/>
  <c r="O203" i="1"/>
  <c r="O202" i="1"/>
  <c r="O204" i="1"/>
  <c r="U203" i="1"/>
  <c r="U202" i="1"/>
  <c r="AA203" i="1"/>
  <c r="AA202" i="1"/>
  <c r="AA204" i="1"/>
  <c r="AG203" i="1"/>
  <c r="AG202" i="1"/>
  <c r="AG204" i="1"/>
  <c r="G23" i="1"/>
  <c r="G6" i="2" s="1"/>
  <c r="M23" i="1"/>
  <c r="M6" i="2" s="1"/>
  <c r="S23" i="1"/>
  <c r="S6" i="2" s="1"/>
  <c r="Y23" i="1"/>
  <c r="Y6" i="2" s="1"/>
  <c r="AE23" i="1"/>
  <c r="AE6" i="2" s="1"/>
  <c r="F30" i="1"/>
  <c r="L30" i="1"/>
  <c r="R30" i="1"/>
  <c r="X30" i="1"/>
  <c r="AD30" i="1"/>
  <c r="E31" i="1"/>
  <c r="K31" i="1"/>
  <c r="Q31" i="1"/>
  <c r="W31" i="1"/>
  <c r="AC31" i="1"/>
  <c r="AI31" i="1"/>
  <c r="I32" i="1"/>
  <c r="O32" i="1"/>
  <c r="U32" i="1"/>
  <c r="AA32" i="1"/>
  <c r="AG32" i="1"/>
  <c r="F38" i="1"/>
  <c r="L38" i="1"/>
  <c r="R38" i="1"/>
  <c r="X38" i="1"/>
  <c r="AD38" i="1"/>
  <c r="E39" i="1"/>
  <c r="K39" i="1"/>
  <c r="Q39" i="1"/>
  <c r="W39" i="1"/>
  <c r="AC39" i="1"/>
  <c r="AI39" i="1"/>
  <c r="I40" i="1"/>
  <c r="O40" i="1"/>
  <c r="U40" i="1"/>
  <c r="AA40" i="1"/>
  <c r="AG40" i="1"/>
  <c r="F45" i="1"/>
  <c r="L45" i="1"/>
  <c r="R45" i="1"/>
  <c r="E46" i="1"/>
  <c r="M46" i="1"/>
  <c r="W46" i="1"/>
  <c r="AE46" i="1"/>
  <c r="I47" i="1"/>
  <c r="Q47" i="1"/>
  <c r="AI47" i="1"/>
  <c r="I57" i="1"/>
  <c r="I56" i="1"/>
  <c r="O57" i="1"/>
  <c r="O56" i="1"/>
  <c r="U57" i="1"/>
  <c r="U56" i="1"/>
  <c r="AA57" i="1"/>
  <c r="AA56" i="1"/>
  <c r="AG57" i="1"/>
  <c r="AG56" i="1"/>
  <c r="M57" i="1"/>
  <c r="AE57" i="1"/>
  <c r="I58" i="1"/>
  <c r="AA58" i="1"/>
  <c r="I64" i="1"/>
  <c r="I63" i="1"/>
  <c r="O64" i="1"/>
  <c r="O63" i="1"/>
  <c r="U64" i="1"/>
  <c r="U63" i="1"/>
  <c r="AA64" i="1"/>
  <c r="AA63" i="1"/>
  <c r="AG64" i="1"/>
  <c r="AG63" i="1"/>
  <c r="Z63" i="1"/>
  <c r="M64" i="1"/>
  <c r="AE64" i="1"/>
  <c r="I65" i="1"/>
  <c r="AA65" i="1"/>
  <c r="I71" i="1"/>
  <c r="I70" i="1"/>
  <c r="O71" i="1"/>
  <c r="O70" i="1"/>
  <c r="U71" i="1"/>
  <c r="U70" i="1"/>
  <c r="AA71" i="1"/>
  <c r="AA70" i="1"/>
  <c r="AG71" i="1"/>
  <c r="AG70" i="1"/>
  <c r="M71" i="1"/>
  <c r="AE71" i="1"/>
  <c r="I72" i="1"/>
  <c r="AA72" i="1"/>
  <c r="I85" i="1"/>
  <c r="O85" i="1"/>
  <c r="AA85" i="1"/>
  <c r="AG85" i="1"/>
  <c r="I86" i="1"/>
  <c r="AA86" i="1"/>
  <c r="I98" i="1"/>
  <c r="I97" i="1"/>
  <c r="O98" i="1"/>
  <c r="O97" i="1"/>
  <c r="U98" i="1"/>
  <c r="U97" i="1"/>
  <c r="AA98" i="1"/>
  <c r="AA97" i="1"/>
  <c r="AG98" i="1"/>
  <c r="AG97" i="1"/>
  <c r="H97" i="1"/>
  <c r="Z97" i="1"/>
  <c r="M98" i="1"/>
  <c r="AE98" i="1"/>
  <c r="I99" i="1"/>
  <c r="AA99" i="1"/>
  <c r="M132" i="1"/>
  <c r="M10" i="2" s="1"/>
  <c r="AE132" i="1"/>
  <c r="AE10" i="2" s="1"/>
  <c r="I140" i="1"/>
  <c r="I139" i="1"/>
  <c r="O140" i="1"/>
  <c r="O139" i="1"/>
  <c r="U141" i="1"/>
  <c r="U140" i="1"/>
  <c r="U139" i="1"/>
  <c r="AA140" i="1"/>
  <c r="AA141" i="1"/>
  <c r="AA139" i="1"/>
  <c r="AG140" i="1"/>
  <c r="AG139" i="1"/>
  <c r="H139" i="1"/>
  <c r="Z139" i="1"/>
  <c r="M140" i="1"/>
  <c r="AE140" i="1"/>
  <c r="I141" i="1"/>
  <c r="S141" i="1"/>
  <c r="AE141" i="1"/>
  <c r="F147" i="1"/>
  <c r="L147" i="1"/>
  <c r="L148" i="1"/>
  <c r="R147" i="1"/>
  <c r="R148" i="1"/>
  <c r="X147" i="1"/>
  <c r="X146" i="1"/>
  <c r="AD147" i="1"/>
  <c r="AD146" i="1"/>
  <c r="AI146" i="1"/>
  <c r="F148" i="1"/>
  <c r="O155" i="1"/>
  <c r="O154" i="1"/>
  <c r="O153" i="1"/>
  <c r="U155" i="1"/>
  <c r="U154" i="1"/>
  <c r="U153" i="1"/>
  <c r="AG155" i="1"/>
  <c r="AG154" i="1"/>
  <c r="G290" i="1"/>
  <c r="G289" i="1"/>
  <c r="G288" i="1"/>
  <c r="M290" i="1"/>
  <c r="M289" i="1"/>
  <c r="M288" i="1"/>
  <c r="S290" i="1"/>
  <c r="S289" i="1"/>
  <c r="S288" i="1"/>
  <c r="Y290" i="1"/>
  <c r="Y289" i="1"/>
  <c r="Y288" i="1"/>
  <c r="AE290" i="1"/>
  <c r="AE289" i="1"/>
  <c r="AE288" i="1"/>
  <c r="K30" i="1"/>
  <c r="AC30" i="1"/>
  <c r="K38" i="1"/>
  <c r="Q38" i="1"/>
  <c r="AC38" i="1"/>
  <c r="AI38" i="1"/>
  <c r="E45" i="1"/>
  <c r="H57" i="1"/>
  <c r="N57" i="1"/>
  <c r="Z57" i="1"/>
  <c r="G56" i="1"/>
  <c r="Y56" i="1"/>
  <c r="H58" i="1"/>
  <c r="Z58" i="1"/>
  <c r="H64" i="1"/>
  <c r="T64" i="1"/>
  <c r="AF64" i="1"/>
  <c r="H65" i="1"/>
  <c r="Z65" i="1"/>
  <c r="H71" i="1"/>
  <c r="T71" i="1"/>
  <c r="Z71" i="1"/>
  <c r="G70" i="1"/>
  <c r="Y70" i="1"/>
  <c r="H72" i="1"/>
  <c r="Z72" i="1"/>
  <c r="H99" i="1"/>
  <c r="N141" i="1"/>
  <c r="N140" i="1"/>
  <c r="E148" i="1"/>
  <c r="E132" i="1"/>
  <c r="E10" i="2" s="1"/>
  <c r="K132" i="1"/>
  <c r="K10" i="2" s="1"/>
  <c r="K148" i="1"/>
  <c r="W132" i="1"/>
  <c r="W10" i="2" s="1"/>
  <c r="W146" i="1"/>
  <c r="AI132" i="1"/>
  <c r="AI147" i="1"/>
  <c r="H23" i="1"/>
  <c r="H6" i="2" s="1"/>
  <c r="N23" i="1"/>
  <c r="N6" i="2" s="1"/>
  <c r="T23" i="1"/>
  <c r="T6" i="2" s="1"/>
  <c r="Z23" i="1"/>
  <c r="Z6" i="2" s="1"/>
  <c r="AF23" i="1"/>
  <c r="AF6" i="2" s="1"/>
  <c r="F31" i="1"/>
  <c r="L31" i="1"/>
  <c r="R31" i="1"/>
  <c r="X31" i="1"/>
  <c r="AD31" i="1"/>
  <c r="F39" i="1"/>
  <c r="L39" i="1"/>
  <c r="R39" i="1"/>
  <c r="X39" i="1"/>
  <c r="AD39" i="1"/>
  <c r="Z46" i="1"/>
  <c r="G45" i="1"/>
  <c r="M45" i="1"/>
  <c r="S45" i="1"/>
  <c r="AC45" i="1"/>
  <c r="F46" i="1"/>
  <c r="X46" i="1"/>
  <c r="J47" i="1"/>
  <c r="T47" i="1"/>
  <c r="S56" i="1"/>
  <c r="P57" i="1"/>
  <c r="AH57" i="1"/>
  <c r="T58" i="1"/>
  <c r="S63" i="1"/>
  <c r="P64" i="1"/>
  <c r="AH64" i="1"/>
  <c r="T65" i="1"/>
  <c r="S70" i="1"/>
  <c r="P71" i="1"/>
  <c r="AH71" i="1"/>
  <c r="T72" i="1"/>
  <c r="T86" i="1"/>
  <c r="S97" i="1"/>
  <c r="P98" i="1"/>
  <c r="AH98" i="1"/>
  <c r="T99" i="1"/>
  <c r="N132" i="1"/>
  <c r="N10" i="2" s="1"/>
  <c r="AF132" i="1"/>
  <c r="AF10" i="2" s="1"/>
  <c r="S139" i="1"/>
  <c r="P140" i="1"/>
  <c r="AH140" i="1"/>
  <c r="AF141" i="1"/>
  <c r="G146" i="1"/>
  <c r="H147" i="1"/>
  <c r="G147" i="1"/>
  <c r="M146" i="1"/>
  <c r="N147" i="1"/>
  <c r="S146" i="1"/>
  <c r="S148" i="1"/>
  <c r="Y146" i="1"/>
  <c r="Y148" i="1"/>
  <c r="F146" i="1"/>
  <c r="E147" i="1"/>
  <c r="Q147" i="1"/>
  <c r="G148" i="1"/>
  <c r="Q148" i="1"/>
  <c r="D155" i="1"/>
  <c r="H153" i="1"/>
  <c r="N153" i="1"/>
  <c r="D132" i="1"/>
  <c r="AL133" i="1" s="1"/>
  <c r="J155" i="1"/>
  <c r="J132" i="1"/>
  <c r="J10" i="2" s="1"/>
  <c r="P155" i="1"/>
  <c r="P132" i="1"/>
  <c r="P10" i="2" s="1"/>
  <c r="V155" i="1"/>
  <c r="V154" i="1"/>
  <c r="V153" i="1"/>
  <c r="V132" i="1"/>
  <c r="V10" i="2" s="1"/>
  <c r="AB155" i="1"/>
  <c r="AB153" i="1"/>
  <c r="AB132" i="1"/>
  <c r="AB10" i="2" s="1"/>
  <c r="AH155" i="1"/>
  <c r="AH132" i="1"/>
  <c r="AH10" i="2" s="1"/>
  <c r="L153" i="1"/>
  <c r="X153" i="1"/>
  <c r="G176" i="1"/>
  <c r="G174" i="1"/>
  <c r="M174" i="1"/>
  <c r="M176" i="1"/>
  <c r="M175" i="1"/>
  <c r="S174" i="1"/>
  <c r="S176" i="1"/>
  <c r="Y175" i="1"/>
  <c r="Y174" i="1"/>
  <c r="Y176" i="1"/>
  <c r="AE175" i="1"/>
  <c r="AE174" i="1"/>
  <c r="S175" i="1"/>
  <c r="I204" i="1"/>
  <c r="U204" i="1"/>
  <c r="I211" i="1"/>
  <c r="I210" i="1"/>
  <c r="I209" i="1"/>
  <c r="I195" i="1"/>
  <c r="I9" i="2" s="1"/>
  <c r="O211" i="1"/>
  <c r="O210" i="1"/>
  <c r="O209" i="1"/>
  <c r="O195" i="1"/>
  <c r="U211" i="1"/>
  <c r="U210" i="1"/>
  <c r="U195" i="1"/>
  <c r="U9" i="2" s="1"/>
  <c r="U209" i="1"/>
  <c r="AA211" i="1"/>
  <c r="AA210" i="1"/>
  <c r="AA209" i="1"/>
  <c r="AA195" i="1"/>
  <c r="AA9" i="2" s="1"/>
  <c r="AG211" i="1"/>
  <c r="AG210" i="1"/>
  <c r="AG209" i="1"/>
  <c r="AG195" i="1"/>
  <c r="AG9" i="2" s="1"/>
  <c r="I23" i="1"/>
  <c r="I6" i="2" s="1"/>
  <c r="G31" i="1"/>
  <c r="M31" i="1"/>
  <c r="S31" i="1"/>
  <c r="Y31" i="1"/>
  <c r="AE31" i="1"/>
  <c r="G39" i="1"/>
  <c r="S39" i="1"/>
  <c r="AE39" i="1"/>
  <c r="G46" i="1"/>
  <c r="T56" i="1"/>
  <c r="G57" i="1"/>
  <c r="T63" i="1"/>
  <c r="Y71" i="1"/>
  <c r="T139" i="1"/>
  <c r="AC148" i="1"/>
  <c r="T176" i="1"/>
  <c r="T174" i="1"/>
  <c r="M39" i="1"/>
  <c r="Y39" i="1"/>
  <c r="U46" i="1"/>
  <c r="U45" i="1"/>
  <c r="AA46" i="1"/>
  <c r="AA45" i="1"/>
  <c r="AG46" i="1"/>
  <c r="AG45" i="1"/>
  <c r="AD45" i="1"/>
  <c r="Y46" i="1"/>
  <c r="K47" i="1"/>
  <c r="AC47" i="1"/>
  <c r="Y57" i="1"/>
  <c r="G64" i="1"/>
  <c r="Y64" i="1"/>
  <c r="T70" i="1"/>
  <c r="G71" i="1"/>
  <c r="T97" i="1"/>
  <c r="E155" i="1"/>
  <c r="E154" i="1"/>
  <c r="K155" i="1"/>
  <c r="K154" i="1"/>
  <c r="W155" i="1"/>
  <c r="W154" i="1"/>
  <c r="AC155" i="1"/>
  <c r="AC153" i="1"/>
  <c r="AC154" i="1"/>
  <c r="AI155" i="1"/>
  <c r="AI154" i="1"/>
  <c r="AI153" i="1"/>
  <c r="H176" i="1"/>
  <c r="H175" i="1"/>
  <c r="N176" i="1"/>
  <c r="N175" i="1"/>
  <c r="N174" i="1"/>
  <c r="Z176" i="1"/>
  <c r="Z174" i="1"/>
  <c r="AA175" i="1"/>
  <c r="Z175" i="1"/>
  <c r="AF176" i="1"/>
  <c r="AF175" i="1"/>
  <c r="AF174" i="1"/>
  <c r="T175" i="1"/>
  <c r="E251" i="1"/>
  <c r="K251" i="1"/>
  <c r="Q251" i="1"/>
  <c r="W251" i="1"/>
  <c r="W250" i="1"/>
  <c r="X250" i="1"/>
  <c r="AC251" i="1"/>
  <c r="AD250" i="1"/>
  <c r="AC250" i="1"/>
  <c r="AI251" i="1"/>
  <c r="AI250" i="1"/>
  <c r="I38" i="1"/>
  <c r="V45" i="1"/>
  <c r="AB45" i="1"/>
  <c r="AH45" i="1"/>
  <c r="I45" i="1"/>
  <c r="O45" i="1"/>
  <c r="W45" i="1"/>
  <c r="AE45" i="1"/>
  <c r="R46" i="1"/>
  <c r="AB46" i="1"/>
  <c r="N47" i="1"/>
  <c r="V47" i="1"/>
  <c r="AF47" i="1"/>
  <c r="M56" i="1"/>
  <c r="AE56" i="1"/>
  <c r="J57" i="1"/>
  <c r="R57" i="1"/>
  <c r="AB57" i="1"/>
  <c r="N58" i="1"/>
  <c r="AF58" i="1"/>
  <c r="M63" i="1"/>
  <c r="AE63" i="1"/>
  <c r="J64" i="1"/>
  <c r="R64" i="1"/>
  <c r="AB64" i="1"/>
  <c r="N65" i="1"/>
  <c r="AF65" i="1"/>
  <c r="M70" i="1"/>
  <c r="AE70" i="1"/>
  <c r="J71" i="1"/>
  <c r="R71" i="1"/>
  <c r="AB71" i="1"/>
  <c r="N72" i="1"/>
  <c r="AF72" i="1"/>
  <c r="J85" i="1"/>
  <c r="N86" i="1"/>
  <c r="AF86" i="1"/>
  <c r="M97" i="1"/>
  <c r="AE97" i="1"/>
  <c r="J98" i="1"/>
  <c r="R98" i="1"/>
  <c r="AB98" i="1"/>
  <c r="N99" i="1"/>
  <c r="AF99" i="1"/>
  <c r="H132" i="1"/>
  <c r="H10" i="2" s="1"/>
  <c r="Z132" i="1"/>
  <c r="Z10" i="2" s="1"/>
  <c r="M139" i="1"/>
  <c r="J140" i="1"/>
  <c r="AB140" i="1"/>
  <c r="O141" i="1"/>
  <c r="K146" i="1"/>
  <c r="AC146" i="1"/>
  <c r="T147" i="1"/>
  <c r="AF147" i="1"/>
  <c r="AD148" i="1"/>
  <c r="F154" i="1"/>
  <c r="G154" i="1"/>
  <c r="F153" i="1"/>
  <c r="L154" i="1"/>
  <c r="L155" i="1"/>
  <c r="R154" i="1"/>
  <c r="X154" i="1"/>
  <c r="X155" i="1"/>
  <c r="AD154" i="1"/>
  <c r="AD153" i="1"/>
  <c r="E153" i="1"/>
  <c r="Q153" i="1"/>
  <c r="AA153" i="1"/>
  <c r="J154" i="1"/>
  <c r="AB154" i="1"/>
  <c r="AD155" i="1"/>
  <c r="AE176" i="1"/>
  <c r="AC196" i="1"/>
  <c r="AC197" i="1"/>
  <c r="AC198" i="1"/>
  <c r="AD197" i="1"/>
  <c r="S57" i="1"/>
  <c r="S64" i="1"/>
  <c r="N70" i="1"/>
  <c r="AF70" i="1"/>
  <c r="S71" i="1"/>
  <c r="N97" i="1"/>
  <c r="AF97" i="1"/>
  <c r="S98" i="1"/>
  <c r="N139" i="1"/>
  <c r="AF139" i="1"/>
  <c r="Z141" i="1"/>
  <c r="K147" i="1"/>
  <c r="W147" i="1"/>
  <c r="W148" i="1"/>
  <c r="H204" i="1"/>
  <c r="H203" i="1"/>
  <c r="H202" i="1"/>
  <c r="N204" i="1"/>
  <c r="N202" i="1"/>
  <c r="T204" i="1"/>
  <c r="T203" i="1"/>
  <c r="T202" i="1"/>
  <c r="Z204" i="1"/>
  <c r="Z203" i="1"/>
  <c r="Z202" i="1"/>
  <c r="AF204" i="1"/>
  <c r="AF202" i="1"/>
  <c r="AF203" i="1"/>
  <c r="N203" i="1"/>
  <c r="G153" i="1"/>
  <c r="M154" i="1"/>
  <c r="M153" i="1"/>
  <c r="S154" i="1"/>
  <c r="S153" i="1"/>
  <c r="Y154" i="1"/>
  <c r="Y153" i="1"/>
  <c r="AE154" i="1"/>
  <c r="AE153" i="1"/>
  <c r="L160" i="1"/>
  <c r="X161" i="1"/>
  <c r="I175" i="1"/>
  <c r="O176" i="1"/>
  <c r="O175" i="1"/>
  <c r="AA174" i="1"/>
  <c r="AA176" i="1"/>
  <c r="U175" i="1"/>
  <c r="X202" i="1"/>
  <c r="F202" i="1"/>
  <c r="D204" i="1"/>
  <c r="AE202" i="1"/>
  <c r="M202" i="1"/>
  <c r="J203" i="1"/>
  <c r="J202" i="1"/>
  <c r="K203" i="1"/>
  <c r="P203" i="1"/>
  <c r="P202" i="1"/>
  <c r="P204" i="1"/>
  <c r="V203" i="1"/>
  <c r="V202" i="1"/>
  <c r="V204" i="1"/>
  <c r="AB203" i="1"/>
  <c r="AB202" i="1"/>
  <c r="AC203" i="1"/>
  <c r="AH203" i="1"/>
  <c r="AH202" i="1"/>
  <c r="AH204" i="1"/>
  <c r="S202" i="1"/>
  <c r="E210" i="1"/>
  <c r="R209" i="1"/>
  <c r="D211" i="1"/>
  <c r="AF209" i="1"/>
  <c r="X209" i="1"/>
  <c r="N209" i="1"/>
  <c r="F209" i="1"/>
  <c r="J210" i="1"/>
  <c r="J209" i="1"/>
  <c r="K210" i="1"/>
  <c r="Q210" i="1"/>
  <c r="P210" i="1"/>
  <c r="P209" i="1"/>
  <c r="P211" i="1"/>
  <c r="W210" i="1"/>
  <c r="V210" i="1"/>
  <c r="V209" i="1"/>
  <c r="AC210" i="1"/>
  <c r="AB210" i="1"/>
  <c r="AB209" i="1"/>
  <c r="AB211" i="1"/>
  <c r="AI210" i="1"/>
  <c r="AH210" i="1"/>
  <c r="AH209" i="1"/>
  <c r="T209" i="1"/>
  <c r="J139" i="1"/>
  <c r="P139" i="1"/>
  <c r="V139" i="1"/>
  <c r="AB139" i="1"/>
  <c r="AH139" i="1"/>
  <c r="J146" i="1"/>
  <c r="AF146" i="1"/>
  <c r="V147" i="1"/>
  <c r="N154" i="1"/>
  <c r="AF154" i="1"/>
  <c r="H160" i="1"/>
  <c r="T160" i="1"/>
  <c r="J161" i="1"/>
  <c r="J162" i="1"/>
  <c r="P161" i="1"/>
  <c r="P162" i="1"/>
  <c r="V161" i="1"/>
  <c r="V160" i="1"/>
  <c r="V162" i="1"/>
  <c r="AB161" i="1"/>
  <c r="AB160" i="1"/>
  <c r="AH161" i="1"/>
  <c r="AH160" i="1"/>
  <c r="P160" i="1"/>
  <c r="AE160" i="1"/>
  <c r="O174" i="1"/>
  <c r="E181" i="1"/>
  <c r="E183" i="1"/>
  <c r="F182" i="1"/>
  <c r="K181" i="1"/>
  <c r="K183" i="1"/>
  <c r="Q181" i="1"/>
  <c r="Q183" i="1"/>
  <c r="W181" i="1"/>
  <c r="W182" i="1"/>
  <c r="AC181" i="1"/>
  <c r="AD182" i="1"/>
  <c r="AC182" i="1"/>
  <c r="AI181" i="1"/>
  <c r="AI182" i="1"/>
  <c r="S181" i="1"/>
  <c r="Q182" i="1"/>
  <c r="AE182" i="1"/>
  <c r="W203" i="1"/>
  <c r="AI203" i="1"/>
  <c r="E209" i="1"/>
  <c r="K209" i="1"/>
  <c r="Q209" i="1"/>
  <c r="W209" i="1"/>
  <c r="AC209" i="1"/>
  <c r="AI209" i="1"/>
  <c r="K160" i="1"/>
  <c r="K161" i="1"/>
  <c r="Q160" i="1"/>
  <c r="Q162" i="1"/>
  <c r="W160" i="1"/>
  <c r="W162" i="1"/>
  <c r="AC160" i="1"/>
  <c r="AC162" i="1"/>
  <c r="AI160" i="1"/>
  <c r="AI161" i="1"/>
  <c r="R160" i="1"/>
  <c r="L162" i="1"/>
  <c r="M183" i="1"/>
  <c r="H218" i="1"/>
  <c r="H217" i="1"/>
  <c r="N218" i="1"/>
  <c r="N216" i="1"/>
  <c r="T218" i="1"/>
  <c r="T217" i="1"/>
  <c r="Z218" i="1"/>
  <c r="Z216" i="1"/>
  <c r="AF218" i="1"/>
  <c r="AF217" i="1"/>
  <c r="H225" i="1"/>
  <c r="H224" i="1"/>
  <c r="H226" i="1"/>
  <c r="N225" i="1"/>
  <c r="N224" i="1"/>
  <c r="N226" i="1"/>
  <c r="T225" i="1"/>
  <c r="T224" i="1"/>
  <c r="T226" i="1"/>
  <c r="Z225" i="1"/>
  <c r="Z224" i="1"/>
  <c r="Z226" i="1"/>
  <c r="AF225" i="1"/>
  <c r="AF224" i="1"/>
  <c r="AF226" i="1"/>
  <c r="F161" i="1"/>
  <c r="F160" i="1"/>
  <c r="AD160" i="1"/>
  <c r="AD162" i="1"/>
  <c r="E160" i="1"/>
  <c r="Q161" i="1"/>
  <c r="AE161" i="1"/>
  <c r="Y181" i="1"/>
  <c r="Y183" i="1"/>
  <c r="AE181" i="1"/>
  <c r="AE183" i="1"/>
  <c r="G181" i="1"/>
  <c r="S182" i="1"/>
  <c r="AB196" i="1"/>
  <c r="P198" i="1"/>
  <c r="I218" i="1"/>
  <c r="I217" i="1"/>
  <c r="O218" i="1"/>
  <c r="O217" i="1"/>
  <c r="O216" i="1"/>
  <c r="U218" i="1"/>
  <c r="U217" i="1"/>
  <c r="AA218" i="1"/>
  <c r="AA217" i="1"/>
  <c r="AA216" i="1"/>
  <c r="AG218" i="1"/>
  <c r="AG217" i="1"/>
  <c r="T216" i="1"/>
  <c r="M160" i="1"/>
  <c r="AA160" i="1"/>
  <c r="AF161" i="1"/>
  <c r="G162" i="1"/>
  <c r="O162" i="1"/>
  <c r="J175" i="1"/>
  <c r="P175" i="1"/>
  <c r="V175" i="1"/>
  <c r="AB175" i="1"/>
  <c r="AH175" i="1"/>
  <c r="J174" i="1"/>
  <c r="R174" i="1"/>
  <c r="W175" i="1"/>
  <c r="AH176" i="1"/>
  <c r="H181" i="1"/>
  <c r="O181" i="1"/>
  <c r="V181" i="1"/>
  <c r="AD181" i="1"/>
  <c r="T182" i="1"/>
  <c r="AA182" i="1"/>
  <c r="J183" i="1"/>
  <c r="E202" i="1"/>
  <c r="K202" i="1"/>
  <c r="Q202" i="1"/>
  <c r="W202" i="1"/>
  <c r="AC202" i="1"/>
  <c r="AI202" i="1"/>
  <c r="E217" i="1"/>
  <c r="AD216" i="1"/>
  <c r="X216" i="1"/>
  <c r="R216" i="1"/>
  <c r="L216" i="1"/>
  <c r="F216" i="1"/>
  <c r="K217" i="1"/>
  <c r="J217" i="1"/>
  <c r="J216" i="1"/>
  <c r="Q217" i="1"/>
  <c r="P217" i="1"/>
  <c r="P216" i="1"/>
  <c r="W217" i="1"/>
  <c r="V217" i="1"/>
  <c r="V216" i="1"/>
  <c r="AC217" i="1"/>
  <c r="AB217" i="1"/>
  <c r="AB216" i="1"/>
  <c r="AI217" i="1"/>
  <c r="AH217" i="1"/>
  <c r="AH216" i="1"/>
  <c r="I225" i="1"/>
  <c r="O224" i="1"/>
  <c r="O226" i="1"/>
  <c r="U224" i="1"/>
  <c r="U226" i="1"/>
  <c r="AA224" i="1"/>
  <c r="AA225" i="1"/>
  <c r="N160" i="1"/>
  <c r="S161" i="1"/>
  <c r="Z161" i="1"/>
  <c r="E174" i="1"/>
  <c r="K174" i="1"/>
  <c r="Q174" i="1"/>
  <c r="W174" i="1"/>
  <c r="AC174" i="1"/>
  <c r="AI174" i="1"/>
  <c r="L174" i="1"/>
  <c r="Q175" i="1"/>
  <c r="X175" i="1"/>
  <c r="AB176" i="1"/>
  <c r="AI176" i="1"/>
  <c r="P181" i="1"/>
  <c r="X181" i="1"/>
  <c r="N182" i="1"/>
  <c r="D183" i="1"/>
  <c r="S203" i="1"/>
  <c r="G209" i="1"/>
  <c r="Y209" i="1"/>
  <c r="E216" i="1"/>
  <c r="K216" i="1"/>
  <c r="Q216" i="1"/>
  <c r="W216" i="1"/>
  <c r="AC216" i="1"/>
  <c r="AI216" i="1"/>
  <c r="D226" i="1"/>
  <c r="W224" i="1"/>
  <c r="F224" i="1"/>
  <c r="J225" i="1"/>
  <c r="J226" i="1"/>
  <c r="P225" i="1"/>
  <c r="V226" i="1"/>
  <c r="V224" i="1"/>
  <c r="AC225" i="1"/>
  <c r="AB225" i="1"/>
  <c r="AB226" i="1"/>
  <c r="Q224" i="1"/>
  <c r="AI224" i="1"/>
  <c r="U225" i="1"/>
  <c r="AA226" i="1"/>
  <c r="K263" i="1"/>
  <c r="K265" i="1"/>
  <c r="Q264" i="1"/>
  <c r="Q263" i="1"/>
  <c r="Q265" i="1"/>
  <c r="AC265" i="1"/>
  <c r="AC263" i="1"/>
  <c r="AI264" i="1"/>
  <c r="AI265" i="1"/>
  <c r="AI263" i="1"/>
  <c r="W263" i="1"/>
  <c r="G277" i="1"/>
  <c r="G276" i="1"/>
  <c r="M277" i="1"/>
  <c r="M275" i="1"/>
  <c r="S277" i="1"/>
  <c r="S276" i="1"/>
  <c r="S275" i="1"/>
  <c r="Y277" i="1"/>
  <c r="Y276" i="1"/>
  <c r="G275" i="1"/>
  <c r="Y275" i="1"/>
  <c r="AH174" i="1"/>
  <c r="K175" i="1"/>
  <c r="V176" i="1"/>
  <c r="J181" i="1"/>
  <c r="AF181" i="1"/>
  <c r="H182" i="1"/>
  <c r="O182" i="1"/>
  <c r="AH183" i="1"/>
  <c r="G202" i="1"/>
  <c r="Y202" i="1"/>
  <c r="H209" i="1"/>
  <c r="Z209" i="1"/>
  <c r="G216" i="1"/>
  <c r="S216" i="1"/>
  <c r="AE216" i="1"/>
  <c r="D218" i="1"/>
  <c r="P218" i="1"/>
  <c r="AB218" i="1"/>
  <c r="V225" i="1"/>
  <c r="I226" i="1"/>
  <c r="G264" i="1"/>
  <c r="F264" i="1"/>
  <c r="F263" i="1"/>
  <c r="L265" i="1"/>
  <c r="L264" i="1"/>
  <c r="R263" i="1"/>
  <c r="R265" i="1"/>
  <c r="Y264" i="1"/>
  <c r="X264" i="1"/>
  <c r="AD265" i="1"/>
  <c r="AD263" i="1"/>
  <c r="X263" i="1"/>
  <c r="R264" i="1"/>
  <c r="H277" i="1"/>
  <c r="H276" i="1"/>
  <c r="N277" i="1"/>
  <c r="N275" i="1"/>
  <c r="N276" i="1"/>
  <c r="T277" i="1"/>
  <c r="T275" i="1"/>
  <c r="Z277" i="1"/>
  <c r="Z276" i="1"/>
  <c r="AF277" i="1"/>
  <c r="AF275" i="1"/>
  <c r="AF276" i="1"/>
  <c r="H275" i="1"/>
  <c r="Z275" i="1"/>
  <c r="E381" i="1"/>
  <c r="E380" i="1"/>
  <c r="K381" i="1"/>
  <c r="K380" i="1"/>
  <c r="Q381" i="1"/>
  <c r="Q380" i="1"/>
  <c r="W381" i="1"/>
  <c r="W380" i="1"/>
  <c r="AC381" i="1"/>
  <c r="AC380" i="1"/>
  <c r="AI381" i="1"/>
  <c r="AI380" i="1"/>
  <c r="G397" i="1"/>
  <c r="G396" i="1"/>
  <c r="M397" i="1"/>
  <c r="M396" i="1"/>
  <c r="S397" i="1"/>
  <c r="S396" i="1"/>
  <c r="Y397" i="1"/>
  <c r="Y396" i="1"/>
  <c r="AE397" i="1"/>
  <c r="AE396" i="1"/>
  <c r="K224" i="1"/>
  <c r="S224" i="1"/>
  <c r="AC224" i="1"/>
  <c r="F225" i="1"/>
  <c r="X225" i="1"/>
  <c r="Q232" i="1"/>
  <c r="AI232" i="1"/>
  <c r="M233" i="1"/>
  <c r="AE233" i="1"/>
  <c r="P263" i="1"/>
  <c r="Y263" i="1"/>
  <c r="AE264" i="1"/>
  <c r="I276" i="1"/>
  <c r="O276" i="1"/>
  <c r="U277" i="1"/>
  <c r="U276" i="1"/>
  <c r="AA276" i="1"/>
  <c r="AG276" i="1"/>
  <c r="I275" i="1"/>
  <c r="AA275" i="1"/>
  <c r="AG277" i="1"/>
  <c r="H290" i="1"/>
  <c r="H289" i="1"/>
  <c r="H288" i="1"/>
  <c r="N290" i="1"/>
  <c r="N289" i="1"/>
  <c r="N288" i="1"/>
  <c r="T290" i="1"/>
  <c r="T289" i="1"/>
  <c r="T288" i="1"/>
  <c r="Z290" i="1"/>
  <c r="Z289" i="1"/>
  <c r="Z288" i="1"/>
  <c r="AF290" i="1"/>
  <c r="AF289" i="1"/>
  <c r="AF288" i="1"/>
  <c r="AG289" i="1"/>
  <c r="E224" i="1"/>
  <c r="L224" i="1"/>
  <c r="AD224" i="1"/>
  <c r="Q225" i="1"/>
  <c r="AI225" i="1"/>
  <c r="M226" i="1"/>
  <c r="AE226" i="1"/>
  <c r="E231" i="1"/>
  <c r="M231" i="1"/>
  <c r="W231" i="1"/>
  <c r="AE231" i="1"/>
  <c r="R232" i="1"/>
  <c r="Y250" i="1"/>
  <c r="AE250" i="1"/>
  <c r="G251" i="1"/>
  <c r="Y251" i="1"/>
  <c r="H265" i="1"/>
  <c r="H264" i="1"/>
  <c r="H263" i="1"/>
  <c r="N265" i="1"/>
  <c r="N264" i="1"/>
  <c r="N263" i="1"/>
  <c r="G263" i="1"/>
  <c r="Z263" i="1"/>
  <c r="M264" i="1"/>
  <c r="AF264" i="1"/>
  <c r="AI275" i="1"/>
  <c r="AC275" i="1"/>
  <c r="W275" i="1"/>
  <c r="Q275" i="1"/>
  <c r="K275" i="1"/>
  <c r="E275" i="1"/>
  <c r="J276" i="1"/>
  <c r="J275" i="1"/>
  <c r="P276" i="1"/>
  <c r="P275" i="1"/>
  <c r="V276" i="1"/>
  <c r="V275" i="1"/>
  <c r="AB276" i="1"/>
  <c r="AB277" i="1"/>
  <c r="AB275" i="1"/>
  <c r="AH276" i="1"/>
  <c r="AH275" i="1"/>
  <c r="L275" i="1"/>
  <c r="AD275" i="1"/>
  <c r="Q276" i="1"/>
  <c r="AI276" i="1"/>
  <c r="V277" i="1"/>
  <c r="AH277" i="1"/>
  <c r="U288" i="1"/>
  <c r="AA288" i="1"/>
  <c r="AG288" i="1"/>
  <c r="L288" i="1"/>
  <c r="O289" i="1"/>
  <c r="AI289" i="1"/>
  <c r="V290" i="1"/>
  <c r="Y318" i="1"/>
  <c r="Y319" i="1"/>
  <c r="M224" i="1"/>
  <c r="AE224" i="1"/>
  <c r="G233" i="1"/>
  <c r="Y233" i="1"/>
  <c r="T250" i="1"/>
  <c r="Z250" i="1"/>
  <c r="AF250" i="1"/>
  <c r="H251" i="1"/>
  <c r="Z251" i="1"/>
  <c r="O288" i="1"/>
  <c r="F288" i="1"/>
  <c r="X288" i="1"/>
  <c r="J289" i="1"/>
  <c r="J290" i="1"/>
  <c r="AB289" i="1"/>
  <c r="AB290" i="1"/>
  <c r="P288" i="1"/>
  <c r="D290" i="1"/>
  <c r="H232" i="1"/>
  <c r="H231" i="1"/>
  <c r="N232" i="1"/>
  <c r="N231" i="1"/>
  <c r="T232" i="1"/>
  <c r="T231" i="1"/>
  <c r="Z232" i="1"/>
  <c r="Z231" i="1"/>
  <c r="AF232" i="1"/>
  <c r="AF231" i="1"/>
  <c r="H233" i="1"/>
  <c r="Z233" i="1"/>
  <c r="U263" i="1"/>
  <c r="AA263" i="1"/>
  <c r="AG263" i="1"/>
  <c r="E288" i="1"/>
  <c r="E290" i="1"/>
  <c r="K288" i="1"/>
  <c r="K290" i="1"/>
  <c r="Q288" i="1"/>
  <c r="Q290" i="1"/>
  <c r="W288" i="1"/>
  <c r="W290" i="1"/>
  <c r="AC288" i="1"/>
  <c r="AC290" i="1"/>
  <c r="AI288" i="1"/>
  <c r="AI290" i="1"/>
  <c r="E289" i="1"/>
  <c r="Q289" i="1"/>
  <c r="AC289" i="1"/>
  <c r="G302" i="1"/>
  <c r="G301" i="1"/>
  <c r="G300" i="1"/>
  <c r="M302" i="1"/>
  <c r="M301" i="1"/>
  <c r="M300" i="1"/>
  <c r="S302" i="1"/>
  <c r="S301" i="1"/>
  <c r="S300" i="1"/>
  <c r="Y302" i="1"/>
  <c r="Y301" i="1"/>
  <c r="Y300" i="1"/>
  <c r="AE302" i="1"/>
  <c r="AE301" i="1"/>
  <c r="AE300" i="1"/>
  <c r="T318" i="1"/>
  <c r="Z318" i="1"/>
  <c r="AF318" i="1"/>
  <c r="F381" i="1"/>
  <c r="L381" i="1"/>
  <c r="R381" i="1"/>
  <c r="X381" i="1"/>
  <c r="AD381" i="1"/>
  <c r="H397" i="1"/>
  <c r="N397" i="1"/>
  <c r="T397" i="1"/>
  <c r="Z397" i="1"/>
  <c r="AF397" i="1"/>
  <c r="I263" i="1"/>
  <c r="O263" i="1"/>
  <c r="V263" i="1"/>
  <c r="AB263" i="1"/>
  <c r="AH263" i="1"/>
  <c r="F289" i="1"/>
  <c r="R289" i="1"/>
  <c r="AD289" i="1"/>
  <c r="H302" i="1"/>
  <c r="I301" i="1"/>
  <c r="H301" i="1"/>
  <c r="H300" i="1"/>
  <c r="N302" i="1"/>
  <c r="O301" i="1"/>
  <c r="N301" i="1"/>
  <c r="N300" i="1"/>
  <c r="T302" i="1"/>
  <c r="U301" i="1"/>
  <c r="T301" i="1"/>
  <c r="T300" i="1"/>
  <c r="Z302" i="1"/>
  <c r="AA301" i="1"/>
  <c r="Z301" i="1"/>
  <c r="Z300" i="1"/>
  <c r="AF302" i="1"/>
  <c r="AG301" i="1"/>
  <c r="AF301" i="1"/>
  <c r="AF300" i="1"/>
  <c r="I358" i="1"/>
  <c r="I357" i="1"/>
  <c r="O358" i="1"/>
  <c r="O357" i="1"/>
  <c r="U358" i="1"/>
  <c r="U357" i="1"/>
  <c r="AA358" i="1"/>
  <c r="AA357" i="1"/>
  <c r="AG358" i="1"/>
  <c r="AG357" i="1"/>
  <c r="F301" i="1"/>
  <c r="L301" i="1"/>
  <c r="R301" i="1"/>
  <c r="X301" i="1"/>
  <c r="AD301" i="1"/>
  <c r="T319" i="1"/>
  <c r="Z319" i="1"/>
  <c r="AF319" i="1"/>
  <c r="E302" i="1"/>
  <c r="K302" i="1"/>
  <c r="Q302" i="1"/>
  <c r="W302" i="1"/>
  <c r="AC302" i="1"/>
  <c r="AI302" i="1"/>
  <c r="W318" i="1"/>
  <c r="AC318" i="1"/>
  <c r="AI318" i="1"/>
  <c r="J357" i="1"/>
  <c r="P357" i="1"/>
  <c r="V357" i="1"/>
  <c r="AB357" i="1"/>
  <c r="AH357" i="1"/>
  <c r="F380" i="1"/>
  <c r="L380" i="1"/>
  <c r="R380" i="1"/>
  <c r="X380" i="1"/>
  <c r="AD380" i="1"/>
  <c r="H396" i="1"/>
  <c r="N396" i="1"/>
  <c r="T396" i="1"/>
  <c r="Z396" i="1"/>
  <c r="AF396" i="1"/>
  <c r="X318" i="1"/>
  <c r="AD318" i="1"/>
  <c r="E357" i="1"/>
  <c r="K357" i="1"/>
  <c r="Q357" i="1"/>
  <c r="W357" i="1"/>
  <c r="AC357" i="1"/>
  <c r="AI357" i="1"/>
  <c r="G380" i="1"/>
  <c r="M380" i="1"/>
  <c r="S380" i="1"/>
  <c r="Y380" i="1"/>
  <c r="AE380" i="1"/>
  <c r="I396" i="1"/>
  <c r="O396" i="1"/>
  <c r="U396" i="1"/>
  <c r="AA396" i="1"/>
  <c r="AG396" i="1"/>
  <c r="F357" i="1"/>
  <c r="L357" i="1"/>
  <c r="R357" i="1"/>
  <c r="X357" i="1"/>
  <c r="V396" i="1"/>
  <c r="AB396" i="1"/>
  <c r="AE85" i="1" l="1"/>
  <c r="AK176" i="1"/>
  <c r="AB197" i="1"/>
  <c r="H196" i="1"/>
  <c r="AD196" i="1"/>
  <c r="AH196" i="1"/>
  <c r="L196" i="1"/>
  <c r="AF196" i="1"/>
  <c r="D198" i="1"/>
  <c r="G196" i="1"/>
  <c r="M84" i="1"/>
  <c r="AL84" i="1"/>
  <c r="AJ290" i="1"/>
  <c r="M196" i="1"/>
  <c r="T198" i="1"/>
  <c r="T9" i="2"/>
  <c r="P197" i="1"/>
  <c r="O9" i="2"/>
  <c r="T197" i="1"/>
  <c r="F196" i="1"/>
  <c r="F9" i="2"/>
  <c r="Q196" i="1"/>
  <c r="Q9" i="2"/>
  <c r="S198" i="1"/>
  <c r="S9" i="2"/>
  <c r="AE198" i="1"/>
  <c r="AE9" i="2"/>
  <c r="G198" i="1"/>
  <c r="G9" i="2"/>
  <c r="AH198" i="1"/>
  <c r="AH9" i="2"/>
  <c r="AH15" i="2" s="1"/>
  <c r="AH21" i="2" s="1"/>
  <c r="AF197" i="1"/>
  <c r="AK196" i="1"/>
  <c r="D9" i="2"/>
  <c r="M197" i="1"/>
  <c r="L9" i="2"/>
  <c r="K196" i="1"/>
  <c r="K9" i="2"/>
  <c r="V196" i="1"/>
  <c r="V9" i="2"/>
  <c r="J198" i="1"/>
  <c r="J9" i="2"/>
  <c r="Z198" i="1"/>
  <c r="Z9" i="2"/>
  <c r="Z15" i="2" s="1"/>
  <c r="Z21" i="2" s="1"/>
  <c r="H197" i="1"/>
  <c r="Z196" i="1"/>
  <c r="AJ197" i="1"/>
  <c r="AI9" i="2"/>
  <c r="Y198" i="1"/>
  <c r="Y9" i="2"/>
  <c r="AF198" i="1"/>
  <c r="AF9" i="2"/>
  <c r="AF15" i="2" s="1"/>
  <c r="AF21" i="2" s="1"/>
  <c r="AE196" i="1"/>
  <c r="T196" i="1"/>
  <c r="X198" i="1"/>
  <c r="X9" i="2"/>
  <c r="N198" i="1"/>
  <c r="N9" i="2"/>
  <c r="N15" i="2" s="1"/>
  <c r="N21" i="2" s="1"/>
  <c r="M198" i="1"/>
  <c r="M9" i="2"/>
  <c r="X135" i="1"/>
  <c r="X10" i="2"/>
  <c r="O135" i="1"/>
  <c r="O10" i="2"/>
  <c r="L135" i="1"/>
  <c r="L10" i="2"/>
  <c r="Y135" i="1"/>
  <c r="Y10" i="2"/>
  <c r="I135" i="1"/>
  <c r="I10" i="2"/>
  <c r="I15" i="2" s="1"/>
  <c r="I21" i="2" s="1"/>
  <c r="AJ133" i="1"/>
  <c r="AK133" i="1"/>
  <c r="D10" i="2"/>
  <c r="G135" i="1"/>
  <c r="G10" i="2"/>
  <c r="AA135" i="1"/>
  <c r="AA10" i="2"/>
  <c r="AG135" i="1"/>
  <c r="AG10" i="2"/>
  <c r="U135" i="1"/>
  <c r="U10" i="2"/>
  <c r="AJ134" i="1"/>
  <c r="AI10" i="2"/>
  <c r="S135" i="1"/>
  <c r="S10" i="2"/>
  <c r="T135" i="1"/>
  <c r="T10" i="2"/>
  <c r="R135" i="1"/>
  <c r="R10" i="2"/>
  <c r="AD135" i="1"/>
  <c r="AD10" i="2"/>
  <c r="F135" i="1"/>
  <c r="F10" i="2"/>
  <c r="F15" i="2" s="1"/>
  <c r="F21" i="2" s="1"/>
  <c r="AC84" i="1"/>
  <c r="Y86" i="1"/>
  <c r="Y7" i="2"/>
  <c r="Y85" i="1"/>
  <c r="Z85" i="1"/>
  <c r="V86" i="1"/>
  <c r="V7" i="2"/>
  <c r="AB86" i="1"/>
  <c r="AB7" i="2"/>
  <c r="M86" i="1"/>
  <c r="M7" i="2"/>
  <c r="AH85" i="1"/>
  <c r="AJ85" i="1"/>
  <c r="AI7" i="2"/>
  <c r="Q86" i="1"/>
  <c r="Q7" i="2"/>
  <c r="AK85" i="1"/>
  <c r="AJ7" i="2"/>
  <c r="R85" i="1"/>
  <c r="R7" i="2"/>
  <c r="K86" i="1"/>
  <c r="K7" i="2"/>
  <c r="P86" i="1"/>
  <c r="P7" i="2"/>
  <c r="K84" i="1"/>
  <c r="AK84" i="1"/>
  <c r="D7" i="2"/>
  <c r="U86" i="1"/>
  <c r="U7" i="2"/>
  <c r="AE86" i="1"/>
  <c r="AE7" i="2"/>
  <c r="AD86" i="1"/>
  <c r="AD7" i="2"/>
  <c r="S86" i="1"/>
  <c r="S7" i="2"/>
  <c r="G86" i="1"/>
  <c r="G7" i="2"/>
  <c r="E86" i="1"/>
  <c r="E7" i="2"/>
  <c r="E26" i="1"/>
  <c r="E6" i="2"/>
  <c r="V25" i="1"/>
  <c r="U6" i="2"/>
  <c r="AK24" i="1"/>
  <c r="D6" i="2"/>
  <c r="AB26" i="1"/>
  <c r="AB6" i="2"/>
  <c r="H15" i="2"/>
  <c r="H21" i="2" s="1"/>
  <c r="AA26" i="1"/>
  <c r="AA6" i="2"/>
  <c r="W26" i="1"/>
  <c r="W6" i="2"/>
  <c r="Q26" i="1"/>
  <c r="Q6" i="2"/>
  <c r="AC26" i="1"/>
  <c r="AC6" i="2"/>
  <c r="P26" i="1"/>
  <c r="P6" i="2"/>
  <c r="AG26" i="1"/>
  <c r="AG6" i="2"/>
  <c r="AD407" i="1"/>
  <c r="AD409" i="1" s="1"/>
  <c r="AD6" i="2"/>
  <c r="O26" i="1"/>
  <c r="O6" i="2"/>
  <c r="J26" i="1"/>
  <c r="J6" i="2"/>
  <c r="AJ407" i="1"/>
  <c r="AJ409" i="1" s="1"/>
  <c r="AK25" i="1"/>
  <c r="AJ6" i="2"/>
  <c r="Z197" i="1"/>
  <c r="Q84" i="1"/>
  <c r="AI86" i="1"/>
  <c r="Y196" i="1"/>
  <c r="AI85" i="1"/>
  <c r="G85" i="1"/>
  <c r="E85" i="1"/>
  <c r="AB84" i="1"/>
  <c r="T84" i="1"/>
  <c r="U84" i="1"/>
  <c r="J84" i="1"/>
  <c r="AC85" i="1"/>
  <c r="R197" i="1"/>
  <c r="N85" i="1"/>
  <c r="AF84" i="1"/>
  <c r="AB85" i="1"/>
  <c r="AI84" i="1"/>
  <c r="N196" i="1"/>
  <c r="N84" i="1"/>
  <c r="Z84" i="1"/>
  <c r="O84" i="1"/>
  <c r="E84" i="1"/>
  <c r="T85" i="1"/>
  <c r="AE84" i="1"/>
  <c r="S84" i="1"/>
  <c r="G84" i="1"/>
  <c r="AG84" i="1"/>
  <c r="M85" i="1"/>
  <c r="H85" i="1"/>
  <c r="AJ84" i="1"/>
  <c r="N197" i="1"/>
  <c r="P196" i="1"/>
  <c r="S196" i="1"/>
  <c r="F198" i="1"/>
  <c r="X196" i="1"/>
  <c r="Y197" i="1"/>
  <c r="V198" i="1"/>
  <c r="J197" i="1"/>
  <c r="J196" i="1"/>
  <c r="AH197" i="1"/>
  <c r="E196" i="1"/>
  <c r="AI197" i="1"/>
  <c r="W197" i="1"/>
  <c r="X197" i="1"/>
  <c r="V197" i="1"/>
  <c r="E197" i="1"/>
  <c r="F197" i="1"/>
  <c r="E198" i="1"/>
  <c r="Q197" i="1"/>
  <c r="R196" i="1"/>
  <c r="K407" i="1"/>
  <c r="K409" i="1" s="1"/>
  <c r="Q198" i="1"/>
  <c r="K197" i="1"/>
  <c r="G197" i="1"/>
  <c r="W198" i="1"/>
  <c r="AI196" i="1"/>
  <c r="L197" i="1"/>
  <c r="W196" i="1"/>
  <c r="AI198" i="1"/>
  <c r="K198" i="1"/>
  <c r="R198" i="1"/>
  <c r="S197" i="1"/>
  <c r="I134" i="1"/>
  <c r="R134" i="1"/>
  <c r="T133" i="1"/>
  <c r="U134" i="1"/>
  <c r="AD134" i="1"/>
  <c r="G134" i="1"/>
  <c r="F407" i="1"/>
  <c r="F409" i="1" s="1"/>
  <c r="Y134" i="1"/>
  <c r="O133" i="1"/>
  <c r="I133" i="1"/>
  <c r="X134" i="1"/>
  <c r="AG133" i="1"/>
  <c r="AG134" i="1"/>
  <c r="L133" i="1"/>
  <c r="S134" i="1"/>
  <c r="G133" i="1"/>
  <c r="AA133" i="1"/>
  <c r="AA134" i="1"/>
  <c r="T134" i="1"/>
  <c r="AD133" i="1"/>
  <c r="Y133" i="1"/>
  <c r="V84" i="1"/>
  <c r="S85" i="1"/>
  <c r="P85" i="1"/>
  <c r="AA84" i="1"/>
  <c r="I84" i="1"/>
  <c r="Y84" i="1"/>
  <c r="X407" i="1"/>
  <c r="X409" i="1" s="1"/>
  <c r="P84" i="1"/>
  <c r="W86" i="1"/>
  <c r="W84" i="1"/>
  <c r="L407" i="1"/>
  <c r="L409" i="1" s="1"/>
  <c r="R407" i="1"/>
  <c r="R409" i="1" s="1"/>
  <c r="W85" i="1"/>
  <c r="V85" i="1"/>
  <c r="D86" i="1"/>
  <c r="AD84" i="1"/>
  <c r="H84" i="1"/>
  <c r="V407" i="1"/>
  <c r="V409" i="1" s="1"/>
  <c r="AH84" i="1"/>
  <c r="Q85" i="1"/>
  <c r="X86" i="1"/>
  <c r="X84" i="1"/>
  <c r="X85" i="1"/>
  <c r="R86" i="1"/>
  <c r="R84" i="1"/>
  <c r="L86" i="1"/>
  <c r="L85" i="1"/>
  <c r="L84" i="1"/>
  <c r="F86" i="1"/>
  <c r="F84" i="1"/>
  <c r="F85" i="1"/>
  <c r="P407" i="1"/>
  <c r="P409" i="1" s="1"/>
  <c r="AC407" i="1"/>
  <c r="AC409" i="1" s="1"/>
  <c r="AB407" i="1"/>
  <c r="AB409" i="1" s="1"/>
  <c r="J407" i="1"/>
  <c r="J409" i="1" s="1"/>
  <c r="AC25" i="1"/>
  <c r="J24" i="1"/>
  <c r="K25" i="1"/>
  <c r="K26" i="1"/>
  <c r="E24" i="1"/>
  <c r="F26" i="1"/>
  <c r="L25" i="1"/>
  <c r="R24" i="1"/>
  <c r="R26" i="1"/>
  <c r="L26" i="1"/>
  <c r="O407" i="1"/>
  <c r="O409" i="1" s="1"/>
  <c r="AI25" i="1"/>
  <c r="X26" i="1"/>
  <c r="D407" i="1"/>
  <c r="D409" i="1" s="1"/>
  <c r="AG407" i="1"/>
  <c r="AG409" i="1" s="1"/>
  <c r="AI26" i="1"/>
  <c r="U407" i="1"/>
  <c r="U409" i="1" s="1"/>
  <c r="F25" i="1"/>
  <c r="P25" i="1"/>
  <c r="U24" i="1"/>
  <c r="AI407" i="1"/>
  <c r="AI409" i="1" s="1"/>
  <c r="AD25" i="1"/>
  <c r="U26" i="1"/>
  <c r="AD26" i="1"/>
  <c r="X25" i="1"/>
  <c r="L24" i="1"/>
  <c r="W25" i="1"/>
  <c r="F24" i="1"/>
  <c r="Q407" i="1"/>
  <c r="Q409" i="1" s="1"/>
  <c r="Q25" i="1"/>
  <c r="AH24" i="1"/>
  <c r="AH25" i="1"/>
  <c r="AH26" i="1"/>
  <c r="AB24" i="1"/>
  <c r="D26" i="1"/>
  <c r="AJ24" i="1"/>
  <c r="O24" i="1"/>
  <c r="AG24" i="1"/>
  <c r="W24" i="1"/>
  <c r="AD24" i="1"/>
  <c r="AC24" i="1"/>
  <c r="AB25" i="1"/>
  <c r="E25" i="1"/>
  <c r="P24" i="1"/>
  <c r="V26" i="1"/>
  <c r="V24" i="1"/>
  <c r="AA24" i="1"/>
  <c r="R25" i="1"/>
  <c r="Q24" i="1"/>
  <c r="X24" i="1"/>
  <c r="K24" i="1"/>
  <c r="AI24" i="1"/>
  <c r="AJ25" i="1"/>
  <c r="N134" i="1"/>
  <c r="N133" i="1"/>
  <c r="N135" i="1"/>
  <c r="N407" i="1"/>
  <c r="N409" i="1" s="1"/>
  <c r="N25" i="1"/>
  <c r="N24" i="1"/>
  <c r="N26" i="1"/>
  <c r="O25" i="1"/>
  <c r="M135" i="1"/>
  <c r="M133" i="1"/>
  <c r="M134" i="1"/>
  <c r="I407" i="1"/>
  <c r="I409" i="1" s="1"/>
  <c r="I24" i="1"/>
  <c r="I25" i="1"/>
  <c r="J25" i="1"/>
  <c r="I26" i="1"/>
  <c r="U197" i="1"/>
  <c r="U196" i="1"/>
  <c r="U198" i="1"/>
  <c r="V133" i="1"/>
  <c r="V135" i="1"/>
  <c r="V134" i="1"/>
  <c r="J133" i="1"/>
  <c r="J134" i="1"/>
  <c r="J135" i="1"/>
  <c r="H407" i="1"/>
  <c r="H409" i="1" s="1"/>
  <c r="H25" i="1"/>
  <c r="H24" i="1"/>
  <c r="H26" i="1"/>
  <c r="K134" i="1"/>
  <c r="K135" i="1"/>
  <c r="K133" i="1"/>
  <c r="L134" i="1"/>
  <c r="AE407" i="1"/>
  <c r="AE409" i="1" s="1"/>
  <c r="AE25" i="1"/>
  <c r="AE24" i="1"/>
  <c r="AE26" i="1"/>
  <c r="Q134" i="1"/>
  <c r="Q133" i="1"/>
  <c r="Q135" i="1"/>
  <c r="AA197" i="1"/>
  <c r="AA198" i="1"/>
  <c r="AA196" i="1"/>
  <c r="I197" i="1"/>
  <c r="I198" i="1"/>
  <c r="I196" i="1"/>
  <c r="AH133" i="1"/>
  <c r="AH134" i="1"/>
  <c r="AH135" i="1"/>
  <c r="E135" i="1"/>
  <c r="E133" i="1"/>
  <c r="E134" i="1"/>
  <c r="Y407" i="1"/>
  <c r="Y409" i="1" s="1"/>
  <c r="Y25" i="1"/>
  <c r="Y26" i="1"/>
  <c r="Y24" i="1"/>
  <c r="AH407" i="1"/>
  <c r="AH409" i="1" s="1"/>
  <c r="O134" i="1"/>
  <c r="X133" i="1"/>
  <c r="F133" i="1"/>
  <c r="D135" i="1"/>
  <c r="R133" i="1"/>
  <c r="F134" i="1"/>
  <c r="AF407" i="1"/>
  <c r="AF409" i="1" s="1"/>
  <c r="AF25" i="1"/>
  <c r="AF24" i="1"/>
  <c r="AF26" i="1"/>
  <c r="AG25" i="1"/>
  <c r="AI134" i="1"/>
  <c r="AI135" i="1"/>
  <c r="AI133" i="1"/>
  <c r="AE135" i="1"/>
  <c r="AE133" i="1"/>
  <c r="AE134" i="1"/>
  <c r="S407" i="1"/>
  <c r="S409" i="1" s="1"/>
  <c r="S25" i="1"/>
  <c r="S26" i="1"/>
  <c r="S24" i="1"/>
  <c r="Z134" i="1"/>
  <c r="Z135" i="1"/>
  <c r="Z133" i="1"/>
  <c r="AA407" i="1"/>
  <c r="AA409" i="1" s="1"/>
  <c r="AG197" i="1"/>
  <c r="AG198" i="1"/>
  <c r="AG196" i="1"/>
  <c r="O197" i="1"/>
  <c r="O198" i="1"/>
  <c r="O196" i="1"/>
  <c r="AB133" i="1"/>
  <c r="AB134" i="1"/>
  <c r="AB135" i="1"/>
  <c r="S133" i="1"/>
  <c r="Z407" i="1"/>
  <c r="Z409" i="1" s="1"/>
  <c r="Z25" i="1"/>
  <c r="Z24" i="1"/>
  <c r="AA25" i="1"/>
  <c r="Z26" i="1"/>
  <c r="E407" i="1"/>
  <c r="E409" i="1" s="1"/>
  <c r="U133" i="1"/>
  <c r="M407" i="1"/>
  <c r="M409" i="1" s="1"/>
  <c r="M25" i="1"/>
  <c r="M24" i="1"/>
  <c r="M26" i="1"/>
  <c r="H134" i="1"/>
  <c r="H135" i="1"/>
  <c r="H133" i="1"/>
  <c r="P133" i="1"/>
  <c r="P134" i="1"/>
  <c r="P135" i="1"/>
  <c r="AF134" i="1"/>
  <c r="AF133" i="1"/>
  <c r="AF135" i="1"/>
  <c r="T407" i="1"/>
  <c r="T409" i="1" s="1"/>
  <c r="T25" i="1"/>
  <c r="U25" i="1"/>
  <c r="T24" i="1"/>
  <c r="T26" i="1"/>
  <c r="W135" i="1"/>
  <c r="W133" i="1"/>
  <c r="W134" i="1"/>
  <c r="G407" i="1"/>
  <c r="G409" i="1" s="1"/>
  <c r="G25" i="1"/>
  <c r="G26" i="1"/>
  <c r="G24" i="1"/>
  <c r="AC134" i="1"/>
  <c r="AC135" i="1"/>
  <c r="AC133" i="1"/>
  <c r="W407" i="1"/>
  <c r="W409" i="1" s="1"/>
  <c r="AE15" i="2" l="1"/>
  <c r="AE21" i="2" s="1"/>
  <c r="V15" i="2"/>
  <c r="V21" i="2" s="1"/>
  <c r="S15" i="2"/>
  <c r="S21" i="2" s="1"/>
  <c r="X15" i="2"/>
  <c r="X21" i="2" s="1"/>
  <c r="L15" i="2"/>
  <c r="L21" i="2" s="1"/>
  <c r="R15" i="2"/>
  <c r="R21" i="2" s="1"/>
  <c r="AI15" i="2"/>
  <c r="K15" i="2"/>
  <c r="K21" i="2" s="1"/>
  <c r="Y15" i="2"/>
  <c r="Y21" i="2" s="1"/>
  <c r="M15" i="2"/>
  <c r="M21" i="2" s="1"/>
  <c r="T15" i="2"/>
  <c r="T21" i="2" s="1"/>
  <c r="O15" i="2"/>
  <c r="O27" i="2" s="1"/>
  <c r="G15" i="2"/>
  <c r="G25" i="2" s="1"/>
  <c r="AJ15" i="2"/>
  <c r="F29" i="2"/>
  <c r="F24" i="2"/>
  <c r="F23" i="2"/>
  <c r="F27" i="2"/>
  <c r="F28" i="2"/>
  <c r="F25" i="2"/>
  <c r="F26" i="2"/>
  <c r="F16" i="2"/>
  <c r="F22" i="2"/>
  <c r="N22" i="2"/>
  <c r="N16" i="2"/>
  <c r="N29" i="2"/>
  <c r="N25" i="2"/>
  <c r="N23" i="2"/>
  <c r="N28" i="2"/>
  <c r="N27" i="2"/>
  <c r="N26" i="2"/>
  <c r="N24" i="2"/>
  <c r="AD15" i="2"/>
  <c r="Q15" i="2"/>
  <c r="Q21" i="2" s="1"/>
  <c r="W15" i="2"/>
  <c r="W21" i="2" s="1"/>
  <c r="E15" i="2"/>
  <c r="Z28" i="2"/>
  <c r="Z23" i="2"/>
  <c r="Z22" i="2"/>
  <c r="Z27" i="2"/>
  <c r="Z24" i="2"/>
  <c r="Z25" i="2"/>
  <c r="Z29" i="2"/>
  <c r="Z16" i="2"/>
  <c r="Z26" i="2"/>
  <c r="AF29" i="2"/>
  <c r="AF24" i="2"/>
  <c r="AF27" i="2"/>
  <c r="AF26" i="2"/>
  <c r="AF23" i="2"/>
  <c r="AF16" i="2"/>
  <c r="AF22" i="2"/>
  <c r="AF28" i="2"/>
  <c r="AF25" i="2"/>
  <c r="H16" i="2"/>
  <c r="H23" i="2"/>
  <c r="H25" i="2"/>
  <c r="H24" i="2"/>
  <c r="H29" i="2"/>
  <c r="H28" i="2"/>
  <c r="H27" i="2"/>
  <c r="H26" i="2"/>
  <c r="H22" i="2"/>
  <c r="AE16" i="2"/>
  <c r="AC15" i="2"/>
  <c r="AC21" i="2" s="1"/>
  <c r="J15" i="2"/>
  <c r="J21" i="2" s="1"/>
  <c r="AG15" i="2"/>
  <c r="AG21" i="2" s="1"/>
  <c r="P15" i="2"/>
  <c r="P21" i="2" s="1"/>
  <c r="AA15" i="2"/>
  <c r="AA21" i="2" s="1"/>
  <c r="AB15" i="2"/>
  <c r="AB21" i="2" s="1"/>
  <c r="D15" i="2"/>
  <c r="D21" i="2" s="1"/>
  <c r="U15" i="2"/>
  <c r="U21" i="2" s="1"/>
  <c r="AH22" i="2"/>
  <c r="AH23" i="2"/>
  <c r="AH25" i="2"/>
  <c r="AH26" i="2"/>
  <c r="AH28" i="2"/>
  <c r="AH27" i="2"/>
  <c r="AH24" i="2"/>
  <c r="AH29" i="2"/>
  <c r="AH16" i="2"/>
  <c r="V27" i="2"/>
  <c r="V29" i="2"/>
  <c r="I29" i="2"/>
  <c r="I28" i="2"/>
  <c r="I24" i="2"/>
  <c r="I25" i="2"/>
  <c r="I23" i="2"/>
  <c r="I27" i="2"/>
  <c r="I22" i="2"/>
  <c r="I16" i="2"/>
  <c r="I26" i="2"/>
  <c r="AE26" i="2" l="1"/>
  <c r="V26" i="2"/>
  <c r="V22" i="2"/>
  <c r="V28" i="2"/>
  <c r="V24" i="2"/>
  <c r="V16" i="2"/>
  <c r="V25" i="2"/>
  <c r="V23" i="2"/>
  <c r="H53" i="2"/>
  <c r="H55" i="2"/>
  <c r="H54" i="2"/>
  <c r="H51" i="2"/>
  <c r="H52" i="2"/>
  <c r="AE29" i="2"/>
  <c r="AE24" i="2"/>
  <c r="AE27" i="2"/>
  <c r="AE28" i="2"/>
  <c r="AE22" i="2"/>
  <c r="AE23" i="2"/>
  <c r="AE25" i="2"/>
  <c r="AI22" i="2"/>
  <c r="S27" i="2"/>
  <c r="S16" i="2"/>
  <c r="S22" i="2"/>
  <c r="X29" i="2"/>
  <c r="X27" i="2"/>
  <c r="L16" i="2"/>
  <c r="X22" i="2"/>
  <c r="L24" i="2"/>
  <c r="S25" i="2"/>
  <c r="X26" i="2"/>
  <c r="L29" i="2"/>
  <c r="S29" i="2"/>
  <c r="X24" i="2"/>
  <c r="L28" i="2"/>
  <c r="S23" i="2"/>
  <c r="X25" i="2"/>
  <c r="L27" i="2"/>
  <c r="S26" i="2"/>
  <c r="X28" i="2"/>
  <c r="L26" i="2"/>
  <c r="S24" i="2"/>
  <c r="X16" i="2"/>
  <c r="X23" i="2"/>
  <c r="Y24" i="2"/>
  <c r="Y23" i="2"/>
  <c r="Y26" i="2"/>
  <c r="S28" i="2"/>
  <c r="M27" i="2"/>
  <c r="M24" i="2"/>
  <c r="Y16" i="2"/>
  <c r="L25" i="2"/>
  <c r="Y28" i="2"/>
  <c r="Y27" i="2"/>
  <c r="L23" i="2"/>
  <c r="Y29" i="2"/>
  <c r="Y22" i="2"/>
  <c r="L22" i="2"/>
  <c r="K27" i="2"/>
  <c r="AI28" i="2"/>
  <c r="R26" i="2"/>
  <c r="M29" i="2"/>
  <c r="M25" i="2"/>
  <c r="M16" i="2"/>
  <c r="M22" i="2"/>
  <c r="Y25" i="2"/>
  <c r="M26" i="2"/>
  <c r="M28" i="2"/>
  <c r="M23" i="2"/>
  <c r="R28" i="2"/>
  <c r="R23" i="2"/>
  <c r="D56" i="2"/>
  <c r="H56" i="2" s="1"/>
  <c r="R16" i="2"/>
  <c r="R22" i="2"/>
  <c r="R27" i="2"/>
  <c r="R25" i="2"/>
  <c r="R29" i="2"/>
  <c r="AI25" i="2"/>
  <c r="R24" i="2"/>
  <c r="K29" i="2"/>
  <c r="AI23" i="2"/>
  <c r="AI26" i="2"/>
  <c r="AI24" i="2"/>
  <c r="K16" i="2"/>
  <c r="AI29" i="2"/>
  <c r="AI16" i="2"/>
  <c r="AI21" i="2"/>
  <c r="K24" i="2"/>
  <c r="AI27" i="2"/>
  <c r="K25" i="2"/>
  <c r="K26" i="2"/>
  <c r="K28" i="2"/>
  <c r="K22" i="2"/>
  <c r="K23" i="2"/>
  <c r="O24" i="2"/>
  <c r="AJ21" i="2"/>
  <c r="E56" i="2"/>
  <c r="I56" i="2" s="1"/>
  <c r="T27" i="2"/>
  <c r="T23" i="2"/>
  <c r="O16" i="2"/>
  <c r="T28" i="2"/>
  <c r="T24" i="2"/>
  <c r="G28" i="2"/>
  <c r="T22" i="2"/>
  <c r="T16" i="2"/>
  <c r="O28" i="2"/>
  <c r="O22" i="2"/>
  <c r="T26" i="2"/>
  <c r="T29" i="2"/>
  <c r="T25" i="2"/>
  <c r="G16" i="2"/>
  <c r="O21" i="2"/>
  <c r="O25" i="2"/>
  <c r="G27" i="2"/>
  <c r="O26" i="2"/>
  <c r="G24" i="2"/>
  <c r="O29" i="2"/>
  <c r="G26" i="2"/>
  <c r="O23" i="2"/>
  <c r="G23" i="2"/>
  <c r="G29" i="2"/>
  <c r="G21" i="2"/>
  <c r="G22" i="2"/>
  <c r="E16" i="2"/>
  <c r="E29" i="2"/>
  <c r="E24" i="2"/>
  <c r="E27" i="2"/>
  <c r="E26" i="2"/>
  <c r="E22" i="2"/>
  <c r="E25" i="2"/>
  <c r="E23" i="2"/>
  <c r="E28" i="2"/>
  <c r="AD28" i="2"/>
  <c r="AD26" i="2"/>
  <c r="AD27" i="2"/>
  <c r="AD29" i="2"/>
  <c r="AD22" i="2"/>
  <c r="AD16" i="2"/>
  <c r="AD23" i="2"/>
  <c r="AD25" i="2"/>
  <c r="AD24" i="2"/>
  <c r="W29" i="2"/>
  <c r="W27" i="2"/>
  <c r="W28" i="2"/>
  <c r="W26" i="2"/>
  <c r="W23" i="2"/>
  <c r="W24" i="2"/>
  <c r="W22" i="2"/>
  <c r="W25" i="2"/>
  <c r="W16" i="2"/>
  <c r="AA16" i="2"/>
  <c r="AA25" i="2"/>
  <c r="AA24" i="2"/>
  <c r="AA22" i="2"/>
  <c r="AA29" i="2"/>
  <c r="AA28" i="2"/>
  <c r="AA23" i="2"/>
  <c r="AA26" i="2"/>
  <c r="AA27" i="2"/>
  <c r="D27" i="2"/>
  <c r="D25" i="2"/>
  <c r="D22" i="2"/>
  <c r="D23" i="2"/>
  <c r="D26" i="2"/>
  <c r="D28" i="2"/>
  <c r="D16" i="2"/>
  <c r="D24" i="2"/>
  <c r="D29" i="2"/>
  <c r="P24" i="2"/>
  <c r="P25" i="2"/>
  <c r="P28" i="2"/>
  <c r="P29" i="2"/>
  <c r="P16" i="2"/>
  <c r="P23" i="2"/>
  <c r="P26" i="2"/>
  <c r="P22" i="2"/>
  <c r="P27" i="2"/>
  <c r="J16" i="2"/>
  <c r="J24" i="2"/>
  <c r="J27" i="2"/>
  <c r="J22" i="2"/>
  <c r="J25" i="2"/>
  <c r="J28" i="2"/>
  <c r="J23" i="2"/>
  <c r="J26" i="2"/>
  <c r="J29" i="2"/>
  <c r="AC16" i="2"/>
  <c r="AC24" i="2"/>
  <c r="AC27" i="2"/>
  <c r="AC28" i="2"/>
  <c r="AC29" i="2"/>
  <c r="AC25" i="2"/>
  <c r="AC22" i="2"/>
  <c r="AC23" i="2"/>
  <c r="AC26" i="2"/>
  <c r="Q16" i="2"/>
  <c r="Q29" i="2"/>
  <c r="Q27" i="2"/>
  <c r="Q26" i="2"/>
  <c r="Q28" i="2"/>
  <c r="Q24" i="2"/>
  <c r="Q23" i="2"/>
  <c r="Q25" i="2"/>
  <c r="Q22" i="2"/>
  <c r="U26" i="2"/>
  <c r="U25" i="2"/>
  <c r="U23" i="2"/>
  <c r="U22" i="2"/>
  <c r="U16" i="2"/>
  <c r="U29" i="2"/>
  <c r="U27" i="2"/>
  <c r="U24" i="2"/>
  <c r="U28" i="2"/>
  <c r="AB23" i="2"/>
  <c r="AB16" i="2"/>
  <c r="AB26" i="2"/>
  <c r="AB25" i="2"/>
  <c r="AB28" i="2"/>
  <c r="AB29" i="2"/>
  <c r="AB24" i="2"/>
  <c r="AB22" i="2"/>
  <c r="AB27" i="2"/>
  <c r="AG24" i="2"/>
  <c r="AG16" i="2"/>
  <c r="AG28" i="2"/>
  <c r="AG22" i="2"/>
  <c r="AG23" i="2"/>
  <c r="AG29" i="2"/>
  <c r="AG25" i="2"/>
  <c r="AG26" i="2"/>
  <c r="AG27" i="2"/>
  <c r="E21" i="2"/>
  <c r="AD21" i="2"/>
  <c r="AJ28" i="2"/>
  <c r="AJ26" i="2"/>
  <c r="AJ25" i="2"/>
  <c r="AJ16" i="2"/>
  <c r="AJ22" i="2"/>
  <c r="AJ29" i="2"/>
  <c r="AJ23" i="2"/>
  <c r="AJ24" i="2"/>
</calcChain>
</file>

<file path=xl/sharedStrings.xml><?xml version="1.0" encoding="utf-8"?>
<sst xmlns="http://schemas.openxmlformats.org/spreadsheetml/2006/main" count="1908" uniqueCount="321">
  <si>
    <t>Švino (Pb) išmetimai į aplinkos orą Lietuvos ūkyje, t.</t>
  </si>
  <si>
    <t>Teršalas:</t>
  </si>
  <si>
    <t>Pb</t>
  </si>
  <si>
    <t>-šiose ūkio srityse teršalas išmetamas</t>
  </si>
  <si>
    <t>-šiose ūkio srityse teršalas neišmetamas (neapskaitomas)</t>
  </si>
  <si>
    <t>Metai: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</si>
  <si>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</si>
  <si>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</si>
  <si>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</si>
  <si>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</si>
  <si>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</si>
  <si>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</si>
  <si>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</si>
  <si>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</si>
  <si>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</si>
  <si>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</si>
  <si>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</si>
  <si>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</si>
  <si>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</si>
  <si>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</si>
  <si>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</si>
  <si>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Visas nacionalinis kiekis</t>
  </si>
  <si>
    <t>(Šiam kiekiui galioja Direktyvos reikalavimai)</t>
  </si>
  <si>
    <t>Nacionalinių teršalų limitų direktyvos (EUROPOS PARLAMENTO IR TARYBOS DIREKTYVA (ES) 2016/2284) įpareigojimas Lietuvai sumažinti išmetimus į aplinkos orą, palyginus su 2005 m.:</t>
  </si>
  <si>
    <t>-20%</t>
  </si>
  <si>
    <t>-36%</t>
  </si>
  <si>
    <t>Pokytis palyginus su 1990 m.:</t>
  </si>
  <si>
    <t>Pokytis palyginus su praėjusiais metais:</t>
  </si>
  <si>
    <t>ENERGIJOS GAMYBA</t>
  </si>
  <si>
    <t>Šis sektorius apima stacionarų kuro deginimą žemiau išvardintose srityse:</t>
  </si>
  <si>
    <t>---Viešoji elektros ir šilumos gamyba</t>
  </si>
  <si>
    <t>---Naftos perdirbimas</t>
  </si>
  <si>
    <t>---Pramonė, statyba</t>
  </si>
  <si>
    <t>---Namų ūkiai</t>
  </si>
  <si>
    <t>---Paslaugų sektorius</t>
  </si>
  <si>
    <t>---Žemės ūkis</t>
  </si>
  <si>
    <t>Kiekis:</t>
  </si>
  <si>
    <t>Dalis nacionaliniame kiekyje, kuriam galioja Direktyvos reikalavimai:</t>
  </si>
  <si>
    <t>Viešoji elektros ir šilumos gamyba</t>
  </si>
  <si>
    <t>1A1a</t>
  </si>
  <si>
    <t>Public electricity and heat production</t>
  </si>
  <si>
    <t>1A1c</t>
  </si>
  <si>
    <t>Manufacture of solid fuels and other energy industries</t>
  </si>
  <si>
    <t>Kuro deginimas naftos perdirbime</t>
  </si>
  <si>
    <t>1A1b</t>
  </si>
  <si>
    <t>Petroleum refining</t>
  </si>
  <si>
    <t>Stacionarus kuro deginimas pramonėje, statyboje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</si>
  <si>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</si>
  <si>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</si>
  <si>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</si>
  <si>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</si>
  <si>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</si>
  <si>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</si>
  <si>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</si>
  <si>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</si>
  <si>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>1A2gviii</t>
  </si>
  <si>
    <t>Stationary combustion in manufacturing industries and construction: Other (please specify in the IIR)</t>
  </si>
  <si>
    <t>Stacionarus kuro deginimas namų ūkiuose:</t>
  </si>
  <si>
    <t>1A4bi</t>
  </si>
  <si>
    <t>Residential: Stationary</t>
  </si>
  <si>
    <t>Stacionarus kuro deginimas paslaugų sektoriuje</t>
  </si>
  <si>
    <t>1A4ai</t>
  </si>
  <si>
    <t>Commercial/Institutional: Stationary</t>
  </si>
  <si>
    <t>Stacionarus kuro deginimas žemės ūkyje</t>
  </si>
  <si>
    <t>1A4ci</t>
  </si>
  <si>
    <t>Agriculture/Forestry/Fishing: Stationary</t>
  </si>
  <si>
    <t>DEGALŲ / KURO GAMYBA IR PASKIRSTYMAS</t>
  </si>
  <si>
    <t>Šis sektorius apima žemiau išvardintus procesus:</t>
  </si>
  <si>
    <t>---Naftos gavyba</t>
  </si>
  <si>
    <t>---Naftos produktų gamyba ir sandėliavimas</t>
  </si>
  <si>
    <t>---Naftos produktų paskirstymas</t>
  </si>
  <si>
    <t>---Gamtinių dujų paskirstymas</t>
  </si>
  <si>
    <t>---Akmens anglies sandėliavimas</t>
  </si>
  <si>
    <t>Naftos gavyba</t>
  </si>
  <si>
    <t>Teršalas neišsiskiria</t>
  </si>
  <si>
    <t>Pokytis palyginus su 2005 m.:</t>
  </si>
  <si>
    <t>1B2ai</t>
  </si>
  <si>
    <t>Fugitive emissions oil: Exploration, production, transport</t>
  </si>
  <si>
    <t>Naftos produktų gamyba ir sandėliavimas</t>
  </si>
  <si>
    <t>1B2aiv</t>
  </si>
  <si>
    <t>Fugitive emissions oil: Refining and storage</t>
  </si>
  <si>
    <t>Naftos produktų paskirstymas</t>
  </si>
  <si>
    <t>1B2av</t>
  </si>
  <si>
    <t>Distribution of oil products</t>
  </si>
  <si>
    <t>Gamtinių dujų paskirstymas</t>
  </si>
  <si>
    <t>1B2b</t>
  </si>
  <si>
    <t>Fugitive emissions from natural gas (exploration, production, processing, transmission, storage, distribution and other)</t>
  </si>
  <si>
    <t>Akmens anglies sandėliavimas</t>
  </si>
  <si>
    <t>1B1a</t>
  </si>
  <si>
    <t>Fugitive emission from solid fuels: Coal mining and handling</t>
  </si>
  <si>
    <t>KELIŲ TRANSPORTAS</t>
  </si>
  <si>
    <t>---Degalų deginimas lengvųjų automobilių transporte</t>
  </si>
  <si>
    <t>---Degalų deginimas lengvųjų krovininių automobilių transporte</t>
  </si>
  <si>
    <t>---Degalų deginimas sunkvežiimių ir autobusų transporte</t>
  </si>
  <si>
    <t>---Degalų deginimas mopedų ir motociklų transporte</t>
  </si>
  <si>
    <t>---Benzino garavimas iš kelių transporto priemonių</t>
  </si>
  <si>
    <t>---Automobilių stabdžių ir padangų dėvėjimasis</t>
  </si>
  <si>
    <t>---Automobilių kelių dangos dėvėjimasis</t>
  </si>
  <si>
    <t>Lengvųjų automobilių transportas</t>
  </si>
  <si>
    <t>1A3bi</t>
  </si>
  <si>
    <t>Road transport: Passenger cars</t>
  </si>
  <si>
    <t>Sunkvežimių ir autobusų transportas</t>
  </si>
  <si>
    <t>1A3biii</t>
  </si>
  <si>
    <t>Road transport: Heavy duty vehicles and buses</t>
  </si>
  <si>
    <t>Lengvasis krovininis transportas</t>
  </si>
  <si>
    <t>1A3bii</t>
  </si>
  <si>
    <t>Road transport: Light duty vehicles</t>
  </si>
  <si>
    <t>Mopedų ir motociklų transportas</t>
  </si>
  <si>
    <t>1A3biv</t>
  </si>
  <si>
    <t>Road transport: Mopeds &amp; motorcycles</t>
  </si>
  <si>
    <t>Benzino garavimas iš kelių transporto priemonių</t>
  </si>
  <si>
    <t>1A3bv</t>
  </si>
  <si>
    <t>Road transport: Gasoline evaporation</t>
  </si>
  <si>
    <t>Automobilių stabdžių ir padangų dėvėjimasis</t>
  </si>
  <si>
    <t>1A3bvi</t>
  </si>
  <si>
    <t>Road transport: Automobile tyre and brake wear</t>
  </si>
  <si>
    <t>Automobilių kelių dangos dėvėjimasis</t>
  </si>
  <si>
    <t>1A3bvii</t>
  </si>
  <si>
    <t>Road transport: Automobile road abrasion</t>
  </si>
  <si>
    <t>NE KELIŲ TRANSPORTAS IR MECHANIZMAI</t>
  </si>
  <si>
    <t>---Degalų deginimas geležinkelių transporte</t>
  </si>
  <si>
    <t>---Degalų deginimas aviacijoje</t>
  </si>
  <si>
    <t>---Degalų deginimas vidaus vandenų laivyboje</t>
  </si>
  <si>
    <t>---Kuro deginimas dujotiekių kompresorių stotyse</t>
  </si>
  <si>
    <t>---Degalų deginimas mobiliuose ne kelių mechanizmuose</t>
  </si>
  <si>
    <t xml:space="preserve"> (vidaus vandenų žvejyba, žemės ūkio mechanizmai, keltuvai, krautuvai...)</t>
  </si>
  <si>
    <t>Geležinkelių transportas</t>
  </si>
  <si>
    <t>1A3c</t>
  </si>
  <si>
    <t>Railways</t>
  </si>
  <si>
    <t>Vidaus vandenų laivyba</t>
  </si>
  <si>
    <t>1A3dii</t>
  </si>
  <si>
    <t>National navigation (shipping)</t>
  </si>
  <si>
    <t>Aviacija</t>
  </si>
  <si>
    <t>1A3ai(i)</t>
  </si>
  <si>
    <t>International aviation LTO (civil)</t>
  </si>
  <si>
    <t>1A3aii(i)</t>
  </si>
  <si>
    <t>Domestic aviation LTO (civil)</t>
  </si>
  <si>
    <t>Dujotiekiai</t>
  </si>
  <si>
    <t>1A3ei</t>
  </si>
  <si>
    <t>Pipeline transport</t>
  </si>
  <si>
    <t>Ne kelių mechanizmai</t>
  </si>
  <si>
    <t>1A2gvii</t>
  </si>
  <si>
    <t>Mobile combustion in manufacturing industries and construction (please specify in the IIR)</t>
  </si>
  <si>
    <t>1A4aii</t>
  </si>
  <si>
    <t>Commercial/Institutional: Mobile</t>
  </si>
  <si>
    <t>1A4bii</t>
  </si>
  <si>
    <t>Residential: Household and gardening (mobile)</t>
  </si>
  <si>
    <t>1A4cii</t>
  </si>
  <si>
    <t>Agriculture/Forestry/Fishing: Off-road vehicles and other machinery</t>
  </si>
  <si>
    <t>1A4ciii</t>
  </si>
  <si>
    <t>Agriculture/Forestry/Fishing: National fishing</t>
  </si>
  <si>
    <t>1A5b</t>
  </si>
  <si>
    <t>Other, Mobile (including military, land based and recreational boats)</t>
  </si>
  <si>
    <t>PROCESAI MINERALŲ PRAMONĖJE</t>
  </si>
  <si>
    <t>---Cemento gamyba</t>
  </si>
  <si>
    <t>---Kalkių gamyba</t>
  </si>
  <si>
    <t>---Stiklo gamyba</t>
  </si>
  <si>
    <t>2A1</t>
  </si>
  <si>
    <t>Cement production</t>
  </si>
  <si>
    <t>2A2</t>
  </si>
  <si>
    <t>Lime production</t>
  </si>
  <si>
    <t>2A3</t>
  </si>
  <si>
    <t>Glass production</t>
  </si>
  <si>
    <t>2A5a</t>
  </si>
  <si>
    <t>Quarrying and mining of minerals other than coal</t>
  </si>
  <si>
    <t>2A5c</t>
  </si>
  <si>
    <t>Storage, handling and transport of mineral products</t>
  </si>
  <si>
    <t>PROCESAI STATYBOJE, KELIŲ, GATVIŲ TIESIME</t>
  </si>
  <si>
    <t>---Pastatų statyba, gatvių, kelių tiesimas</t>
  </si>
  <si>
    <t>2A5b</t>
  </si>
  <si>
    <t>Construction and demolition</t>
  </si>
  <si>
    <t>PROCESAI CHEMIJOS PRAMONĖJE</t>
  </si>
  <si>
    <t>---Amoniako gamyba</t>
  </si>
  <si>
    <t>---Azoto rūgšties gamyba</t>
  </si>
  <si>
    <t>---Kitų chemikalų gamyba</t>
  </si>
  <si>
    <t>2B1</t>
  </si>
  <si>
    <t>Ammonia production</t>
  </si>
  <si>
    <t>2B2</t>
  </si>
  <si>
    <t>Nitric acid production</t>
  </si>
  <si>
    <t>2B10a</t>
  </si>
  <si>
    <t>Chemical industry: Other (please specify in the IIR)</t>
  </si>
  <si>
    <t>PROCESAI METALURGIJOS PRAMONĖJE</t>
  </si>
  <si>
    <t>---Aliuminio gamyba</t>
  </si>
  <si>
    <t>---Geležies ir plieno gamyba</t>
  </si>
  <si>
    <t>2C1</t>
  </si>
  <si>
    <t>Iron and steel production</t>
  </si>
  <si>
    <t>2C3</t>
  </si>
  <si>
    <t>Aluminium production</t>
  </si>
  <si>
    <t>PROCESAI  ASFALTO(BITUMO) NAUDOJIME</t>
  </si>
  <si>
    <t>---Kelių asfaltavimas</t>
  </si>
  <si>
    <t>---Stogų dengimas bitumu</t>
  </si>
  <si>
    <t>2D3b</t>
  </si>
  <si>
    <t>Road paving with asphalt</t>
  </si>
  <si>
    <t>2D3c</t>
  </si>
  <si>
    <t>Asphalt roofing</t>
  </si>
  <si>
    <t>TIRPIKLIŲ VARTOJIMAS PRAMONĖJE IR NAMŲ ŪKIUOSE</t>
  </si>
  <si>
    <t>---Tirpiklių vartojimas namų ūkiuose</t>
  </si>
  <si>
    <t>---Dažymas</t>
  </si>
  <si>
    <t>---Nuriebalinimas</t>
  </si>
  <si>
    <t>---Sausas tekstilės valymas</t>
  </si>
  <si>
    <t>---Chemijos produktų vartojimas</t>
  </si>
  <si>
    <t>---Poligrafija</t>
  </si>
  <si>
    <t>---Kitas tirpiklių vartojimas</t>
  </si>
  <si>
    <t>2D3a</t>
  </si>
  <si>
    <t>Domestic solvent use including fungicides</t>
  </si>
  <si>
    <t>2D3d</t>
  </si>
  <si>
    <t>Coating applications</t>
  </si>
  <si>
    <t>NA</t>
  </si>
  <si>
    <t>2D3e</t>
  </si>
  <si>
    <t>Degreasing</t>
  </si>
  <si>
    <t>2D3f</t>
  </si>
  <si>
    <t>Dry cleaning</t>
  </si>
  <si>
    <t>2D3g</t>
  </si>
  <si>
    <t>Chemical products</t>
  </si>
  <si>
    <t>2D3h</t>
  </si>
  <si>
    <t>Printing</t>
  </si>
  <si>
    <t>2D3i</t>
  </si>
  <si>
    <t>Other solvent use (please specify in the IIR)</t>
  </si>
  <si>
    <t>KITI PRAMONĖS PROCESAI</t>
  </si>
  <si>
    <t>---Popieriaus ir celiuliozės gamyba</t>
  </si>
  <si>
    <t>---Maisto ir gėrimų pramonė</t>
  </si>
  <si>
    <t>---Medžio gaminių gamyba</t>
  </si>
  <si>
    <t>---POT (patvarieji organiniai teršalai) elektros įrangoje</t>
  </si>
  <si>
    <t>---Produktų (fejerverkai, tabakas) vartojimas</t>
  </si>
  <si>
    <t>---Kiti pramonės procesai</t>
  </si>
  <si>
    <t>2H1</t>
  </si>
  <si>
    <t>Pulp and paper industry</t>
  </si>
  <si>
    <t>2H3</t>
  </si>
  <si>
    <t>Other industrial processes (please specify in the IIR)</t>
  </si>
  <si>
    <t>2I</t>
  </si>
  <si>
    <t>Wood processing</t>
  </si>
  <si>
    <t>2G</t>
  </si>
  <si>
    <t>Other product use (please specify in the IIR)</t>
  </si>
  <si>
    <t xml:space="preserve">ŽEMĖS ŪKIO VEIKLOS </t>
  </si>
  <si>
    <t>---Mėšlo tvarkymas</t>
  </si>
  <si>
    <t>---Pašarų skirstymas</t>
  </si>
  <si>
    <t>---Dirvų tręšimas</t>
  </si>
  <si>
    <t>---Dirvų kultivavimas</t>
  </si>
  <si>
    <t>---Kultūrinių augalų auginimas</t>
  </si>
  <si>
    <t>---Pesticidų naudojimas</t>
  </si>
  <si>
    <t>3B1a</t>
  </si>
  <si>
    <t>Manure management - Dairy cattle</t>
  </si>
  <si>
    <t>3B1b</t>
  </si>
  <si>
    <t>Manure management - Non-dairy cattle</t>
  </si>
  <si>
    <t>3B2</t>
  </si>
  <si>
    <t>Manure management - Sheep</t>
  </si>
  <si>
    <t>3B3</t>
  </si>
  <si>
    <t>Manure management - Swine</t>
  </si>
  <si>
    <t>3B4d</t>
  </si>
  <si>
    <t>Manure management - Goats</t>
  </si>
  <si>
    <t>3B4e</t>
  </si>
  <si>
    <t>Manure management - Horses</t>
  </si>
  <si>
    <t>3B4gi</t>
  </si>
  <si>
    <t>Manure management - Laying hens</t>
  </si>
  <si>
    <t>3B4gii</t>
  </si>
  <si>
    <t>Manure management - Broilers</t>
  </si>
  <si>
    <t>3B4giii</t>
  </si>
  <si>
    <t>Manure management - Turkeys</t>
  </si>
  <si>
    <t>3B4giv</t>
  </si>
  <si>
    <t>Manure management - Other poultry</t>
  </si>
  <si>
    <t>3B4h</t>
  </si>
  <si>
    <t>Manure management - Other animals (please specify in the IIR)</t>
  </si>
  <si>
    <t>3Dc</t>
  </si>
  <si>
    <t>Farm-level agricultural operations including storage, handling and transport of agricultural products</t>
  </si>
  <si>
    <t>ATLIEKŲ TVARKYMAS</t>
  </si>
  <si>
    <t>---Atliekų deginimas, kremavimas</t>
  </si>
  <si>
    <t>---Nuotekų tvarkymas</t>
  </si>
  <si>
    <t>5A</t>
  </si>
  <si>
    <t>Biological treatment of waste - Solid waste disposal on land</t>
  </si>
  <si>
    <t>5C1a</t>
  </si>
  <si>
    <t>Municipal waste incineration</t>
  </si>
  <si>
    <t>5C1bi</t>
  </si>
  <si>
    <t>Industrial waste incineration</t>
  </si>
  <si>
    <t>5C1bii</t>
  </si>
  <si>
    <t>Hazardous waste incineration</t>
  </si>
  <si>
    <t>5C1biii</t>
  </si>
  <si>
    <t>Clinical waste incineration</t>
  </si>
  <si>
    <t>5C1biv</t>
  </si>
  <si>
    <t>Sewage sludge incineration</t>
  </si>
  <si>
    <t>5C1bv</t>
  </si>
  <si>
    <t>Cremation</t>
  </si>
  <si>
    <t>5C1bvi</t>
  </si>
  <si>
    <t>Other waste incineration (please specify in the IIR)</t>
  </si>
  <si>
    <t>5C2</t>
  </si>
  <si>
    <t>Open burning of waste</t>
  </si>
  <si>
    <t>GAISRAI</t>
  </si>
  <si>
    <t>---Gaisrai</t>
  </si>
  <si>
    <t>5E</t>
  </si>
  <si>
    <t>Other waste (please specify in the IIR)</t>
  </si>
  <si>
    <t>TIKRINIMAS</t>
  </si>
  <si>
    <t>visi procesai</t>
  </si>
  <si>
    <t>tikrinu</t>
  </si>
  <si>
    <t>---Biologinis atliekų tvarkymas</t>
  </si>
  <si>
    <t>Švino (Pb) išmetimai į aplinkos orą Lietuvos ūkyje pagal ūkio sektorius, t.</t>
  </si>
  <si>
    <t>viso</t>
  </si>
  <si>
    <t>tikr</t>
  </si>
  <si>
    <t>Švino (Pb) išmetimai į aplinkos orą Lietuvos ūkyje pagal ūkio sektorius, %</t>
  </si>
  <si>
    <t>t</t>
  </si>
  <si>
    <t>%</t>
  </si>
  <si>
    <t>Kitas tirpiklių vartojimas</t>
  </si>
  <si>
    <t>kiti</t>
  </si>
  <si>
    <t>Stacionarus kuro deginimas namų ūkiuose</t>
  </si>
  <si>
    <t>Kadmio (Cd) išmetimai į aplinkos orą Lietuvos ūkyje, t.</t>
  </si>
  <si>
    <t>Cd</t>
  </si>
  <si>
    <t>Kadmio (Cd) išmetimai į aplinkos orą Lietuvos ūkyje pagal ūkio sektorius, t.</t>
  </si>
  <si>
    <t>Kadmio (Cd) išmetimai į aplinkos orą Lietuvos ūkyje pagal ūkio sektorius, %</t>
  </si>
  <si>
    <t>Kuro deginimas naftos perdirbimo pramonėje</t>
  </si>
  <si>
    <t>Gyvsidabrio (Hg) išmetimai į aplinkos orą Lietuvos ūkyje, t.</t>
  </si>
  <si>
    <t>Hg</t>
  </si>
  <si>
    <t>2K</t>
  </si>
  <si>
    <t>Consumption of POPs and heavy metals 
(e.g. electrical and scientific equipment)</t>
  </si>
  <si>
    <t>Gyvsidabrio (Hg) išmetimai į aplinkos orą Lietuvos ūkyje pagal ūkio sektorius, t</t>
  </si>
  <si>
    <t>Gyvsidabrio (Hg) išmetimai į aplinkos orą Lietuvos ūkyje pagal ūkio sektorius, %</t>
  </si>
  <si>
    <t>POT ir sunkiųjų metalų vartojimas</t>
  </si>
  <si>
    <t>Medicininių atliekų deginimas</t>
  </si>
  <si>
    <t>---Karjerai</t>
  </si>
  <si>
    <t>5 didžiausi švino (Pb) šaltiniai Lietuvos ūkio procesuose, 2022-2024 m.</t>
  </si>
  <si>
    <t>Stacionarus kuro deginimas ne metalo mineralų pramonėje</t>
  </si>
  <si>
    <t>5 didžiausi kadmio (Cd) šaltiniai Lietuvos ūkio procesuose, 2022-2024 m.</t>
  </si>
  <si>
    <t>Stabdžių ir padangų dėvėjimasis</t>
  </si>
  <si>
    <t>5 didžiausi gyvsidabrio (Hg) šaltiniai Lietuvos ūkio procesuose, 2022-2024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</si>
</sst>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000"/>
    <numFmt numFmtId="166" formatCode="0.000"/>
    <numFmt numFmtId="167" formatCode="0.00000"/>
    <numFmt numFmtId="168" formatCode="0.000000"/>
    <numFmt numFmtId="169" formatCode="_-&quot;Ls&quot;\ * #,##0.00_-;\-&quot;Ls&quot;\ * #,##0.00_-;_-&quot;Ls&quot;\ * &quot;-&quot;??_-;_-@_-"/>
    <numFmt numFmtId="170" formatCode="0.0E+00"/>
  </numFmts>
  <fonts count="2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4"/>
      <color theme="1"/>
      <name val="Arial Narrow"/>
      <family val="2"/>
      <charset val="186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  <charset val="186"/>
    </font>
    <font>
      <sz val="14"/>
      <name val="Arial Narrow"/>
      <family val="2"/>
      <charset val="186"/>
    </font>
    <font>
      <sz val="14"/>
      <color indexed="10"/>
      <name val="Arial Narrow"/>
      <family val="2"/>
      <charset val="186"/>
    </font>
    <font>
      <i/>
      <sz val="14"/>
      <color indexed="10"/>
      <name val="Arial Narrow"/>
      <family val="2"/>
    </font>
    <font>
      <b/>
      <sz val="14"/>
      <color indexed="10"/>
      <name val="Arial Narrow"/>
      <family val="2"/>
      <charset val="186"/>
    </font>
    <font>
      <sz val="14"/>
      <color indexed="8"/>
      <name val="Arial Narrow"/>
      <family val="2"/>
    </font>
    <font>
      <b/>
      <sz val="14"/>
      <color theme="1"/>
      <name val="Arial Narrow"/>
      <family val="2"/>
      <charset val="186"/>
    </font>
    <font>
      <sz val="11"/>
      <color theme="1"/>
      <name val="Aptos Narrow"/>
      <family val="2"/>
      <scheme val="minor"/>
    </font>
    <font>
      <b/>
      <sz val="14"/>
      <color indexed="8"/>
      <name val="Arial Narrow"/>
      <family val="2"/>
      <charset val="186"/>
    </font>
    <font>
      <b/>
      <sz val="16"/>
      <color indexed="8"/>
      <name val="Arial Narrow"/>
      <family val="2"/>
      <charset val="186"/>
    </font>
    <font>
      <b/>
      <i/>
      <sz val="10"/>
      <color theme="1"/>
      <name val="Arial Narrow"/>
      <family val="2"/>
      <charset val="186"/>
    </font>
    <font>
      <sz val="10"/>
      <name val="Arial"/>
      <family val="2"/>
    </font>
    <font>
      <sz val="12"/>
      <color indexed="8"/>
      <name val="Arial Narrow"/>
      <family val="2"/>
      <charset val="186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0" fontId="17" fillId="0" borderId="0"/>
    <xf numFmtId="0" fontId="18" fillId="8" borderId="0" applyNumberFormat="0" applyBorder="0" applyAlignment="0" applyProtection="0"/>
    <xf numFmtId="0" fontId="19" fillId="7" borderId="0" applyNumberFormat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quotePrefix="1" applyFont="1"/>
    <xf numFmtId="0" fontId="2" fillId="2" borderId="0" xfId="2" applyFill="1"/>
    <xf numFmtId="0" fontId="5" fillId="0" borderId="0" xfId="2" quotePrefix="1" applyFont="1"/>
    <xf numFmtId="0" fontId="2" fillId="3" borderId="0" xfId="2" applyFill="1"/>
    <xf numFmtId="0" fontId="6" fillId="0" borderId="0" xfId="2" applyFont="1"/>
    <xf numFmtId="0" fontId="7" fillId="0" borderId="0" xfId="2" applyFont="1"/>
    <xf numFmtId="0" fontId="4" fillId="0" borderId="0" xfId="2" applyFont="1"/>
    <xf numFmtId="2" fontId="2" fillId="0" borderId="0" xfId="2" applyNumberFormat="1"/>
    <xf numFmtId="0" fontId="8" fillId="0" borderId="0" xfId="2" quotePrefix="1" applyFont="1" applyAlignment="1">
      <alignment horizontal="left"/>
    </xf>
    <xf numFmtId="0" fontId="7" fillId="0" borderId="0" xfId="2" quotePrefix="1" applyFont="1"/>
    <xf numFmtId="0" fontId="9" fillId="0" borderId="0" xfId="2" quotePrefix="1" applyFont="1"/>
    <xf numFmtId="0" fontId="10" fillId="4" borderId="0" xfId="2" applyFont="1" applyFill="1"/>
    <xf numFmtId="164" fontId="10" fillId="4" borderId="0" xfId="2" applyNumberFormat="1" applyFont="1" applyFill="1"/>
    <xf numFmtId="0" fontId="10" fillId="0" borderId="0" xfId="2" applyFont="1"/>
    <xf numFmtId="164" fontId="10" fillId="0" borderId="0" xfId="2" applyNumberFormat="1" applyFont="1"/>
    <xf numFmtId="0" fontId="11" fillId="0" borderId="0" xfId="2" applyFont="1"/>
    <xf numFmtId="0" fontId="2" fillId="5" borderId="0" xfId="2" applyFill="1"/>
    <xf numFmtId="164" fontId="10" fillId="4" borderId="0" xfId="1" applyNumberFormat="1" applyFont="1" applyFill="1"/>
    <xf numFmtId="164" fontId="2" fillId="4" borderId="0" xfId="1" applyNumberFormat="1" applyFont="1" applyFill="1"/>
    <xf numFmtId="164" fontId="5" fillId="0" borderId="0" xfId="2" applyNumberFormat="1" applyFont="1"/>
    <xf numFmtId="164" fontId="2" fillId="0" borderId="0" xfId="1" applyNumberFormat="1" applyFont="1" applyFill="1"/>
    <xf numFmtId="164" fontId="2" fillId="0" borderId="0" xfId="2" applyNumberFormat="1"/>
    <xf numFmtId="164" fontId="2" fillId="0" borderId="0" xfId="1" applyNumberFormat="1" applyFont="1"/>
    <xf numFmtId="0" fontId="12" fillId="0" borderId="0" xfId="3"/>
    <xf numFmtId="2" fontId="2" fillId="0" borderId="0" xfId="0" applyNumberFormat="1" applyFont="1"/>
    <xf numFmtId="0" fontId="2" fillId="0" borderId="0" xfId="0" applyFont="1"/>
    <xf numFmtId="165" fontId="2" fillId="0" borderId="0" xfId="2" applyNumberFormat="1"/>
    <xf numFmtId="165" fontId="2" fillId="0" borderId="0" xfId="0" applyNumberFormat="1" applyFont="1"/>
    <xf numFmtId="166" fontId="2" fillId="0" borderId="0" xfId="2" applyNumberFormat="1"/>
    <xf numFmtId="166" fontId="2" fillId="0" borderId="0" xfId="0" applyNumberFormat="1" applyFont="1"/>
    <xf numFmtId="0" fontId="2" fillId="3" borderId="0" xfId="2" quotePrefix="1" applyFill="1"/>
    <xf numFmtId="0" fontId="2" fillId="2" borderId="0" xfId="2" quotePrefix="1" applyFill="1"/>
    <xf numFmtId="164" fontId="5" fillId="4" borderId="0" xfId="1" applyNumberFormat="1" applyFont="1" applyFill="1"/>
    <xf numFmtId="0" fontId="2" fillId="0" borderId="0" xfId="2" quotePrefix="1"/>
    <xf numFmtId="164" fontId="10" fillId="0" borderId="0" xfId="1" applyNumberFormat="1" applyFont="1" applyFill="1"/>
    <xf numFmtId="0" fontId="2" fillId="0" borderId="0" xfId="1" applyNumberFormat="1" applyFont="1"/>
    <xf numFmtId="167" fontId="2" fillId="0" borderId="0" xfId="2" applyNumberFormat="1"/>
    <xf numFmtId="0" fontId="2" fillId="6" borderId="0" xfId="2" applyFill="1"/>
    <xf numFmtId="2" fontId="2" fillId="6" borderId="0" xfId="2" applyNumberFormat="1" applyFill="1"/>
    <xf numFmtId="0" fontId="2" fillId="0" borderId="0" xfId="2" applyAlignment="1">
      <alignment horizontal="right"/>
    </xf>
    <xf numFmtId="1" fontId="2" fillId="0" borderId="0" xfId="2" applyNumberFormat="1"/>
    <xf numFmtId="0" fontId="13" fillId="0" borderId="0" xfId="2" quotePrefix="1" applyFont="1"/>
    <xf numFmtId="0" fontId="14" fillId="0" borderId="0" xfId="2" applyFont="1"/>
    <xf numFmtId="0" fontId="15" fillId="0" borderId="0" xfId="2" applyFont="1"/>
    <xf numFmtId="9" fontId="2" fillId="4" borderId="0" xfId="1" applyFont="1" applyFill="1"/>
    <xf numFmtId="9" fontId="10" fillId="4" borderId="0" xfId="2" applyNumberFormat="1" applyFont="1" applyFill="1"/>
    <xf numFmtId="167" fontId="2" fillId="0" borderId="0" xfId="0" applyNumberFormat="1" applyFont="1"/>
    <xf numFmtId="168" fontId="2" fillId="0" borderId="0" xfId="2" applyNumberFormat="1"/>
    <xf numFmtId="49" fontId="2" fillId="3" borderId="0" xfId="2" applyNumberFormat="1" applyFill="1"/>
    <xf numFmtId="170" fontId="2" fillId="0" borderId="0" xfId="2" applyNumberFormat="1"/>
    <xf numFmtId="170" fontId="2" fillId="0" borderId="0" xfId="0" applyNumberFormat="1" applyFont="1"/>
    <xf numFmtId="168" fontId="2" fillId="0" borderId="0" xfId="0" applyNumberFormat="1" applyFont="1"/>
    <xf numFmtId="0" fontId="0" fillId="9" borderId="0" xfId="0" applyFill="1"/>
    <xf numFmtId="0" fontId="2" fillId="0" borderId="0" xfId="2" applyAlignment="1">
      <alignment horizontal="center"/>
    </xf>
  </cellXfs>
  <cellStyles count="13">
    <cellStyle name="Blogas 2" xfId="6" xr:uid="{BE79C3DF-BB79-428F-8FAD-A0EFC39B9978}"/>
    <cellStyle name="Currency 2" xfId="11" xr:uid="{580AC011-37B5-4B71-9AF7-3EB13FE246D2}"/>
    <cellStyle name="Geras 2" xfId="7" xr:uid="{84270D29-C50C-45BC-B11F-BAFB2A0FF3CD}"/>
    <cellStyle name="Įprastas" xfId="0" builtinId="0"/>
    <cellStyle name="Įprastas 2" xfId="5" xr:uid="{0A34CB93-5E86-413F-8CC1-E3431C7FAA1B}"/>
    <cellStyle name="Įprastas 3" xfId="3" xr:uid="{26CF812E-B57A-4264-9262-97C7617AA7C8}"/>
    <cellStyle name="Normal 2" xfId="2" xr:uid="{9652069C-3167-4C7D-97D9-98B06E8D55A0}"/>
    <cellStyle name="Normal 2 2" xfId="8" xr:uid="{3C7EC571-F9DB-4C2A-8028-B05618EC8486}"/>
    <cellStyle name="Normal 21" xfId="9" xr:uid="{CB54D915-620A-47A9-AA9A-16933B8F8F26}"/>
    <cellStyle name="Normal 86" xfId="12" xr:uid="{D2683EF3-51CF-4FF1-A4C1-700232CE3037}"/>
    <cellStyle name="Percent 2" xfId="10" xr:uid="{6B9F19F5-30F7-4F8F-825E-71E305E880B9}"/>
    <cellStyle name="Procentai" xfId="1" builtinId="5"/>
    <cellStyle name="Standard 2" xfId="4" xr:uid="{9FD788AF-C280-4D86-B282-910242E42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Švin</a:t>
            </a:r>
            <a:r>
              <a:rPr lang="en-US" sz="1200" b="1"/>
              <a:t>o</a:t>
            </a:r>
            <a:r>
              <a:rPr lang="lt-LT" sz="1200" b="1"/>
              <a:t> </a:t>
            </a:r>
            <a:r>
              <a:rPr lang="en-US" sz="1200" b="1"/>
              <a:t>(</a:t>
            </a:r>
            <a:r>
              <a:rPr lang="lt-LT" sz="1200" b="1"/>
              <a:t>Pb</a:t>
            </a:r>
            <a:r>
              <a:rPr lang="en-US" sz="1200" b="1"/>
              <a:t>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'Pb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grafikai'!$D$21:$AL$21</c:f>
              <c:numCache>
                <c:formatCode>0.0%</c:formatCode>
                <c:ptCount val="35"/>
                <c:pt idx="0">
                  <c:v>0.57589041947641417</c:v>
                </c:pt>
                <c:pt idx="1">
                  <c:v>0.61282153912542903</c:v>
                </c:pt>
                <c:pt idx="2">
                  <c:v>0.64905037003269361</c:v>
                </c:pt>
                <c:pt idx="3">
                  <c:v>0.70945610546274485</c:v>
                </c:pt>
                <c:pt idx="4">
                  <c:v>0.68319739442358662</c:v>
                </c:pt>
                <c:pt idx="5">
                  <c:v>0.64919775780023081</c:v>
                </c:pt>
                <c:pt idx="6">
                  <c:v>0.71605503753859545</c:v>
                </c:pt>
                <c:pt idx="7">
                  <c:v>0.63016118085771078</c:v>
                </c:pt>
                <c:pt idx="8">
                  <c:v>0.6135708758434818</c:v>
                </c:pt>
                <c:pt idx="9">
                  <c:v>0.63167977971312372</c:v>
                </c:pt>
                <c:pt idx="10">
                  <c:v>0.61524556261490371</c:v>
                </c:pt>
                <c:pt idx="11">
                  <c:v>0.6363227664339145</c:v>
                </c:pt>
                <c:pt idx="12">
                  <c:v>0.65673720987338835</c:v>
                </c:pt>
                <c:pt idx="13">
                  <c:v>0.71289819894517825</c:v>
                </c:pt>
                <c:pt idx="14">
                  <c:v>0.71204855472783168</c:v>
                </c:pt>
                <c:pt idx="15">
                  <c:v>0.47605345270844468</c:v>
                </c:pt>
                <c:pt idx="16">
                  <c:v>0.47653743290950046</c:v>
                </c:pt>
                <c:pt idx="17">
                  <c:v>0.42445347146102042</c:v>
                </c:pt>
                <c:pt idx="18">
                  <c:v>0.40341424664937481</c:v>
                </c:pt>
                <c:pt idx="19">
                  <c:v>0.49391932553505241</c:v>
                </c:pt>
                <c:pt idx="20">
                  <c:v>0.50006487589678417</c:v>
                </c:pt>
                <c:pt idx="21">
                  <c:v>0.51320296438423618</c:v>
                </c:pt>
                <c:pt idx="22">
                  <c:v>0.49737885483345917</c:v>
                </c:pt>
                <c:pt idx="23">
                  <c:v>0.44322853051434036</c:v>
                </c:pt>
                <c:pt idx="24">
                  <c:v>0.48644063165426754</c:v>
                </c:pt>
                <c:pt idx="25">
                  <c:v>0.44224346067763759</c:v>
                </c:pt>
                <c:pt idx="26">
                  <c:v>0.42773772837305124</c:v>
                </c:pt>
                <c:pt idx="27">
                  <c:v>0.4216886530140242</c:v>
                </c:pt>
                <c:pt idx="28">
                  <c:v>0.3905968752655346</c:v>
                </c:pt>
                <c:pt idx="29">
                  <c:v>0.35102785123958435</c:v>
                </c:pt>
                <c:pt idx="30">
                  <c:v>0.36335421548145297</c:v>
                </c:pt>
                <c:pt idx="31">
                  <c:v>0.37787140273183906</c:v>
                </c:pt>
                <c:pt idx="32">
                  <c:v>0.34643986189707471</c:v>
                </c:pt>
                <c:pt idx="33">
                  <c:v>0.32107964475573897</c:v>
                </c:pt>
                <c:pt idx="34">
                  <c:v>0.29605326863414305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6-432C-8E8B-75621B883819}"/>
            </c:ext>
          </c:extLst>
        </c:ser>
        <c:ser>
          <c:idx val="4"/>
          <c:order val="1"/>
          <c:tx>
            <c:strRef>
              <c:f>'Pb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grafikai'!$D$25:$AL$25</c:f>
              <c:numCache>
                <c:formatCode>0.0%</c:formatCode>
                <c:ptCount val="35"/>
                <c:pt idx="0">
                  <c:v>4.3991423501534947E-2</c:v>
                </c:pt>
                <c:pt idx="1">
                  <c:v>4.6297833000897626E-2</c:v>
                </c:pt>
                <c:pt idx="2">
                  <c:v>6.7619629162246606E-2</c:v>
                </c:pt>
                <c:pt idx="3">
                  <c:v>5.7803262430580551E-2</c:v>
                </c:pt>
                <c:pt idx="4">
                  <c:v>4.6308830117955127E-2</c:v>
                </c:pt>
                <c:pt idx="5">
                  <c:v>6.9970283813423947E-2</c:v>
                </c:pt>
                <c:pt idx="6">
                  <c:v>8.5963607297767183E-2</c:v>
                </c:pt>
                <c:pt idx="7">
                  <c:v>9.8338425729810094E-2</c:v>
                </c:pt>
                <c:pt idx="8">
                  <c:v>0.10439165941844356</c:v>
                </c:pt>
                <c:pt idx="9">
                  <c:v>0.11222948310520102</c:v>
                </c:pt>
                <c:pt idx="10">
                  <c:v>0.12257312960672945</c:v>
                </c:pt>
                <c:pt idx="11">
                  <c:v>0.13927686131034739</c:v>
                </c:pt>
                <c:pt idx="12">
                  <c:v>0.14290294980927679</c:v>
                </c:pt>
                <c:pt idx="13">
                  <c:v>0.15543694165738364</c:v>
                </c:pt>
                <c:pt idx="14">
                  <c:v>0.17409715436229187</c:v>
                </c:pt>
                <c:pt idx="15">
                  <c:v>0.34455987062154808</c:v>
                </c:pt>
                <c:pt idx="16">
                  <c:v>0.36246093316963857</c:v>
                </c:pt>
                <c:pt idx="17">
                  <c:v>0.37393005738418228</c:v>
                </c:pt>
                <c:pt idx="18">
                  <c:v>0.37604112390770755</c:v>
                </c:pt>
                <c:pt idx="19">
                  <c:v>0.37629653913124117</c:v>
                </c:pt>
                <c:pt idx="20">
                  <c:v>0.36864628275240247</c:v>
                </c:pt>
                <c:pt idx="21">
                  <c:v>0.36193164028858038</c:v>
                </c:pt>
                <c:pt idx="22">
                  <c:v>0.34493073987735151</c:v>
                </c:pt>
                <c:pt idx="23">
                  <c:v>0.3950967085818391</c:v>
                </c:pt>
                <c:pt idx="24">
                  <c:v>0.33465408121992857</c:v>
                </c:pt>
                <c:pt idx="25">
                  <c:v>0.39677180740469753</c:v>
                </c:pt>
                <c:pt idx="26">
                  <c:v>0.44783678129872695</c:v>
                </c:pt>
                <c:pt idx="27">
                  <c:v>0.43661179655002308</c:v>
                </c:pt>
                <c:pt idx="28">
                  <c:v>0.45816380617024982</c:v>
                </c:pt>
                <c:pt idx="29">
                  <c:v>0.47871097130837903</c:v>
                </c:pt>
                <c:pt idx="30">
                  <c:v>0.48567717078810285</c:v>
                </c:pt>
                <c:pt idx="31">
                  <c:v>0.46289341986610744</c:v>
                </c:pt>
                <c:pt idx="32">
                  <c:v>0.47470333346524274</c:v>
                </c:pt>
                <c:pt idx="33">
                  <c:v>0.5508964211225833</c:v>
                </c:pt>
                <c:pt idx="34">
                  <c:v>0.530518531679949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E6-432C-8E8B-75621B883819}"/>
            </c:ext>
          </c:extLst>
        </c:ser>
        <c:ser>
          <c:idx val="3"/>
          <c:order val="2"/>
          <c:tx>
            <c:strRef>
              <c:f>'Pb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grafikai'!$D$24:$AL$24</c:f>
              <c:numCache>
                <c:formatCode>0.0%</c:formatCode>
                <c:ptCount val="35"/>
                <c:pt idx="0">
                  <c:v>0.12901305668464177</c:v>
                </c:pt>
                <c:pt idx="1">
                  <c:v>0.10616381072337162</c:v>
                </c:pt>
                <c:pt idx="2">
                  <c:v>0.17294999887631837</c:v>
                </c:pt>
                <c:pt idx="3">
                  <c:v>0.17414914015533584</c:v>
                </c:pt>
                <c:pt idx="4">
                  <c:v>0.19965850543851232</c:v>
                </c:pt>
                <c:pt idx="5">
                  <c:v>0.23778680373560251</c:v>
                </c:pt>
                <c:pt idx="6">
                  <c:v>0.15199826553337131</c:v>
                </c:pt>
                <c:pt idx="7">
                  <c:v>0.198011132134223</c:v>
                </c:pt>
                <c:pt idx="8">
                  <c:v>0.1863770055772874</c:v>
                </c:pt>
                <c:pt idx="9">
                  <c:v>0.18456430506370733</c:v>
                </c:pt>
                <c:pt idx="10">
                  <c:v>0.16200304501301124</c:v>
                </c:pt>
                <c:pt idx="11">
                  <c:v>0.14213942506708585</c:v>
                </c:pt>
                <c:pt idx="12">
                  <c:v>0.12609728783537852</c:v>
                </c:pt>
                <c:pt idx="13">
                  <c:v>5.0594253858207767E-2</c:v>
                </c:pt>
                <c:pt idx="14">
                  <c:v>5.0344545535480199E-2</c:v>
                </c:pt>
                <c:pt idx="15">
                  <c:v>3.7620623619379422E-2</c:v>
                </c:pt>
                <c:pt idx="16">
                  <c:v>1.952767369305082E-2</c:v>
                </c:pt>
                <c:pt idx="17">
                  <c:v>1.7332834126884075E-2</c:v>
                </c:pt>
                <c:pt idx="18">
                  <c:v>1.6364080399678706E-2</c:v>
                </c:pt>
                <c:pt idx="19">
                  <c:v>1.3075389785701552E-2</c:v>
                </c:pt>
                <c:pt idx="20">
                  <c:v>6.3962098657688814E-4</c:v>
                </c:pt>
                <c:pt idx="21">
                  <c:v>6.1510165722095469E-4</c:v>
                </c:pt>
                <c:pt idx="22">
                  <c:v>6.0984733734476264E-4</c:v>
                </c:pt>
                <c:pt idx="23">
                  <c:v>5.0354560480104257E-4</c:v>
                </c:pt>
                <c:pt idx="24">
                  <c:v>6.079874956095259E-4</c:v>
                </c:pt>
                <c:pt idx="25">
                  <c:v>5.3845756892727053E-4</c:v>
                </c:pt>
                <c:pt idx="26">
                  <c:v>4.7370063535007672E-4</c:v>
                </c:pt>
                <c:pt idx="27">
                  <c:v>5.1232474449262508E-4</c:v>
                </c:pt>
                <c:pt idx="28">
                  <c:v>5.087139837086428E-4</c:v>
                </c:pt>
                <c:pt idx="29">
                  <c:v>5.3377295932082033E-4</c:v>
                </c:pt>
                <c:pt idx="30">
                  <c:v>4.9774649887238977E-4</c:v>
                </c:pt>
                <c:pt idx="31">
                  <c:v>4.4879983616032153E-4</c:v>
                </c:pt>
                <c:pt idx="32">
                  <c:v>4.0274885060271156E-4</c:v>
                </c:pt>
                <c:pt idx="33">
                  <c:v>4.7746614317394119E-4</c:v>
                </c:pt>
                <c:pt idx="34">
                  <c:v>4.6605672604610893E-4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E6-432C-8E8B-75621B883819}"/>
            </c:ext>
          </c:extLst>
        </c:ser>
        <c:ser>
          <c:idx val="5"/>
          <c:order val="3"/>
          <c:tx>
            <c:strRef>
              <c:f>'Pb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grafikai'!$D$26:$AL$26</c:f>
              <c:numCache>
                <c:formatCode>0.0%</c:formatCode>
                <c:ptCount val="35"/>
                <c:pt idx="0">
                  <c:v>4.3270517415571766E-2</c:v>
                </c:pt>
                <c:pt idx="1">
                  <c:v>3.3192246023814105E-2</c:v>
                </c:pt>
                <c:pt idx="2">
                  <c:v>3.454400035195173E-2</c:v>
                </c:pt>
                <c:pt idx="3">
                  <c:v>2.4187391044478868E-2</c:v>
                </c:pt>
                <c:pt idx="4">
                  <c:v>1.9382968628797383E-2</c:v>
                </c:pt>
                <c:pt idx="5">
                  <c:v>2.1422648198693509E-2</c:v>
                </c:pt>
                <c:pt idx="6">
                  <c:v>2.2123121842384269E-2</c:v>
                </c:pt>
                <c:pt idx="7">
                  <c:v>2.8774413478219581E-2</c:v>
                </c:pt>
                <c:pt idx="8">
                  <c:v>3.5386151633647667E-2</c:v>
                </c:pt>
                <c:pt idx="9">
                  <c:v>3.8579651009696063E-2</c:v>
                </c:pt>
                <c:pt idx="10">
                  <c:v>4.663493684532715E-2</c:v>
                </c:pt>
                <c:pt idx="11">
                  <c:v>5.1253599361138193E-2</c:v>
                </c:pt>
                <c:pt idx="12">
                  <c:v>3.618208530340053E-2</c:v>
                </c:pt>
                <c:pt idx="13">
                  <c:v>3.4793643345753425E-2</c:v>
                </c:pt>
                <c:pt idx="14">
                  <c:v>3.2505498041131627E-2</c:v>
                </c:pt>
                <c:pt idx="15">
                  <c:v>0.1178006260548857</c:v>
                </c:pt>
                <c:pt idx="16">
                  <c:v>0.12198082160650674</c:v>
                </c:pt>
                <c:pt idx="17">
                  <c:v>0.16664805782147141</c:v>
                </c:pt>
                <c:pt idx="18">
                  <c:v>0.18139666571518068</c:v>
                </c:pt>
                <c:pt idx="19">
                  <c:v>8.8049616790274329E-2</c:v>
                </c:pt>
                <c:pt idx="20">
                  <c:v>0.10297782800631043</c:v>
                </c:pt>
                <c:pt idx="21">
                  <c:v>9.8596301218509694E-2</c:v>
                </c:pt>
                <c:pt idx="22">
                  <c:v>0.13646289327123021</c:v>
                </c:pt>
                <c:pt idx="23">
                  <c:v>0.14347762490337887</c:v>
                </c:pt>
                <c:pt idx="24">
                  <c:v>0.15767208194269694</c:v>
                </c:pt>
                <c:pt idx="25">
                  <c:v>0.13604601266206987</c:v>
                </c:pt>
                <c:pt idx="26">
                  <c:v>0.10113821649766826</c:v>
                </c:pt>
                <c:pt idx="27">
                  <c:v>0.10484312250463171</c:v>
                </c:pt>
                <c:pt idx="28">
                  <c:v>0.11499800026436843</c:v>
                </c:pt>
                <c:pt idx="29">
                  <c:v>0.13160363857958532</c:v>
                </c:pt>
                <c:pt idx="30">
                  <c:v>0.10347724058321045</c:v>
                </c:pt>
                <c:pt idx="31">
                  <c:v>0.10707722206664183</c:v>
                </c:pt>
                <c:pt idx="32">
                  <c:v>0.13252907198185712</c:v>
                </c:pt>
                <c:pt idx="33">
                  <c:v>7.6711773274386663E-2</c:v>
                </c:pt>
                <c:pt idx="34">
                  <c:v>0.12518275323968281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6-432C-8E8B-75621B883819}"/>
            </c:ext>
          </c:extLst>
        </c:ser>
        <c:ser>
          <c:idx val="7"/>
          <c:order val="4"/>
          <c:tx>
            <c:strRef>
              <c:f>'Pb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grafikai'!$D$28:$AL$28</c:f>
              <c:numCache>
                <c:formatCode>0.0%</c:formatCode>
                <c:ptCount val="35"/>
                <c:pt idx="0">
                  <c:v>2.6408236478967866E-3</c:v>
                </c:pt>
                <c:pt idx="1">
                  <c:v>2.4893454346930533E-3</c:v>
                </c:pt>
                <c:pt idx="2">
                  <c:v>5.016748212623108E-3</c:v>
                </c:pt>
                <c:pt idx="3">
                  <c:v>1.0137993228094153E-2</c:v>
                </c:pt>
                <c:pt idx="4">
                  <c:v>7.9225649811217064E-3</c:v>
                </c:pt>
                <c:pt idx="5">
                  <c:v>7.1767463543118311E-3</c:v>
                </c:pt>
                <c:pt idx="6">
                  <c:v>7.4466984677989782E-3</c:v>
                </c:pt>
                <c:pt idx="7">
                  <c:v>8.0519682294284758E-3</c:v>
                </c:pt>
                <c:pt idx="8">
                  <c:v>1.0125594957420004E-2</c:v>
                </c:pt>
                <c:pt idx="9">
                  <c:v>9.1009471998750677E-3</c:v>
                </c:pt>
                <c:pt idx="10">
                  <c:v>9.2330331783667188E-3</c:v>
                </c:pt>
                <c:pt idx="11">
                  <c:v>1.1023393699627229E-2</c:v>
                </c:pt>
                <c:pt idx="12">
                  <c:v>9.3298001496103164E-3</c:v>
                </c:pt>
                <c:pt idx="13">
                  <c:v>1.0592287056557716E-2</c:v>
                </c:pt>
                <c:pt idx="14">
                  <c:v>1.0469947851380614E-2</c:v>
                </c:pt>
                <c:pt idx="15">
                  <c:v>1.0635703867947858E-2</c:v>
                </c:pt>
                <c:pt idx="16">
                  <c:v>8.6327478535190381E-3</c:v>
                </c:pt>
                <c:pt idx="17">
                  <c:v>9.958723161775436E-3</c:v>
                </c:pt>
                <c:pt idx="18">
                  <c:v>1.1631199654259437E-2</c:v>
                </c:pt>
                <c:pt idx="19">
                  <c:v>1.5721369524817095E-2</c:v>
                </c:pt>
                <c:pt idx="20">
                  <c:v>1.4904592166422408E-2</c:v>
                </c:pt>
                <c:pt idx="21">
                  <c:v>1.3057372561746721E-2</c:v>
                </c:pt>
                <c:pt idx="22">
                  <c:v>8.5249459836447931E-3</c:v>
                </c:pt>
                <c:pt idx="23">
                  <c:v>7.0473949642727634E-3</c:v>
                </c:pt>
                <c:pt idx="24">
                  <c:v>9.1736169647940319E-3</c:v>
                </c:pt>
                <c:pt idx="25">
                  <c:v>1.2608484100494857E-2</c:v>
                </c:pt>
                <c:pt idx="26">
                  <c:v>1.0323416557357553E-2</c:v>
                </c:pt>
                <c:pt idx="27">
                  <c:v>1.0193239004059629E-2</c:v>
                </c:pt>
                <c:pt idx="28">
                  <c:v>9.9245701550393396E-3</c:v>
                </c:pt>
                <c:pt idx="29">
                  <c:v>1.2524102657837641E-2</c:v>
                </c:pt>
                <c:pt idx="30">
                  <c:v>1.8844954250150835E-2</c:v>
                </c:pt>
                <c:pt idx="31">
                  <c:v>2.5182471207517289E-2</c:v>
                </c:pt>
                <c:pt idx="32">
                  <c:v>2.0569196699875638E-2</c:v>
                </c:pt>
                <c:pt idx="33">
                  <c:v>2.130712800859566E-2</c:v>
                </c:pt>
                <c:pt idx="34">
                  <c:v>2.0813269957955748E-2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E6-432C-8E8B-75621B883819}"/>
            </c:ext>
          </c:extLst>
        </c:ser>
        <c:ser>
          <c:idx val="2"/>
          <c:order val="5"/>
          <c:tx>
            <c:strRef>
              <c:f>'Pb grafikai'!$C$23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grafikai'!$D$23:$AL$23</c:f>
              <c:numCache>
                <c:formatCode>0.0%</c:formatCode>
                <c:ptCount val="35"/>
                <c:pt idx="0">
                  <c:v>0.20262494696738731</c:v>
                </c:pt>
                <c:pt idx="1">
                  <c:v>0.19600230265914995</c:v>
                </c:pt>
                <c:pt idx="2">
                  <c:v>6.8304056419992182E-2</c:v>
                </c:pt>
                <c:pt idx="3">
                  <c:v>2.0720591075318116E-2</c:v>
                </c:pt>
                <c:pt idx="4">
                  <c:v>4.0692195009524944E-2</c:v>
                </c:pt>
                <c:pt idx="5">
                  <c:v>1.1642743586246472E-2</c:v>
                </c:pt>
                <c:pt idx="6">
                  <c:v>1.2704007620729279E-2</c:v>
                </c:pt>
                <c:pt idx="7">
                  <c:v>3.1734241799945245E-2</c:v>
                </c:pt>
                <c:pt idx="8">
                  <c:v>4.4088262475330056E-2</c:v>
                </c:pt>
                <c:pt idx="9">
                  <c:v>1.8637512565070562E-2</c:v>
                </c:pt>
                <c:pt idx="10">
                  <c:v>3.7580627517786125E-2</c:v>
                </c:pt>
                <c:pt idx="11">
                  <c:v>1.041739824413378E-2</c:v>
                </c:pt>
                <c:pt idx="12">
                  <c:v>1.8877609723513322E-2</c:v>
                </c:pt>
                <c:pt idx="13">
                  <c:v>2.4414912089067483E-2</c:v>
                </c:pt>
                <c:pt idx="14">
                  <c:v>7.1250590352802861E-3</c:v>
                </c:pt>
                <c:pt idx="15">
                  <c:v>4.4240930552626621E-3</c:v>
                </c:pt>
                <c:pt idx="16">
                  <c:v>3.902243051614171E-3</c:v>
                </c:pt>
                <c:pt idx="17">
                  <c:v>3.6536934179281963E-3</c:v>
                </c:pt>
                <c:pt idx="18">
                  <c:v>3.7344374795195215E-3</c:v>
                </c:pt>
                <c:pt idx="19">
                  <c:v>4.5712167810357989E-3</c:v>
                </c:pt>
                <c:pt idx="20">
                  <c:v>4.3392231570893187E-3</c:v>
                </c:pt>
                <c:pt idx="21">
                  <c:v>4.2845183772969222E-3</c:v>
                </c:pt>
                <c:pt idx="22">
                  <c:v>4.2543368954170097E-3</c:v>
                </c:pt>
                <c:pt idx="23">
                  <c:v>3.6263751896515356E-3</c:v>
                </c:pt>
                <c:pt idx="24">
                  <c:v>4.3532068196332494E-3</c:v>
                </c:pt>
                <c:pt idx="25">
                  <c:v>4.227376899623398E-3</c:v>
                </c:pt>
                <c:pt idx="26">
                  <c:v>4.853464484893287E-3</c:v>
                </c:pt>
                <c:pt idx="27">
                  <c:v>1.8655770449977148E-2</c:v>
                </c:pt>
                <c:pt idx="28">
                  <c:v>1.8439167033259436E-2</c:v>
                </c:pt>
                <c:pt idx="29">
                  <c:v>1.8413470041287194E-2</c:v>
                </c:pt>
                <c:pt idx="30">
                  <c:v>2.1229786192096815E-2</c:v>
                </c:pt>
                <c:pt idx="31">
                  <c:v>1.9949100677366421E-2</c:v>
                </c:pt>
                <c:pt idx="32">
                  <c:v>1.8932024795649548E-2</c:v>
                </c:pt>
                <c:pt idx="33">
                  <c:v>2.1514713857604114E-2</c:v>
                </c:pt>
                <c:pt idx="34">
                  <c:v>1.9798422588444133E-2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6-432C-8E8B-75621B883819}"/>
            </c:ext>
          </c:extLst>
        </c:ser>
        <c:ser>
          <c:idx val="1"/>
          <c:order val="6"/>
          <c:tx>
            <c:strRef>
              <c:f>'Pb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grafikai'!$D$22:$AL$22</c:f>
              <c:numCache>
                <c:formatCode>0.0%</c:formatCode>
                <c:ptCount val="35"/>
                <c:pt idx="0">
                  <c:v>2.5161412896783945E-3</c:v>
                </c:pt>
                <c:pt idx="1">
                  <c:v>2.9777041355716319E-3</c:v>
                </c:pt>
                <c:pt idx="2">
                  <c:v>2.3211736445907572E-3</c:v>
                </c:pt>
                <c:pt idx="3">
                  <c:v>3.3433676309271359E-3</c:v>
                </c:pt>
                <c:pt idx="4">
                  <c:v>2.5807038231484515E-3</c:v>
                </c:pt>
                <c:pt idx="5">
                  <c:v>2.5197063212467367E-3</c:v>
                </c:pt>
                <c:pt idx="6">
                  <c:v>3.3103014143157435E-3</c:v>
                </c:pt>
                <c:pt idx="7">
                  <c:v>4.5337246602267928E-3</c:v>
                </c:pt>
                <c:pt idx="8">
                  <c:v>5.7384674323924427E-3</c:v>
                </c:pt>
                <c:pt idx="9">
                  <c:v>4.638231732780349E-3</c:v>
                </c:pt>
                <c:pt idx="10">
                  <c:v>6.1544832320988346E-3</c:v>
                </c:pt>
                <c:pt idx="11">
                  <c:v>8.9589624899550496E-3</c:v>
                </c:pt>
                <c:pt idx="12">
                  <c:v>8.7884262600918094E-3</c:v>
                </c:pt>
                <c:pt idx="13">
                  <c:v>1.0274848199365793E-2</c:v>
                </c:pt>
                <c:pt idx="14">
                  <c:v>1.2584944376173114E-2</c:v>
                </c:pt>
                <c:pt idx="15">
                  <c:v>8.296293784308845E-3</c:v>
                </c:pt>
                <c:pt idx="16">
                  <c:v>6.3886000465840963E-3</c:v>
                </c:pt>
                <c:pt idx="17">
                  <c:v>3.5444918132768542E-3</c:v>
                </c:pt>
                <c:pt idx="18">
                  <c:v>6.9771740242356396E-3</c:v>
                </c:pt>
                <c:pt idx="19">
                  <c:v>7.862542208590383E-3</c:v>
                </c:pt>
                <c:pt idx="20">
                  <c:v>7.9764184413746841E-3</c:v>
                </c:pt>
                <c:pt idx="21">
                  <c:v>7.8958048492690208E-3</c:v>
                </c:pt>
                <c:pt idx="22">
                  <c:v>7.4271502837545906E-3</c:v>
                </c:pt>
                <c:pt idx="23">
                  <c:v>6.6851353179084175E-3</c:v>
                </c:pt>
                <c:pt idx="24">
                  <c:v>6.677540834649949E-3</c:v>
                </c:pt>
                <c:pt idx="25">
                  <c:v>7.195838562778189E-3</c:v>
                </c:pt>
                <c:pt idx="26">
                  <c:v>7.3941315417728817E-3</c:v>
                </c:pt>
                <c:pt idx="27">
                  <c:v>7.2315657560042997E-3</c:v>
                </c:pt>
                <c:pt idx="28">
                  <c:v>7.0524961489840171E-3</c:v>
                </c:pt>
                <c:pt idx="29">
                  <c:v>6.91643854300823E-3</c:v>
                </c:pt>
                <c:pt idx="30">
                  <c:v>6.6217379168901974E-3</c:v>
                </c:pt>
                <c:pt idx="31">
                  <c:v>6.2634926363594415E-3</c:v>
                </c:pt>
                <c:pt idx="32">
                  <c:v>6.158637487142681E-3</c:v>
                </c:pt>
                <c:pt idx="33">
                  <c:v>7.7243484515603401E-3</c:v>
                </c:pt>
                <c:pt idx="34">
                  <c:v>6.9125150445311194E-3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6-432C-8E8B-75621B883819}"/>
            </c:ext>
          </c:extLst>
        </c:ser>
        <c:ser>
          <c:idx val="6"/>
          <c:order val="7"/>
          <c:tx>
            <c:strRef>
              <c:f>'Pb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'Pb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'Pb grafikai'!$D$29:$AL$29</c:f>
              <c:numCache>
                <c:formatCode>0.0%</c:formatCode>
                <c:ptCount val="35"/>
                <c:pt idx="0">
                  <c:v>5.2671016874899906E-5</c:v>
                </c:pt>
                <c:pt idx="1">
                  <c:v>5.5218897072933392E-5</c:v>
                </c:pt>
                <c:pt idx="2">
                  <c:v>1.9402329958381786E-4</c:v>
                </c:pt>
                <c:pt idx="3">
                  <c:v>2.0214897252053069E-4</c:v>
                </c:pt>
                <c:pt idx="4">
                  <c:v>2.5683757735360985E-4</c:v>
                </c:pt>
                <c:pt idx="5">
                  <c:v>2.8331019024406166E-4</c:v>
                </c:pt>
                <c:pt idx="6">
                  <c:v>3.9896028503784528E-4</c:v>
                </c:pt>
                <c:pt idx="7">
                  <c:v>3.9491311043613397E-4</c:v>
                </c:pt>
                <c:pt idx="8">
                  <c:v>3.2198266199698724E-4</c:v>
                </c:pt>
                <c:pt idx="9">
                  <c:v>5.7008961054592596E-4</c:v>
                </c:pt>
                <c:pt idx="10">
                  <c:v>5.7518199177669833E-4</c:v>
                </c:pt>
                <c:pt idx="11">
                  <c:v>6.0759339379802741E-4</c:v>
                </c:pt>
                <c:pt idx="12">
                  <c:v>1.0846310453403851E-3</c:v>
                </c:pt>
                <c:pt idx="13">
                  <c:v>9.9491484848599691E-4</c:v>
                </c:pt>
                <c:pt idx="14">
                  <c:v>8.2429607043070963E-4</c:v>
                </c:pt>
                <c:pt idx="15">
                  <c:v>6.093362882227892E-4</c:v>
                </c:pt>
                <c:pt idx="16">
                  <c:v>5.6954766958611746E-4</c:v>
                </c:pt>
                <c:pt idx="17">
                  <c:v>4.7867081346122963E-4</c:v>
                </c:pt>
                <c:pt idx="18">
                  <c:v>4.4107217004356298E-4</c:v>
                </c:pt>
                <c:pt idx="19">
                  <c:v>5.0400024328715854E-4</c:v>
                </c:pt>
                <c:pt idx="20">
                  <c:v>4.5115859303970979E-4</c:v>
                </c:pt>
                <c:pt idx="21">
                  <c:v>4.1629666314020803E-4</c:v>
                </c:pt>
                <c:pt idx="22">
                  <c:v>4.1123151779799336E-4</c:v>
                </c:pt>
                <c:pt idx="23">
                  <c:v>3.3468492380811076E-4</c:v>
                </c:pt>
                <c:pt idx="24">
                  <c:v>4.2085306842027173E-4</c:v>
                </c:pt>
                <c:pt idx="25">
                  <c:v>3.6856212377130859E-4</c:v>
                </c:pt>
                <c:pt idx="26">
                  <c:v>2.4256061117981876E-4</c:v>
                </c:pt>
                <c:pt idx="27">
                  <c:v>2.6352797678708378E-4</c:v>
                </c:pt>
                <c:pt idx="28">
                  <c:v>3.1637097885562422E-4</c:v>
                </c:pt>
                <c:pt idx="29">
                  <c:v>2.6975467099735141E-4</c:v>
                </c:pt>
                <c:pt idx="30">
                  <c:v>2.9714828922352312E-4</c:v>
                </c:pt>
                <c:pt idx="31">
                  <c:v>3.140909780082969E-4</c:v>
                </c:pt>
                <c:pt idx="32">
                  <c:v>2.6512482255504452E-4</c:v>
                </c:pt>
                <c:pt idx="33">
                  <c:v>2.8850438635694468E-4</c:v>
                </c:pt>
                <c:pt idx="34">
                  <c:v>2.5518212924801681E-4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E6-432C-8E8B-75621B883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Pb</a:t>
            </a:r>
            <a:r>
              <a:rPr lang="lt-LT" sz="1200" baseline="0"/>
              <a:t> šaltiniai Lietuvoje </a:t>
            </a:r>
            <a:r>
              <a:rPr lang="en-US" sz="1200" baseline="0"/>
              <a:t>20</a:t>
            </a:r>
            <a:r>
              <a:rPr lang="lt-LT" sz="1200" baseline="0"/>
              <a:t>2</a:t>
            </a:r>
            <a:r>
              <a:rPr lang="en-US" sz="1200" baseline="0"/>
              <a:t>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'Pb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grafikai'!$H$56:$J$56</c:f>
              <c:numCache>
                <c:formatCode>0.0%</c:formatCode>
                <c:ptCount val="3"/>
                <c:pt idx="0">
                  <c:v>0.54294857030812804</c:v>
                </c:pt>
                <c:pt idx="1">
                  <c:v>0.80153592320506606</c:v>
                </c:pt>
                <c:pt idx="2">
                  <c:v>0.54059558465571755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1E-4F93-89BF-4B13BB24A1AE}"/>
            </c:ext>
          </c:extLst>
        </c:ser>
        <c:ser>
          <c:idx val="1"/>
          <c:order val="1"/>
          <c:tx>
            <c:strRef>
              <c:f>'Pb grafikai'!$C$51</c:f>
              <c:strCache>
                <c:ptCount val="1"/>
                <c:pt idx="0">
                  <c:v>Automobilių stabdžių ir padangų dėvėjimasis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grafikai'!$H$51:$J$51</c:f>
              <c:numCache>
                <c:formatCode>0.0%</c:formatCode>
                <c:ptCount val="3"/>
                <c:pt idx="0">
                  <c:v>0.4744091397641419</c:v>
                </c:pt>
                <c:pt idx="1">
                  <c:v>0.55054737319907765</c:v>
                </c:pt>
                <c:pt idx="2">
                  <c:v>0.53017831141810023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E-4F93-89BF-4B13BB24A1AE}"/>
            </c:ext>
          </c:extLst>
        </c:ser>
        <c:ser>
          <c:idx val="0"/>
          <c:order val="2"/>
          <c:tx>
            <c:strRef>
              <c:f>'Pb grafikai'!$C$52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grafikai'!$H$52:$J$52</c:f>
              <c:numCache>
                <c:formatCode>0.0%</c:formatCode>
                <c:ptCount val="3"/>
                <c:pt idx="0">
                  <c:v>0.18774266225872116</c:v>
                </c:pt>
                <c:pt idx="1">
                  <c:v>0.17381199457711924</c:v>
                </c:pt>
                <c:pt idx="2">
                  <c:v>0.17738448819228597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E-4F93-89BF-4B13BB24A1AE}"/>
            </c:ext>
          </c:extLst>
        </c:ser>
        <c:ser>
          <c:idx val="3"/>
          <c:order val="3"/>
          <c:tx>
            <c:strRef>
              <c:f>'Pb grafikai'!$C$53</c:f>
              <c:strCache>
                <c:ptCount val="1"/>
                <c:pt idx="0">
                  <c:v>Kitas tirpiklių vartojimas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1E-4F93-89BF-4B13BB24A1AE}"/>
              </c:ext>
            </c:extLst>
          </c:dPt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grafikai'!$H$53:$J$53</c:f>
              <c:numCache>
                <c:formatCode>0.0%</c:formatCode>
                <c:ptCount val="3"/>
                <c:pt idx="0">
                  <c:v>0.1312204704995347</c:v>
                </c:pt>
                <c:pt idx="1">
                  <c:v>7.5318873331584463E-2</c:v>
                </c:pt>
                <c:pt idx="2">
                  <c:v>0.1241279151666376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1E-4F93-89BF-4B13BB24A1AE}"/>
            </c:ext>
          </c:extLst>
        </c:ser>
        <c:ser>
          <c:idx val="2"/>
          <c:order val="4"/>
          <c:tx>
            <c:strRef>
              <c:f>'Pb grafikai'!$C$54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grafikai'!$H$54:$J$54</c:f>
              <c:numCache>
                <c:formatCode>0.0%</c:formatCode>
                <c:ptCount val="3"/>
                <c:pt idx="0">
                  <c:v>4.4423996182991664E-2</c:v>
                </c:pt>
                <c:pt idx="1">
                  <c:v>4.919509176545319E-2</c:v>
                </c:pt>
                <c:pt idx="2">
                  <c:v>3.9633315955340663E-2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1E-4F93-89BF-4B13BB24A1AE}"/>
            </c:ext>
          </c:extLst>
        </c:ser>
        <c:ser>
          <c:idx val="4"/>
          <c:order val="5"/>
          <c:tx>
            <c:strRef>
              <c:f>'Pb grafikai'!$C$55</c:f>
              <c:strCache>
                <c:ptCount val="1"/>
                <c:pt idx="0">
                  <c:v>Stacionarus kuro deginimas ne metalo mineralų pramonėje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'Pb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'Pb grafikai'!$H$55:$J$55</c:f>
              <c:numCache>
                <c:formatCode>0.0%</c:formatCode>
                <c:ptCount val="3"/>
                <c:pt idx="0">
                  <c:v>4.2680755268255405E-2</c:v>
                </c:pt>
                <c:pt idx="1">
                  <c:v>3.6557178992492403E-2</c:v>
                </c:pt>
                <c:pt idx="2">
                  <c:v>3.8485788961892031E-2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1E-4F93-89BF-4B13BB24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Kadmio</a:t>
            </a:r>
            <a:r>
              <a:rPr lang="lt-LT" sz="1200" b="1"/>
              <a:t> </a:t>
            </a:r>
            <a:r>
              <a:rPr lang="en-US" sz="1200" b="1"/>
              <a:t>(Cd)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'Cd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grafikai'!$D$21:$AL$21</c:f>
              <c:numCache>
                <c:formatCode>0.0%</c:formatCode>
                <c:ptCount val="35"/>
                <c:pt idx="0">
                  <c:v>0.90058992448169539</c:v>
                </c:pt>
                <c:pt idx="1">
                  <c:v>0.91063006154160286</c:v>
                </c:pt>
                <c:pt idx="2">
                  <c:v>0.88407067315210786</c:v>
                </c:pt>
                <c:pt idx="3">
                  <c:v>0.89260105799853695</c:v>
                </c:pt>
                <c:pt idx="4">
                  <c:v>0.89649350561530194</c:v>
                </c:pt>
                <c:pt idx="5">
                  <c:v>0.8840492472001662</c:v>
                </c:pt>
                <c:pt idx="6">
                  <c:v>0.89088983590782544</c:v>
                </c:pt>
                <c:pt idx="7">
                  <c:v>0.87766425693222705</c:v>
                </c:pt>
                <c:pt idx="8">
                  <c:v>0.89560816740695293</c:v>
                </c:pt>
                <c:pt idx="9">
                  <c:v>0.88325294467689242</c:v>
                </c:pt>
                <c:pt idx="10">
                  <c:v>0.87918528283334674</c:v>
                </c:pt>
                <c:pt idx="11">
                  <c:v>0.88165646004217946</c:v>
                </c:pt>
                <c:pt idx="12">
                  <c:v>0.8725704413310551</c:v>
                </c:pt>
                <c:pt idx="13">
                  <c:v>0.87327224432130746</c:v>
                </c:pt>
                <c:pt idx="14">
                  <c:v>0.87594891451276435</c:v>
                </c:pt>
                <c:pt idx="15">
                  <c:v>0.82637682156956049</c:v>
                </c:pt>
                <c:pt idx="16">
                  <c:v>0.82307202786975941</c:v>
                </c:pt>
                <c:pt idx="17">
                  <c:v>0.80795040331276935</c:v>
                </c:pt>
                <c:pt idx="18">
                  <c:v>0.80861623710592956</c:v>
                </c:pt>
                <c:pt idx="19">
                  <c:v>0.82119781882934417</c:v>
                </c:pt>
                <c:pt idx="20">
                  <c:v>0.81633911836682194</c:v>
                </c:pt>
                <c:pt idx="21">
                  <c:v>0.81192973360084575</c:v>
                </c:pt>
                <c:pt idx="22">
                  <c:v>0.83075184097855725</c:v>
                </c:pt>
                <c:pt idx="23">
                  <c:v>0.82033478014662264</c:v>
                </c:pt>
                <c:pt idx="24">
                  <c:v>0.82041294663970055</c:v>
                </c:pt>
                <c:pt idx="25">
                  <c:v>0.81839214636504676</c:v>
                </c:pt>
                <c:pt idx="26">
                  <c:v>0.81693735935482392</c:v>
                </c:pt>
                <c:pt idx="27">
                  <c:v>0.81269481318024062</c:v>
                </c:pt>
                <c:pt idx="28">
                  <c:v>0.79001955437113536</c:v>
                </c:pt>
                <c:pt idx="29">
                  <c:v>0.77219718456630726</c:v>
                </c:pt>
                <c:pt idx="30">
                  <c:v>0.76776511339576614</c:v>
                </c:pt>
                <c:pt idx="31">
                  <c:v>0.76499934841940198</c:v>
                </c:pt>
                <c:pt idx="32">
                  <c:v>0.7737721171194295</c:v>
                </c:pt>
                <c:pt idx="33">
                  <c:v>0.77683863112492524</c:v>
                </c:pt>
                <c:pt idx="34">
                  <c:v>0.76782552278872251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0-4065-8524-9DD6DA969B18}"/>
            </c:ext>
          </c:extLst>
        </c:ser>
        <c:ser>
          <c:idx val="7"/>
          <c:order val="1"/>
          <c:tx>
            <c:strRef>
              <c:f>'Cd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grafikai'!$D$28:$AL$28</c:f>
              <c:numCache>
                <c:formatCode>0.0%</c:formatCode>
                <c:ptCount val="35"/>
                <c:pt idx="0">
                  <c:v>2.3645915773874492E-2</c:v>
                </c:pt>
                <c:pt idx="1">
                  <c:v>2.12321539132308E-2</c:v>
                </c:pt>
                <c:pt idx="2">
                  <c:v>3.611544391604956E-2</c:v>
                </c:pt>
                <c:pt idx="3">
                  <c:v>3.8085373471065574E-2</c:v>
                </c:pt>
                <c:pt idx="4">
                  <c:v>3.6261642336051246E-2</c:v>
                </c:pt>
                <c:pt idx="5">
                  <c:v>4.0906377238285954E-2</c:v>
                </c:pt>
                <c:pt idx="6">
                  <c:v>3.7952254177437181E-2</c:v>
                </c:pt>
                <c:pt idx="7">
                  <c:v>4.2043449457868358E-2</c:v>
                </c:pt>
                <c:pt idx="8">
                  <c:v>3.7226412876570109E-2</c:v>
                </c:pt>
                <c:pt idx="9">
                  <c:v>3.9259568671369399E-2</c:v>
                </c:pt>
                <c:pt idx="10">
                  <c:v>3.971015328724968E-2</c:v>
                </c:pt>
                <c:pt idx="11">
                  <c:v>3.6957781304347653E-2</c:v>
                </c:pt>
                <c:pt idx="12">
                  <c:v>3.2521259173248489E-2</c:v>
                </c:pt>
                <c:pt idx="13">
                  <c:v>3.2816444960604707E-2</c:v>
                </c:pt>
                <c:pt idx="14">
                  <c:v>3.139972072371968E-2</c:v>
                </c:pt>
                <c:pt idx="15">
                  <c:v>4.028263682418412E-2</c:v>
                </c:pt>
                <c:pt idx="16">
                  <c:v>3.882108184970734E-2</c:v>
                </c:pt>
                <c:pt idx="17">
                  <c:v>4.7376860667136721E-2</c:v>
                </c:pt>
                <c:pt idx="18">
                  <c:v>4.665248722862584E-2</c:v>
                </c:pt>
                <c:pt idx="19">
                  <c:v>5.3123898026701158E-2</c:v>
                </c:pt>
                <c:pt idx="20">
                  <c:v>5.3942323186254533E-2</c:v>
                </c:pt>
                <c:pt idx="21">
                  <c:v>5.3509710154742325E-2</c:v>
                </c:pt>
                <c:pt idx="22">
                  <c:v>4.2893552594764878E-2</c:v>
                </c:pt>
                <c:pt idx="23">
                  <c:v>4.2012343213824806E-2</c:v>
                </c:pt>
                <c:pt idx="24">
                  <c:v>4.7978822899213361E-2</c:v>
                </c:pt>
                <c:pt idx="25">
                  <c:v>5.113515616175305E-2</c:v>
                </c:pt>
                <c:pt idx="26">
                  <c:v>4.7301967346959288E-2</c:v>
                </c:pt>
                <c:pt idx="27">
                  <c:v>4.6863903206307865E-2</c:v>
                </c:pt>
                <c:pt idx="28">
                  <c:v>5.0516786066894637E-2</c:v>
                </c:pt>
                <c:pt idx="29">
                  <c:v>6.1084816774097175E-2</c:v>
                </c:pt>
                <c:pt idx="30">
                  <c:v>7.6435358036227044E-2</c:v>
                </c:pt>
                <c:pt idx="31">
                  <c:v>8.9114948634294103E-2</c:v>
                </c:pt>
                <c:pt idx="32">
                  <c:v>7.9190519292784492E-2</c:v>
                </c:pt>
                <c:pt idx="33">
                  <c:v>7.5151332955144284E-2</c:v>
                </c:pt>
                <c:pt idx="34">
                  <c:v>7.824856360229647E-2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0-4065-8524-9DD6DA969B18}"/>
            </c:ext>
          </c:extLst>
        </c:ser>
        <c:ser>
          <c:idx val="2"/>
          <c:order val="2"/>
          <c:tx>
            <c:strRef>
              <c:f>'Cd grafikai'!$C$23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grafikai'!$D$23:$AL$23</c:f>
              <c:numCache>
                <c:formatCode>0.0%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2.5354169537810424E-3</c:v>
                </c:pt>
                <c:pt idx="15">
                  <c:v>2.3073300373847843E-3</c:v>
                </c:pt>
                <c:pt idx="16">
                  <c:v>2.3213955252391004E-3</c:v>
                </c:pt>
                <c:pt idx="17">
                  <c:v>2.5423379339542564E-3</c:v>
                </c:pt>
                <c:pt idx="18">
                  <c:v>2.2901454553192128E-3</c:v>
                </c:pt>
                <c:pt idx="19">
                  <c:v>2.3726594301859754E-3</c:v>
                </c:pt>
                <c:pt idx="20">
                  <c:v>2.3811797756482867E-3</c:v>
                </c:pt>
                <c:pt idx="21">
                  <c:v>2.4999169132155349E-3</c:v>
                </c:pt>
                <c:pt idx="22">
                  <c:v>2.3962106092939518E-3</c:v>
                </c:pt>
                <c:pt idx="23">
                  <c:v>2.3618799302064925E-3</c:v>
                </c:pt>
                <c:pt idx="24">
                  <c:v>2.5668629229802136E-3</c:v>
                </c:pt>
                <c:pt idx="25">
                  <c:v>2.4192677022040203E-3</c:v>
                </c:pt>
                <c:pt idx="26">
                  <c:v>2.3782985000172278E-3</c:v>
                </c:pt>
                <c:pt idx="27">
                  <c:v>2.1633498281187773E-3</c:v>
                </c:pt>
                <c:pt idx="28">
                  <c:v>2.3615052909495868E-3</c:v>
                </c:pt>
                <c:pt idx="29">
                  <c:v>2.4379169275135612E-3</c:v>
                </c:pt>
                <c:pt idx="30">
                  <c:v>2.5781723406280376E-3</c:v>
                </c:pt>
                <c:pt idx="31">
                  <c:v>2.3654262463160191E-3</c:v>
                </c:pt>
                <c:pt idx="32">
                  <c:v>2.3386645651022166E-3</c:v>
                </c:pt>
                <c:pt idx="33">
                  <c:v>2.3580651687411789E-3</c:v>
                </c:pt>
                <c:pt idx="34">
                  <c:v>2.3441403713886462E-3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0-4065-8524-9DD6DA969B18}"/>
            </c:ext>
          </c:extLst>
        </c:ser>
        <c:ser>
          <c:idx val="1"/>
          <c:order val="3"/>
          <c:tx>
            <c:strRef>
              <c:f>'Cd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grafikai'!$D$22:$AL$22</c:f>
              <c:numCache>
                <c:formatCode>0.0%</c:formatCode>
                <c:ptCount val="35"/>
                <c:pt idx="0">
                  <c:v>2.0105612026042056E-2</c:v>
                </c:pt>
                <c:pt idx="1">
                  <c:v>2.2720495586924804E-2</c:v>
                </c:pt>
                <c:pt idx="2">
                  <c:v>1.4269153616551672E-2</c:v>
                </c:pt>
                <c:pt idx="3">
                  <c:v>1.6926601040091506E-2</c:v>
                </c:pt>
                <c:pt idx="4">
                  <c:v>1.2904520393831581E-2</c:v>
                </c:pt>
                <c:pt idx="5">
                  <c:v>1.3246173041901293E-2</c:v>
                </c:pt>
                <c:pt idx="6">
                  <c:v>1.4610844512881719E-2</c:v>
                </c:pt>
                <c:pt idx="7">
                  <c:v>2.0781799856783089E-2</c:v>
                </c:pt>
                <c:pt idx="8">
                  <c:v>2.1713696536484646E-2</c:v>
                </c:pt>
                <c:pt idx="9">
                  <c:v>1.8288267428092565E-2</c:v>
                </c:pt>
                <c:pt idx="10">
                  <c:v>2.2651449749283938E-2</c:v>
                </c:pt>
                <c:pt idx="11">
                  <c:v>2.8703818511586068E-2</c:v>
                </c:pt>
                <c:pt idx="12">
                  <c:v>2.7041383743809832E-2</c:v>
                </c:pt>
                <c:pt idx="13">
                  <c:v>3.0186366044648069E-2</c:v>
                </c:pt>
                <c:pt idx="14">
                  <c:v>3.4568825529208397E-2</c:v>
                </c:pt>
                <c:pt idx="15">
                  <c:v>3.3405812697511576E-2</c:v>
                </c:pt>
                <c:pt idx="16">
                  <c:v>2.9336635950209126E-2</c:v>
                </c:pt>
                <c:pt idx="17">
                  <c:v>1.9035755280482493E-2</c:v>
                </c:pt>
                <c:pt idx="18">
                  <c:v>3.3428966943112627E-2</c:v>
                </c:pt>
                <c:pt idx="19">
                  <c:v>3.1504468496438148E-2</c:v>
                </c:pt>
                <c:pt idx="20">
                  <c:v>3.3790429253808964E-2</c:v>
                </c:pt>
                <c:pt idx="21">
                  <c:v>3.556913033084478E-2</c:v>
                </c:pt>
                <c:pt idx="22">
                  <c:v>3.2296426118390044E-2</c:v>
                </c:pt>
                <c:pt idx="23">
                  <c:v>3.3612503756751143E-2</c:v>
                </c:pt>
                <c:pt idx="24">
                  <c:v>3.0393261297412585E-2</c:v>
                </c:pt>
                <c:pt idx="25">
                  <c:v>3.1790689649274707E-2</c:v>
                </c:pt>
                <c:pt idx="26">
                  <c:v>3.4648836272125991E-2</c:v>
                </c:pt>
                <c:pt idx="27">
                  <c:v>3.5406825520210662E-2</c:v>
                </c:pt>
                <c:pt idx="28">
                  <c:v>3.8138310448835831E-2</c:v>
                </c:pt>
                <c:pt idx="29">
                  <c:v>3.8665362470365082E-2</c:v>
                </c:pt>
                <c:pt idx="30">
                  <c:v>3.3954529726071256E-2</c:v>
                </c:pt>
                <c:pt idx="31">
                  <c:v>3.1357667271996022E-2</c:v>
                </c:pt>
                <c:pt idx="32">
                  <c:v>3.2125455575954115E-2</c:v>
                </c:pt>
                <c:pt idx="33">
                  <c:v>3.5748267958116274E-2</c:v>
                </c:pt>
                <c:pt idx="34">
                  <c:v>3.4560442875506608E-2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0-4065-8524-9DD6DA969B18}"/>
            </c:ext>
          </c:extLst>
        </c:ser>
        <c:ser>
          <c:idx val="3"/>
          <c:order val="4"/>
          <c:tx>
            <c:strRef>
              <c:f>'Cd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grafikai'!$D$24:$AL$24</c:f>
              <c:numCache>
                <c:formatCode>0.0%</c:formatCode>
                <c:ptCount val="35"/>
                <c:pt idx="0">
                  <c:v>3.0825277739388354E-2</c:v>
                </c:pt>
                <c:pt idx="1">
                  <c:v>2.2861269287954102E-2</c:v>
                </c:pt>
                <c:pt idx="2">
                  <c:v>3.2911046570223458E-2</c:v>
                </c:pt>
                <c:pt idx="3">
                  <c:v>2.7836717917694008E-2</c:v>
                </c:pt>
                <c:pt idx="4">
                  <c:v>2.9066017680463862E-2</c:v>
                </c:pt>
                <c:pt idx="5">
                  <c:v>2.9356088203986073E-2</c:v>
                </c:pt>
                <c:pt idx="6">
                  <c:v>2.0829387515512665E-2</c:v>
                </c:pt>
                <c:pt idx="7">
                  <c:v>2.0256754690421125E-2</c:v>
                </c:pt>
                <c:pt idx="8">
                  <c:v>1.5140451013732613E-2</c:v>
                </c:pt>
                <c:pt idx="9">
                  <c:v>1.4663805379411967E-2</c:v>
                </c:pt>
                <c:pt idx="10">
                  <c:v>1.4777224128712754E-2</c:v>
                </c:pt>
                <c:pt idx="11">
                  <c:v>1.1479249043610727E-2</c:v>
                </c:pt>
                <c:pt idx="12">
                  <c:v>1.1384414907891154E-2</c:v>
                </c:pt>
                <c:pt idx="13">
                  <c:v>1.1932333031648822E-2</c:v>
                </c:pt>
                <c:pt idx="14">
                  <c:v>1.1519453367955481E-2</c:v>
                </c:pt>
                <c:pt idx="15">
                  <c:v>2.4029793259478741E-2</c:v>
                </c:pt>
                <c:pt idx="16">
                  <c:v>2.363371182594938E-2</c:v>
                </c:pt>
                <c:pt idx="17">
                  <c:v>2.6325363902150851E-2</c:v>
                </c:pt>
                <c:pt idx="18">
                  <c:v>2.3907209197349896E-2</c:v>
                </c:pt>
                <c:pt idx="19">
                  <c:v>2.2087705497849049E-2</c:v>
                </c:pt>
                <c:pt idx="20">
                  <c:v>2.2865541841603068E-2</c:v>
                </c:pt>
                <c:pt idx="21">
                  <c:v>2.4290830523987575E-2</c:v>
                </c:pt>
                <c:pt idx="22">
                  <c:v>2.2451439902308617E-2</c:v>
                </c:pt>
                <c:pt idx="23">
                  <c:v>2.0601901068156497E-2</c:v>
                </c:pt>
                <c:pt idx="24">
                  <c:v>2.57899963056374E-2</c:v>
                </c:pt>
                <c:pt idx="25">
                  <c:v>2.2208713830486223E-2</c:v>
                </c:pt>
                <c:pt idx="26">
                  <c:v>2.2822018522209823E-2</c:v>
                </c:pt>
                <c:pt idx="27">
                  <c:v>2.3613953323716016E-2</c:v>
                </c:pt>
                <c:pt idx="28">
                  <c:v>2.4169715336060979E-2</c:v>
                </c:pt>
                <c:pt idx="29">
                  <c:v>2.6739057875491166E-2</c:v>
                </c:pt>
                <c:pt idx="30">
                  <c:v>2.7286875838586567E-2</c:v>
                </c:pt>
                <c:pt idx="31">
                  <c:v>2.446087611017736E-2</c:v>
                </c:pt>
                <c:pt idx="32">
                  <c:v>2.1300521012644374E-2</c:v>
                </c:pt>
                <c:pt idx="33">
                  <c:v>2.1006320943822196E-2</c:v>
                </c:pt>
                <c:pt idx="34">
                  <c:v>2.2540157281612173E-2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40-4065-8524-9DD6DA969B18}"/>
            </c:ext>
          </c:extLst>
        </c:ser>
        <c:ser>
          <c:idx val="4"/>
          <c:order val="5"/>
          <c:tx>
            <c:strRef>
              <c:f>'Cd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grafikai'!$D$25:$AL$25</c:f>
              <c:numCache>
                <c:formatCode>0.0%</c:formatCode>
                <c:ptCount val="35"/>
                <c:pt idx="0">
                  <c:v>1.0709518686279651E-2</c:v>
                </c:pt>
                <c:pt idx="1">
                  <c:v>1.083969671093191E-2</c:v>
                </c:pt>
                <c:pt idx="2">
                  <c:v>1.2630254350751664E-2</c:v>
                </c:pt>
                <c:pt idx="3">
                  <c:v>8.9423126455358964E-3</c:v>
                </c:pt>
                <c:pt idx="4">
                  <c:v>7.1650016649677179E-3</c:v>
                </c:pt>
                <c:pt idx="5">
                  <c:v>1.1439175353646079E-2</c:v>
                </c:pt>
                <c:pt idx="6">
                  <c:v>1.1811756936550647E-2</c:v>
                </c:pt>
                <c:pt idx="7">
                  <c:v>1.3852907208993064E-2</c:v>
                </c:pt>
                <c:pt idx="8">
                  <c:v>1.2037708676561685E-2</c:v>
                </c:pt>
                <c:pt idx="9">
                  <c:v>1.3304928723471424E-2</c:v>
                </c:pt>
                <c:pt idx="10">
                  <c:v>1.3516985427357514E-2</c:v>
                </c:pt>
                <c:pt idx="11">
                  <c:v>1.3309788107297549E-2</c:v>
                </c:pt>
                <c:pt idx="12">
                  <c:v>1.3100877646629662E-2</c:v>
                </c:pt>
                <c:pt idx="13">
                  <c:v>1.3670860104979294E-2</c:v>
                </c:pt>
                <c:pt idx="14">
                  <c:v>1.4232851274238754E-2</c:v>
                </c:pt>
                <c:pt idx="15">
                  <c:v>3.7544513848006861E-2</c:v>
                </c:pt>
                <c:pt idx="16">
                  <c:v>4.392392271276082E-2</c:v>
                </c:pt>
                <c:pt idx="17">
                  <c:v>5.4424781528883998E-2</c:v>
                </c:pt>
                <c:pt idx="18">
                  <c:v>4.8755765402836465E-2</c:v>
                </c:pt>
                <c:pt idx="19">
                  <c:v>4.0839845315719256E-2</c:v>
                </c:pt>
                <c:pt idx="20">
                  <c:v>4.2230148909254368E-2</c:v>
                </c:pt>
                <c:pt idx="21">
                  <c:v>4.4053145232666464E-2</c:v>
                </c:pt>
                <c:pt idx="22">
                  <c:v>4.0482255967645875E-2</c:v>
                </c:pt>
                <c:pt idx="23">
                  <c:v>5.2206108272310481E-2</c:v>
                </c:pt>
                <c:pt idx="24">
                  <c:v>4.1228711625509153E-2</c:v>
                </c:pt>
                <c:pt idx="25">
                  <c:v>4.7290106194023226E-2</c:v>
                </c:pt>
                <c:pt idx="26">
                  <c:v>5.6574518787441061E-2</c:v>
                </c:pt>
                <c:pt idx="27">
                  <c:v>5.7600631406881195E-2</c:v>
                </c:pt>
                <c:pt idx="28">
                  <c:v>6.6806984680963813E-2</c:v>
                </c:pt>
                <c:pt idx="29">
                  <c:v>7.2099767853261901E-2</c:v>
                </c:pt>
                <c:pt idx="30">
                  <c:v>6.732467372160017E-2</c:v>
                </c:pt>
                <c:pt idx="31">
                  <c:v>6.241413693529449E-2</c:v>
                </c:pt>
                <c:pt idx="32">
                  <c:v>6.6570086845634605E-2</c:v>
                </c:pt>
                <c:pt idx="33">
                  <c:v>6.8587469519728855E-2</c:v>
                </c:pt>
                <c:pt idx="34">
                  <c:v>7.184243272219544E-2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40-4065-8524-9DD6DA969B18}"/>
            </c:ext>
          </c:extLst>
        </c:ser>
        <c:ser>
          <c:idx val="5"/>
          <c:order val="6"/>
          <c:tx>
            <c:strRef>
              <c:f>'Cd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grafikai'!$D$26:$AL$26</c:f>
              <c:numCache>
                <c:formatCode>0.0%</c:formatCode>
                <c:ptCount val="35"/>
                <c:pt idx="0">
                  <c:v>9.0191806332637244E-3</c:v>
                </c:pt>
                <c:pt idx="1">
                  <c:v>6.6063059426199663E-3</c:v>
                </c:pt>
                <c:pt idx="2">
                  <c:v>5.5387787859633867E-3</c:v>
                </c:pt>
                <c:pt idx="3">
                  <c:v>3.1944644905730472E-3</c:v>
                </c:pt>
                <c:pt idx="4">
                  <c:v>2.5288813761708026E-3</c:v>
                </c:pt>
                <c:pt idx="5">
                  <c:v>2.9379004038775271E-3</c:v>
                </c:pt>
                <c:pt idx="6">
                  <c:v>2.5472853920484573E-3</c:v>
                </c:pt>
                <c:pt idx="7">
                  <c:v>3.4412511879164244E-3</c:v>
                </c:pt>
                <c:pt idx="8">
                  <c:v>3.4935231947412506E-3</c:v>
                </c:pt>
                <c:pt idx="9">
                  <c:v>3.967969010823978E-3</c:v>
                </c:pt>
                <c:pt idx="10">
                  <c:v>4.4781732780859599E-3</c:v>
                </c:pt>
                <c:pt idx="11">
                  <c:v>4.2833723711557014E-3</c:v>
                </c:pt>
                <c:pt idx="12">
                  <c:v>2.9041068764447502E-3</c:v>
                </c:pt>
                <c:pt idx="13">
                  <c:v>2.666729569502038E-3</c:v>
                </c:pt>
                <c:pt idx="14">
                  <c:v>2.3294143262863323E-3</c:v>
                </c:pt>
                <c:pt idx="15">
                  <c:v>6.2940214008546155E-3</c:v>
                </c:pt>
                <c:pt idx="16">
                  <c:v>7.1658868294165136E-3</c:v>
                </c:pt>
                <c:pt idx="17">
                  <c:v>1.1155143269707787E-2</c:v>
                </c:pt>
                <c:pt idx="18">
                  <c:v>1.0716649777711681E-2</c:v>
                </c:pt>
                <c:pt idx="19">
                  <c:v>4.3786836619224626E-3</c:v>
                </c:pt>
                <c:pt idx="20">
                  <c:v>5.2678542529195089E-3</c:v>
                </c:pt>
                <c:pt idx="21">
                  <c:v>5.4032891672626416E-3</c:v>
                </c:pt>
                <c:pt idx="22">
                  <c:v>7.040096722738246E-3</c:v>
                </c:pt>
                <c:pt idx="23">
                  <c:v>8.4599291515092528E-3</c:v>
                </c:pt>
                <c:pt idx="24">
                  <c:v>8.3915882678069122E-3</c:v>
                </c:pt>
                <c:pt idx="25">
                  <c:v>7.0121869531457976E-3</c:v>
                </c:pt>
                <c:pt idx="26">
                  <c:v>5.5526135079902216E-3</c:v>
                </c:pt>
                <c:pt idx="27">
                  <c:v>6.0072763367133462E-3</c:v>
                </c:pt>
                <c:pt idx="28">
                  <c:v>7.2370376279068914E-3</c:v>
                </c:pt>
                <c:pt idx="29">
                  <c:v>8.4859012412892044E-3</c:v>
                </c:pt>
                <c:pt idx="30">
                  <c:v>6.1749805730382133E-3</c:v>
                </c:pt>
                <c:pt idx="31">
                  <c:v>6.2143287745337139E-3</c:v>
                </c:pt>
                <c:pt idx="32">
                  <c:v>7.9299905806398986E-3</c:v>
                </c:pt>
                <c:pt idx="33">
                  <c:v>4.1160176864504638E-3</c:v>
                </c:pt>
                <c:pt idx="34">
                  <c:v>7.1660308642941019E-3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40-4065-8524-9DD6DA969B18}"/>
            </c:ext>
          </c:extLst>
        </c:ser>
        <c:ser>
          <c:idx val="6"/>
          <c:order val="7"/>
          <c:tx>
            <c:strRef>
              <c:f>'Cd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'Cd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'Cd grafikai'!$D$29:$AL$29</c:f>
              <c:numCache>
                <c:formatCode>0.0%</c:formatCode>
                <c:ptCount val="35"/>
                <c:pt idx="0">
                  <c:v>5.1045706594563664E-3</c:v>
                </c:pt>
                <c:pt idx="1">
                  <c:v>5.1100170167353914E-3</c:v>
                </c:pt>
                <c:pt idx="2">
                  <c:v>1.4464649608352363E-2</c:v>
                </c:pt>
                <c:pt idx="3">
                  <c:v>1.2413472436503094E-2</c:v>
                </c:pt>
                <c:pt idx="4">
                  <c:v>1.5580430933212954E-2</c:v>
                </c:pt>
                <c:pt idx="5">
                  <c:v>1.8065038558136955E-2</c:v>
                </c:pt>
                <c:pt idx="6">
                  <c:v>2.1358635557743769E-2</c:v>
                </c:pt>
                <c:pt idx="7">
                  <c:v>2.1959580665790859E-2</c:v>
                </c:pt>
                <c:pt idx="8">
                  <c:v>1.4780040294956564E-2</c:v>
                </c:pt>
                <c:pt idx="9">
                  <c:v>2.7262516109938247E-2</c:v>
                </c:pt>
                <c:pt idx="10">
                  <c:v>2.5680731295963315E-2</c:v>
                </c:pt>
                <c:pt idx="11">
                  <c:v>2.360953061982279E-2</c:v>
                </c:pt>
                <c:pt idx="12">
                  <c:v>4.0477516320920892E-2</c:v>
                </c:pt>
                <c:pt idx="13">
                  <c:v>3.5455021967309722E-2</c:v>
                </c:pt>
                <c:pt idx="14">
                  <c:v>2.7465403312045913E-2</c:v>
                </c:pt>
                <c:pt idx="15">
                  <c:v>2.9759070363018562E-2</c:v>
                </c:pt>
                <c:pt idx="16">
                  <c:v>3.1725337436958136E-2</c:v>
                </c:pt>
                <c:pt idx="17">
                  <c:v>3.1189354104914552E-2</c:v>
                </c:pt>
                <c:pt idx="18">
                  <c:v>2.5632538889114861E-2</c:v>
                </c:pt>
                <c:pt idx="19">
                  <c:v>2.4494920741839721E-2</c:v>
                </c:pt>
                <c:pt idx="20">
                  <c:v>2.3183404413689282E-2</c:v>
                </c:pt>
                <c:pt idx="21">
                  <c:v>2.2744244076434935E-2</c:v>
                </c:pt>
                <c:pt idx="22">
                  <c:v>2.1688177106301096E-2</c:v>
                </c:pt>
                <c:pt idx="23">
                  <c:v>2.0410554460618499E-2</c:v>
                </c:pt>
                <c:pt idx="24">
                  <c:v>2.3237810041739873E-2</c:v>
                </c:pt>
                <c:pt idx="25">
                  <c:v>1.9751733144066252E-2</c:v>
                </c:pt>
                <c:pt idx="26">
                  <c:v>1.3784387708432664E-2</c:v>
                </c:pt>
                <c:pt idx="27">
                  <c:v>1.5649247197811706E-2</c:v>
                </c:pt>
                <c:pt idx="28">
                  <c:v>2.0750106177253043E-2</c:v>
                </c:pt>
                <c:pt idx="29">
                  <c:v>1.8289992291674748E-2</c:v>
                </c:pt>
                <c:pt idx="30">
                  <c:v>1.8480296368082762E-2</c:v>
                </c:pt>
                <c:pt idx="31">
                  <c:v>1.9073267607986426E-2</c:v>
                </c:pt>
                <c:pt idx="32">
                  <c:v>1.6772645007810939E-2</c:v>
                </c:pt>
                <c:pt idx="33">
                  <c:v>1.619389464307161E-2</c:v>
                </c:pt>
                <c:pt idx="34">
                  <c:v>1.5472709493984185E-2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40-4065-8524-9DD6DA96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Cd</a:t>
            </a:r>
            <a:r>
              <a:rPr lang="lt-LT" sz="1200" baseline="0"/>
              <a:t> šaltiniai Lietuvoje </a:t>
            </a:r>
            <a:r>
              <a:rPr lang="en-US" sz="1200" baseline="0"/>
              <a:t>20</a:t>
            </a:r>
            <a:r>
              <a:rPr lang="lt-LT" sz="1200" baseline="0"/>
              <a:t>2</a:t>
            </a:r>
            <a:r>
              <a:rPr lang="en-US" sz="1200" baseline="0"/>
              <a:t>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'Cd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grafikai'!$H$56:$J$56</c:f>
              <c:numCache>
                <c:formatCode>0.0%</c:formatCode>
                <c:ptCount val="3"/>
                <c:pt idx="0">
                  <c:v>0.7302404965433773</c:v>
                </c:pt>
                <c:pt idx="1">
                  <c:v>0.76250659778336716</c:v>
                </c:pt>
                <c:pt idx="2">
                  <c:v>0.75980580449543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43-4C44-8A00-4DF73A83C7D3}"/>
            </c:ext>
          </c:extLst>
        </c:ser>
        <c:ser>
          <c:idx val="3"/>
          <c:order val="1"/>
          <c:tx>
            <c:strRef>
              <c:f>'Cd grafikai'!$C$51</c:f>
              <c:strCache>
                <c:ptCount val="1"/>
                <c:pt idx="0">
                  <c:v>Kuro deginimas naftos perdirbimo pramonėje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43-4C44-8A00-4DF73A83C7D3}"/>
              </c:ext>
            </c:extLst>
          </c:dPt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grafikai'!$H$51:$J$51</c:f>
              <c:numCache>
                <c:formatCode>0.0%</c:formatCode>
                <c:ptCount val="3"/>
                <c:pt idx="0">
                  <c:v>0.26622577854268603</c:v>
                </c:pt>
                <c:pt idx="1">
                  <c:v>0.30940173079053013</c:v>
                </c:pt>
                <c:pt idx="2">
                  <c:v>0.28886060416498494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3-4C44-8A00-4DF73A83C7D3}"/>
            </c:ext>
          </c:extLst>
        </c:ser>
        <c:ser>
          <c:idx val="1"/>
          <c:order val="2"/>
          <c:tx>
            <c:strRef>
              <c:f>'Cd grafikai'!$C$52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grafikai'!$H$52:$J$52</c:f>
              <c:numCache>
                <c:formatCode>0.0%</c:formatCode>
                <c:ptCount val="3"/>
                <c:pt idx="0">
                  <c:v>0.27984460186013127</c:v>
                </c:pt>
                <c:pt idx="1">
                  <c:v>0.25846752314572063</c:v>
                </c:pt>
                <c:pt idx="2">
                  <c:v>0.29111879272275598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C44-8A00-4DF73A83C7D3}"/>
            </c:ext>
          </c:extLst>
        </c:ser>
        <c:ser>
          <c:idx val="0"/>
          <c:order val="3"/>
          <c:tx>
            <c:strRef>
              <c:f>'Cd grafikai'!$C$53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grafikai'!$H$53:$J$53</c:f>
              <c:numCache>
                <c:formatCode>0.0%</c:formatCode>
                <c:ptCount val="3"/>
                <c:pt idx="0">
                  <c:v>0.10821780497582992</c:v>
                </c:pt>
                <c:pt idx="1">
                  <c:v>0.11479061241432061</c:v>
                </c:pt>
                <c:pt idx="2">
                  <c:v>9.1538681502726635E-2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C44-8A00-4DF73A83C7D3}"/>
            </c:ext>
          </c:extLst>
        </c:ser>
        <c:ser>
          <c:idx val="4"/>
          <c:order val="4"/>
          <c:tx>
            <c:strRef>
              <c:f>'Cd grafikai'!$C$54</c:f>
              <c:strCache>
                <c:ptCount val="1"/>
                <c:pt idx="0">
                  <c:v>Stacionarus kuro deginimas ne metalo mineralų pramonėje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grafikai'!$H$54:$J$54</c:f>
              <c:numCache>
                <c:formatCode>0.0%</c:formatCode>
                <c:ptCount val="3"/>
                <c:pt idx="0">
                  <c:v>8.4667452805250593E-2</c:v>
                </c:pt>
                <c:pt idx="1">
                  <c:v>6.3479114342512535E-2</c:v>
                </c:pt>
                <c:pt idx="2">
                  <c:v>7.2035433612773092E-2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43-4C44-8A00-4DF73A83C7D3}"/>
            </c:ext>
          </c:extLst>
        </c:ser>
        <c:ser>
          <c:idx val="2"/>
          <c:order val="5"/>
          <c:tx>
            <c:strRef>
              <c:f>'Cd grafikai'!$C$55</c:f>
              <c:strCache>
                <c:ptCount val="1"/>
                <c:pt idx="0">
                  <c:v>Stabdžių ir padangų dėvėjimasis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'Cd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'Cd grafikai'!$H$55:$J$55</c:f>
              <c:numCache>
                <c:formatCode>0.0%</c:formatCode>
                <c:ptCount val="3"/>
                <c:pt idx="0">
                  <c:v>6.5560563308365488E-2</c:v>
                </c:pt>
                <c:pt idx="1">
                  <c:v>6.7519265998289099E-2</c:v>
                </c:pt>
                <c:pt idx="2">
                  <c:v>7.0714901203557501E-2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3-4C44-8A00-4DF73A83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Gyvsidabrio</a:t>
            </a:r>
            <a:r>
              <a:rPr lang="lt-LT" sz="1200" b="1"/>
              <a:t> </a:t>
            </a:r>
            <a:r>
              <a:rPr lang="en-US" sz="1200" b="1"/>
              <a:t>(Hg) </a:t>
            </a:r>
            <a:r>
              <a:rPr lang="lt-LT" sz="1200" b="1"/>
              <a:t>išmetimai į aplinkos orą Lietuvos ūkyje pagal ūkio sektorius,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'Hg grafikai'!$C$21</c:f>
              <c:strCache>
                <c:ptCount val="1"/>
                <c:pt idx="0">
                  <c:v>ENERGIJOS GAMYBA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grafikai'!$D$21:$AL$21</c:f>
              <c:numCache>
                <c:formatCode>0.0%</c:formatCode>
                <c:ptCount val="35"/>
                <c:pt idx="0">
                  <c:v>0.87226531634143645</c:v>
                </c:pt>
                <c:pt idx="1">
                  <c:v>0.87797555334062138</c:v>
                </c:pt>
                <c:pt idx="2">
                  <c:v>0.82190935423897993</c:v>
                </c:pt>
                <c:pt idx="3">
                  <c:v>0.79447662500502181</c:v>
                </c:pt>
                <c:pt idx="4">
                  <c:v>0.78770774110223241</c:v>
                </c:pt>
                <c:pt idx="5">
                  <c:v>0.75104508130098491</c:v>
                </c:pt>
                <c:pt idx="6">
                  <c:v>0.73715054306989403</c:v>
                </c:pt>
                <c:pt idx="7">
                  <c:v>0.70604645925599685</c:v>
                </c:pt>
                <c:pt idx="8">
                  <c:v>0.6900915756440108</c:v>
                </c:pt>
                <c:pt idx="9">
                  <c:v>0.67949064187549546</c:v>
                </c:pt>
                <c:pt idx="10">
                  <c:v>0.65834728482285088</c:v>
                </c:pt>
                <c:pt idx="11">
                  <c:v>0.62530269772368963</c:v>
                </c:pt>
                <c:pt idx="12">
                  <c:v>0.66122756511830305</c:v>
                </c:pt>
                <c:pt idx="13">
                  <c:v>0.67762127872788203</c:v>
                </c:pt>
                <c:pt idx="14">
                  <c:v>0.6837793957724323</c:v>
                </c:pt>
                <c:pt idx="15">
                  <c:v>0.66145166561674729</c:v>
                </c:pt>
                <c:pt idx="16">
                  <c:v>0.8435791926315388</c:v>
                </c:pt>
                <c:pt idx="17">
                  <c:v>0.65212952786488587</c:v>
                </c:pt>
                <c:pt idx="18">
                  <c:v>0.69891941815014624</c:v>
                </c:pt>
                <c:pt idx="19">
                  <c:v>0.57359842373745151</c:v>
                </c:pt>
                <c:pt idx="20">
                  <c:v>0.59744735645624358</c:v>
                </c:pt>
                <c:pt idx="21">
                  <c:v>0.66420375167012324</c:v>
                </c:pt>
                <c:pt idx="22">
                  <c:v>0.74236204008373752</c:v>
                </c:pt>
                <c:pt idx="23">
                  <c:v>0.76846063968856293</c:v>
                </c:pt>
                <c:pt idx="24">
                  <c:v>0.75656730714541764</c:v>
                </c:pt>
                <c:pt idx="25">
                  <c:v>0.70838811114861489</c:v>
                </c:pt>
                <c:pt idx="26">
                  <c:v>0.70334913682637712</c:v>
                </c:pt>
                <c:pt idx="27">
                  <c:v>0.70110747600630829</c:v>
                </c:pt>
                <c:pt idx="28">
                  <c:v>0.7057590075182224</c:v>
                </c:pt>
                <c:pt idx="29">
                  <c:v>0.66443584544414935</c:v>
                </c:pt>
                <c:pt idx="30">
                  <c:v>0.60047688275812694</c:v>
                </c:pt>
                <c:pt idx="31">
                  <c:v>0.55017100803356656</c:v>
                </c:pt>
                <c:pt idx="32">
                  <c:v>0.58108857302372297</c:v>
                </c:pt>
                <c:pt idx="33">
                  <c:v>0.56205450278065927</c:v>
                </c:pt>
                <c:pt idx="34">
                  <c:v>0.55738477519690699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6-4C36-8A19-B817EEEBED76}"/>
            </c:ext>
          </c:extLst>
        </c:ser>
        <c:ser>
          <c:idx val="5"/>
          <c:order val="1"/>
          <c:tx>
            <c:strRef>
              <c:f>'Hg grafikai'!$C$26</c:f>
              <c:strCache>
                <c:ptCount val="1"/>
                <c:pt idx="0">
                  <c:v>KITI PRAMONĖS PROCESAI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grafikai'!$D$26:$AL$26</c:f>
              <c:numCache>
                <c:formatCode>0.0%</c:formatCode>
                <c:ptCount val="35"/>
                <c:pt idx="0">
                  <c:v>9.05796753260103E-2</c:v>
                </c:pt>
                <c:pt idx="1">
                  <c:v>8.1940562888395879E-2</c:v>
                </c:pt>
                <c:pt idx="2">
                  <c:v>0.13452470440323083</c:v>
                </c:pt>
                <c:pt idx="3">
                  <c:v>0.15720139646474487</c:v>
                </c:pt>
                <c:pt idx="4">
                  <c:v>0.16790804490594388</c:v>
                </c:pt>
                <c:pt idx="5">
                  <c:v>0.19136548022141533</c:v>
                </c:pt>
                <c:pt idx="6">
                  <c:v>0.19471724648809274</c:v>
                </c:pt>
                <c:pt idx="7">
                  <c:v>0.20739677731905867</c:v>
                </c:pt>
                <c:pt idx="8">
                  <c:v>0.19106178702231261</c:v>
                </c:pt>
                <c:pt idx="9">
                  <c:v>0.22218873632500336</c:v>
                </c:pt>
                <c:pt idx="10">
                  <c:v>0.26207357563280731</c:v>
                </c:pt>
                <c:pt idx="11">
                  <c:v>0.24832583294350538</c:v>
                </c:pt>
                <c:pt idx="12">
                  <c:v>0.23418653506449411</c:v>
                </c:pt>
                <c:pt idx="13">
                  <c:v>0.22666115805116979</c:v>
                </c:pt>
                <c:pt idx="14">
                  <c:v>0.21123850289035956</c:v>
                </c:pt>
                <c:pt idx="15">
                  <c:v>0.1795016503353751</c:v>
                </c:pt>
                <c:pt idx="16">
                  <c:v>5.8475561462920655E-3</c:v>
                </c:pt>
                <c:pt idx="17">
                  <c:v>0.15115773453375</c:v>
                </c:pt>
                <c:pt idx="18">
                  <c:v>6.0115355388923614E-3</c:v>
                </c:pt>
                <c:pt idx="19">
                  <c:v>0.15542164364349578</c:v>
                </c:pt>
                <c:pt idx="20">
                  <c:v>0.14750717674861882</c:v>
                </c:pt>
                <c:pt idx="21">
                  <c:v>0.15136695160338173</c:v>
                </c:pt>
                <c:pt idx="22">
                  <c:v>0.16124275347737485</c:v>
                </c:pt>
                <c:pt idx="23">
                  <c:v>0.14777983456772067</c:v>
                </c:pt>
                <c:pt idx="24">
                  <c:v>0.153453633326848</c:v>
                </c:pt>
                <c:pt idx="25">
                  <c:v>0.13362119222775448</c:v>
                </c:pt>
                <c:pt idx="26">
                  <c:v>0.13016150331329815</c:v>
                </c:pt>
                <c:pt idx="27">
                  <c:v>0.12205958096881417</c:v>
                </c:pt>
                <c:pt idx="28">
                  <c:v>0.11691923560776181</c:v>
                </c:pt>
                <c:pt idx="29">
                  <c:v>0.11263550326741673</c:v>
                </c:pt>
                <c:pt idx="30">
                  <c:v>0.10698265573327356</c:v>
                </c:pt>
                <c:pt idx="31">
                  <c:v>8.4985048875582142E-2</c:v>
                </c:pt>
                <c:pt idx="32">
                  <c:v>9.1569897830465694E-2</c:v>
                </c:pt>
                <c:pt idx="33">
                  <c:v>0.10525849590823155</c:v>
                </c:pt>
                <c:pt idx="34">
                  <c:v>0.10060630135102655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66-4C36-8A19-B817EEEBED76}"/>
            </c:ext>
          </c:extLst>
        </c:ser>
        <c:ser>
          <c:idx val="7"/>
          <c:order val="2"/>
          <c:tx>
            <c:strRef>
              <c:f>'Hg grafikai'!$C$28</c:f>
              <c:strCache>
                <c:ptCount val="1"/>
                <c:pt idx="0">
                  <c:v>ATLIEKŲ TVARKYMAS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grafikai'!$D$28:$AL$28</c:f>
              <c:numCache>
                <c:formatCode>0.0%</c:formatCode>
                <c:ptCount val="35"/>
                <c:pt idx="0">
                  <c:v>1.1158521621017342E-3</c:v>
                </c:pt>
                <c:pt idx="1">
                  <c:v>1.0571774910739717E-3</c:v>
                </c:pt>
                <c:pt idx="2">
                  <c:v>1.1205126638000999E-3</c:v>
                </c:pt>
                <c:pt idx="3">
                  <c:v>3.1945118279752961E-3</c:v>
                </c:pt>
                <c:pt idx="4">
                  <c:v>3.9697384654320822E-3</c:v>
                </c:pt>
                <c:pt idx="5">
                  <c:v>4.4432265022964724E-3</c:v>
                </c:pt>
                <c:pt idx="6">
                  <c:v>4.9364288128403979E-3</c:v>
                </c:pt>
                <c:pt idx="7">
                  <c:v>1.1924765785341527E-2</c:v>
                </c:pt>
                <c:pt idx="8">
                  <c:v>4.8090759577151698E-2</c:v>
                </c:pt>
                <c:pt idx="9">
                  <c:v>2.3469936198100259E-2</c:v>
                </c:pt>
                <c:pt idx="10">
                  <c:v>1.4968685673446007E-3</c:v>
                </c:pt>
                <c:pt idx="11">
                  <c:v>4.1033327758076554E-2</c:v>
                </c:pt>
                <c:pt idx="12">
                  <c:v>8.0186729511457222E-3</c:v>
                </c:pt>
                <c:pt idx="13">
                  <c:v>2.9920101256078755E-3</c:v>
                </c:pt>
                <c:pt idx="14">
                  <c:v>1.3710742055792594E-2</c:v>
                </c:pt>
                <c:pt idx="15">
                  <c:v>7.5245751723218068E-2</c:v>
                </c:pt>
                <c:pt idx="16">
                  <c:v>5.9522460977042363E-2</c:v>
                </c:pt>
                <c:pt idx="17">
                  <c:v>0.12697053781177223</c:v>
                </c:pt>
                <c:pt idx="18">
                  <c:v>0.19970493281710686</c:v>
                </c:pt>
                <c:pt idx="19">
                  <c:v>0.19586290789264857</c:v>
                </c:pt>
                <c:pt idx="20">
                  <c:v>0.17817294990125962</c:v>
                </c:pt>
                <c:pt idx="21">
                  <c:v>0.1060163050369104</c:v>
                </c:pt>
                <c:pt idx="22">
                  <c:v>1.3360468697049809E-2</c:v>
                </c:pt>
                <c:pt idx="23">
                  <c:v>6.3552961693639975E-3</c:v>
                </c:pt>
                <c:pt idx="24">
                  <c:v>8.5971668433588392E-3</c:v>
                </c:pt>
                <c:pt idx="25">
                  <c:v>8.2775897178045316E-2</c:v>
                </c:pt>
                <c:pt idx="26">
                  <c:v>9.071712401649587E-2</c:v>
                </c:pt>
                <c:pt idx="27">
                  <c:v>0.10035314434482293</c:v>
                </c:pt>
                <c:pt idx="28">
                  <c:v>9.8490787770257937E-2</c:v>
                </c:pt>
                <c:pt idx="29">
                  <c:v>0.14655105726636514</c:v>
                </c:pt>
                <c:pt idx="30">
                  <c:v>0.22797413923175641</c:v>
                </c:pt>
                <c:pt idx="31">
                  <c:v>0.31214330981896016</c:v>
                </c:pt>
                <c:pt idx="32">
                  <c:v>0.2708720178834797</c:v>
                </c:pt>
                <c:pt idx="33">
                  <c:v>0.26645039160437622</c:v>
                </c:pt>
                <c:pt idx="34">
                  <c:v>0.2773665586510477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66-4C36-8A19-B817EEEBED76}"/>
            </c:ext>
          </c:extLst>
        </c:ser>
        <c:ser>
          <c:idx val="4"/>
          <c:order val="3"/>
          <c:tx>
            <c:strRef>
              <c:f>'Hg grafikai'!$C$25</c:f>
              <c:strCache>
                <c:ptCount val="1"/>
                <c:pt idx="0">
                  <c:v>KELIŲ TRANSPORTAS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grafikai'!$D$25:$AL$25</c:f>
              <c:numCache>
                <c:formatCode>0.0%</c:formatCode>
                <c:ptCount val="35"/>
                <c:pt idx="0">
                  <c:v>2.2700158956741965E-2</c:v>
                </c:pt>
                <c:pt idx="1">
                  <c:v>2.4035033876241795E-2</c:v>
                </c:pt>
                <c:pt idx="2">
                  <c:v>2.7790114096956656E-2</c:v>
                </c:pt>
                <c:pt idx="3">
                  <c:v>2.5541898658483872E-2</c:v>
                </c:pt>
                <c:pt idx="4">
                  <c:v>2.137258161829771E-2</c:v>
                </c:pt>
                <c:pt idx="5">
                  <c:v>3.2904170586706416E-2</c:v>
                </c:pt>
                <c:pt idx="6">
                  <c:v>3.718862458251531E-2</c:v>
                </c:pt>
                <c:pt idx="7">
                  <c:v>4.3039037810446733E-2</c:v>
                </c:pt>
                <c:pt idx="8">
                  <c:v>4.0398453916080199E-2</c:v>
                </c:pt>
                <c:pt idx="9">
                  <c:v>3.9899341158132061E-2</c:v>
                </c:pt>
                <c:pt idx="10">
                  <c:v>3.8871453566016491E-2</c:v>
                </c:pt>
                <c:pt idx="11">
                  <c:v>3.9925108163034677E-2</c:v>
                </c:pt>
                <c:pt idx="12">
                  <c:v>3.8743367082596042E-2</c:v>
                </c:pt>
                <c:pt idx="13">
                  <c:v>3.7797489470996197E-2</c:v>
                </c:pt>
                <c:pt idx="14">
                  <c:v>3.7792826949758947E-2</c:v>
                </c:pt>
                <c:pt idx="15">
                  <c:v>3.1894500272507058E-2</c:v>
                </c:pt>
                <c:pt idx="16">
                  <c:v>3.7650334898318198E-2</c:v>
                </c:pt>
                <c:pt idx="17">
                  <c:v>3.8096497576315842E-2</c:v>
                </c:pt>
                <c:pt idx="18">
                  <c:v>4.5410416361234544E-2</c:v>
                </c:pt>
                <c:pt idx="19">
                  <c:v>3.340359379912592E-2</c:v>
                </c:pt>
                <c:pt idx="20">
                  <c:v>3.5138830423218387E-2</c:v>
                </c:pt>
                <c:pt idx="21">
                  <c:v>3.605253336580249E-2</c:v>
                </c:pt>
                <c:pt idx="22">
                  <c:v>3.9071404661558305E-2</c:v>
                </c:pt>
                <c:pt idx="23">
                  <c:v>3.5932072064482116E-2</c:v>
                </c:pt>
                <c:pt idx="24">
                  <c:v>4.1983143135836822E-2</c:v>
                </c:pt>
                <c:pt idx="25">
                  <c:v>3.9523406897325801E-2</c:v>
                </c:pt>
                <c:pt idx="26">
                  <c:v>4.169890615318967E-2</c:v>
                </c:pt>
                <c:pt idx="27">
                  <c:v>4.1566353371379101E-2</c:v>
                </c:pt>
                <c:pt idx="28">
                  <c:v>4.3392487326883236E-2</c:v>
                </c:pt>
                <c:pt idx="29">
                  <c:v>4.3904183036149319E-2</c:v>
                </c:pt>
                <c:pt idx="30">
                  <c:v>3.793926443666671E-2</c:v>
                </c:pt>
                <c:pt idx="31">
                  <c:v>3.063214789993067E-2</c:v>
                </c:pt>
                <c:pt idx="32">
                  <c:v>3.3135565792070866E-2</c:v>
                </c:pt>
                <c:pt idx="33">
                  <c:v>3.8532823327614374E-2</c:v>
                </c:pt>
                <c:pt idx="34">
                  <c:v>3.8962150062451274E-2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6-4C36-8A19-B817EEEBED76}"/>
            </c:ext>
          </c:extLst>
        </c:ser>
        <c:ser>
          <c:idx val="1"/>
          <c:order val="4"/>
          <c:tx>
            <c:strRef>
              <c:f>'Hg grafikai'!$C$22</c:f>
              <c:strCache>
                <c:ptCount val="1"/>
                <c:pt idx="0">
                  <c:v>DEGALŲ / KURO GAMYBA IR PASKIRSTYMAS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grafikai'!$D$22:$AL$22</c:f>
              <c:numCache>
                <c:formatCode>0.0%</c:formatCode>
                <c:ptCount val="35"/>
                <c:pt idx="0">
                  <c:v>1.0770608452630637E-2</c:v>
                </c:pt>
                <c:pt idx="1">
                  <c:v>1.2484893245371649E-2</c:v>
                </c:pt>
                <c:pt idx="2">
                  <c:v>7.8849079375772641E-3</c:v>
                </c:pt>
                <c:pt idx="3">
                  <c:v>1.2074773247778331E-2</c:v>
                </c:pt>
                <c:pt idx="4">
                  <c:v>9.4288854970755297E-3</c:v>
                </c:pt>
                <c:pt idx="5">
                  <c:v>9.4040443277542633E-3</c:v>
                </c:pt>
                <c:pt idx="6">
                  <c:v>1.1375395051039097E-2</c:v>
                </c:pt>
                <c:pt idx="7">
                  <c:v>1.6362708314102529E-2</c:v>
                </c:pt>
                <c:pt idx="8">
                  <c:v>1.9035583162027716E-2</c:v>
                </c:pt>
                <c:pt idx="9">
                  <c:v>1.5350359039218064E-2</c:v>
                </c:pt>
                <c:pt idx="10">
                  <c:v>1.9851069173369672E-2</c:v>
                </c:pt>
                <c:pt idx="11">
                  <c:v>2.654355566399642E-2</c:v>
                </c:pt>
                <c:pt idx="12">
                  <c:v>2.5399432574521257E-2</c:v>
                </c:pt>
                <c:pt idx="13">
                  <c:v>2.7356096472130224E-2</c:v>
                </c:pt>
                <c:pt idx="14">
                  <c:v>3.1583232470985795E-2</c:v>
                </c:pt>
                <c:pt idx="15">
                  <c:v>2.9301194350498553E-2</c:v>
                </c:pt>
                <c:pt idx="16">
                  <c:v>2.754251963544441E-2</c:v>
                </c:pt>
                <c:pt idx="17">
                  <c:v>1.3052838578685295E-2</c:v>
                </c:pt>
                <c:pt idx="18">
                  <c:v>2.988790320628459E-2</c:v>
                </c:pt>
                <c:pt idx="19">
                  <c:v>2.484681616072109E-2</c:v>
                </c:pt>
                <c:pt idx="20">
                  <c:v>2.5976324376084249E-2</c:v>
                </c:pt>
                <c:pt idx="21">
                  <c:v>2.7125050237898223E-2</c:v>
                </c:pt>
                <c:pt idx="22">
                  <c:v>2.7694085621635969E-2</c:v>
                </c:pt>
                <c:pt idx="23">
                  <c:v>2.7085348114813074E-2</c:v>
                </c:pt>
                <c:pt idx="24">
                  <c:v>2.3622986244109644E-2</c:v>
                </c:pt>
                <c:pt idx="25">
                  <c:v>2.3120230837457224E-2</c:v>
                </c:pt>
                <c:pt idx="26">
                  <c:v>2.5160573942502755E-2</c:v>
                </c:pt>
                <c:pt idx="27">
                  <c:v>2.5011126844788158E-2</c:v>
                </c:pt>
                <c:pt idx="28">
                  <c:v>2.3981361342062649E-2</c:v>
                </c:pt>
                <c:pt idx="29">
                  <c:v>2.2846502684657405E-2</c:v>
                </c:pt>
                <c:pt idx="30">
                  <c:v>1.8026663930069842E-2</c:v>
                </c:pt>
                <c:pt idx="31">
                  <c:v>1.4407314190663233E-2</c:v>
                </c:pt>
                <c:pt idx="32">
                  <c:v>1.6050090394925106E-2</c:v>
                </c:pt>
                <c:pt idx="33">
                  <c:v>1.9912274327537081E-2</c:v>
                </c:pt>
                <c:pt idx="34">
                  <c:v>1.851138141284055E-2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6-4C36-8A19-B817EEEBED76}"/>
            </c:ext>
          </c:extLst>
        </c:ser>
        <c:ser>
          <c:idx val="2"/>
          <c:order val="5"/>
          <c:tx>
            <c:strRef>
              <c:f>'Hg grafikai'!$C$23</c:f>
              <c:strCache>
                <c:ptCount val="1"/>
                <c:pt idx="0">
                  <c:v>PROCESAI MINERALŲ PRAMONĖJE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grafikai'!$D$23:$AL$23</c:f>
              <c:numCache>
                <c:formatCode>0.0%</c:formatCode>
                <c:ptCount val="35"/>
                <c:pt idx="0">
                  <c:v>5.7088030667653555E-6</c:v>
                </c:pt>
                <c:pt idx="1">
                  <c:v>5.4086180124353714E-6</c:v>
                </c:pt>
                <c:pt idx="2">
                  <c:v>9.889098583917974E-6</c:v>
                </c:pt>
                <c:pt idx="3">
                  <c:v>1.2070749664556812E-5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66-4C36-8A19-B817EEEBED76}"/>
            </c:ext>
          </c:extLst>
        </c:ser>
        <c:ser>
          <c:idx val="6"/>
          <c:order val="6"/>
          <c:tx>
            <c:strRef>
              <c:f>'Hg grafikai'!$C$29</c:f>
              <c:strCache>
                <c:ptCount val="1"/>
                <c:pt idx="0">
                  <c:v>GAISRAI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grafikai'!$D$29:$AL$29</c:f>
              <c:numCache>
                <c:formatCode>0.0%</c:formatCode>
                <c:ptCount val="35"/>
                <c:pt idx="0">
                  <c:v>2.2789332519748185E-3</c:v>
                </c:pt>
                <c:pt idx="1">
                  <c:v>2.3400259629714677E-3</c:v>
                </c:pt>
                <c:pt idx="2">
                  <c:v>6.6630076201821655E-3</c:v>
                </c:pt>
                <c:pt idx="3">
                  <c:v>7.3798954015811746E-3</c:v>
                </c:pt>
                <c:pt idx="4">
                  <c:v>9.4831939425062128E-3</c:v>
                </c:pt>
                <c:pt idx="5">
                  <c:v>1.068879040084466E-2</c:v>
                </c:pt>
                <c:pt idx="6">
                  <c:v>1.3856187349730441E-2</c:v>
                </c:pt>
                <c:pt idx="7">
                  <c:v>1.4404490735930683E-2</c:v>
                </c:pt>
                <c:pt idx="8">
                  <c:v>1.0794728754754193E-2</c:v>
                </c:pt>
                <c:pt idx="9">
                  <c:v>1.9072067823539891E-2</c:v>
                </c:pt>
                <c:pt idx="10">
                  <c:v>1.8750874578164725E-2</c:v>
                </c:pt>
                <c:pt idx="11">
                  <c:v>1.8195728182189754E-2</c:v>
                </c:pt>
                <c:pt idx="12">
                  <c:v>3.1681483130447503E-2</c:v>
                </c:pt>
                <c:pt idx="13">
                  <c:v>2.6771894383039046E-2</c:v>
                </c:pt>
                <c:pt idx="14">
                  <c:v>2.0909493273695727E-2</c:v>
                </c:pt>
                <c:pt idx="15">
                  <c:v>2.1754458008626968E-2</c:v>
                </c:pt>
                <c:pt idx="16">
                  <c:v>2.4819924827170218E-2</c:v>
                </c:pt>
                <c:pt idx="17">
                  <c:v>1.7817188199453445E-2</c:v>
                </c:pt>
                <c:pt idx="18">
                  <c:v>1.9098460799012913E-2</c:v>
                </c:pt>
                <c:pt idx="19">
                  <c:v>1.6098163991399499E-2</c:v>
                </c:pt>
                <c:pt idx="20">
                  <c:v>1.4852374630676828E-2</c:v>
                </c:pt>
                <c:pt idx="21">
                  <c:v>1.4455571345525785E-2</c:v>
                </c:pt>
                <c:pt idx="22">
                  <c:v>1.5499750919519401E-2</c:v>
                </c:pt>
                <c:pt idx="23">
                  <c:v>1.3705384392010252E-2</c:v>
                </c:pt>
                <c:pt idx="24">
                  <c:v>1.5050548983887371E-2</c:v>
                </c:pt>
                <c:pt idx="25">
                  <c:v>1.1970607190573201E-2</c:v>
                </c:pt>
                <c:pt idx="26">
                  <c:v>8.3419806444130305E-3</c:v>
                </c:pt>
                <c:pt idx="27">
                  <c:v>9.2120963717032284E-3</c:v>
                </c:pt>
                <c:pt idx="28">
                  <c:v>1.0873051888128002E-2</c:v>
                </c:pt>
                <c:pt idx="29">
                  <c:v>9.0069045321132003E-3</c:v>
                </c:pt>
                <c:pt idx="30">
                  <c:v>8.1764285977436249E-3</c:v>
                </c:pt>
                <c:pt idx="31">
                  <c:v>7.3033066787718988E-3</c:v>
                </c:pt>
                <c:pt idx="32">
                  <c:v>6.9833862165293893E-3</c:v>
                </c:pt>
                <c:pt idx="33">
                  <c:v>7.5176772034439001E-3</c:v>
                </c:pt>
                <c:pt idx="34">
                  <c:v>6.9070683459458004E-3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66-4C36-8A19-B817EEEBED76}"/>
            </c:ext>
          </c:extLst>
        </c:ser>
        <c:ser>
          <c:idx val="3"/>
          <c:order val="7"/>
          <c:tx>
            <c:strRef>
              <c:f>'Hg grafikai'!$C$24</c:f>
              <c:strCache>
                <c:ptCount val="1"/>
                <c:pt idx="0">
                  <c:v>NE KELIŲ TRANSPORTAS IR MECHANIZMAI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'Hg grafikai'!$D$2:$AL$2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'Hg grafikai'!$D$24:$AL$24</c:f>
              <c:numCache>
                <c:formatCode>0.0%</c:formatCode>
                <c:ptCount val="35"/>
                <c:pt idx="0">
                  <c:v>2.8374670603750827E-4</c:v>
                </c:pt>
                <c:pt idx="1">
                  <c:v>1.6134457731153837E-4</c:v>
                </c:pt>
                <c:pt idx="2">
                  <c:v>9.7509940688970096E-5</c:v>
                </c:pt>
                <c:pt idx="3">
                  <c:v>1.1882864475016078E-4</c:v>
                </c:pt>
                <c:pt idx="4">
                  <c:v>1.2981446851215213E-4</c:v>
                </c:pt>
                <c:pt idx="5">
                  <c:v>1.4920665999789705E-4</c:v>
                </c:pt>
                <c:pt idx="6">
                  <c:v>7.7557464588792887E-4</c:v>
                </c:pt>
                <c:pt idx="7">
                  <c:v>8.2576077912291834E-4</c:v>
                </c:pt>
                <c:pt idx="8">
                  <c:v>5.2711192366276002E-4</c:v>
                </c:pt>
                <c:pt idx="9">
                  <c:v>5.2891758051077341E-4</c:v>
                </c:pt>
                <c:pt idx="10">
                  <c:v>6.0887365944639008E-4</c:v>
                </c:pt>
                <c:pt idx="11">
                  <c:v>6.7374956550746525E-4</c:v>
                </c:pt>
                <c:pt idx="12">
                  <c:v>7.4294407849221093E-4</c:v>
                </c:pt>
                <c:pt idx="13">
                  <c:v>8.0007276917477734E-4</c:v>
                </c:pt>
                <c:pt idx="14">
                  <c:v>9.8580658697503183E-4</c:v>
                </c:pt>
                <c:pt idx="15">
                  <c:v>8.5077969302692607E-4</c:v>
                </c:pt>
                <c:pt idx="16">
                  <c:v>1.0380108841939032E-3</c:v>
                </c:pt>
                <c:pt idx="17">
                  <c:v>7.756754351372861E-4</c:v>
                </c:pt>
                <c:pt idx="18">
                  <c:v>9.6733312732241435E-4</c:v>
                </c:pt>
                <c:pt idx="19">
                  <c:v>7.6845077515772626E-4</c:v>
                </c:pt>
                <c:pt idx="20">
                  <c:v>9.0498746389859662E-4</c:v>
                </c:pt>
                <c:pt idx="21">
                  <c:v>7.7983674035818037E-4</c:v>
                </c:pt>
                <c:pt idx="22">
                  <c:v>7.6949653912405166E-4</c:v>
                </c:pt>
                <c:pt idx="23">
                  <c:v>6.8142500304684028E-4</c:v>
                </c:pt>
                <c:pt idx="24">
                  <c:v>7.2521432054168994E-4</c:v>
                </c:pt>
                <c:pt idx="25">
                  <c:v>6.0055452022910372E-4</c:v>
                </c:pt>
                <c:pt idx="26">
                  <c:v>5.7077510372346171E-4</c:v>
                </c:pt>
                <c:pt idx="27">
                  <c:v>6.9022209218414247E-4</c:v>
                </c:pt>
                <c:pt idx="28">
                  <c:v>5.8406854668384162E-4</c:v>
                </c:pt>
                <c:pt idx="29">
                  <c:v>6.2000376914876914E-4</c:v>
                </c:pt>
                <c:pt idx="30">
                  <c:v>4.2396531236286051E-4</c:v>
                </c:pt>
                <c:pt idx="31">
                  <c:v>3.5786450252539321E-4</c:v>
                </c:pt>
                <c:pt idx="32">
                  <c:v>3.0046885880609327E-4</c:v>
                </c:pt>
                <c:pt idx="33">
                  <c:v>2.7383484813755702E-4</c:v>
                </c:pt>
                <c:pt idx="34">
                  <c:v>2.6176497978097808E-4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66-4C36-8A19-B817EEEB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42390800"/>
        <c:axId val="1742377488"/>
      </c:barChart>
      <c:catAx>
        <c:axId val="17423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77488"/>
        <c:crosses val="autoZero"/>
        <c:auto val="1"/>
        <c:lblAlgn val="ctr"/>
        <c:lblOffset val="100"/>
        <c:noMultiLvlLbl val="0"/>
      </c:catAx>
      <c:valAx>
        <c:axId val="17423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423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5</a:t>
            </a:r>
            <a:r>
              <a:rPr lang="en-US" sz="1200" baseline="0"/>
              <a:t> did</a:t>
            </a:r>
            <a:r>
              <a:rPr lang="lt-LT" sz="1200" baseline="0"/>
              <a:t>ž</a:t>
            </a:r>
            <a:r>
              <a:rPr lang="en-US" sz="1200" baseline="0"/>
              <a:t>iausi</a:t>
            </a:r>
            <a:r>
              <a:rPr lang="lt-LT" sz="1200" baseline="0"/>
              <a:t> </a:t>
            </a:r>
            <a:r>
              <a:rPr lang="en-US" sz="1200" baseline="0"/>
              <a:t>Hg</a:t>
            </a:r>
            <a:r>
              <a:rPr lang="lt-LT" sz="1200" baseline="0"/>
              <a:t> šaltiniai Lietuvoje </a:t>
            </a:r>
            <a:r>
              <a:rPr lang="en-US" sz="1200" baseline="0"/>
              <a:t>2022</a:t>
            </a:r>
            <a:r>
              <a:rPr lang="lt-LT" sz="1200" baseline="0"/>
              <a:t>-</a:t>
            </a:r>
            <a:r>
              <a:rPr lang="en-US" sz="1200" baseline="0"/>
              <a:t>2024 m. </a:t>
            </a:r>
            <a:endParaRPr lang="lt-L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'Hg grafikai'!$C$51</c:f>
              <c:strCache>
                <c:ptCount val="1"/>
                <c:pt idx="0">
                  <c:v>Medicininių atliekų deginimas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grafikai'!$H$51:$J$51</c:f>
              <c:numCache>
                <c:formatCode>0.0%</c:formatCode>
                <c:ptCount val="3"/>
                <c:pt idx="0">
                  <c:v>0.26325744506556359</c:v>
                </c:pt>
                <c:pt idx="1">
                  <c:v>0.25556989214733583</c:v>
                </c:pt>
                <c:pt idx="2">
                  <c:v>0.26545503025174788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3-4CA2-8615-1E01F4EEBB70}"/>
            </c:ext>
          </c:extLst>
        </c:ser>
        <c:ser>
          <c:idx val="1"/>
          <c:order val="1"/>
          <c:tx>
            <c:strRef>
              <c:f>'Hg grafikai'!$C$53</c:f>
              <c:strCache>
                <c:ptCount val="1"/>
                <c:pt idx="0">
                  <c:v>Viešoji elektros ir šilumos gamyba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grafikai'!$H$53:$J$53</c:f>
              <c:numCache>
                <c:formatCode>0.0%</c:formatCode>
                <c:ptCount val="3"/>
                <c:pt idx="0">
                  <c:v>0.18294506473406544</c:v>
                </c:pt>
                <c:pt idx="1">
                  <c:v>0.21044540906946055</c:v>
                </c:pt>
                <c:pt idx="2">
                  <c:v>0.20912245144978886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3-4CA2-8615-1E01F4EEBB70}"/>
            </c:ext>
          </c:extLst>
        </c:ser>
        <c:ser>
          <c:idx val="2"/>
          <c:order val="2"/>
          <c:tx>
            <c:strRef>
              <c:f>'Hg grafikai'!$C$54</c:f>
              <c:strCache>
                <c:ptCount val="1"/>
                <c:pt idx="0">
                  <c:v>POT ir sunkiųjų metalų vartojimas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grafikai'!$H$54:$J$54</c:f>
              <c:numCache>
                <c:formatCode>0.0%</c:formatCode>
                <c:ptCount val="3"/>
                <c:pt idx="0">
                  <c:v>9.1074931543295962E-2</c:v>
                </c:pt>
                <c:pt idx="1">
                  <c:v>0.10479760283798149</c:v>
                </c:pt>
                <c:pt idx="2">
                  <c:v>0.10017841985618628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3-4CA2-8615-1E01F4EEBB70}"/>
            </c:ext>
          </c:extLst>
        </c:ser>
        <c:ser>
          <c:idx val="3"/>
          <c:order val="3"/>
          <c:tx>
            <c:strRef>
              <c:f>'Hg grafikai'!$C$55</c:f>
              <c:strCache>
                <c:ptCount val="1"/>
                <c:pt idx="0">
                  <c:v>Stacionarus kuro deginimas namų ūkiuose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63-4CA2-8615-1E01F4EEBB70}"/>
              </c:ext>
            </c:extLst>
          </c:dPt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grafikai'!$H$55:$J$55</c:f>
              <c:numCache>
                <c:formatCode>0.0%</c:formatCode>
                <c:ptCount val="3"/>
                <c:pt idx="0">
                  <c:v>6.6861852807979211E-2</c:v>
                </c:pt>
                <c:pt idx="1">
                  <c:v>5.8098448202867033E-2</c:v>
                </c:pt>
                <c:pt idx="2">
                  <c:v>5.9834979603517385E-2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63-4CA2-8615-1E01F4EEBB70}"/>
            </c:ext>
          </c:extLst>
        </c:ser>
        <c:ser>
          <c:idx val="4"/>
          <c:order val="4"/>
          <c:tx>
            <c:strRef>
              <c:f>'Hg grafikai'!$C$52</c:f>
              <c:strCache>
                <c:ptCount val="1"/>
                <c:pt idx="0">
                  <c:v>Stacionarus kuro deginimas ne metalo mineralų pramonėje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grafikai'!$H$52:$J$52</c:f>
              <c:numCache>
                <c:formatCode>0.0%</c:formatCode>
                <c:ptCount val="3"/>
                <c:pt idx="0">
                  <c:v>0.21792420005987087</c:v>
                </c:pt>
                <c:pt idx="1">
                  <c:v>0.18213327117183176</c:v>
                </c:pt>
                <c:pt idx="2">
                  <c:v>0.19890578739133588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63-4CA2-8615-1E01F4EEBB70}"/>
            </c:ext>
          </c:extLst>
        </c:ser>
        <c:ser>
          <c:idx val="5"/>
          <c:order val="5"/>
          <c:tx>
            <c:strRef>
              <c:f>'Hg grafikai'!$C$56</c:f>
              <c:strCache>
                <c:ptCount val="1"/>
                <c:pt idx="0">
                  <c:v>kiti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'Hg grafikai'!$H$50:$J$50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'Hg grafikai'!$H$56:$J$56</c:f>
              <c:numCache>
                <c:formatCode>0.0%</c:formatCode>
                <c:ptCount val="3"/>
                <c:pt idx="0">
                  <c:v>0.25298633500832934</c:v>
                </c:pt>
                <c:pt idx="1">
                  <c:v>0.31318681594669162</c:v>
                </c:pt>
                <c:pt idx="2">
                  <c:v>0.12242614974951284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63-4CA2-8615-1E01F4EE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60605967"/>
        <c:axId val="1760608047"/>
      </c:barChart>
      <c:catAx>
        <c:axId val="176060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8047"/>
        <c:crosses val="autoZero"/>
        <c:auto val="1"/>
        <c:lblAlgn val="ctr"/>
        <c:lblOffset val="100"/>
        <c:noMultiLvlLbl val="0"/>
      </c:catAx>
      <c:valAx>
        <c:axId val="17606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6060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30</xdr:row>
      <xdr:rowOff>52386</xdr:rowOff>
    </xdr:from>
    <xdr:to>
      <xdr:col>23</xdr:col>
      <xdr:colOff>609600</xdr:colOff>
      <xdr:row>45</xdr:row>
      <xdr:rowOff>114300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3F89371-DD90-48FC-A730-F644EE13B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57</xdr:row>
      <xdr:rowOff>28575</xdr:rowOff>
    </xdr:from>
    <xdr:to>
      <xdr:col>10</xdr:col>
      <xdr:colOff>200025</xdr:colOff>
      <xdr:row>71</xdr:row>
      <xdr:rowOff>85726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76DB4EB-12C4-402B-919E-4F77B6FB9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438151</xdr:colOff>
      <xdr:row>31</xdr:row>
      <xdr:rowOff>23811</xdr:rowOff>
    </xdr:from>
    <xdr:to>
      <xdr:col>26</xdr:col>
      <xdr:colOff>352425</xdr:colOff>
      <xdr:row>46</xdr:row>
      <xdr:rowOff>57150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F196C43-1D68-48AC-ADC4-3275D76EC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219075</xdr:colOff>
      <xdr:row>57</xdr:row>
      <xdr:rowOff>38100</xdr:rowOff>
    </xdr:from>
    <xdr:to>
      <xdr:col>10</xdr:col>
      <xdr:colOff>180975</xdr:colOff>
      <xdr:row>71</xdr:row>
      <xdr:rowOff>95251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BF3E6212-9991-43CA-A1ED-F7BCFA48F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600076</xdr:colOff>
      <xdr:row>30</xdr:row>
      <xdr:rowOff>42861</xdr:rowOff>
    </xdr:from>
    <xdr:to>
      <xdr:col>21</xdr:col>
      <xdr:colOff>609600</xdr:colOff>
      <xdr:row>45</xdr:row>
      <xdr:rowOff>104775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E7C6FA3-F680-451D-892E-9C5F6A299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57</xdr:row>
      <xdr:rowOff>0</xdr:rowOff>
    </xdr:from>
    <xdr:to>
      <xdr:col>10</xdr:col>
      <xdr:colOff>190500</xdr:colOff>
      <xdr:row>71</xdr:row>
      <xdr:rowOff>57151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ABD4352F-B1E0-45D8-BC6A-4F1B33FCA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Relationship Id="rId1" Type="http://schemas.openxmlformats.org/officeDocument/2006/relationships/externalLinkPath" Target="file:///C:\Users\LauraDoveikaite\Downloads\&#8222;Inventories%20time%20series%20and%20analysis%20LT_2022%2002%2015%202022%2009%2013%20_submissions_2005-2020%20for%20publishing&#82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2 analize LT"/>
      <sheetName val="SO2 grafikai"/>
      <sheetName val="NOx analize LT"/>
      <sheetName val="NOx grafikai"/>
      <sheetName val="KD2.5 analize LT"/>
      <sheetName val="KD2.5 grafikai"/>
      <sheetName val="NH3 analize LT"/>
      <sheetName val="NH3 grafikai"/>
      <sheetName val="NMVOC analize LT"/>
      <sheetName val="NMVOC grafikai"/>
    </sheetNames>
    <sheetDataSet>
      <sheetData sheetId="0">
        <row r="16">
          <cell r="A16" t="str">
            <v>ENERGIJOS GAMYBA</v>
          </cell>
        </row>
        <row r="77">
          <cell r="A77" t="str">
            <v>DEGALŲ / KURO GAMYBA IR PASKIRSTYMAS</v>
          </cell>
        </row>
        <row r="124">
          <cell r="A124" t="str">
            <v>KELIŲ TRANSPORTAS</v>
          </cell>
        </row>
        <row r="188">
          <cell r="A188" t="str">
            <v>NE KELIŲ TRANSPORTAS IR MECHANIZMAI</v>
          </cell>
        </row>
        <row r="314">
          <cell r="A314" t="str">
            <v>KITI PRAMONĖS PROCESAI</v>
          </cell>
        </row>
        <row r="339">
          <cell r="A339" t="str">
            <v>ATLIEKŲ TVARKYMAS</v>
          </cell>
        </row>
      </sheetData>
      <sheetData sheetId="1"/>
      <sheetData sheetId="2">
        <row r="37">
          <cell r="A37" t="str">
            <v>Viešoji elektros ir šilumos gamyba</v>
          </cell>
        </row>
      </sheetData>
      <sheetData sheetId="3"/>
      <sheetData sheetId="4">
        <row r="54">
          <cell r="A54" t="str">
            <v>Stacionarus kuro deginimas namų ūkiuose:</v>
          </cell>
        </row>
        <row r="339">
          <cell r="A339" t="str">
            <v xml:space="preserve">ŽEMĖS ŪKIO VEIKLOS </v>
          </cell>
        </row>
        <row r="372">
          <cell r="A372" t="str">
            <v>GAISRAI</v>
          </cell>
        </row>
      </sheetData>
      <sheetData sheetId="5"/>
      <sheetData sheetId="6">
        <row r="342">
          <cell r="A342" t="str">
            <v>Mėšlo tvarkymas tvartuose</v>
          </cell>
        </row>
      </sheetData>
      <sheetData sheetId="7"/>
      <sheetData sheetId="8">
        <row r="63">
          <cell r="A63" t="str">
            <v>Stacionarus kuro deginimas namų ūkiuose:</v>
          </cell>
        </row>
      </sheetData>
      <sheetData sheetId="9">
        <row r="2">
          <cell r="D2">
            <v>2005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4698-AA11-4D4D-AE33-74EA0FCEF6DD}">
  <dimension ref="A1:AR413"/>
  <sheetViews>
    <sheetView tabSelected="1" workbookViewId="0">
      <pane xSplit="3" ySplit="5" topLeftCell="D403" activePane="bottomRight" state="frozen"/>
      <selection pane="topRight" activeCell="D1" sqref="D1"/>
      <selection pane="bottomLeft" activeCell="A6" sqref="A6"/>
      <selection pane="bottomRight" activeCell="E411" sqref="E411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4" width="11.54296875" style="2" customWidth="1"/>
    <col min="5" max="6" width="10.54296875" style="2" bestFit="1" customWidth="1"/>
    <col min="7" max="18" width="11.7265625" style="2" bestFit="1" customWidth="1"/>
    <col min="19" max="19" width="11.54296875" style="2" customWidth="1"/>
    <col min="20" max="21" width="10.54296875" style="2" bestFit="1" customWidth="1"/>
    <col min="22" max="33" width="11.7265625" style="2" bestFit="1" customWidth="1"/>
    <col min="34" max="34" width="10.54296875" style="2" customWidth="1"/>
    <col min="35" max="35" width="9.7265625" style="2" customWidth="1"/>
    <col min="36" max="36" width="10.26953125" style="2" bestFit="1" customWidth="1"/>
    <col min="37" max="37" width="10" style="2" customWidth="1"/>
    <col min="38" max="16384" width="9.1796875" style="2"/>
  </cols>
  <sheetData>
    <row r="1" spans="1:44" ht="20" x14ac:dyDescent="0.4">
      <c r="A1" s="1" t="s">
        <v>0</v>
      </c>
    </row>
    <row r="2" spans="1:44" x14ac:dyDescent="0.4">
      <c r="A2" s="2" t="s">
        <v>1</v>
      </c>
      <c r="B2" s="3" t="s">
        <v>2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  <c r="M5" s="42" t="s">
        <v>15</v>
      </c>
      <c r="N5" s="42" t="s">
        <v>16</v>
      </c>
      <c r="O5" s="42" t="s">
        <v>17</v>
      </c>
      <c r="P5" s="42" t="s">
        <v>18</v>
      </c>
      <c r="Q5" s="42" t="s">
        <v>19</v>
      </c>
      <c r="R5" s="4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11.247381105381892</v>
      </c>
      <c r="E8" s="10">
        <v>11.627414418509177</v>
      </c>
      <c r="F8" s="10">
        <v>5.1534274602316561</v>
      </c>
      <c r="G8" s="10">
        <v>4.4882889518909259</v>
      </c>
      <c r="H8" s="10">
        <v>4.1531305932364111</v>
      </c>
      <c r="I8" s="10">
        <v>3.693287555589194</v>
      </c>
      <c r="J8" s="10">
        <v>3.3060433568591461</v>
      </c>
      <c r="K8" s="10">
        <v>3.2772171037084443</v>
      </c>
      <c r="L8" s="10">
        <v>3.2888572118517021</v>
      </c>
      <c r="M8" s="10">
        <v>2.7900718949724892</v>
      </c>
      <c r="N8" s="10">
        <v>2.2884130915402627</v>
      </c>
      <c r="O8" s="10">
        <v>2.2078449398775466</v>
      </c>
      <c r="P8" s="10">
        <v>2.2248579462730502</v>
      </c>
      <c r="Q8" s="10">
        <v>2.0888873084591939</v>
      </c>
      <c r="R8" s="10">
        <v>2.0802634654123859</v>
      </c>
      <c r="S8" s="10">
        <v>3.3502911929866728</v>
      </c>
      <c r="T8" s="10">
        <v>3.7983282445384452</v>
      </c>
      <c r="U8" s="10">
        <v>4.0567169449057712</v>
      </c>
      <c r="V8" s="10">
        <v>4.0166691991132026</v>
      </c>
      <c r="W8" s="10">
        <v>3.2424627205366239</v>
      </c>
      <c r="X8" s="10">
        <v>3.415818791385314</v>
      </c>
      <c r="Y8" s="10">
        <v>3.4594320048992575</v>
      </c>
      <c r="Z8" s="10">
        <v>3.4839742042918656</v>
      </c>
      <c r="AA8" s="10">
        <v>4.0872770259120026</v>
      </c>
      <c r="AB8" s="10">
        <v>3.4048462694563026</v>
      </c>
      <c r="AC8" s="10">
        <v>3.5061931670489184</v>
      </c>
      <c r="AD8" s="10">
        <v>3.7828648086633065</v>
      </c>
      <c r="AE8" s="10">
        <v>4.0738065578038389</v>
      </c>
      <c r="AF8" s="10">
        <v>4.1216166368072731</v>
      </c>
      <c r="AG8" s="10">
        <v>4.1274132376782156</v>
      </c>
      <c r="AH8" s="10">
        <v>3.5798759022967666</v>
      </c>
      <c r="AI8" s="10">
        <v>3.8096955461369264</v>
      </c>
      <c r="AJ8" s="10">
        <v>4.0143619512617734</v>
      </c>
      <c r="AK8" s="10">
        <v>3.5324662230233992</v>
      </c>
      <c r="AL8" s="10">
        <v>3.8386896562334916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3.3788604615294704E-2</v>
      </c>
      <c r="F11" s="15">
        <f t="shared" ref="F11:R11" si="0">(F8-$D$8)/$D$8</f>
        <v>-0.54181089695931695</v>
      </c>
      <c r="G11" s="15">
        <f t="shared" si="0"/>
        <v>-0.60094808650670939</v>
      </c>
      <c r="H11" s="15">
        <f t="shared" si="0"/>
        <v>-0.63074687748874003</v>
      </c>
      <c r="I11" s="15">
        <f t="shared" si="0"/>
        <v>-0.67163133168645373</v>
      </c>
      <c r="J11" s="15">
        <f t="shared" si="0"/>
        <v>-0.70606105315688128</v>
      </c>
      <c r="K11" s="15">
        <f t="shared" si="0"/>
        <v>-0.70862398339642907</v>
      </c>
      <c r="L11" s="15">
        <f t="shared" si="0"/>
        <v>-0.70758906619799888</v>
      </c>
      <c r="M11" s="15">
        <f t="shared" si="0"/>
        <v>-0.75193586232821474</v>
      </c>
      <c r="N11" s="15">
        <f t="shared" si="0"/>
        <v>-0.79653813895883263</v>
      </c>
      <c r="O11" s="15">
        <f t="shared" si="0"/>
        <v>-0.80370141998468525</v>
      </c>
      <c r="P11" s="15">
        <f t="shared" si="0"/>
        <v>-0.80218880062591191</v>
      </c>
      <c r="Q11" s="15">
        <f t="shared" si="0"/>
        <v>-0.8142778937703411</v>
      </c>
      <c r="R11" s="15">
        <f t="shared" si="0"/>
        <v>-0.81504463608715305</v>
      </c>
      <c r="S11" s="15">
        <f>(S8-$D$8)/$D$8</f>
        <v>-0.70212699635619602</v>
      </c>
      <c r="T11" s="15">
        <f t="shared" ref="T11:AL11" si="1">(T8-$D$8)/$D$8</f>
        <v>-0.66229220749700224</v>
      </c>
      <c r="U11" s="15">
        <f t="shared" si="1"/>
        <v>-0.63931897506659352</v>
      </c>
      <c r="V11" s="15">
        <f t="shared" si="1"/>
        <v>-0.64287960357356266</v>
      </c>
      <c r="W11" s="15">
        <f t="shared" si="1"/>
        <v>-0.71171398122314011</v>
      </c>
      <c r="X11" s="15">
        <f t="shared" si="1"/>
        <v>-0.69630096469738734</v>
      </c>
      <c r="Y11" s="15">
        <f t="shared" si="1"/>
        <v>-0.69242333193067385</v>
      </c>
      <c r="Z11" s="15">
        <f t="shared" si="1"/>
        <v>-0.69024129513804977</v>
      </c>
      <c r="AA11" s="15">
        <f t="shared" si="1"/>
        <v>-0.63660189090985519</v>
      </c>
      <c r="AB11" s="15">
        <f t="shared" si="1"/>
        <v>-0.69727652708175081</v>
      </c>
      <c r="AC11" s="15">
        <f t="shared" si="1"/>
        <v>-0.68826581635335549</v>
      </c>
      <c r="AD11" s="15">
        <f t="shared" si="1"/>
        <v>-0.66366705518201041</v>
      </c>
      <c r="AE11" s="15">
        <f t="shared" si="1"/>
        <v>-0.63779954465537625</v>
      </c>
      <c r="AF11" s="15">
        <f t="shared" si="1"/>
        <v>-0.63354877031462264</v>
      </c>
      <c r="AG11" s="15">
        <f t="shared" si="1"/>
        <v>-0.63303339692977589</v>
      </c>
      <c r="AH11" s="15">
        <f t="shared" si="1"/>
        <v>-0.68171471485181656</v>
      </c>
      <c r="AI11" s="15">
        <f t="shared" si="1"/>
        <v>-0.66128154541558304</v>
      </c>
      <c r="AJ11" s="15">
        <f t="shared" si="1"/>
        <v>-0.64308474002531191</v>
      </c>
      <c r="AK11" s="15">
        <f t="shared" si="1"/>
        <v>-0.6859298898182522</v>
      </c>
      <c r="AL11" s="15">
        <f t="shared" si="1"/>
        <v>-0.65870369108443638</v>
      </c>
    </row>
    <row r="12" spans="1:44" x14ac:dyDescent="0.4">
      <c r="A12" s="16" t="s">
        <v>27</v>
      </c>
      <c r="D12" s="10"/>
      <c r="E12" s="17">
        <f t="shared" ref="E12:AL12" si="2">(E8-D8)/D8</f>
        <v>3.3788604615294704E-2</v>
      </c>
      <c r="F12" s="17">
        <f t="shared" si="2"/>
        <v>-0.55678646389104891</v>
      </c>
      <c r="G12" s="17">
        <f t="shared" si="2"/>
        <v>-0.12906721079776895</v>
      </c>
      <c r="H12" s="17">
        <f t="shared" si="2"/>
        <v>-7.4673970915645232E-2</v>
      </c>
      <c r="I12" s="17">
        <f t="shared" si="2"/>
        <v>-0.11072202699238387</v>
      </c>
      <c r="J12" s="17">
        <f t="shared" si="2"/>
        <v>-0.10485081188547488</v>
      </c>
      <c r="K12" s="17">
        <f t="shared" si="2"/>
        <v>-8.7192604691330115E-3</v>
      </c>
      <c r="L12" s="17">
        <f t="shared" si="2"/>
        <v>3.5518269845735959E-3</v>
      </c>
      <c r="M12" s="17">
        <f t="shared" si="2"/>
        <v>-0.15165915840973385</v>
      </c>
      <c r="N12" s="17">
        <f t="shared" si="2"/>
        <v>-0.17980138946819968</v>
      </c>
      <c r="O12" s="17">
        <f t="shared" si="2"/>
        <v>-3.5206996481779482E-2</v>
      </c>
      <c r="P12" s="17">
        <f t="shared" si="2"/>
        <v>7.7057070848676615E-3</v>
      </c>
      <c r="Q12" s="17">
        <f t="shared" si="2"/>
        <v>-6.1114300821599084E-2</v>
      </c>
      <c r="R12" s="17">
        <f t="shared" si="2"/>
        <v>-4.128438624661418E-3</v>
      </c>
      <c r="S12" s="17">
        <f t="shared" si="2"/>
        <v>0.61051292237280141</v>
      </c>
      <c r="T12" s="17">
        <f t="shared" si="2"/>
        <v>0.13373077913038428</v>
      </c>
      <c r="U12" s="17">
        <f t="shared" si="2"/>
        <v>6.8026953894482114E-2</v>
      </c>
      <c r="V12" s="17">
        <f t="shared" si="2"/>
        <v>-9.8719596009424707E-3</v>
      </c>
      <c r="W12" s="17">
        <f t="shared" si="2"/>
        <v>-0.19274837936554684</v>
      </c>
      <c r="X12" s="17">
        <f t="shared" si="2"/>
        <v>5.3464321964509696E-2</v>
      </c>
      <c r="Y12" s="17">
        <f t="shared" si="2"/>
        <v>1.2768011471784144E-2</v>
      </c>
      <c r="Z12" s="17">
        <f t="shared" si="2"/>
        <v>7.0942858127725338E-3</v>
      </c>
      <c r="AA12" s="17">
        <f t="shared" si="2"/>
        <v>0.17316512300146644</v>
      </c>
      <c r="AB12" s="17">
        <f t="shared" si="2"/>
        <v>-0.16696464470827685</v>
      </c>
      <c r="AC12" s="17">
        <f t="shared" si="2"/>
        <v>2.9765484128244986E-2</v>
      </c>
      <c r="AD12" s="17">
        <f t="shared" si="2"/>
        <v>7.8909412126673073E-2</v>
      </c>
      <c r="AE12" s="17">
        <f t="shared" si="2"/>
        <v>7.6910427376160467E-2</v>
      </c>
      <c r="AF12" s="17">
        <f t="shared" si="2"/>
        <v>1.1735971830043946E-2</v>
      </c>
      <c r="AG12" s="17">
        <f t="shared" si="2"/>
        <v>1.4063901089628485E-3</v>
      </c>
      <c r="AH12" s="17">
        <f t="shared" si="2"/>
        <v>-0.13265871475700697</v>
      </c>
      <c r="AI12" s="17">
        <f t="shared" si="2"/>
        <v>6.4197656598295155E-2</v>
      </c>
      <c r="AJ12" s="17">
        <f t="shared" si="2"/>
        <v>5.3722509488292582E-2</v>
      </c>
      <c r="AK12" s="17">
        <f t="shared" si="2"/>
        <v>-0.12004291942008549</v>
      </c>
      <c r="AL12" s="17">
        <f t="shared" si="2"/>
        <v>8.6688283447477407E-2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6.4772590227894735</v>
      </c>
      <c r="E23" s="10">
        <f t="shared" si="3"/>
        <v>7.1255299999999995</v>
      </c>
      <c r="F23" s="10">
        <f t="shared" si="3"/>
        <v>3.3448340000000001</v>
      </c>
      <c r="G23" s="10">
        <f t="shared" si="3"/>
        <v>3.1842440000000005</v>
      </c>
      <c r="H23" s="10">
        <f t="shared" si="3"/>
        <v>2.8374079999999999</v>
      </c>
      <c r="I23" s="10">
        <f t="shared" si="3"/>
        <v>2.3976739999999999</v>
      </c>
      <c r="J23" s="10">
        <f t="shared" si="3"/>
        <v>2.3673090000000001</v>
      </c>
      <c r="K23" s="10">
        <f t="shared" si="3"/>
        <v>2.065175</v>
      </c>
      <c r="L23" s="10">
        <f t="shared" si="3"/>
        <v>2.0179469999999999</v>
      </c>
      <c r="M23" s="10">
        <f t="shared" si="3"/>
        <v>1.7624319999999998</v>
      </c>
      <c r="N23" s="10">
        <f t="shared" si="3"/>
        <v>1.4079359999999999</v>
      </c>
      <c r="O23" s="10">
        <f t="shared" si="3"/>
        <v>1.4049019999999999</v>
      </c>
      <c r="P23" s="10">
        <f t="shared" si="3"/>
        <v>1.4611469999999998</v>
      </c>
      <c r="Q23" s="10">
        <f t="shared" si="3"/>
        <v>1.4891639999999999</v>
      </c>
      <c r="R23" s="10">
        <f t="shared" si="3"/>
        <v>1.481248594</v>
      </c>
      <c r="S23" s="10">
        <f t="shared" si="3"/>
        <v>1.5949176899999999</v>
      </c>
      <c r="T23" s="10">
        <f t="shared" si="3"/>
        <v>1.810045591</v>
      </c>
      <c r="U23" s="10">
        <f t="shared" si="3"/>
        <v>1.7218875900000001</v>
      </c>
      <c r="V23" s="10">
        <f t="shared" si="3"/>
        <v>1.620381579</v>
      </c>
      <c r="W23" s="10">
        <f t="shared" si="3"/>
        <v>1.601515</v>
      </c>
      <c r="X23" s="10">
        <f t="shared" si="3"/>
        <v>1.7081310000000001</v>
      </c>
      <c r="Y23" s="10">
        <f t="shared" si="3"/>
        <v>1.7753907599999998</v>
      </c>
      <c r="Z23" s="10">
        <f t="shared" si="3"/>
        <v>1.7328551000000001</v>
      </c>
      <c r="AA23" s="10">
        <f t="shared" si="3"/>
        <v>1.81159779</v>
      </c>
      <c r="AB23" s="10">
        <f t="shared" si="3"/>
        <v>1.6562555699999999</v>
      </c>
      <c r="AC23" s="10">
        <f t="shared" si="3"/>
        <v>1.5505910000000001</v>
      </c>
      <c r="AD23" s="10">
        <f t="shared" si="3"/>
        <v>1.6180740000000002</v>
      </c>
      <c r="AE23" s="10">
        <f t="shared" si="3"/>
        <v>1.7178779999999998</v>
      </c>
      <c r="AF23" s="10">
        <f t="shared" si="3"/>
        <v>1.6099079999999999</v>
      </c>
      <c r="AG23" s="10">
        <f t="shared" si="3"/>
        <v>1.4488369999999999</v>
      </c>
      <c r="AH23" s="10">
        <f t="shared" si="3"/>
        <v>1.3007629999999999</v>
      </c>
      <c r="AI23" s="10">
        <f t="shared" si="3"/>
        <v>1.4395750000000003</v>
      </c>
      <c r="AJ23" s="10">
        <f t="shared" si="3"/>
        <v>1.3907350000000001</v>
      </c>
      <c r="AK23" s="10">
        <f t="shared" si="3"/>
        <v>1.1342030000000001</v>
      </c>
      <c r="AL23" s="10">
        <f t="shared" si="3"/>
        <v>1.1364566199999999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0.10008415209730857</v>
      </c>
      <c r="F24" s="15">
        <f t="shared" si="4"/>
        <v>-0.4836034828572402</v>
      </c>
      <c r="G24" s="15">
        <f t="shared" si="4"/>
        <v>-0.5083963774188105</v>
      </c>
      <c r="H24" s="15">
        <f t="shared" si="4"/>
        <v>-0.56194310123820679</v>
      </c>
      <c r="I24" s="15">
        <f t="shared" si="4"/>
        <v>-0.62983200277091489</v>
      </c>
      <c r="J24" s="15">
        <f t="shared" si="4"/>
        <v>-0.6345199425141248</v>
      </c>
      <c r="K24" s="15">
        <f t="shared" si="4"/>
        <v>-0.68116529032821993</v>
      </c>
      <c r="L24" s="15">
        <f t="shared" si="4"/>
        <v>-0.68845664610600099</v>
      </c>
      <c r="M24" s="15">
        <f t="shared" si="4"/>
        <v>-0.72790465939387483</v>
      </c>
      <c r="N24" s="15">
        <f t="shared" si="4"/>
        <v>-0.78263398220661817</v>
      </c>
      <c r="O24" s="15">
        <f t="shared" si="4"/>
        <v>-0.78310239021521022</v>
      </c>
      <c r="P24" s="15">
        <f t="shared" si="4"/>
        <v>-0.77441893324643563</v>
      </c>
      <c r="Q24" s="15">
        <f t="shared" si="4"/>
        <v>-0.77009349251580772</v>
      </c>
      <c r="R24" s="15">
        <f t="shared" si="4"/>
        <v>-0.77131552269433701</v>
      </c>
      <c r="S24" s="20">
        <f t="shared" si="4"/>
        <v>-0.75376657249795476</v>
      </c>
      <c r="T24" s="15">
        <f t="shared" si="4"/>
        <v>-0.72055377365154494</v>
      </c>
      <c r="U24" s="15">
        <f t="shared" si="4"/>
        <v>-0.73416416049725031</v>
      </c>
      <c r="V24" s="15">
        <f t="shared" si="4"/>
        <v>-0.74983529710655727</v>
      </c>
      <c r="W24" s="15">
        <f t="shared" si="4"/>
        <v>-0.75274803827278514</v>
      </c>
      <c r="X24" s="15">
        <f t="shared" si="4"/>
        <v>-0.73628798941185736</v>
      </c>
      <c r="Y24" s="15">
        <f t="shared" si="4"/>
        <v>-0.72590400449426273</v>
      </c>
      <c r="Z24" s="15">
        <f t="shared" si="4"/>
        <v>-0.73247092730070651</v>
      </c>
      <c r="AA24" s="15">
        <f t="shared" si="4"/>
        <v>-0.72031413540417222</v>
      </c>
      <c r="AB24" s="15">
        <f t="shared" si="4"/>
        <v>-0.74429684467262158</v>
      </c>
      <c r="AC24" s="15">
        <f t="shared" si="4"/>
        <v>-0.76061000578417071</v>
      </c>
      <c r="AD24" s="15">
        <f t="shared" si="4"/>
        <v>-0.75019155567084828</v>
      </c>
      <c r="AE24" s="15">
        <f t="shared" si="4"/>
        <v>-0.73478318622802508</v>
      </c>
      <c r="AF24" s="15">
        <f t="shared" si="4"/>
        <v>-0.75145227412772464</v>
      </c>
      <c r="AG24" s="15">
        <f t="shared" si="4"/>
        <v>-0.77631942849553526</v>
      </c>
      <c r="AH24" s="15">
        <f t="shared" si="4"/>
        <v>-0.79918002423194467</v>
      </c>
      <c r="AI24" s="21">
        <f t="shared" si="4"/>
        <v>-0.77774935432796111</v>
      </c>
      <c r="AJ24" s="21">
        <f t="shared" si="4"/>
        <v>-0.78528958080773625</v>
      </c>
      <c r="AK24" s="21">
        <f t="shared" si="4"/>
        <v>-0.82489460495412636</v>
      </c>
      <c r="AL24" s="21">
        <f t="shared" si="4"/>
        <v>-0.82454667691974171</v>
      </c>
    </row>
    <row r="25" spans="1:38" x14ac:dyDescent="0.4">
      <c r="A25" s="16" t="s">
        <v>27</v>
      </c>
      <c r="D25" s="10"/>
      <c r="E25" s="17">
        <f t="shared" ref="E25:AL25" si="5">(E23-D23)/D23</f>
        <v>0.10008415209730857</v>
      </c>
      <c r="F25" s="17">
        <f t="shared" si="5"/>
        <v>-0.53058453195762278</v>
      </c>
      <c r="G25" s="17">
        <f t="shared" si="5"/>
        <v>-4.8011351235965539E-2</v>
      </c>
      <c r="H25" s="17">
        <f t="shared" si="5"/>
        <v>-0.10892255744220623</v>
      </c>
      <c r="I25" s="17">
        <f t="shared" si="5"/>
        <v>-0.15497735961835593</v>
      </c>
      <c r="J25" s="17">
        <f t="shared" si="5"/>
        <v>-1.2664357206192233E-2</v>
      </c>
      <c r="K25" s="17">
        <f t="shared" si="5"/>
        <v>-0.12762761430806038</v>
      </c>
      <c r="L25" s="17">
        <f t="shared" si="5"/>
        <v>-2.2868764148316751E-2</v>
      </c>
      <c r="M25" s="17">
        <f t="shared" si="5"/>
        <v>-0.12662126408671792</v>
      </c>
      <c r="N25" s="17">
        <f t="shared" si="5"/>
        <v>-0.20114024257389787</v>
      </c>
      <c r="O25" s="17">
        <f t="shared" si="5"/>
        <v>-2.1549274967043825E-3</v>
      </c>
      <c r="P25" s="17">
        <f t="shared" si="5"/>
        <v>4.0034820934129127E-2</v>
      </c>
      <c r="Q25" s="17">
        <f t="shared" si="5"/>
        <v>1.9174662097653547E-2</v>
      </c>
      <c r="R25" s="17">
        <f t="shared" si="5"/>
        <v>-5.3153353156535875E-3</v>
      </c>
      <c r="S25" s="17">
        <f t="shared" si="5"/>
        <v>7.6738703051217869E-2</v>
      </c>
      <c r="T25" s="17">
        <f t="shared" si="5"/>
        <v>0.13488338761857988</v>
      </c>
      <c r="U25" s="17">
        <f t="shared" si="5"/>
        <v>-4.8704851103388493E-2</v>
      </c>
      <c r="V25" s="17">
        <f t="shared" si="5"/>
        <v>-5.8950428349390745E-2</v>
      </c>
      <c r="W25" s="17">
        <f t="shared" si="5"/>
        <v>-1.1643293928114936E-2</v>
      </c>
      <c r="X25" s="17">
        <f t="shared" si="5"/>
        <v>6.6571964670952222E-2</v>
      </c>
      <c r="Y25" s="17">
        <f t="shared" si="5"/>
        <v>3.9376230511594119E-2</v>
      </c>
      <c r="Z25" s="17">
        <f t="shared" si="5"/>
        <v>-2.39584777381627E-2</v>
      </c>
      <c r="AA25" s="17">
        <f t="shared" si="5"/>
        <v>4.5441012350080447E-2</v>
      </c>
      <c r="AB25" s="17">
        <f t="shared" si="5"/>
        <v>-8.5748735650643559E-2</v>
      </c>
      <c r="AC25" s="17">
        <f t="shared" si="5"/>
        <v>-6.379726167502027E-2</v>
      </c>
      <c r="AD25" s="17">
        <f t="shared" si="5"/>
        <v>4.352082528532681E-2</v>
      </c>
      <c r="AE25" s="17">
        <f t="shared" si="5"/>
        <v>6.168073895260634E-2</v>
      </c>
      <c r="AF25" s="17">
        <f t="shared" si="5"/>
        <v>-6.2850796156653677E-2</v>
      </c>
      <c r="AG25" s="17">
        <f t="shared" si="5"/>
        <v>-0.10004981651125404</v>
      </c>
      <c r="AH25" s="22">
        <f t="shared" si="5"/>
        <v>-0.10220197303078266</v>
      </c>
      <c r="AI25" s="23">
        <f t="shared" si="5"/>
        <v>0.10671582755659594</v>
      </c>
      <c r="AJ25" s="23">
        <f t="shared" si="5"/>
        <v>-3.3926679749231685E-2</v>
      </c>
      <c r="AK25" s="23">
        <f t="shared" si="5"/>
        <v>-0.18445785861432981</v>
      </c>
      <c r="AL25" s="23">
        <f t="shared" si="5"/>
        <v>1.986963532982936E-3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0.81384900000000004</v>
      </c>
      <c r="E29" s="10">
        <f t="shared" si="6"/>
        <v>0.88746599999999998</v>
      </c>
      <c r="F29" s="10">
        <f t="shared" si="6"/>
        <v>0.57345000000000002</v>
      </c>
      <c r="G29" s="10">
        <f t="shared" si="6"/>
        <v>0.54176800000000003</v>
      </c>
      <c r="H29" s="10">
        <f t="shared" si="6"/>
        <v>0.49665199999999998</v>
      </c>
      <c r="I29" s="10">
        <f t="shared" si="6"/>
        <v>0.41011700000000001</v>
      </c>
      <c r="J29" s="10">
        <f t="shared" si="6"/>
        <v>0.40486099999999997</v>
      </c>
      <c r="K29" s="10">
        <f t="shared" si="6"/>
        <v>0.34883999999999998</v>
      </c>
      <c r="L29" s="10">
        <f t="shared" si="6"/>
        <v>0.41806199999999999</v>
      </c>
      <c r="M29" s="10">
        <f t="shared" si="6"/>
        <v>0.317328</v>
      </c>
      <c r="N29" s="10">
        <f t="shared" si="6"/>
        <v>0.18365499999999998</v>
      </c>
      <c r="O29" s="10">
        <f t="shared" si="6"/>
        <v>0.220056</v>
      </c>
      <c r="P29" s="10">
        <f t="shared" si="6"/>
        <v>0.19232199999999999</v>
      </c>
      <c r="Q29" s="10">
        <f t="shared" si="6"/>
        <v>0.168984</v>
      </c>
      <c r="R29" s="10">
        <f t="shared" si="6"/>
        <v>0.159383</v>
      </c>
      <c r="S29" s="10">
        <f t="shared" si="6"/>
        <v>0.137903</v>
      </c>
      <c r="T29" s="10">
        <f t="shared" si="6"/>
        <v>0.13649</v>
      </c>
      <c r="U29" s="10">
        <f t="shared" si="6"/>
        <v>0.15991000000000002</v>
      </c>
      <c r="V29" s="10">
        <f t="shared" si="6"/>
        <v>0.12576699999999999</v>
      </c>
      <c r="W29" s="10">
        <f t="shared" si="6"/>
        <v>0.13881199999999999</v>
      </c>
      <c r="X29" s="10">
        <f t="shared" si="6"/>
        <v>0.13200000000000001</v>
      </c>
      <c r="Y29" s="10">
        <f t="shared" si="6"/>
        <v>0.112372</v>
      </c>
      <c r="Z29" s="10">
        <f t="shared" si="6"/>
        <v>0.159885</v>
      </c>
      <c r="AA29" s="10">
        <f t="shared" si="6"/>
        <v>0.199098</v>
      </c>
      <c r="AB29" s="10">
        <f t="shared" si="6"/>
        <v>0.18360100000000001</v>
      </c>
      <c r="AC29" s="10">
        <f t="shared" si="6"/>
        <v>0.22645499999999999</v>
      </c>
      <c r="AD29" s="10">
        <f t="shared" si="6"/>
        <v>0.238844</v>
      </c>
      <c r="AE29" s="10">
        <f t="shared" si="6"/>
        <v>0.30035899999999999</v>
      </c>
      <c r="AF29" s="10">
        <f t="shared" si="6"/>
        <v>0.18551100000000001</v>
      </c>
      <c r="AG29" s="10">
        <f t="shared" si="6"/>
        <v>0.16832800000000001</v>
      </c>
      <c r="AH29" s="10">
        <f t="shared" si="6"/>
        <v>0.158718</v>
      </c>
      <c r="AI29" s="27">
        <f t="shared" si="6"/>
        <v>0.20395099999999999</v>
      </c>
      <c r="AJ29" s="27">
        <f t="shared" si="6"/>
        <v>0.17874699999999999</v>
      </c>
      <c r="AK29" s="27">
        <f t="shared" si="6"/>
        <v>0.17438899999999999</v>
      </c>
      <c r="AL29" s="27">
        <f t="shared" si="6"/>
        <v>0.15214762000000001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9.0455354740252708E-2</v>
      </c>
      <c r="F30" s="15">
        <f t="shared" si="7"/>
        <v>-0.29538526188519004</v>
      </c>
      <c r="G30" s="15">
        <f t="shared" si="7"/>
        <v>-0.33431385920484019</v>
      </c>
      <c r="H30" s="15">
        <f t="shared" si="7"/>
        <v>-0.3897492040906852</v>
      </c>
      <c r="I30" s="15">
        <f t="shared" si="7"/>
        <v>-0.49607728214939134</v>
      </c>
      <c r="J30" s="15">
        <f t="shared" si="7"/>
        <v>-0.50253548262638403</v>
      </c>
      <c r="K30" s="15">
        <f t="shared" si="7"/>
        <v>-0.57137011902699397</v>
      </c>
      <c r="L30" s="15">
        <f t="shared" si="7"/>
        <v>-0.48631502895500273</v>
      </c>
      <c r="M30" s="15">
        <f t="shared" si="7"/>
        <v>-0.61008983238905501</v>
      </c>
      <c r="N30" s="15">
        <f t="shared" si="7"/>
        <v>-0.77433774569975511</v>
      </c>
      <c r="O30" s="15">
        <f t="shared" si="7"/>
        <v>-0.72961077546326158</v>
      </c>
      <c r="P30" s="15">
        <f t="shared" si="7"/>
        <v>-0.76368835005019364</v>
      </c>
      <c r="Q30" s="15">
        <f t="shared" si="7"/>
        <v>-0.79236443123970168</v>
      </c>
      <c r="R30" s="15">
        <f t="shared" si="7"/>
        <v>-0.8041614599268414</v>
      </c>
      <c r="S30" s="20">
        <f t="shared" si="7"/>
        <v>-0.8305545623328161</v>
      </c>
      <c r="T30" s="15">
        <f t="shared" si="7"/>
        <v>-0.83229075663913088</v>
      </c>
      <c r="U30" s="15">
        <f t="shared" si="7"/>
        <v>-0.80351391965831498</v>
      </c>
      <c r="V30" s="15">
        <f t="shared" si="7"/>
        <v>-0.84546641944635925</v>
      </c>
      <c r="W30" s="15">
        <f t="shared" si="7"/>
        <v>-0.82943764752429516</v>
      </c>
      <c r="X30" s="15">
        <f t="shared" si="7"/>
        <v>-0.83780775057780987</v>
      </c>
      <c r="Y30" s="15">
        <f t="shared" si="7"/>
        <v>-0.86192524657522462</v>
      </c>
      <c r="Z30" s="15">
        <f t="shared" si="7"/>
        <v>-0.80354463788737218</v>
      </c>
      <c r="AA30" s="15">
        <f t="shared" si="7"/>
        <v>-0.75536248124652117</v>
      </c>
      <c r="AB30" s="15">
        <f t="shared" si="7"/>
        <v>-0.77440409707451874</v>
      </c>
      <c r="AC30" s="15">
        <f t="shared" si="7"/>
        <v>-0.72174813755377232</v>
      </c>
      <c r="AD30" s="15">
        <f t="shared" si="7"/>
        <v>-0.70652541196216978</v>
      </c>
      <c r="AE30" s="15">
        <f t="shared" si="7"/>
        <v>-0.6309401375439424</v>
      </c>
      <c r="AF30" s="15">
        <f t="shared" si="7"/>
        <v>-0.77205722437454616</v>
      </c>
      <c r="AG30" s="15">
        <f t="shared" si="7"/>
        <v>-0.79317047757016346</v>
      </c>
      <c r="AH30" s="15">
        <f t="shared" si="7"/>
        <v>-0.80497856481976382</v>
      </c>
      <c r="AI30" s="21">
        <f t="shared" si="7"/>
        <v>-0.74939945862193114</v>
      </c>
      <c r="AJ30" s="21">
        <f t="shared" si="7"/>
        <v>-0.78036834842827107</v>
      </c>
      <c r="AK30" s="21">
        <f t="shared" si="7"/>
        <v>-0.78572315011752791</v>
      </c>
      <c r="AL30" s="21">
        <f t="shared" si="7"/>
        <v>-0.81305178233308628</v>
      </c>
    </row>
    <row r="31" spans="1:38" x14ac:dyDescent="0.4">
      <c r="A31" s="16" t="s">
        <v>27</v>
      </c>
      <c r="D31" s="10"/>
      <c r="E31" s="17">
        <f t="shared" ref="E31:AL31" si="8">(E29-D29)/D29</f>
        <v>9.0455354740252708E-2</v>
      </c>
      <c r="F31" s="17">
        <f t="shared" si="8"/>
        <v>-0.35383440041646663</v>
      </c>
      <c r="G31" s="17">
        <f t="shared" si="8"/>
        <v>-5.5248059987793162E-2</v>
      </c>
      <c r="H31" s="17">
        <f t="shared" si="8"/>
        <v>-8.3275497999143619E-2</v>
      </c>
      <c r="I31" s="17">
        <f t="shared" si="8"/>
        <v>-0.17423668886866453</v>
      </c>
      <c r="J31" s="17">
        <f t="shared" si="8"/>
        <v>-1.281585498772311E-2</v>
      </c>
      <c r="K31" s="17">
        <f t="shared" si="8"/>
        <v>-0.13837094706578304</v>
      </c>
      <c r="L31" s="17">
        <f t="shared" si="8"/>
        <v>0.19843481252149986</v>
      </c>
      <c r="M31" s="17">
        <f t="shared" si="8"/>
        <v>-0.24095469093101021</v>
      </c>
      <c r="N31" s="17">
        <f t="shared" si="8"/>
        <v>-0.42124552513487629</v>
      </c>
      <c r="O31" s="17">
        <f t="shared" si="8"/>
        <v>0.19820315265034993</v>
      </c>
      <c r="P31" s="17">
        <f t="shared" si="8"/>
        <v>-0.12603155560402809</v>
      </c>
      <c r="Q31" s="17">
        <f t="shared" si="8"/>
        <v>-0.12134857166626802</v>
      </c>
      <c r="R31" s="17">
        <f t="shared" si="8"/>
        <v>-5.681602991999242E-2</v>
      </c>
      <c r="S31" s="17">
        <f t="shared" si="8"/>
        <v>-0.13476970567751892</v>
      </c>
      <c r="T31" s="17">
        <f t="shared" si="8"/>
        <v>-1.0246332567094245E-2</v>
      </c>
      <c r="U31" s="17">
        <f t="shared" si="8"/>
        <v>0.17158766209978771</v>
      </c>
      <c r="V31" s="17">
        <f t="shared" si="8"/>
        <v>-0.21351385154149227</v>
      </c>
      <c r="W31" s="17">
        <f t="shared" si="8"/>
        <v>0.10372355228319036</v>
      </c>
      <c r="X31" s="17">
        <f t="shared" si="8"/>
        <v>-4.9073567126761267E-2</v>
      </c>
      <c r="Y31" s="17">
        <f t="shared" si="8"/>
        <v>-0.14869696969696974</v>
      </c>
      <c r="Z31" s="17">
        <f t="shared" si="8"/>
        <v>0.42281885167123484</v>
      </c>
      <c r="AA31" s="17">
        <f t="shared" si="8"/>
        <v>0.2452575288488601</v>
      </c>
      <c r="AB31" s="17">
        <f t="shared" si="8"/>
        <v>-7.7836040542848164E-2</v>
      </c>
      <c r="AC31" s="17">
        <f t="shared" si="8"/>
        <v>0.23340831476952725</v>
      </c>
      <c r="AD31" s="17">
        <f t="shared" si="8"/>
        <v>5.4708440970612317E-2</v>
      </c>
      <c r="AE31" s="17">
        <f t="shared" si="8"/>
        <v>0.25755304717723698</v>
      </c>
      <c r="AF31" s="17">
        <f t="shared" si="8"/>
        <v>-0.38236909831235283</v>
      </c>
      <c r="AG31" s="17">
        <f t="shared" si="8"/>
        <v>-9.2625235161257299E-2</v>
      </c>
      <c r="AH31" s="22">
        <f t="shared" si="8"/>
        <v>-5.7090917732046997E-2</v>
      </c>
      <c r="AI31" s="23">
        <f t="shared" si="8"/>
        <v>0.28498973021333429</v>
      </c>
      <c r="AJ31" s="23">
        <f t="shared" si="8"/>
        <v>-0.12357870272761597</v>
      </c>
      <c r="AK31" s="23">
        <f t="shared" si="8"/>
        <v>-2.4380828769154175E-2</v>
      </c>
      <c r="AL31" s="23">
        <f t="shared" si="8"/>
        <v>-0.12753889293476067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0.81384900000000004</v>
      </c>
      <c r="E33" s="2">
        <v>0.88746599999999998</v>
      </c>
      <c r="F33" s="2">
        <v>0.57345000000000002</v>
      </c>
      <c r="G33" s="2">
        <v>0.54176800000000003</v>
      </c>
      <c r="H33" s="2">
        <v>0.49665199999999998</v>
      </c>
      <c r="I33" s="2">
        <v>0.38491700000000001</v>
      </c>
      <c r="J33" s="2">
        <v>0.397061</v>
      </c>
      <c r="K33" s="2">
        <v>0.34683999999999998</v>
      </c>
      <c r="L33" s="2">
        <v>0.41076499999999999</v>
      </c>
      <c r="M33" s="2">
        <v>0.30792799999999998</v>
      </c>
      <c r="N33" s="2">
        <v>0.17477999999999999</v>
      </c>
      <c r="O33" s="2">
        <v>0.208375</v>
      </c>
      <c r="P33" s="2">
        <v>0.189614</v>
      </c>
      <c r="Q33" s="2">
        <v>0.15947600000000001</v>
      </c>
      <c r="R33" s="2">
        <v>0.15803200000000001</v>
      </c>
      <c r="S33" s="2">
        <v>0.135352</v>
      </c>
      <c r="T33" s="2">
        <v>0.134631</v>
      </c>
      <c r="U33" s="2">
        <v>0.15914800000000001</v>
      </c>
      <c r="V33" s="2">
        <v>0.12557299999999999</v>
      </c>
      <c r="W33" s="2">
        <v>0.138515</v>
      </c>
      <c r="X33" s="2">
        <v>0.13130600000000001</v>
      </c>
      <c r="Y33" s="2">
        <v>0.109361</v>
      </c>
      <c r="Z33" s="2">
        <v>0.154448</v>
      </c>
      <c r="AA33" s="2">
        <v>0.193661</v>
      </c>
      <c r="AB33" s="2">
        <v>0.18201000000000001</v>
      </c>
      <c r="AC33" s="2">
        <v>0.22568199999999999</v>
      </c>
      <c r="AD33" s="2">
        <v>0.23851900000000001</v>
      </c>
      <c r="AE33" s="2">
        <v>0.300118</v>
      </c>
      <c r="AF33" s="2">
        <v>0.18543200000000001</v>
      </c>
      <c r="AG33" s="2">
        <v>0.167654</v>
      </c>
      <c r="AH33" s="2">
        <v>0.15845999999999999</v>
      </c>
      <c r="AI33" s="28">
        <v>0.20274</v>
      </c>
      <c r="AJ33" s="2">
        <v>0.17833399999999999</v>
      </c>
      <c r="AK33" s="2">
        <v>0.17377999999999999</v>
      </c>
      <c r="AL33" s="2">
        <v>0.15214</v>
      </c>
    </row>
    <row r="34" spans="1:38" x14ac:dyDescent="0.4">
      <c r="A34" s="2" t="s">
        <v>41</v>
      </c>
      <c r="B34" s="2" t="s">
        <v>42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9">
        <v>2.52E-2</v>
      </c>
      <c r="J34" s="29">
        <v>7.7999999999999996E-3</v>
      </c>
      <c r="K34" s="29">
        <v>2E-3</v>
      </c>
      <c r="L34" s="29">
        <v>7.2969999999999997E-3</v>
      </c>
      <c r="M34" s="29">
        <v>9.4000000000000004E-3</v>
      </c>
      <c r="N34" s="29">
        <v>8.8749999999999992E-3</v>
      </c>
      <c r="O34" s="29">
        <v>1.1681E-2</v>
      </c>
      <c r="P34" s="29">
        <v>2.7079999999999999E-3</v>
      </c>
      <c r="Q34" s="43">
        <v>9.5080000000000008E-3</v>
      </c>
      <c r="R34" s="43">
        <v>1.351E-3</v>
      </c>
      <c r="S34" s="43">
        <v>2.5509999999999999E-3</v>
      </c>
      <c r="T34" s="43">
        <v>1.859E-3</v>
      </c>
      <c r="U34" s="43">
        <v>7.6199999999999998E-4</v>
      </c>
      <c r="V34" s="43">
        <v>1.94E-4</v>
      </c>
      <c r="W34" s="43">
        <v>2.9700000000000001E-4</v>
      </c>
      <c r="X34" s="43">
        <v>6.9399999999999996E-4</v>
      </c>
      <c r="Y34" s="43">
        <v>3.0109999999999998E-3</v>
      </c>
      <c r="Z34" s="43">
        <v>5.437E-3</v>
      </c>
      <c r="AA34" s="43">
        <v>5.437E-3</v>
      </c>
      <c r="AB34" s="43">
        <v>1.591E-3</v>
      </c>
      <c r="AC34" s="43">
        <v>7.7300000000000003E-4</v>
      </c>
      <c r="AD34" s="43">
        <v>3.2499999999999999E-4</v>
      </c>
      <c r="AE34" s="43">
        <v>2.41E-4</v>
      </c>
      <c r="AF34" s="43">
        <v>7.8999999999999996E-5</v>
      </c>
      <c r="AG34" s="43">
        <v>6.7400000000000001E-4</v>
      </c>
      <c r="AH34" s="29">
        <v>2.5799999999999998E-4</v>
      </c>
      <c r="AI34" s="30">
        <v>1.2110000000000001E-3</v>
      </c>
      <c r="AJ34" s="2">
        <v>4.1300000000000001E-4</v>
      </c>
      <c r="AK34" s="2">
        <v>6.0899999999999995E-4</v>
      </c>
      <c r="AL34" s="2">
        <v>7.6199999999999999E-6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5.4873999999999999E-2</v>
      </c>
      <c r="E37" s="10">
        <f t="shared" si="9"/>
        <v>6.7011000000000001E-2</v>
      </c>
      <c r="F37" s="10">
        <f t="shared" si="9"/>
        <v>3.9009000000000002E-2</v>
      </c>
      <c r="G37" s="10">
        <f t="shared" si="9"/>
        <v>4.8391999999999998E-2</v>
      </c>
      <c r="H37" s="10">
        <f t="shared" si="9"/>
        <v>3.3210999999999997E-2</v>
      </c>
      <c r="I37" s="10">
        <f t="shared" si="9"/>
        <v>2.555E-2</v>
      </c>
      <c r="J37" s="10">
        <f t="shared" si="9"/>
        <v>3.0102E-2</v>
      </c>
      <c r="K37" s="10">
        <f t="shared" si="9"/>
        <v>3.4723999999999998E-2</v>
      </c>
      <c r="L37" s="10">
        <f t="shared" si="9"/>
        <v>3.9919999999999997E-2</v>
      </c>
      <c r="M37" s="10">
        <f t="shared" si="9"/>
        <v>3.1432000000000002E-2</v>
      </c>
      <c r="N37" s="10">
        <f t="shared" si="9"/>
        <v>3.5823000000000001E-2</v>
      </c>
      <c r="O37" s="10">
        <f t="shared" si="9"/>
        <v>4.5796000000000003E-2</v>
      </c>
      <c r="P37" s="10">
        <f t="shared" si="9"/>
        <v>4.7406999999999998E-2</v>
      </c>
      <c r="Q37" s="10">
        <f t="shared" si="9"/>
        <v>4.4535999999999999E-2</v>
      </c>
      <c r="R37" s="10">
        <f t="shared" si="9"/>
        <v>5.0796000000000001E-2</v>
      </c>
      <c r="S37" s="10">
        <f t="shared" si="9"/>
        <v>7.1475999999999998E-2</v>
      </c>
      <c r="T37" s="10">
        <f t="shared" si="9"/>
        <v>6.8049999999999999E-2</v>
      </c>
      <c r="U37" s="10">
        <f t="shared" si="9"/>
        <v>5.5636999999999999E-2</v>
      </c>
      <c r="V37" s="10">
        <f t="shared" si="9"/>
        <v>6.4307000000000003E-2</v>
      </c>
      <c r="W37" s="10">
        <f t="shared" si="9"/>
        <v>6.0775999999999997E-2</v>
      </c>
      <c r="X37" s="10">
        <f t="shared" si="9"/>
        <v>5.0300999999999998E-2</v>
      </c>
      <c r="Y37" s="10">
        <f t="shared" si="9"/>
        <v>4.8954999999999999E-2</v>
      </c>
      <c r="Z37" s="10">
        <f t="shared" si="9"/>
        <v>4.3371E-2</v>
      </c>
      <c r="AA37" s="10">
        <f t="shared" si="9"/>
        <v>4.0390000000000002E-2</v>
      </c>
      <c r="AB37" s="10">
        <f t="shared" si="9"/>
        <v>3.4228000000000001E-2</v>
      </c>
      <c r="AC37" s="10">
        <f t="shared" si="9"/>
        <v>3.8970999999999999E-2</v>
      </c>
      <c r="AD37" s="10">
        <f t="shared" si="9"/>
        <v>3.7421999999999997E-2</v>
      </c>
      <c r="AE37" s="10">
        <f t="shared" si="9"/>
        <v>3.4696999999999999E-2</v>
      </c>
      <c r="AF37" s="10">
        <f t="shared" si="9"/>
        <v>3.2149999999999998E-2</v>
      </c>
      <c r="AG37" s="10">
        <f t="shared" si="9"/>
        <v>2.7064999999999999E-2</v>
      </c>
      <c r="AH37" s="10">
        <f t="shared" si="9"/>
        <v>2.7373999999999999E-2</v>
      </c>
      <c r="AI37" s="27">
        <f t="shared" si="9"/>
        <v>2.6036E-2</v>
      </c>
      <c r="AJ37" s="27">
        <f t="shared" si="9"/>
        <v>3.5945999999999999E-2</v>
      </c>
      <c r="AK37" s="27">
        <f t="shared" si="9"/>
        <v>3.5423000000000003E-2</v>
      </c>
      <c r="AL37" s="27">
        <f t="shared" si="9"/>
        <v>3.4403000000000003E-2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0.22117942923789047</v>
      </c>
      <c r="F38" s="15">
        <f t="shared" si="10"/>
        <v>-0.28911688595691942</v>
      </c>
      <c r="G38" s="15">
        <f t="shared" si="10"/>
        <v>-0.1181251594562088</v>
      </c>
      <c r="H38" s="15">
        <f t="shared" si="10"/>
        <v>-0.39477712577905749</v>
      </c>
      <c r="I38" s="15">
        <f t="shared" si="10"/>
        <v>-0.53438787039399349</v>
      </c>
      <c r="J38" s="15">
        <f t="shared" si="10"/>
        <v>-0.45143419470058677</v>
      </c>
      <c r="K38" s="15">
        <f t="shared" si="10"/>
        <v>-0.36720486933702667</v>
      </c>
      <c r="L38" s="15">
        <f t="shared" si="10"/>
        <v>-0.27251521667820833</v>
      </c>
      <c r="M38" s="15">
        <f t="shared" si="10"/>
        <v>-0.42719685096767135</v>
      </c>
      <c r="N38" s="15">
        <f t="shared" si="10"/>
        <v>-0.34717716951561756</v>
      </c>
      <c r="O38" s="15">
        <f t="shared" si="10"/>
        <v>-0.16543353865218494</v>
      </c>
      <c r="P38" s="15">
        <f t="shared" si="10"/>
        <v>-0.13607537267193939</v>
      </c>
      <c r="Q38" s="15">
        <f t="shared" si="10"/>
        <v>-0.18839523271494696</v>
      </c>
      <c r="R38" s="15">
        <f t="shared" si="10"/>
        <v>-7.4315705069796234E-2</v>
      </c>
      <c r="S38" s="20">
        <f t="shared" si="10"/>
        <v>0.30254765462696359</v>
      </c>
      <c r="T38" s="15">
        <f t="shared" si="10"/>
        <v>0.24011371505631082</v>
      </c>
      <c r="U38" s="15">
        <f t="shared" si="10"/>
        <v>1.3904581404672519E-2</v>
      </c>
      <c r="V38" s="15">
        <f t="shared" si="10"/>
        <v>0.17190290483653467</v>
      </c>
      <c r="W38" s="15">
        <f t="shared" si="10"/>
        <v>0.10755549076065163</v>
      </c>
      <c r="X38" s="15">
        <f t="shared" si="10"/>
        <v>-8.3336370594452758E-2</v>
      </c>
      <c r="Y38" s="15">
        <f t="shared" si="10"/>
        <v>-0.10786529139483181</v>
      </c>
      <c r="Z38" s="15">
        <f t="shared" si="10"/>
        <v>-0.20962568793964353</v>
      </c>
      <c r="AA38" s="15">
        <f t="shared" si="10"/>
        <v>-0.26395014032146369</v>
      </c>
      <c r="AB38" s="15">
        <f t="shared" si="10"/>
        <v>-0.37624375842839958</v>
      </c>
      <c r="AC38" s="15">
        <f t="shared" si="10"/>
        <v>-0.28980938149214563</v>
      </c>
      <c r="AD38" s="15">
        <f t="shared" si="10"/>
        <v>-0.31803768633596974</v>
      </c>
      <c r="AE38" s="15">
        <f t="shared" si="10"/>
        <v>-0.36769690563837154</v>
      </c>
      <c r="AF38" s="15">
        <f t="shared" si="10"/>
        <v>-0.4141123300652404</v>
      </c>
      <c r="AG38" s="15">
        <f t="shared" si="10"/>
        <v>-0.50677916681852975</v>
      </c>
      <c r="AH38" s="15">
        <f t="shared" si="10"/>
        <v>-0.5011480847031381</v>
      </c>
      <c r="AI38" s="21">
        <f t="shared" si="10"/>
        <v>-0.52553121696978533</v>
      </c>
      <c r="AJ38" s="21">
        <f t="shared" si="10"/>
        <v>-0.34493567080949084</v>
      </c>
      <c r="AK38" s="21">
        <f t="shared" si="10"/>
        <v>-0.35446659620220861</v>
      </c>
      <c r="AL38" s="21">
        <f t="shared" si="10"/>
        <v>-0.37305463425301594</v>
      </c>
    </row>
    <row r="39" spans="1:38" x14ac:dyDescent="0.4">
      <c r="A39" s="16" t="s">
        <v>27</v>
      </c>
      <c r="D39" s="10"/>
      <c r="E39" s="17">
        <f t="shared" ref="E39:AL39" si="11">(E37-D37)/D37</f>
        <v>0.22117942923789047</v>
      </c>
      <c r="F39" s="17">
        <f t="shared" si="11"/>
        <v>-0.41787169270716745</v>
      </c>
      <c r="G39" s="17">
        <f t="shared" si="11"/>
        <v>0.24053423568919979</v>
      </c>
      <c r="H39" s="17">
        <f t="shared" si="11"/>
        <v>-0.31370887750041332</v>
      </c>
      <c r="I39" s="17">
        <f t="shared" si="11"/>
        <v>-0.23067658305982952</v>
      </c>
      <c r="J39" s="17">
        <f t="shared" si="11"/>
        <v>0.17816046966731899</v>
      </c>
      <c r="K39" s="17">
        <f t="shared" si="11"/>
        <v>0.15354461497574903</v>
      </c>
      <c r="L39" s="17">
        <f t="shared" si="11"/>
        <v>0.14963713857850477</v>
      </c>
      <c r="M39" s="17">
        <f t="shared" si="11"/>
        <v>-0.21262525050100189</v>
      </c>
      <c r="N39" s="17">
        <f t="shared" si="11"/>
        <v>0.13969839653855939</v>
      </c>
      <c r="O39" s="17">
        <f t="shared" si="11"/>
        <v>0.27839656086871573</v>
      </c>
      <c r="P39" s="17">
        <f t="shared" si="11"/>
        <v>3.5177744781203474E-2</v>
      </c>
      <c r="Q39" s="17">
        <f t="shared" si="11"/>
        <v>-6.0560676693315309E-2</v>
      </c>
      <c r="R39" s="17">
        <f t="shared" si="11"/>
        <v>0.14056044548230648</v>
      </c>
      <c r="S39" s="17">
        <f t="shared" si="11"/>
        <v>0.40711867076147723</v>
      </c>
      <c r="T39" s="17">
        <f t="shared" si="11"/>
        <v>-4.7932173037103343E-2</v>
      </c>
      <c r="U39" s="17">
        <f t="shared" si="11"/>
        <v>-0.18240999265246144</v>
      </c>
      <c r="V39" s="17">
        <f t="shared" si="11"/>
        <v>0.15583155094631279</v>
      </c>
      <c r="W39" s="17">
        <f t="shared" si="11"/>
        <v>-5.4908485856905255E-2</v>
      </c>
      <c r="X39" s="17">
        <f t="shared" si="11"/>
        <v>-0.17235421877056731</v>
      </c>
      <c r="Y39" s="17">
        <f t="shared" si="11"/>
        <v>-2.6758911353651021E-2</v>
      </c>
      <c r="Z39" s="17">
        <f t="shared" si="11"/>
        <v>-0.1140639362680012</v>
      </c>
      <c r="AA39" s="17">
        <f t="shared" si="11"/>
        <v>-6.8732563233496982E-2</v>
      </c>
      <c r="AB39" s="17">
        <f t="shared" si="11"/>
        <v>-0.15256251547412727</v>
      </c>
      <c r="AC39" s="17">
        <f t="shared" si="11"/>
        <v>0.13857076078064734</v>
      </c>
      <c r="AD39" s="17">
        <f t="shared" si="11"/>
        <v>-3.9747504554668904E-2</v>
      </c>
      <c r="AE39" s="17">
        <f t="shared" si="11"/>
        <v>-7.2818128373683885E-2</v>
      </c>
      <c r="AF39" s="17">
        <f t="shared" si="11"/>
        <v>-7.3406922788713747E-2</v>
      </c>
      <c r="AG39" s="17">
        <f t="shared" si="11"/>
        <v>-0.15816485225505442</v>
      </c>
      <c r="AH39" s="22">
        <f t="shared" si="11"/>
        <v>1.141695917236284E-2</v>
      </c>
      <c r="AI39" s="23">
        <f t="shared" si="11"/>
        <v>-4.8878497844670084E-2</v>
      </c>
      <c r="AJ39" s="23">
        <f t="shared" si="11"/>
        <v>0.38062682439698875</v>
      </c>
      <c r="AK39" s="23">
        <f t="shared" si="11"/>
        <v>-1.4549602181049233E-2</v>
      </c>
      <c r="AL39" s="23">
        <f t="shared" si="11"/>
        <v>-2.8794850803150494E-2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50">
        <v>5.4873999999999999E-2</v>
      </c>
      <c r="E41" s="50">
        <v>6.7011000000000001E-2</v>
      </c>
      <c r="F41" s="50">
        <v>3.9009000000000002E-2</v>
      </c>
      <c r="G41" s="50">
        <v>4.8391999999999998E-2</v>
      </c>
      <c r="H41" s="50">
        <v>3.3210999999999997E-2</v>
      </c>
      <c r="I41" s="50">
        <v>2.555E-2</v>
      </c>
      <c r="J41" s="50">
        <v>3.0102E-2</v>
      </c>
      <c r="K41" s="50">
        <v>3.4723999999999998E-2</v>
      </c>
      <c r="L41" s="50">
        <v>3.9919999999999997E-2</v>
      </c>
      <c r="M41" s="50">
        <v>3.1432000000000002E-2</v>
      </c>
      <c r="N41" s="50">
        <v>3.5823000000000001E-2</v>
      </c>
      <c r="O41" s="50">
        <v>4.5796000000000003E-2</v>
      </c>
      <c r="P41" s="50">
        <v>4.7406999999999998E-2</v>
      </c>
      <c r="Q41" s="50">
        <v>4.4535999999999999E-2</v>
      </c>
      <c r="R41" s="50">
        <v>5.0796000000000001E-2</v>
      </c>
      <c r="S41" s="50">
        <v>7.1475999999999998E-2</v>
      </c>
      <c r="T41" s="50">
        <v>6.8049999999999999E-2</v>
      </c>
      <c r="U41" s="50">
        <v>5.5636999999999999E-2</v>
      </c>
      <c r="V41" s="50">
        <v>6.4307000000000003E-2</v>
      </c>
      <c r="W41" s="50">
        <v>6.0775999999999997E-2</v>
      </c>
      <c r="X41" s="50">
        <v>5.0300999999999998E-2</v>
      </c>
      <c r="Y41" s="50">
        <v>4.8954999999999999E-2</v>
      </c>
      <c r="Z41" s="50">
        <v>4.3371E-2</v>
      </c>
      <c r="AA41" s="50">
        <v>4.0390000000000002E-2</v>
      </c>
      <c r="AB41" s="50">
        <v>3.4228000000000001E-2</v>
      </c>
      <c r="AC41" s="50">
        <v>3.8970999999999999E-2</v>
      </c>
      <c r="AD41" s="50">
        <v>3.7421999999999997E-2</v>
      </c>
      <c r="AE41" s="50">
        <v>3.4696999999999999E-2</v>
      </c>
      <c r="AF41" s="50">
        <v>3.2149999999999998E-2</v>
      </c>
      <c r="AG41" s="50">
        <v>2.7064999999999999E-2</v>
      </c>
      <c r="AH41" s="50">
        <v>2.7373999999999999E-2</v>
      </c>
      <c r="AI41" s="54">
        <v>2.6036E-2</v>
      </c>
      <c r="AJ41" s="2">
        <v>3.5945999999999999E-2</v>
      </c>
      <c r="AK41" s="2">
        <v>3.5423000000000003E-2</v>
      </c>
      <c r="AL41" s="2">
        <v>3.4403000000000003E-2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0.78580302278947378</v>
      </c>
      <c r="E44" s="10">
        <f t="shared" si="12"/>
        <v>0.86010399999999998</v>
      </c>
      <c r="F44" s="10">
        <f t="shared" si="12"/>
        <v>0.54732999999999998</v>
      </c>
      <c r="G44" s="10">
        <f t="shared" si="12"/>
        <v>0.42685099999999998</v>
      </c>
      <c r="H44" s="10">
        <f t="shared" si="12"/>
        <v>0.37430200000000002</v>
      </c>
      <c r="I44" s="10">
        <f t="shared" si="12"/>
        <v>0.25488500000000003</v>
      </c>
      <c r="J44" s="10">
        <f t="shared" si="12"/>
        <v>0.24207799999999999</v>
      </c>
      <c r="K44" s="10">
        <f t="shared" si="12"/>
        <v>0.22117299999999998</v>
      </c>
      <c r="L44" s="10">
        <f t="shared" si="12"/>
        <v>0.23469899999999999</v>
      </c>
      <c r="M44" s="10">
        <f t="shared" si="12"/>
        <v>0.19620200000000002</v>
      </c>
      <c r="N44" s="10">
        <f t="shared" si="12"/>
        <v>0.158638</v>
      </c>
      <c r="O44" s="10">
        <f t="shared" si="12"/>
        <v>0.14522400000000002</v>
      </c>
      <c r="P44" s="10">
        <f t="shared" si="12"/>
        <v>0.16003200000000001</v>
      </c>
      <c r="Q44" s="10">
        <f t="shared" si="12"/>
        <v>0.16914299999999999</v>
      </c>
      <c r="R44" s="10">
        <f t="shared" si="12"/>
        <v>0.17808459399999998</v>
      </c>
      <c r="S44" s="10">
        <f t="shared" si="12"/>
        <v>0.20898169</v>
      </c>
      <c r="T44" s="10">
        <f t="shared" si="12"/>
        <v>0.24066159100000001</v>
      </c>
      <c r="U44" s="10">
        <f t="shared" si="12"/>
        <v>0.23329959000000003</v>
      </c>
      <c r="V44" s="10">
        <f t="shared" si="12"/>
        <v>0.197689579</v>
      </c>
      <c r="W44" s="10">
        <f t="shared" si="12"/>
        <v>0.13162099999999999</v>
      </c>
      <c r="X44" s="10">
        <f t="shared" si="12"/>
        <v>0.15992800000000001</v>
      </c>
      <c r="Y44" s="10">
        <f t="shared" si="12"/>
        <v>0.19696175999999999</v>
      </c>
      <c r="Z44" s="10">
        <f t="shared" si="12"/>
        <v>0.22050809999999998</v>
      </c>
      <c r="AA44" s="10">
        <f t="shared" si="12"/>
        <v>0.22423479000000002</v>
      </c>
      <c r="AB44" s="10">
        <f t="shared" si="12"/>
        <v>0.21442256999999998</v>
      </c>
      <c r="AC44" s="10">
        <f t="shared" si="12"/>
        <v>0.215055</v>
      </c>
      <c r="AD44" s="10">
        <f t="shared" si="12"/>
        <v>0.21654600000000002</v>
      </c>
      <c r="AE44" s="10">
        <f t="shared" si="12"/>
        <v>0.21360999999999999</v>
      </c>
      <c r="AF44" s="10">
        <f t="shared" si="12"/>
        <v>0.20088600000000001</v>
      </c>
      <c r="AG44" s="10">
        <f t="shared" si="12"/>
        <v>0.2031</v>
      </c>
      <c r="AH44" s="10">
        <f t="shared" si="12"/>
        <v>0.20167900000000002</v>
      </c>
      <c r="AI44" s="27">
        <f t="shared" si="12"/>
        <v>0.21377499999999999</v>
      </c>
      <c r="AJ44" s="27">
        <f t="shared" si="12"/>
        <v>0.211113</v>
      </c>
      <c r="AK44" s="27">
        <f t="shared" si="12"/>
        <v>0.17120600000000002</v>
      </c>
      <c r="AL44" s="27">
        <f t="shared" si="12"/>
        <v>0.18557800000000002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9.4554201314687919E-2</v>
      </c>
      <c r="F45" s="15">
        <f t="shared" si="13"/>
        <v>-0.30347684581682199</v>
      </c>
      <c r="G45" s="15">
        <f t="shared" si="13"/>
        <v>-0.45679643928481223</v>
      </c>
      <c r="H45" s="15">
        <f t="shared" si="13"/>
        <v>-0.52366943223088103</v>
      </c>
      <c r="I45" s="15">
        <f t="shared" si="13"/>
        <v>-0.67563754196923365</v>
      </c>
      <c r="J45" s="15">
        <f t="shared" si="13"/>
        <v>-0.69193551948850718</v>
      </c>
      <c r="K45" s="15">
        <f t="shared" si="13"/>
        <v>-0.7185388785921546</v>
      </c>
      <c r="L45" s="15">
        <f t="shared" si="13"/>
        <v>-0.70132591350074414</v>
      </c>
      <c r="M45" s="15">
        <f t="shared" si="13"/>
        <v>-0.75031656240833156</v>
      </c>
      <c r="N45" s="15">
        <f t="shared" si="13"/>
        <v>-0.79811989086417523</v>
      </c>
      <c r="O45" s="15">
        <f t="shared" si="13"/>
        <v>-0.81519032659803436</v>
      </c>
      <c r="P45" s="15">
        <f t="shared" si="13"/>
        <v>-0.79634590939608207</v>
      </c>
      <c r="Q45" s="15">
        <f t="shared" si="13"/>
        <v>-0.78475140067599947</v>
      </c>
      <c r="R45" s="15">
        <f t="shared" si="13"/>
        <v>-0.77337247524471409</v>
      </c>
      <c r="S45" s="20">
        <f t="shared" si="13"/>
        <v>-0.73405333914579662</v>
      </c>
      <c r="T45" s="15">
        <f t="shared" si="13"/>
        <v>-0.69373801828136239</v>
      </c>
      <c r="U45" s="15">
        <f t="shared" si="13"/>
        <v>-0.70310677964584034</v>
      </c>
      <c r="V45" s="15">
        <f t="shared" si="13"/>
        <v>-0.74842349384425377</v>
      </c>
      <c r="W45" s="15">
        <f t="shared" si="13"/>
        <v>-0.8325012806227613</v>
      </c>
      <c r="X45" s="15">
        <f t="shared" si="13"/>
        <v>-0.79647825808523698</v>
      </c>
      <c r="Y45" s="15">
        <f t="shared" si="13"/>
        <v>-0.74934970433071435</v>
      </c>
      <c r="Z45" s="15">
        <f t="shared" si="13"/>
        <v>-0.71938501939426014</v>
      </c>
      <c r="AA45" s="15">
        <f t="shared" si="13"/>
        <v>-0.71464249500593324</v>
      </c>
      <c r="AB45" s="15">
        <f t="shared" si="13"/>
        <v>-0.72712936476264178</v>
      </c>
      <c r="AC45" s="15">
        <f t="shared" si="13"/>
        <v>-0.7263245447483907</v>
      </c>
      <c r="AD45" s="15">
        <f t="shared" si="13"/>
        <v>-0.72442712267598985</v>
      </c>
      <c r="AE45" s="15">
        <f t="shared" si="13"/>
        <v>-0.72816342797751155</v>
      </c>
      <c r="AF45" s="15">
        <f t="shared" si="13"/>
        <v>-0.74435578106217104</v>
      </c>
      <c r="AG45" s="15">
        <f t="shared" si="13"/>
        <v>-0.74153828108343522</v>
      </c>
      <c r="AH45" s="15">
        <f t="shared" si="13"/>
        <v>-0.74334662230736626</v>
      </c>
      <c r="AI45" s="21">
        <f t="shared" si="13"/>
        <v>-0.72795345169183334</v>
      </c>
      <c r="AJ45" s="21">
        <f t="shared" si="13"/>
        <v>-0.73134106910077423</v>
      </c>
      <c r="AK45" s="21">
        <f t="shared" si="13"/>
        <v>-0.78212606081324754</v>
      </c>
      <c r="AL45" s="21">
        <f t="shared" si="13"/>
        <v>-0.76383649003890552</v>
      </c>
    </row>
    <row r="46" spans="1:38" x14ac:dyDescent="0.4">
      <c r="A46" s="16" t="s">
        <v>27</v>
      </c>
      <c r="D46" s="10"/>
      <c r="E46" s="17">
        <f t="shared" ref="E46:AL46" si="14">(E44-D44)/D44</f>
        <v>9.4554201314687919E-2</v>
      </c>
      <c r="F46" s="17">
        <f t="shared" si="14"/>
        <v>-0.36364672179178331</v>
      </c>
      <c r="G46" s="17">
        <f t="shared" si="14"/>
        <v>-0.22012131620777228</v>
      </c>
      <c r="H46" s="17">
        <f t="shared" si="14"/>
        <v>-0.12310853201702693</v>
      </c>
      <c r="I46" s="17">
        <f t="shared" si="14"/>
        <v>-0.31903917157803052</v>
      </c>
      <c r="J46" s="17">
        <f t="shared" si="14"/>
        <v>-5.024618945799101E-2</v>
      </c>
      <c r="K46" s="17">
        <f t="shared" si="14"/>
        <v>-8.6356463619164103E-2</v>
      </c>
      <c r="L46" s="17">
        <f t="shared" si="14"/>
        <v>6.1155746858793845E-2</v>
      </c>
      <c r="M46" s="17">
        <f t="shared" si="14"/>
        <v>-0.16402711558208588</v>
      </c>
      <c r="N46" s="17">
        <f t="shared" si="14"/>
        <v>-0.19145574458975959</v>
      </c>
      <c r="O46" s="17">
        <f t="shared" si="14"/>
        <v>-8.4557293964875893E-2</v>
      </c>
      <c r="P46" s="17">
        <f t="shared" si="14"/>
        <v>0.10196661708808452</v>
      </c>
      <c r="Q46" s="17">
        <f t="shared" si="14"/>
        <v>5.6932363527294416E-2</v>
      </c>
      <c r="R46" s="17">
        <f t="shared" si="14"/>
        <v>5.2864109067475434E-2</v>
      </c>
      <c r="S46" s="17">
        <f t="shared" si="14"/>
        <v>0.17349673717424438</v>
      </c>
      <c r="T46" s="17">
        <f t="shared" si="14"/>
        <v>0.15159175428239674</v>
      </c>
      <c r="U46" s="17">
        <f t="shared" si="14"/>
        <v>-3.0590677014181208E-2</v>
      </c>
      <c r="V46" s="17">
        <f t="shared" si="14"/>
        <v>-0.15263640626200853</v>
      </c>
      <c r="W46" s="17">
        <f t="shared" si="14"/>
        <v>-0.33420365066385221</v>
      </c>
      <c r="X46" s="17">
        <f t="shared" si="14"/>
        <v>0.21506446539685939</v>
      </c>
      <c r="Y46" s="17">
        <f t="shared" si="14"/>
        <v>0.23156520434195368</v>
      </c>
      <c r="Z46" s="17">
        <f t="shared" si="14"/>
        <v>0.11954777414661608</v>
      </c>
      <c r="AA46" s="17">
        <f t="shared" si="14"/>
        <v>1.6900467601870556E-2</v>
      </c>
      <c r="AB46" s="17">
        <f t="shared" si="14"/>
        <v>-4.3758687044057873E-2</v>
      </c>
      <c r="AC46" s="17">
        <f t="shared" si="14"/>
        <v>2.9494563002393694E-3</v>
      </c>
      <c r="AD46" s="17">
        <f t="shared" si="14"/>
        <v>6.9331101346168196E-3</v>
      </c>
      <c r="AE46" s="17">
        <f t="shared" si="14"/>
        <v>-1.3558320172157518E-2</v>
      </c>
      <c r="AF46" s="17">
        <f t="shared" si="14"/>
        <v>-5.9566499695707063E-2</v>
      </c>
      <c r="AG46" s="17">
        <f t="shared" si="14"/>
        <v>1.1021176189480569E-2</v>
      </c>
      <c r="AH46" s="22">
        <f t="shared" si="14"/>
        <v>-6.9965534219595168E-3</v>
      </c>
      <c r="AI46" s="23">
        <f t="shared" si="14"/>
        <v>5.9976497305123319E-2</v>
      </c>
      <c r="AJ46" s="23">
        <f t="shared" si="14"/>
        <v>-1.2452344754999406E-2</v>
      </c>
      <c r="AK46" s="23">
        <f t="shared" si="14"/>
        <v>-0.18903146656056222</v>
      </c>
      <c r="AL46" s="23">
        <f t="shared" si="14"/>
        <v>8.3945656110183023E-2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8.8400000000000006E-3</v>
      </c>
      <c r="E48" s="2">
        <v>1.1650000000000001E-2</v>
      </c>
      <c r="F48" s="2">
        <v>5.2220000000000001E-3</v>
      </c>
      <c r="G48" s="2">
        <v>3.6150000000000002E-3</v>
      </c>
      <c r="H48" s="2">
        <v>3.2130000000000001E-3</v>
      </c>
      <c r="I48" s="2">
        <v>2.8119999999999998E-3</v>
      </c>
      <c r="J48" s="2">
        <v>2.0100000000000001E-3</v>
      </c>
      <c r="K48" s="2">
        <v>1.6019999999999999E-3</v>
      </c>
      <c r="L48" s="2">
        <v>1.1969999999999999E-3</v>
      </c>
      <c r="M48" s="2">
        <v>1.191E-3</v>
      </c>
      <c r="N48" s="2">
        <v>2.23E-4</v>
      </c>
      <c r="O48" s="2">
        <v>7.3700000000000002E-4</v>
      </c>
      <c r="P48" s="2">
        <v>6.7199999999999996E-4</v>
      </c>
      <c r="Q48" s="2">
        <v>1.7699999999999999E-4</v>
      </c>
      <c r="R48" s="2">
        <v>1.4300000000000001E-4</v>
      </c>
      <c r="S48" s="2">
        <v>1.03E-5</v>
      </c>
      <c r="T48" s="2">
        <v>2.5700000000000001E-4</v>
      </c>
      <c r="U48" s="2">
        <v>9.8900000000000002E-6</v>
      </c>
      <c r="V48" s="2">
        <v>7.6699999999999994E-6</v>
      </c>
      <c r="W48" s="2">
        <v>2.4000000000000001E-5</v>
      </c>
      <c r="X48" s="2">
        <v>4.7800000000000002E-4</v>
      </c>
      <c r="Y48" s="2">
        <v>8.7600000000000008E-6</v>
      </c>
      <c r="Z48" s="2">
        <v>1.01E-5</v>
      </c>
      <c r="AA48" s="2">
        <v>7.79E-6</v>
      </c>
      <c r="AB48" s="2">
        <v>8.5699999999999993E-6</v>
      </c>
      <c r="AC48" s="2">
        <v>5.1800000000000001E-4</v>
      </c>
      <c r="AD48" s="2">
        <v>8.8000000000000003E-4</v>
      </c>
      <c r="AE48" s="2">
        <v>4.7039999999999998E-3</v>
      </c>
      <c r="AF48" s="2">
        <v>2.3739999999999998E-3</v>
      </c>
      <c r="AG48" s="2">
        <v>2.3140000000000001E-3</v>
      </c>
      <c r="AH48" s="2">
        <v>2.3219999999999998E-3</v>
      </c>
      <c r="AI48" s="28">
        <v>2.3280000000000002E-3</v>
      </c>
      <c r="AJ48" s="2">
        <v>3.0709999999999999E-3</v>
      </c>
      <c r="AK48" s="2">
        <v>2.5469999999999998E-3</v>
      </c>
      <c r="AL48" s="2">
        <v>1.395E-3</v>
      </c>
    </row>
    <row r="49" spans="1:38" x14ac:dyDescent="0.4">
      <c r="A49" s="2" t="s">
        <v>49</v>
      </c>
      <c r="B49" s="2" t="s">
        <v>50</v>
      </c>
      <c r="D49" s="2">
        <v>8.8669999999999999E-3</v>
      </c>
      <c r="E49" s="2">
        <v>1.1285999999999999E-2</v>
      </c>
      <c r="F49" s="2">
        <v>7.6610000000000003E-3</v>
      </c>
      <c r="G49" s="2">
        <v>9.4190000000000003E-3</v>
      </c>
      <c r="H49" s="2">
        <v>2.0331999999999999E-2</v>
      </c>
      <c r="I49" s="2">
        <v>1.5370999999999999E-2</v>
      </c>
      <c r="J49" s="2">
        <v>2.3588000000000001E-2</v>
      </c>
      <c r="K49" s="2">
        <v>3.1975999999999997E-2</v>
      </c>
      <c r="L49" s="2">
        <v>9.9570000000000006E-3</v>
      </c>
      <c r="M49" s="2">
        <v>1.0357999999999999E-2</v>
      </c>
      <c r="N49" s="2">
        <v>3.3570000000000002E-3</v>
      </c>
      <c r="O49" s="2">
        <v>5.9800000000000001E-4</v>
      </c>
      <c r="P49" s="2">
        <v>3.3500000000000001E-4</v>
      </c>
      <c r="Q49" s="2">
        <v>2.7700000000000001E-4</v>
      </c>
      <c r="R49" s="2">
        <v>5.9400000000000005E-7</v>
      </c>
      <c r="S49" s="2">
        <v>4.3900000000000003E-6</v>
      </c>
      <c r="T49" s="2">
        <v>5.9100000000000004E-7</v>
      </c>
      <c r="U49" s="2">
        <v>1.0699999999999999E-5</v>
      </c>
      <c r="V49" s="2">
        <v>9.09E-7</v>
      </c>
      <c r="W49" s="2">
        <v>8.7699999999999996E-4</v>
      </c>
      <c r="X49" s="2">
        <v>1.32E-3</v>
      </c>
      <c r="Y49" s="2">
        <v>1.843E-3</v>
      </c>
      <c r="Z49" s="2">
        <v>1.1869999999999999E-3</v>
      </c>
      <c r="AA49" s="2">
        <v>2.2360000000000001E-3</v>
      </c>
      <c r="AB49" s="2">
        <v>2.2560000000000002E-3</v>
      </c>
      <c r="AC49" s="2">
        <v>1.6590000000000001E-3</v>
      </c>
      <c r="AD49" s="2">
        <v>2.049E-3</v>
      </c>
      <c r="AE49" s="2">
        <v>2.758E-3</v>
      </c>
      <c r="AF49" s="2">
        <v>4.4029999999999998E-3</v>
      </c>
      <c r="AG49" s="2">
        <v>4.3290000000000004E-3</v>
      </c>
      <c r="AH49" s="2">
        <v>4.3759999999999997E-3</v>
      </c>
      <c r="AI49" s="28">
        <v>4.5259999999999996E-3</v>
      </c>
      <c r="AJ49" s="2">
        <v>4.4400000000000004E-3</v>
      </c>
      <c r="AK49" s="2">
        <v>4.3179999999999998E-3</v>
      </c>
      <c r="AL49" s="2">
        <v>2.7039999999999998E-3</v>
      </c>
    </row>
    <row r="50" spans="1:38" x14ac:dyDescent="0.4">
      <c r="A50" s="2" t="s">
        <v>51</v>
      </c>
      <c r="B50" s="2" t="s">
        <v>52</v>
      </c>
      <c r="D50" s="2">
        <v>8.1612022789473673E-2</v>
      </c>
      <c r="E50" s="2">
        <v>0.10212499999999999</v>
      </c>
      <c r="F50" s="2">
        <v>8.6764999999999995E-2</v>
      </c>
      <c r="G50" s="2">
        <v>6.4935999999999994E-2</v>
      </c>
      <c r="H50" s="2">
        <v>5.1723999999999999E-2</v>
      </c>
      <c r="I50" s="2">
        <v>4.1847000000000002E-2</v>
      </c>
      <c r="J50" s="2">
        <v>3.7904E-2</v>
      </c>
      <c r="K50" s="2">
        <v>3.1663999999999998E-2</v>
      </c>
      <c r="L50" s="2">
        <v>7.3867000000000002E-2</v>
      </c>
      <c r="M50" s="2">
        <v>5.5802999999999998E-2</v>
      </c>
      <c r="N50" s="2">
        <v>4.5379999999999997E-2</v>
      </c>
      <c r="O50" s="2">
        <v>3.4576000000000003E-2</v>
      </c>
      <c r="P50" s="2">
        <v>3.6117999999999997E-2</v>
      </c>
      <c r="Q50" s="2">
        <v>3.2833000000000001E-2</v>
      </c>
      <c r="R50" s="2">
        <v>2.6769000000000001E-2</v>
      </c>
      <c r="S50" s="2">
        <v>2.9609E-2</v>
      </c>
      <c r="T50" s="2">
        <v>2.4379000000000001E-2</v>
      </c>
      <c r="U50" s="2">
        <v>2.2453000000000001E-2</v>
      </c>
      <c r="V50" s="2">
        <v>1.6402E-2</v>
      </c>
      <c r="W50" s="2">
        <v>1.9147000000000001E-2</v>
      </c>
      <c r="X50" s="2">
        <v>2.2360999999999999E-2</v>
      </c>
      <c r="Y50" s="2">
        <v>2.3727999999999999E-2</v>
      </c>
      <c r="Z50" s="2">
        <v>2.3382E-2</v>
      </c>
      <c r="AA50" s="2">
        <v>2.4355000000000002E-2</v>
      </c>
      <c r="AB50" s="2">
        <v>2.8912E-2</v>
      </c>
      <c r="AC50" s="2">
        <v>2.2887999999999999E-2</v>
      </c>
      <c r="AD50" s="2">
        <v>2.4056999999999999E-2</v>
      </c>
      <c r="AE50" s="2">
        <v>2.6336999999999999E-2</v>
      </c>
      <c r="AF50" s="2">
        <v>2.1359E-2</v>
      </c>
      <c r="AG50" s="2">
        <v>1.8297000000000001E-2</v>
      </c>
      <c r="AH50" s="2">
        <v>2.3616000000000002E-2</v>
      </c>
      <c r="AI50" s="28">
        <v>1.9615E-2</v>
      </c>
      <c r="AJ50" s="2">
        <v>1.6306000000000001E-2</v>
      </c>
      <c r="AK50" s="2">
        <v>2.0149E-2</v>
      </c>
      <c r="AL50" s="2">
        <v>2.1935E-2</v>
      </c>
    </row>
    <row r="51" spans="1:38" x14ac:dyDescent="0.4">
      <c r="A51" s="2" t="s">
        <v>53</v>
      </c>
      <c r="B51" s="2" t="s">
        <v>54</v>
      </c>
      <c r="D51" s="2">
        <v>0.54290400000000005</v>
      </c>
      <c r="E51" s="2">
        <v>0.56096599999999996</v>
      </c>
      <c r="F51" s="2">
        <v>0.31042399999999998</v>
      </c>
      <c r="G51" s="2">
        <v>0.28014099999999997</v>
      </c>
      <c r="H51" s="2">
        <v>0.24713399999999999</v>
      </c>
      <c r="I51" s="2">
        <v>0.15287600000000001</v>
      </c>
      <c r="J51" s="2">
        <v>0.13137499999999999</v>
      </c>
      <c r="K51" s="2">
        <v>0.114582</v>
      </c>
      <c r="L51" s="2">
        <v>0.11126999999999999</v>
      </c>
      <c r="M51" s="2">
        <v>9.0381000000000003E-2</v>
      </c>
      <c r="N51" s="2">
        <v>8.2727999999999996E-2</v>
      </c>
      <c r="O51" s="2">
        <v>8.0197000000000004E-2</v>
      </c>
      <c r="P51" s="2">
        <v>8.2071000000000005E-2</v>
      </c>
      <c r="Q51" s="2">
        <v>8.8469999999999993E-2</v>
      </c>
      <c r="R51" s="2">
        <v>9.9789000000000003E-2</v>
      </c>
      <c r="S51" s="2">
        <v>0.122666</v>
      </c>
      <c r="T51" s="2">
        <v>0.163108</v>
      </c>
      <c r="U51" s="2">
        <v>0.16117200000000001</v>
      </c>
      <c r="V51" s="2">
        <v>0.13877300000000001</v>
      </c>
      <c r="W51" s="2">
        <v>8.1035999999999997E-2</v>
      </c>
      <c r="X51" s="2">
        <v>0.101216</v>
      </c>
      <c r="Y51" s="2">
        <v>0.13608799999999999</v>
      </c>
      <c r="Z51" s="2">
        <v>0.15571299999999999</v>
      </c>
      <c r="AA51" s="2">
        <v>0.16187299999999999</v>
      </c>
      <c r="AB51" s="2">
        <v>0.149483</v>
      </c>
      <c r="AC51" s="2">
        <v>0.15861500000000001</v>
      </c>
      <c r="AD51" s="2">
        <v>0.157056</v>
      </c>
      <c r="AE51" s="2">
        <v>0.147395</v>
      </c>
      <c r="AF51" s="2">
        <v>0.15115300000000001</v>
      </c>
      <c r="AG51" s="2">
        <v>0.157641</v>
      </c>
      <c r="AH51" s="2">
        <v>0.15184700000000001</v>
      </c>
      <c r="AI51" s="28">
        <v>0.17238300000000001</v>
      </c>
      <c r="AJ51" s="2">
        <v>0.17133599999999999</v>
      </c>
      <c r="AK51" s="2">
        <v>0.129137</v>
      </c>
      <c r="AL51" s="2">
        <v>0.14773500000000001</v>
      </c>
    </row>
    <row r="52" spans="1:38" x14ac:dyDescent="0.4">
      <c r="A52" s="2" t="s">
        <v>55</v>
      </c>
      <c r="B52" s="2" t="s">
        <v>56</v>
      </c>
      <c r="D52" s="2">
        <v>0.14358000000000001</v>
      </c>
      <c r="E52" s="2">
        <v>0.17407700000000001</v>
      </c>
      <c r="F52" s="2">
        <v>0.13725799999999999</v>
      </c>
      <c r="G52" s="2">
        <v>6.8739999999999996E-2</v>
      </c>
      <c r="H52" s="2">
        <v>5.1899000000000001E-2</v>
      </c>
      <c r="I52" s="2">
        <v>4.1979000000000002E-2</v>
      </c>
      <c r="J52" s="2">
        <v>4.7201E-2</v>
      </c>
      <c r="K52" s="2">
        <v>4.1348999999999997E-2</v>
      </c>
      <c r="L52" s="2">
        <v>3.8407999999999998E-2</v>
      </c>
      <c r="M52" s="2">
        <v>3.8469000000000003E-2</v>
      </c>
      <c r="N52" s="2">
        <v>2.6950000000000002E-2</v>
      </c>
      <c r="O52" s="2">
        <v>2.9116E-2</v>
      </c>
      <c r="P52" s="2">
        <v>4.0835999999999997E-2</v>
      </c>
      <c r="Q52" s="2">
        <v>4.7385999999999998E-2</v>
      </c>
      <c r="R52" s="2">
        <v>5.1382999999999998E-2</v>
      </c>
      <c r="S52" s="2">
        <v>5.6691999999999999E-2</v>
      </c>
      <c r="T52" s="2">
        <v>5.2916999999999999E-2</v>
      </c>
      <c r="U52" s="2">
        <v>4.9653999999999997E-2</v>
      </c>
      <c r="V52" s="2">
        <v>4.2506000000000002E-2</v>
      </c>
      <c r="W52" s="2">
        <v>3.0537000000000002E-2</v>
      </c>
      <c r="X52" s="2">
        <v>3.4553E-2</v>
      </c>
      <c r="Y52" s="2">
        <v>3.5293999999999999E-2</v>
      </c>
      <c r="Z52" s="2">
        <v>4.0216000000000002E-2</v>
      </c>
      <c r="AA52" s="2">
        <v>3.5763000000000003E-2</v>
      </c>
      <c r="AB52" s="2">
        <v>3.3763000000000001E-2</v>
      </c>
      <c r="AC52" s="2">
        <v>3.1375E-2</v>
      </c>
      <c r="AD52" s="2">
        <v>3.2503999999999998E-2</v>
      </c>
      <c r="AE52" s="2">
        <v>3.2416E-2</v>
      </c>
      <c r="AF52" s="2">
        <v>2.1597000000000002E-2</v>
      </c>
      <c r="AG52" s="2">
        <v>2.0518999999999999E-2</v>
      </c>
      <c r="AH52" s="2">
        <v>1.9518000000000001E-2</v>
      </c>
      <c r="AI52" s="28">
        <v>1.4923000000000001E-2</v>
      </c>
      <c r="AJ52" s="2">
        <v>1.5959999999999998E-2</v>
      </c>
      <c r="AK52" s="2">
        <v>1.5055000000000001E-2</v>
      </c>
      <c r="AL52" s="2">
        <v>1.1809E-2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2.6435019999999998</v>
      </c>
      <c r="E55" s="10">
        <f t="shared" si="15"/>
        <v>2.7736209999999999</v>
      </c>
      <c r="F55" s="10">
        <f t="shared" si="15"/>
        <v>0.95613700000000001</v>
      </c>
      <c r="G55" s="10">
        <f t="shared" si="15"/>
        <v>0.99936800000000003</v>
      </c>
      <c r="H55" s="10">
        <f t="shared" si="15"/>
        <v>0.819801</v>
      </c>
      <c r="I55" s="10">
        <f t="shared" si="15"/>
        <v>0.70424799999999999</v>
      </c>
      <c r="J55" s="10">
        <f t="shared" si="15"/>
        <v>0.85106800000000005</v>
      </c>
      <c r="K55" s="10">
        <f t="shared" si="15"/>
        <v>0.87970199999999998</v>
      </c>
      <c r="L55" s="10">
        <f t="shared" si="15"/>
        <v>0.74890400000000001</v>
      </c>
      <c r="M55" s="10">
        <f t="shared" si="15"/>
        <v>0.77779299999999996</v>
      </c>
      <c r="N55" s="10">
        <f t="shared" si="15"/>
        <v>0.72794800000000004</v>
      </c>
      <c r="O55" s="10">
        <f t="shared" si="15"/>
        <v>0.74345099999999997</v>
      </c>
      <c r="P55" s="10">
        <f t="shared" si="15"/>
        <v>0.77044199999999996</v>
      </c>
      <c r="Q55" s="10">
        <f t="shared" si="15"/>
        <v>0.810361</v>
      </c>
      <c r="R55" s="10">
        <f t="shared" si="15"/>
        <v>0.80420199999999997</v>
      </c>
      <c r="S55" s="10">
        <f t="shared" si="15"/>
        <v>0.84802699999999998</v>
      </c>
      <c r="T55" s="10">
        <f t="shared" si="15"/>
        <v>0.93500300000000003</v>
      </c>
      <c r="U55" s="10">
        <f t="shared" si="15"/>
        <v>0.93657299999999999</v>
      </c>
      <c r="V55" s="10">
        <f t="shared" si="15"/>
        <v>0.96804800000000002</v>
      </c>
      <c r="W55" s="10">
        <f t="shared" si="15"/>
        <v>0.95532300000000003</v>
      </c>
      <c r="X55" s="10">
        <f t="shared" si="15"/>
        <v>1.0451619999999999</v>
      </c>
      <c r="Y55" s="10">
        <f t="shared" si="15"/>
        <v>1.0370379999999999</v>
      </c>
      <c r="Z55" s="10">
        <f t="shared" si="15"/>
        <v>1.028664</v>
      </c>
      <c r="AA55" s="10">
        <f t="shared" si="15"/>
        <v>1.021739</v>
      </c>
      <c r="AB55" s="10">
        <f t="shared" si="15"/>
        <v>0.92474900000000004</v>
      </c>
      <c r="AC55" s="10">
        <f t="shared" si="15"/>
        <v>0.842557</v>
      </c>
      <c r="AD55" s="10">
        <f t="shared" si="15"/>
        <v>0.85841500000000004</v>
      </c>
      <c r="AE55" s="10">
        <f t="shared" si="15"/>
        <v>0.88979799999999998</v>
      </c>
      <c r="AF55" s="10">
        <f t="shared" si="15"/>
        <v>0.88849800000000001</v>
      </c>
      <c r="AG55" s="10">
        <f t="shared" si="15"/>
        <v>0.81110599999999999</v>
      </c>
      <c r="AH55" s="10">
        <f t="shared" si="15"/>
        <v>0.74263299999999999</v>
      </c>
      <c r="AI55" s="27">
        <f t="shared" si="15"/>
        <v>0.79562100000000002</v>
      </c>
      <c r="AJ55" s="27">
        <f t="shared" si="15"/>
        <v>0.75366699999999998</v>
      </c>
      <c r="AK55" s="27">
        <f t="shared" si="15"/>
        <v>0.613985</v>
      </c>
      <c r="AL55" s="27">
        <f t="shared" si="15"/>
        <v>0.68092399999999997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4.9222205997952753E-2</v>
      </c>
      <c r="F56" s="15">
        <f t="shared" si="16"/>
        <v>-0.63830668560114567</v>
      </c>
      <c r="G56" s="15">
        <f t="shared" si="16"/>
        <v>-0.6219530002247019</v>
      </c>
      <c r="H56" s="15">
        <f t="shared" si="16"/>
        <v>-0.68988069613716951</v>
      </c>
      <c r="I56" s="15">
        <f t="shared" si="16"/>
        <v>-0.73359278714372067</v>
      </c>
      <c r="J56" s="15">
        <f t="shared" si="16"/>
        <v>-0.6780528253808773</v>
      </c>
      <c r="K56" s="15">
        <f t="shared" si="16"/>
        <v>-0.66722098186420886</v>
      </c>
      <c r="L56" s="15">
        <f t="shared" si="16"/>
        <v>-0.71670004410815646</v>
      </c>
      <c r="M56" s="15">
        <f t="shared" si="16"/>
        <v>-0.70577173764196133</v>
      </c>
      <c r="N56" s="15">
        <f t="shared" si="16"/>
        <v>-0.72462740712887674</v>
      </c>
      <c r="O56" s="15">
        <f t="shared" si="16"/>
        <v>-0.71876283808372377</v>
      </c>
      <c r="P56" s="15">
        <f t="shared" si="16"/>
        <v>-0.70855251859086921</v>
      </c>
      <c r="Q56" s="15">
        <f t="shared" si="16"/>
        <v>-0.69345171670004413</v>
      </c>
      <c r="R56" s="15">
        <f t="shared" si="16"/>
        <v>-0.69578158064567375</v>
      </c>
      <c r="S56" s="20">
        <f>(S55-$D55)/$D55</f>
        <v>-0.67920319333974399</v>
      </c>
      <c r="T56" s="15">
        <f t="shared" ref="T56:AL56" si="17">(T55-$D55)/$D55</f>
        <v>-0.64630138354349642</v>
      </c>
      <c r="U56" s="15">
        <f t="shared" si="17"/>
        <v>-0.64570747440327259</v>
      </c>
      <c r="V56" s="15">
        <f t="shared" si="17"/>
        <v>-0.63380092014305267</v>
      </c>
      <c r="W56" s="15">
        <f t="shared" si="17"/>
        <v>-0.63861461046747836</v>
      </c>
      <c r="X56" s="15">
        <f t="shared" si="17"/>
        <v>-0.60462976763399456</v>
      </c>
      <c r="Y56" s="15">
        <f t="shared" si="17"/>
        <v>-0.60770296372009558</v>
      </c>
      <c r="Z56" s="15">
        <f t="shared" si="17"/>
        <v>-0.61087073132534031</v>
      </c>
      <c r="AA56" s="15">
        <f t="shared" si="17"/>
        <v>-0.61349036240562704</v>
      </c>
      <c r="AB56" s="15">
        <f t="shared" si="17"/>
        <v>-0.65018032897270361</v>
      </c>
      <c r="AC56" s="15">
        <f t="shared" si="17"/>
        <v>-0.68127241817861306</v>
      </c>
      <c r="AD56" s="15">
        <f t="shared" si="17"/>
        <v>-0.67527355757627572</v>
      </c>
      <c r="AE56" s="15">
        <f t="shared" si="17"/>
        <v>-0.66340180563510076</v>
      </c>
      <c r="AF56" s="15">
        <f t="shared" si="17"/>
        <v>-0.66389357753464906</v>
      </c>
      <c r="AG56" s="15">
        <f t="shared" si="17"/>
        <v>-0.69316989357299519</v>
      </c>
      <c r="AH56" s="15">
        <f t="shared" si="17"/>
        <v>-0.71907227609436264</v>
      </c>
      <c r="AI56" s="21">
        <f t="shared" si="17"/>
        <v>-0.69902765346876972</v>
      </c>
      <c r="AJ56" s="21">
        <f t="shared" si="17"/>
        <v>-0.7148982675254264</v>
      </c>
      <c r="AK56" s="21">
        <f t="shared" si="17"/>
        <v>-0.76773802327367258</v>
      </c>
      <c r="AL56" s="21">
        <f t="shared" si="17"/>
        <v>-0.74241593159377217</v>
      </c>
    </row>
    <row r="57" spans="1:38" x14ac:dyDescent="0.4">
      <c r="A57" s="16" t="s">
        <v>27</v>
      </c>
      <c r="D57" s="10"/>
      <c r="E57" s="17">
        <f t="shared" ref="E57:AL57" si="18">(E55-D55)/D55</f>
        <v>4.9222205997952753E-2</v>
      </c>
      <c r="F57" s="17">
        <f t="shared" si="18"/>
        <v>-0.655274819450819</v>
      </c>
      <c r="G57" s="17">
        <f t="shared" si="18"/>
        <v>4.5214231851711646E-2</v>
      </c>
      <c r="H57" s="17">
        <f t="shared" si="18"/>
        <v>-0.17968055811272726</v>
      </c>
      <c r="I57" s="17">
        <f t="shared" si="18"/>
        <v>-0.14095249944803681</v>
      </c>
      <c r="J57" s="17">
        <f t="shared" si="18"/>
        <v>0.20847769535731739</v>
      </c>
      <c r="K57" s="17">
        <f t="shared" si="18"/>
        <v>3.3644785140552733E-2</v>
      </c>
      <c r="L57" s="17">
        <f t="shared" si="18"/>
        <v>-0.14868444086747554</v>
      </c>
      <c r="M57" s="17">
        <f t="shared" si="18"/>
        <v>3.857503765502647E-2</v>
      </c>
      <c r="N57" s="17">
        <f t="shared" si="18"/>
        <v>-6.4085174333016526E-2</v>
      </c>
      <c r="O57" s="17">
        <f t="shared" si="18"/>
        <v>2.1296850873963432E-2</v>
      </c>
      <c r="P57" s="17">
        <f t="shared" si="18"/>
        <v>3.6305015394424094E-2</v>
      </c>
      <c r="Q57" s="17">
        <f t="shared" si="18"/>
        <v>5.1813115069012386E-2</v>
      </c>
      <c r="R57" s="17">
        <f t="shared" si="18"/>
        <v>-7.60031640219609E-3</v>
      </c>
      <c r="S57" s="17">
        <f t="shared" si="18"/>
        <v>5.4495014934058859E-2</v>
      </c>
      <c r="T57" s="17">
        <f t="shared" si="18"/>
        <v>0.10256277217588597</v>
      </c>
      <c r="U57" s="17">
        <f t="shared" si="18"/>
        <v>1.679138997414939E-3</v>
      </c>
      <c r="V57" s="17">
        <f t="shared" si="18"/>
        <v>3.3606563503325457E-2</v>
      </c>
      <c r="W57" s="17">
        <f t="shared" si="18"/>
        <v>-1.3145009338379901E-2</v>
      </c>
      <c r="X57" s="17">
        <f t="shared" si="18"/>
        <v>9.4040444959453393E-2</v>
      </c>
      <c r="Y57" s="17">
        <f t="shared" si="18"/>
        <v>-7.7729576850287521E-3</v>
      </c>
      <c r="Z57" s="17">
        <f t="shared" si="18"/>
        <v>-8.0749210732874617E-3</v>
      </c>
      <c r="AA57" s="17">
        <f t="shared" si="18"/>
        <v>-6.7320330059184239E-3</v>
      </c>
      <c r="AB57" s="17">
        <f t="shared" si="18"/>
        <v>-9.4926395096986527E-2</v>
      </c>
      <c r="AC57" s="17">
        <f t="shared" si="18"/>
        <v>-8.8880334014959775E-2</v>
      </c>
      <c r="AD57" s="17">
        <f t="shared" si="18"/>
        <v>1.882127856038231E-2</v>
      </c>
      <c r="AE57" s="17">
        <f t="shared" si="18"/>
        <v>3.6559239994641217E-2</v>
      </c>
      <c r="AF57" s="17">
        <f t="shared" si="18"/>
        <v>-1.461005756362644E-3</v>
      </c>
      <c r="AG57" s="17">
        <f t="shared" si="18"/>
        <v>-8.7104304117735787E-2</v>
      </c>
      <c r="AH57" s="22">
        <f t="shared" si="18"/>
        <v>-8.4419299080514765E-2</v>
      </c>
      <c r="AI57" s="23">
        <f t="shared" si="18"/>
        <v>7.1351528951716439E-2</v>
      </c>
      <c r="AJ57" s="23">
        <f t="shared" si="18"/>
        <v>-5.2731137061490393E-2</v>
      </c>
      <c r="AK57" s="23">
        <f t="shared" si="18"/>
        <v>-0.1853364947649293</v>
      </c>
      <c r="AL57" s="23">
        <f t="shared" si="18"/>
        <v>0.10902383608720077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2.6435019999999998</v>
      </c>
      <c r="E59" s="2">
        <v>2.7736209999999999</v>
      </c>
      <c r="F59" s="2">
        <v>0.95613700000000001</v>
      </c>
      <c r="G59" s="2">
        <v>0.99936800000000003</v>
      </c>
      <c r="H59" s="2">
        <v>0.819801</v>
      </c>
      <c r="I59" s="2">
        <v>0.70424799999999999</v>
      </c>
      <c r="J59" s="2">
        <v>0.85106800000000005</v>
      </c>
      <c r="K59" s="2">
        <v>0.87970199999999998</v>
      </c>
      <c r="L59" s="2">
        <v>0.74890400000000001</v>
      </c>
      <c r="M59" s="2">
        <v>0.77779299999999996</v>
      </c>
      <c r="N59" s="2">
        <v>0.72794800000000004</v>
      </c>
      <c r="O59" s="2">
        <v>0.74345099999999997</v>
      </c>
      <c r="P59" s="2">
        <v>0.77044199999999996</v>
      </c>
      <c r="Q59" s="2">
        <v>0.810361</v>
      </c>
      <c r="R59" s="2">
        <v>0.80420199999999997</v>
      </c>
      <c r="S59" s="2">
        <v>0.84802699999999998</v>
      </c>
      <c r="T59" s="2">
        <v>0.93500300000000003</v>
      </c>
      <c r="U59" s="2">
        <v>0.93657299999999999</v>
      </c>
      <c r="V59" s="2">
        <v>0.96804800000000002</v>
      </c>
      <c r="W59" s="2">
        <v>0.95532300000000003</v>
      </c>
      <c r="X59" s="2">
        <v>1.0451619999999999</v>
      </c>
      <c r="Y59" s="2">
        <v>1.0370379999999999</v>
      </c>
      <c r="Z59" s="2">
        <v>1.028664</v>
      </c>
      <c r="AA59" s="2">
        <v>1.021739</v>
      </c>
      <c r="AB59" s="2">
        <v>0.92474900000000004</v>
      </c>
      <c r="AC59" s="2">
        <v>0.842557</v>
      </c>
      <c r="AD59" s="2">
        <v>0.85841500000000004</v>
      </c>
      <c r="AE59" s="2">
        <v>0.88979799999999998</v>
      </c>
      <c r="AF59" s="2">
        <v>0.88849800000000001</v>
      </c>
      <c r="AG59" s="2">
        <v>0.81110599999999999</v>
      </c>
      <c r="AH59" s="2">
        <v>0.74263299999999999</v>
      </c>
      <c r="AI59" s="28">
        <v>0.79562100000000002</v>
      </c>
      <c r="AJ59" s="2">
        <v>0.75366699999999998</v>
      </c>
      <c r="AK59" s="2">
        <v>0.613985</v>
      </c>
      <c r="AL59" s="2">
        <v>0.68092399999999997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1.9182090000000001</v>
      </c>
      <c r="E62" s="10">
        <f t="shared" si="19"/>
        <v>2.2675040000000002</v>
      </c>
      <c r="F62" s="10">
        <f t="shared" si="19"/>
        <v>1.1896690000000001</v>
      </c>
      <c r="G62" s="10">
        <f t="shared" si="19"/>
        <v>1.134466</v>
      </c>
      <c r="H62" s="10">
        <f t="shared" si="19"/>
        <v>1.0867059999999999</v>
      </c>
      <c r="I62" s="10">
        <f t="shared" si="19"/>
        <v>0.98936800000000003</v>
      </c>
      <c r="J62" s="10">
        <f t="shared" si="19"/>
        <v>0.81521699999999997</v>
      </c>
      <c r="K62" s="10">
        <f t="shared" si="19"/>
        <v>0.56460399999999999</v>
      </c>
      <c r="L62" s="10">
        <f t="shared" si="19"/>
        <v>0.55906500000000003</v>
      </c>
      <c r="M62" s="10">
        <f t="shared" si="19"/>
        <v>0.42621599999999998</v>
      </c>
      <c r="N62" s="10">
        <f t="shared" si="19"/>
        <v>0.29417700000000002</v>
      </c>
      <c r="O62" s="10">
        <f t="shared" si="19"/>
        <v>0.241919</v>
      </c>
      <c r="P62" s="10">
        <f t="shared" si="19"/>
        <v>0.282082</v>
      </c>
      <c r="Q62" s="10">
        <f t="shared" si="19"/>
        <v>0.28174399999999999</v>
      </c>
      <c r="R62" s="10">
        <f t="shared" si="19"/>
        <v>0.27649600000000002</v>
      </c>
      <c r="S62" s="10">
        <f t="shared" si="19"/>
        <v>0.31503100000000001</v>
      </c>
      <c r="T62" s="10">
        <f t="shared" si="19"/>
        <v>0.41525400000000001</v>
      </c>
      <c r="U62" s="10">
        <f t="shared" si="19"/>
        <v>0.32404300000000003</v>
      </c>
      <c r="V62" s="10">
        <f t="shared" si="19"/>
        <v>0.25312299999999999</v>
      </c>
      <c r="W62" s="10">
        <f t="shared" si="19"/>
        <v>0.30446699999999999</v>
      </c>
      <c r="X62" s="10">
        <f t="shared" si="19"/>
        <v>0.30757899999999999</v>
      </c>
      <c r="Y62" s="10">
        <f t="shared" si="19"/>
        <v>0.364147</v>
      </c>
      <c r="Z62" s="10">
        <f t="shared" si="19"/>
        <v>0.26523600000000003</v>
      </c>
      <c r="AA62" s="10">
        <f t="shared" si="19"/>
        <v>0.30815300000000001</v>
      </c>
      <c r="AB62" s="10">
        <f t="shared" si="19"/>
        <v>0.27227099999999999</v>
      </c>
      <c r="AC62" s="10">
        <f t="shared" si="19"/>
        <v>0.20286199999999999</v>
      </c>
      <c r="AD62" s="10">
        <f t="shared" si="19"/>
        <v>0.23982400000000001</v>
      </c>
      <c r="AE62" s="10">
        <f t="shared" si="19"/>
        <v>0.25108599999999998</v>
      </c>
      <c r="AF62" s="10">
        <f t="shared" si="19"/>
        <v>0.27472400000000002</v>
      </c>
      <c r="AG62" s="10">
        <f t="shared" si="19"/>
        <v>0.213475</v>
      </c>
      <c r="AH62" s="10">
        <f t="shared" si="19"/>
        <v>0.144513</v>
      </c>
      <c r="AI62" s="27">
        <f t="shared" si="19"/>
        <v>0.17560400000000001</v>
      </c>
      <c r="AJ62" s="27">
        <f t="shared" si="19"/>
        <v>0.17116999999999999</v>
      </c>
      <c r="AK62" s="27">
        <f t="shared" si="19"/>
        <v>0.117345</v>
      </c>
      <c r="AL62" s="27">
        <f t="shared" si="19"/>
        <v>5.9823000000000001E-2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0.18209433904230463</v>
      </c>
      <c r="F63" s="15">
        <f t="shared" si="20"/>
        <v>-0.3798022009072004</v>
      </c>
      <c r="G63" s="15">
        <f t="shared" si="20"/>
        <v>-0.40858060826531417</v>
      </c>
      <c r="H63" s="15">
        <f t="shared" si="20"/>
        <v>-0.43347883364117262</v>
      </c>
      <c r="I63" s="15">
        <f t="shared" si="20"/>
        <v>-0.48422304347440764</v>
      </c>
      <c r="J63" s="15">
        <f t="shared" si="20"/>
        <v>-0.57501137780085487</v>
      </c>
      <c r="K63" s="15">
        <f t="shared" si="20"/>
        <v>-0.70566085343150819</v>
      </c>
      <c r="L63" s="15">
        <f t="shared" si="20"/>
        <v>-0.70854844284434082</v>
      </c>
      <c r="M63" s="15">
        <f t="shared" si="20"/>
        <v>-0.77780523394478918</v>
      </c>
      <c r="N63" s="15">
        <f t="shared" si="20"/>
        <v>-0.8466397561475314</v>
      </c>
      <c r="O63" s="15">
        <f t="shared" si="20"/>
        <v>-0.87388287720472591</v>
      </c>
      <c r="P63" s="15">
        <f t="shared" si="20"/>
        <v>-0.85294511703364961</v>
      </c>
      <c r="Q63" s="15">
        <f t="shared" si="20"/>
        <v>-0.85312132306750721</v>
      </c>
      <c r="R63" s="15">
        <f t="shared" si="20"/>
        <v>-0.85585720846894153</v>
      </c>
      <c r="S63" s="20">
        <f t="shared" si="20"/>
        <v>-0.83576815665029203</v>
      </c>
      <c r="T63" s="15">
        <f t="shared" si="20"/>
        <v>-0.78351993969374556</v>
      </c>
      <c r="U63" s="15">
        <f t="shared" si="20"/>
        <v>-0.8310700241735911</v>
      </c>
      <c r="V63" s="15">
        <f t="shared" si="20"/>
        <v>-0.86804201210608434</v>
      </c>
      <c r="W63" s="15">
        <f t="shared" si="20"/>
        <v>-0.841275377187783</v>
      </c>
      <c r="X63" s="15">
        <f t="shared" si="20"/>
        <v>-0.83965303050918849</v>
      </c>
      <c r="Y63" s="15">
        <f t="shared" si="20"/>
        <v>-0.81016302186049594</v>
      </c>
      <c r="Z63" s="15">
        <f t="shared" si="20"/>
        <v>-0.86172726746668371</v>
      </c>
      <c r="AA63" s="15">
        <f t="shared" si="20"/>
        <v>-0.83935379304340674</v>
      </c>
      <c r="AB63" s="15">
        <f t="shared" si="20"/>
        <v>-0.85805978389216198</v>
      </c>
      <c r="AC63" s="15">
        <f t="shared" si="20"/>
        <v>-0.89424405786856376</v>
      </c>
      <c r="AD63" s="15">
        <f t="shared" si="20"/>
        <v>-0.87497504182286701</v>
      </c>
      <c r="AE63" s="15">
        <f t="shared" si="20"/>
        <v>-0.86910394018587134</v>
      </c>
      <c r="AF63" s="15">
        <f t="shared" si="20"/>
        <v>-0.85678098684762716</v>
      </c>
      <c r="AG63" s="15">
        <f t="shared" si="20"/>
        <v>-0.88871129266935978</v>
      </c>
      <c r="AH63" s="15">
        <f t="shared" si="20"/>
        <v>-0.92466253677258325</v>
      </c>
      <c r="AI63" s="21">
        <f t="shared" si="20"/>
        <v>-0.9084541882558157</v>
      </c>
      <c r="AJ63" s="21">
        <f t="shared" si="20"/>
        <v>-0.91076571948103668</v>
      </c>
      <c r="AK63" s="21">
        <f t="shared" si="20"/>
        <v>-0.93882574839342325</v>
      </c>
      <c r="AL63" s="21">
        <f t="shared" si="20"/>
        <v>-0.96881309596608089</v>
      </c>
    </row>
    <row r="64" spans="1:38" x14ac:dyDescent="0.4">
      <c r="A64" s="16" t="s">
        <v>27</v>
      </c>
      <c r="D64" s="10"/>
      <c r="E64" s="17">
        <f t="shared" ref="E64:AL64" si="21">(E62-D62)/D62</f>
        <v>0.18209433904230463</v>
      </c>
      <c r="F64" s="17">
        <f t="shared" si="21"/>
        <v>-0.47533984504547733</v>
      </c>
      <c r="G64" s="17">
        <f t="shared" si="21"/>
        <v>-4.6401982400146688E-2</v>
      </c>
      <c r="H64" s="17">
        <f t="shared" si="21"/>
        <v>-4.2099102132633348E-2</v>
      </c>
      <c r="I64" s="17">
        <f t="shared" si="21"/>
        <v>-8.9571604463396653E-2</v>
      </c>
      <c r="J64" s="17">
        <f t="shared" si="21"/>
        <v>-0.17602247091072284</v>
      </c>
      <c r="K64" s="17">
        <f t="shared" si="21"/>
        <v>-0.30741876089433856</v>
      </c>
      <c r="L64" s="17">
        <f t="shared" si="21"/>
        <v>-9.8104157958497657E-3</v>
      </c>
      <c r="M64" s="17">
        <f t="shared" si="21"/>
        <v>-0.23762710954897917</v>
      </c>
      <c r="N64" s="17">
        <f t="shared" si="21"/>
        <v>-0.30979362576721653</v>
      </c>
      <c r="O64" s="17">
        <f t="shared" si="21"/>
        <v>-0.17764135197517147</v>
      </c>
      <c r="P64" s="17">
        <f t="shared" si="21"/>
        <v>0.16601837805215797</v>
      </c>
      <c r="Q64" s="17">
        <f t="shared" si="21"/>
        <v>-1.19823313788191E-3</v>
      </c>
      <c r="R64" s="17">
        <f t="shared" si="21"/>
        <v>-1.8626838548469443E-2</v>
      </c>
      <c r="S64" s="17">
        <f t="shared" si="21"/>
        <v>0.13936910479717604</v>
      </c>
      <c r="T64" s="17">
        <f t="shared" si="21"/>
        <v>0.31813694525300684</v>
      </c>
      <c r="U64" s="17">
        <f t="shared" si="21"/>
        <v>-0.2196511051067539</v>
      </c>
      <c r="V64" s="17">
        <f t="shared" si="21"/>
        <v>-0.21885984267520062</v>
      </c>
      <c r="W64" s="17">
        <f t="shared" si="21"/>
        <v>0.20284209653014543</v>
      </c>
      <c r="X64" s="17">
        <f t="shared" si="21"/>
        <v>1.0221140550535867E-2</v>
      </c>
      <c r="Y64" s="17">
        <f t="shared" si="21"/>
        <v>0.1839137262296841</v>
      </c>
      <c r="Z64" s="17">
        <f t="shared" si="21"/>
        <v>-0.27162382224760873</v>
      </c>
      <c r="AA64" s="17">
        <f t="shared" si="21"/>
        <v>0.16180684371653914</v>
      </c>
      <c r="AB64" s="17">
        <f t="shared" si="21"/>
        <v>-0.11644215698046108</v>
      </c>
      <c r="AC64" s="17">
        <f t="shared" si="21"/>
        <v>-0.25492615812921687</v>
      </c>
      <c r="AD64" s="17">
        <f t="shared" si="21"/>
        <v>0.18220267965414924</v>
      </c>
      <c r="AE64" s="17">
        <f t="shared" si="21"/>
        <v>4.695943692040816E-2</v>
      </c>
      <c r="AF64" s="17">
        <f t="shared" si="21"/>
        <v>9.4143042622846548E-2</v>
      </c>
      <c r="AG64" s="17">
        <f t="shared" si="21"/>
        <v>-0.22294739447591044</v>
      </c>
      <c r="AH64" s="22">
        <f t="shared" si="21"/>
        <v>-0.32304485302728653</v>
      </c>
      <c r="AI64" s="23">
        <f t="shared" si="21"/>
        <v>0.2151432743075018</v>
      </c>
      <c r="AJ64" s="23">
        <f t="shared" si="21"/>
        <v>-2.5249994305369016E-2</v>
      </c>
      <c r="AK64" s="23">
        <f t="shared" si="21"/>
        <v>-0.31445346731319734</v>
      </c>
      <c r="AL64" s="23">
        <f t="shared" si="21"/>
        <v>-0.49019557714431805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1.9182090000000001</v>
      </c>
      <c r="E66" s="2">
        <v>2.2675040000000002</v>
      </c>
      <c r="F66" s="2">
        <v>1.1896690000000001</v>
      </c>
      <c r="G66" s="2">
        <v>1.134466</v>
      </c>
      <c r="H66" s="2">
        <v>1.0867059999999999</v>
      </c>
      <c r="I66" s="2">
        <v>0.98936800000000003</v>
      </c>
      <c r="J66" s="2">
        <v>0.81521699999999997</v>
      </c>
      <c r="K66" s="2">
        <v>0.56460399999999999</v>
      </c>
      <c r="L66" s="2">
        <v>0.55906500000000003</v>
      </c>
      <c r="M66" s="2">
        <v>0.42621599999999998</v>
      </c>
      <c r="N66" s="2">
        <v>0.29417700000000002</v>
      </c>
      <c r="O66" s="2">
        <v>0.241919</v>
      </c>
      <c r="P66" s="2">
        <v>0.282082</v>
      </c>
      <c r="Q66" s="2">
        <v>0.28174399999999999</v>
      </c>
      <c r="R66" s="2">
        <v>0.27649600000000002</v>
      </c>
      <c r="S66" s="2">
        <v>0.31503100000000001</v>
      </c>
      <c r="T66" s="2">
        <v>0.41525400000000001</v>
      </c>
      <c r="U66" s="2">
        <v>0.32404300000000003</v>
      </c>
      <c r="V66" s="2">
        <v>0.25312299999999999</v>
      </c>
      <c r="W66" s="2">
        <v>0.30446699999999999</v>
      </c>
      <c r="X66" s="2">
        <v>0.30757899999999999</v>
      </c>
      <c r="Y66" s="2">
        <v>0.364147</v>
      </c>
      <c r="Z66" s="2">
        <v>0.26523600000000003</v>
      </c>
      <c r="AA66" s="2">
        <v>0.30815300000000001</v>
      </c>
      <c r="AB66" s="2">
        <v>0.27227099999999999</v>
      </c>
      <c r="AC66" s="2">
        <v>0.20286199999999999</v>
      </c>
      <c r="AD66" s="2">
        <v>0.23982400000000001</v>
      </c>
      <c r="AE66" s="2">
        <v>0.25108599999999998</v>
      </c>
      <c r="AF66" s="2">
        <v>0.27472400000000002</v>
      </c>
      <c r="AG66" s="2">
        <v>0.213475</v>
      </c>
      <c r="AH66" s="2">
        <v>0.144513</v>
      </c>
      <c r="AI66" s="28">
        <v>0.17560400000000001</v>
      </c>
      <c r="AJ66" s="2">
        <v>0.17116999999999999</v>
      </c>
      <c r="AK66" s="2">
        <v>0.117345</v>
      </c>
      <c r="AL66" s="2">
        <v>5.9823000000000001E-2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0.26102199999999998</v>
      </c>
      <c r="E69" s="10">
        <f t="shared" si="22"/>
        <v>0.26982400000000001</v>
      </c>
      <c r="F69" s="10">
        <f t="shared" si="22"/>
        <v>3.9239000000000003E-2</v>
      </c>
      <c r="G69" s="10">
        <f t="shared" si="22"/>
        <v>3.3398999999999998E-2</v>
      </c>
      <c r="H69" s="10">
        <f t="shared" si="22"/>
        <v>2.6735999999999999E-2</v>
      </c>
      <c r="I69" s="10">
        <f t="shared" si="22"/>
        <v>1.3506000000000001E-2</v>
      </c>
      <c r="J69" s="10">
        <f t="shared" si="22"/>
        <v>2.3983000000000001E-2</v>
      </c>
      <c r="K69" s="10">
        <f t="shared" si="22"/>
        <v>1.6132000000000001E-2</v>
      </c>
      <c r="L69" s="10">
        <f t="shared" si="22"/>
        <v>1.7297E-2</v>
      </c>
      <c r="M69" s="10">
        <f t="shared" si="22"/>
        <v>1.3461000000000001E-2</v>
      </c>
      <c r="N69" s="10">
        <f t="shared" si="22"/>
        <v>7.6949999999999996E-3</v>
      </c>
      <c r="O69" s="10">
        <f t="shared" si="22"/>
        <v>8.456E-3</v>
      </c>
      <c r="P69" s="10">
        <f t="shared" si="22"/>
        <v>8.8620000000000001E-3</v>
      </c>
      <c r="Q69" s="10">
        <f t="shared" si="22"/>
        <v>1.4396000000000001E-2</v>
      </c>
      <c r="R69" s="10">
        <f t="shared" si="22"/>
        <v>1.2286999999999999E-2</v>
      </c>
      <c r="S69" s="10">
        <f t="shared" si="22"/>
        <v>1.3499000000000001E-2</v>
      </c>
      <c r="T69" s="10">
        <f t="shared" si="22"/>
        <v>1.4586999999999999E-2</v>
      </c>
      <c r="U69" s="10">
        <f t="shared" si="22"/>
        <v>1.2425E-2</v>
      </c>
      <c r="V69" s="10">
        <f t="shared" si="22"/>
        <v>1.1447000000000001E-2</v>
      </c>
      <c r="W69" s="10">
        <f t="shared" si="22"/>
        <v>1.0515999999999999E-2</v>
      </c>
      <c r="X69" s="10">
        <f t="shared" si="22"/>
        <v>1.3161000000000001E-2</v>
      </c>
      <c r="Y69" s="10">
        <f t="shared" si="22"/>
        <v>1.5917000000000001E-2</v>
      </c>
      <c r="Z69" s="10">
        <f t="shared" si="22"/>
        <v>1.5191E-2</v>
      </c>
      <c r="AA69" s="10">
        <f t="shared" si="22"/>
        <v>1.7982999999999999E-2</v>
      </c>
      <c r="AB69" s="10">
        <f t="shared" si="22"/>
        <v>2.6984000000000001E-2</v>
      </c>
      <c r="AC69" s="10">
        <f t="shared" si="22"/>
        <v>2.4691000000000001E-2</v>
      </c>
      <c r="AD69" s="10">
        <f t="shared" si="22"/>
        <v>2.7022999999999998E-2</v>
      </c>
      <c r="AE69" s="10">
        <f t="shared" si="22"/>
        <v>2.8327999999999999E-2</v>
      </c>
      <c r="AF69" s="10">
        <f t="shared" si="22"/>
        <v>2.8139000000000001E-2</v>
      </c>
      <c r="AG69" s="10">
        <f t="shared" si="22"/>
        <v>2.5763000000000001E-2</v>
      </c>
      <c r="AH69" s="10">
        <f t="shared" si="22"/>
        <v>2.5846000000000001E-2</v>
      </c>
      <c r="AI69" s="27">
        <f t="shared" si="22"/>
        <v>2.4587999999999999E-2</v>
      </c>
      <c r="AJ69" s="27">
        <f t="shared" si="22"/>
        <v>4.0092000000000003E-2</v>
      </c>
      <c r="AK69" s="27">
        <f t="shared" si="22"/>
        <v>2.1854999999999999E-2</v>
      </c>
      <c r="AL69" s="27">
        <f t="shared" si="22"/>
        <v>2.3581000000000001E-2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3.3721295522982864E-2</v>
      </c>
      <c r="F70" s="15">
        <f t="shared" si="23"/>
        <v>-0.84967167518446718</v>
      </c>
      <c r="G70" s="15">
        <f t="shared" si="23"/>
        <v>-0.87204526821493966</v>
      </c>
      <c r="H70" s="15">
        <f t="shared" si="23"/>
        <v>-0.89757185218104218</v>
      </c>
      <c r="I70" s="15">
        <f t="shared" si="23"/>
        <v>-0.94825723502233528</v>
      </c>
      <c r="J70" s="15">
        <f t="shared" si="23"/>
        <v>-0.90811885588187968</v>
      </c>
      <c r="K70" s="15">
        <f t="shared" si="23"/>
        <v>-0.93819678034801657</v>
      </c>
      <c r="L70" s="15">
        <f t="shared" si="23"/>
        <v>-0.93373355502601307</v>
      </c>
      <c r="M70" s="15">
        <f t="shared" si="23"/>
        <v>-0.9484296342837002</v>
      </c>
      <c r="N70" s="15">
        <f t="shared" si="23"/>
        <v>-0.97051972630659478</v>
      </c>
      <c r="O70" s="15">
        <f t="shared" si="23"/>
        <v>-0.96760426324217874</v>
      </c>
      <c r="P70" s="15">
        <f t="shared" si="23"/>
        <v>-0.96604883879519743</v>
      </c>
      <c r="Q70" s="15">
        <f t="shared" si="23"/>
        <v>-0.94484756074200649</v>
      </c>
      <c r="R70" s="15">
        <f t="shared" si="23"/>
        <v>-0.9529273394579767</v>
      </c>
      <c r="S70" s="20">
        <f t="shared" si="23"/>
        <v>-0.94828405268521421</v>
      </c>
      <c r="T70" s="15">
        <f t="shared" si="23"/>
        <v>-0.94411582165487973</v>
      </c>
      <c r="U70" s="15">
        <f t="shared" si="23"/>
        <v>-0.95239864838979094</v>
      </c>
      <c r="V70" s="15">
        <f t="shared" si="23"/>
        <v>-0.9561454590034556</v>
      </c>
      <c r="W70" s="15">
        <f t="shared" si="23"/>
        <v>-0.95971220816636138</v>
      </c>
      <c r="X70" s="15">
        <f t="shared" si="23"/>
        <v>-0.94957896269279984</v>
      </c>
      <c r="Y70" s="15">
        <f t="shared" si="23"/>
        <v>-0.93902046570787134</v>
      </c>
      <c r="Z70" s="15">
        <f t="shared" si="23"/>
        <v>-0.94180184045789239</v>
      </c>
      <c r="AA70" s="15">
        <f t="shared" si="23"/>
        <v>-0.93110542406387198</v>
      </c>
      <c r="AB70" s="15">
        <f t="shared" si="23"/>
        <v>-0.8966217406961865</v>
      </c>
      <c r="AC70" s="15">
        <f t="shared" si="23"/>
        <v>-0.90540644083640465</v>
      </c>
      <c r="AD70" s="15">
        <f t="shared" si="23"/>
        <v>-0.89647232800300358</v>
      </c>
      <c r="AE70" s="15">
        <f t="shared" si="23"/>
        <v>-0.89147274942342025</v>
      </c>
      <c r="AF70" s="15">
        <f t="shared" si="23"/>
        <v>-0.89219682632115305</v>
      </c>
      <c r="AG70" s="15">
        <f t="shared" si="23"/>
        <v>-0.90129950732122188</v>
      </c>
      <c r="AH70" s="15">
        <f t="shared" si="23"/>
        <v>-0.90098152646137109</v>
      </c>
      <c r="AI70" s="21">
        <f t="shared" si="23"/>
        <v>-0.90580104359019542</v>
      </c>
      <c r="AJ70" s="21">
        <f t="shared" si="23"/>
        <v>-0.84640375140792723</v>
      </c>
      <c r="AK70" s="21">
        <f t="shared" si="23"/>
        <v>-0.91627142539709294</v>
      </c>
      <c r="AL70" s="21">
        <f t="shared" si="23"/>
        <v>-0.90965895595007318</v>
      </c>
    </row>
    <row r="71" spans="1:38" x14ac:dyDescent="0.4">
      <c r="A71" s="16" t="s">
        <v>27</v>
      </c>
      <c r="D71" s="10"/>
      <c r="E71" s="17">
        <f t="shared" ref="E71:AL71" si="24">(E69-D69)/D69</f>
        <v>3.3721295522982864E-2</v>
      </c>
      <c r="F71" s="17">
        <f t="shared" si="24"/>
        <v>-0.85457557518975336</v>
      </c>
      <c r="G71" s="17">
        <f t="shared" si="24"/>
        <v>-0.14883151966156133</v>
      </c>
      <c r="H71" s="17">
        <f t="shared" si="24"/>
        <v>-0.19949699092787207</v>
      </c>
      <c r="I71" s="17">
        <f t="shared" si="24"/>
        <v>-0.49483842010771989</v>
      </c>
      <c r="J71" s="17">
        <f t="shared" si="24"/>
        <v>0.77572930549385455</v>
      </c>
      <c r="K71" s="17">
        <f t="shared" si="24"/>
        <v>-0.32735687778843348</v>
      </c>
      <c r="L71" s="17">
        <f t="shared" si="24"/>
        <v>7.2216712124968968E-2</v>
      </c>
      <c r="M71" s="17">
        <f t="shared" si="24"/>
        <v>-0.22177256171590445</v>
      </c>
      <c r="N71" s="17">
        <f t="shared" si="24"/>
        <v>-0.42834856251392917</v>
      </c>
      <c r="O71" s="17">
        <f t="shared" si="24"/>
        <v>9.8895386614684916E-2</v>
      </c>
      <c r="P71" s="17">
        <f t="shared" si="24"/>
        <v>4.8013245033112599E-2</v>
      </c>
      <c r="Q71" s="17">
        <f t="shared" si="24"/>
        <v>0.62446400361092314</v>
      </c>
      <c r="R71" s="17">
        <f t="shared" si="24"/>
        <v>-0.1464990275076411</v>
      </c>
      <c r="S71" s="17">
        <f t="shared" si="24"/>
        <v>9.8640839912102332E-2</v>
      </c>
      <c r="T71" s="17">
        <f t="shared" si="24"/>
        <v>8.0598562856507794E-2</v>
      </c>
      <c r="U71" s="17">
        <f t="shared" si="24"/>
        <v>-0.1482141632960855</v>
      </c>
      <c r="V71" s="17">
        <f t="shared" si="24"/>
        <v>-7.8712273641851085E-2</v>
      </c>
      <c r="W71" s="17">
        <f t="shared" si="24"/>
        <v>-8.1331353192976436E-2</v>
      </c>
      <c r="X71" s="17">
        <f t="shared" si="24"/>
        <v>0.25152149106124017</v>
      </c>
      <c r="Y71" s="17">
        <f t="shared" si="24"/>
        <v>0.20940658004710885</v>
      </c>
      <c r="Z71" s="17">
        <f t="shared" si="24"/>
        <v>-4.5611610228058111E-2</v>
      </c>
      <c r="AA71" s="17">
        <f t="shared" si="24"/>
        <v>0.18379303534987818</v>
      </c>
      <c r="AB71" s="17">
        <f t="shared" si="24"/>
        <v>0.50052827670577782</v>
      </c>
      <c r="AC71" s="17">
        <f t="shared" si="24"/>
        <v>-8.4976282241328194E-2</v>
      </c>
      <c r="AD71" s="17">
        <f t="shared" si="24"/>
        <v>9.4447369486857446E-2</v>
      </c>
      <c r="AE71" s="17">
        <f t="shared" si="24"/>
        <v>4.8292195537135062E-2</v>
      </c>
      <c r="AF71" s="17">
        <f t="shared" si="24"/>
        <v>-6.671844111832752E-3</v>
      </c>
      <c r="AG71" s="17">
        <f t="shared" si="24"/>
        <v>-8.4437968655602533E-2</v>
      </c>
      <c r="AH71" s="22">
        <f t="shared" si="24"/>
        <v>3.2216744944299864E-3</v>
      </c>
      <c r="AI71" s="23">
        <f t="shared" si="24"/>
        <v>-4.8672908767314171E-2</v>
      </c>
      <c r="AJ71" s="23">
        <f t="shared" si="24"/>
        <v>0.63055148853099097</v>
      </c>
      <c r="AK71" s="23">
        <f t="shared" si="24"/>
        <v>-0.45487877880873995</v>
      </c>
      <c r="AL71" s="23">
        <f t="shared" si="24"/>
        <v>7.8975062914664926E-2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0.26102199999999998</v>
      </c>
      <c r="E73" s="2">
        <v>0.26982400000000001</v>
      </c>
      <c r="F73" s="2">
        <v>3.9239000000000003E-2</v>
      </c>
      <c r="G73" s="2">
        <v>3.3398999999999998E-2</v>
      </c>
      <c r="H73" s="2">
        <v>2.6735999999999999E-2</v>
      </c>
      <c r="I73" s="2">
        <v>1.3506000000000001E-2</v>
      </c>
      <c r="J73" s="2">
        <v>2.3983000000000001E-2</v>
      </c>
      <c r="K73" s="2">
        <v>1.6132000000000001E-2</v>
      </c>
      <c r="L73" s="2">
        <v>1.7297E-2</v>
      </c>
      <c r="M73" s="2">
        <v>1.3461000000000001E-2</v>
      </c>
      <c r="N73" s="2">
        <v>7.6949999999999996E-3</v>
      </c>
      <c r="O73" s="2">
        <v>8.456E-3</v>
      </c>
      <c r="P73" s="2">
        <v>8.8620000000000001E-3</v>
      </c>
      <c r="Q73" s="2">
        <v>1.4396000000000001E-2</v>
      </c>
      <c r="R73" s="2">
        <v>1.2286999999999999E-2</v>
      </c>
      <c r="S73" s="2">
        <v>1.3499000000000001E-2</v>
      </c>
      <c r="T73" s="2">
        <v>1.4586999999999999E-2</v>
      </c>
      <c r="U73" s="2">
        <v>1.2425E-2</v>
      </c>
      <c r="V73" s="2">
        <v>1.1447000000000001E-2</v>
      </c>
      <c r="W73" s="2">
        <v>1.0515999999999999E-2</v>
      </c>
      <c r="X73" s="2">
        <v>1.3161000000000001E-2</v>
      </c>
      <c r="Y73" s="2">
        <v>1.5917000000000001E-2</v>
      </c>
      <c r="Z73" s="2">
        <v>1.5191E-2</v>
      </c>
      <c r="AA73" s="2">
        <v>1.7982999999999999E-2</v>
      </c>
      <c r="AB73" s="2">
        <v>2.6984000000000001E-2</v>
      </c>
      <c r="AC73" s="2">
        <v>2.4691000000000001E-2</v>
      </c>
      <c r="AD73" s="2">
        <v>2.7022999999999998E-2</v>
      </c>
      <c r="AE73" s="2">
        <v>2.8327999999999999E-2</v>
      </c>
      <c r="AF73" s="2">
        <v>2.8139000000000001E-2</v>
      </c>
      <c r="AG73" s="2">
        <v>2.5763000000000001E-2</v>
      </c>
      <c r="AH73" s="2">
        <v>2.5846000000000001E-2</v>
      </c>
      <c r="AI73" s="28">
        <v>2.4587999999999999E-2</v>
      </c>
      <c r="AJ73" s="2">
        <v>4.0092000000000003E-2</v>
      </c>
      <c r="AK73" s="2">
        <v>2.1854999999999999E-2</v>
      </c>
      <c r="AL73" s="2">
        <v>2.3581000000000001E-2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2.8299999999999999E-2</v>
      </c>
      <c r="E83" s="10">
        <f t="shared" si="25"/>
        <v>3.4623000000000001E-2</v>
      </c>
      <c r="F83" s="10">
        <f t="shared" si="25"/>
        <v>1.1962E-2</v>
      </c>
      <c r="G83" s="10">
        <f t="shared" si="25"/>
        <v>1.5006E-2</v>
      </c>
      <c r="H83" s="10">
        <f t="shared" si="25"/>
        <v>1.0718E-2</v>
      </c>
      <c r="I83" s="10">
        <f t="shared" si="25"/>
        <v>9.306E-3</v>
      </c>
      <c r="J83" s="10">
        <f t="shared" si="25"/>
        <v>1.0944000000000001E-2</v>
      </c>
      <c r="K83" s="10">
        <f t="shared" si="25"/>
        <v>1.4858E-2</v>
      </c>
      <c r="L83" s="10">
        <f t="shared" si="25"/>
        <v>1.8873000000000001E-2</v>
      </c>
      <c r="M83" s="10">
        <f t="shared" si="25"/>
        <v>1.2940999999999999E-2</v>
      </c>
      <c r="N83" s="10">
        <f t="shared" si="25"/>
        <v>1.4083999999999999E-2</v>
      </c>
      <c r="O83" s="10">
        <f t="shared" si="25"/>
        <v>1.9779999999999999E-2</v>
      </c>
      <c r="P83" s="10">
        <f t="shared" si="25"/>
        <v>1.9553000000000001E-2</v>
      </c>
      <c r="Q83" s="10">
        <f t="shared" si="25"/>
        <v>2.1462999999999999E-2</v>
      </c>
      <c r="R83" s="10">
        <f t="shared" si="25"/>
        <v>2.6179999999999998E-2</v>
      </c>
      <c r="S83" s="10">
        <f t="shared" si="25"/>
        <v>2.7795E-2</v>
      </c>
      <c r="T83" s="10">
        <f t="shared" si="25"/>
        <v>2.4265999999999999E-2</v>
      </c>
      <c r="U83" s="10">
        <f t="shared" si="25"/>
        <v>1.4378999999999999E-2</v>
      </c>
      <c r="V83" s="10">
        <f t="shared" si="25"/>
        <v>2.8025000000000001E-2</v>
      </c>
      <c r="W83" s="10">
        <f t="shared" si="25"/>
        <v>2.5493999999999999E-2</v>
      </c>
      <c r="X83" s="10">
        <f t="shared" si="25"/>
        <v>2.7245999999999999E-2</v>
      </c>
      <c r="Y83" s="10">
        <f t="shared" si="25"/>
        <v>2.7314999999999999E-2</v>
      </c>
      <c r="Z83" s="10">
        <f t="shared" si="25"/>
        <v>2.5876E-2</v>
      </c>
      <c r="AA83" s="10">
        <f t="shared" si="25"/>
        <v>2.7324000000000001E-2</v>
      </c>
      <c r="AB83" s="10">
        <f t="shared" si="25"/>
        <v>2.2735999999999999E-2</v>
      </c>
      <c r="AC83" s="10">
        <f t="shared" si="25"/>
        <v>2.5229999999999999E-2</v>
      </c>
      <c r="AD83" s="10">
        <f t="shared" si="25"/>
        <v>2.7970999999999999E-2</v>
      </c>
      <c r="AE83" s="10">
        <f t="shared" si="25"/>
        <v>2.946E-2</v>
      </c>
      <c r="AF83" s="10">
        <f t="shared" si="25"/>
        <v>2.9068E-2</v>
      </c>
      <c r="AG83" s="10">
        <f t="shared" si="25"/>
        <v>2.8546999999999999E-2</v>
      </c>
      <c r="AH83" s="10">
        <f t="shared" si="25"/>
        <v>2.3705E-2</v>
      </c>
      <c r="AI83" s="10">
        <f t="shared" si="25"/>
        <v>2.3862000000000001E-2</v>
      </c>
      <c r="AJ83" s="10">
        <f t="shared" si="25"/>
        <v>2.4722999999999998E-2</v>
      </c>
      <c r="AK83" s="10">
        <f t="shared" si="25"/>
        <v>2.7286000000000001E-2</v>
      </c>
      <c r="AL83" s="10">
        <f t="shared" si="25"/>
        <v>2.6535E-2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0.22342756183745591</v>
      </c>
      <c r="F84" s="15">
        <f t="shared" si="26"/>
        <v>-0.57731448763250881</v>
      </c>
      <c r="G84" s="15">
        <f t="shared" si="26"/>
        <v>-0.46975265017667839</v>
      </c>
      <c r="H84" s="15">
        <f t="shared" si="26"/>
        <v>-0.62127208480565377</v>
      </c>
      <c r="I84" s="15">
        <f t="shared" si="26"/>
        <v>-0.67116607773851578</v>
      </c>
      <c r="J84" s="15">
        <f t="shared" si="26"/>
        <v>-0.61328621908127201</v>
      </c>
      <c r="K84" s="15">
        <f t="shared" si="26"/>
        <v>-0.47498233215547703</v>
      </c>
      <c r="L84" s="15">
        <f t="shared" si="26"/>
        <v>-0.33310954063604237</v>
      </c>
      <c r="M84" s="15">
        <f t="shared" si="26"/>
        <v>-0.54272084805653709</v>
      </c>
      <c r="N84" s="15">
        <f t="shared" si="26"/>
        <v>-0.50233215547703181</v>
      </c>
      <c r="O84" s="15">
        <f t="shared" si="26"/>
        <v>-0.30106007067137808</v>
      </c>
      <c r="P84" s="15">
        <f t="shared" si="26"/>
        <v>-0.30908127208480557</v>
      </c>
      <c r="Q84" s="15">
        <f t="shared" si="26"/>
        <v>-0.24159010600706712</v>
      </c>
      <c r="R84" s="15">
        <f t="shared" si="26"/>
        <v>-7.4911660777385175E-2</v>
      </c>
      <c r="S84" s="20">
        <f t="shared" si="26"/>
        <v>-1.7844522968197829E-2</v>
      </c>
      <c r="T84" s="15">
        <f t="shared" si="26"/>
        <v>-0.14254416961130739</v>
      </c>
      <c r="U84" s="15">
        <f t="shared" si="26"/>
        <v>-0.49190812720848054</v>
      </c>
      <c r="V84" s="15">
        <f t="shared" si="26"/>
        <v>-9.71731448763242E-3</v>
      </c>
      <c r="W84" s="15">
        <f t="shared" si="26"/>
        <v>-9.9151943462897518E-2</v>
      </c>
      <c r="X84" s="15">
        <f t="shared" si="26"/>
        <v>-3.7243816254416938E-2</v>
      </c>
      <c r="Y84" s="15">
        <f t="shared" si="26"/>
        <v>-3.4805653710247346E-2</v>
      </c>
      <c r="Z84" s="15">
        <f t="shared" si="26"/>
        <v>-8.5653710247349787E-2</v>
      </c>
      <c r="AA84" s="15">
        <f t="shared" si="26"/>
        <v>-3.448763250883384E-2</v>
      </c>
      <c r="AB84" s="15">
        <f t="shared" si="26"/>
        <v>-0.19660777385159009</v>
      </c>
      <c r="AC84" s="15">
        <f t="shared" si="26"/>
        <v>-0.10848056537102474</v>
      </c>
      <c r="AD84" s="15">
        <f t="shared" si="26"/>
        <v>-1.1625441696113055E-2</v>
      </c>
      <c r="AE84" s="15">
        <f t="shared" si="26"/>
        <v>4.0989399293286266E-2</v>
      </c>
      <c r="AF84" s="15">
        <f t="shared" si="26"/>
        <v>2.7137809187279201E-2</v>
      </c>
      <c r="AG84" s="15">
        <f t="shared" si="26"/>
        <v>8.7279151943463144E-3</v>
      </c>
      <c r="AH84" s="15">
        <f t="shared" si="26"/>
        <v>-0.16236749116607768</v>
      </c>
      <c r="AI84" s="21">
        <f t="shared" si="26"/>
        <v>-0.15681978798586566</v>
      </c>
      <c r="AJ84" s="21">
        <f t="shared" si="26"/>
        <v>-0.12639575971731451</v>
      </c>
      <c r="AK84" s="21">
        <f t="shared" si="26"/>
        <v>-3.5830388692579422E-2</v>
      </c>
      <c r="AL84" s="21">
        <f t="shared" si="26"/>
        <v>-6.2367491166077711E-2</v>
      </c>
    </row>
    <row r="85" spans="1:38" x14ac:dyDescent="0.4">
      <c r="A85" s="16" t="s">
        <v>27</v>
      </c>
      <c r="D85" s="10"/>
      <c r="E85" s="17">
        <f t="shared" ref="E85:AL85" si="27">(E83-D83)/D83</f>
        <v>0.22342756183745591</v>
      </c>
      <c r="F85" s="17">
        <f t="shared" si="27"/>
        <v>-0.65450711954481122</v>
      </c>
      <c r="G85" s="17">
        <f t="shared" si="27"/>
        <v>0.25447249623808726</v>
      </c>
      <c r="H85" s="17">
        <f t="shared" si="27"/>
        <v>-0.28575236572037854</v>
      </c>
      <c r="I85" s="17">
        <f t="shared" si="27"/>
        <v>-0.13174099645456241</v>
      </c>
      <c r="J85" s="17">
        <f t="shared" si="27"/>
        <v>0.17601547388781438</v>
      </c>
      <c r="K85" s="17">
        <f t="shared" si="27"/>
        <v>0.35763888888888878</v>
      </c>
      <c r="L85" s="17">
        <f t="shared" si="27"/>
        <v>0.27022479472338146</v>
      </c>
      <c r="M85" s="17">
        <f t="shared" si="27"/>
        <v>-0.31431145021989093</v>
      </c>
      <c r="N85" s="17">
        <f t="shared" si="27"/>
        <v>8.8323931689977583E-2</v>
      </c>
      <c r="O85" s="17">
        <f t="shared" si="27"/>
        <v>0.40443055950014201</v>
      </c>
      <c r="P85" s="17">
        <f t="shared" si="27"/>
        <v>-1.147623862487351E-2</v>
      </c>
      <c r="Q85" s="17">
        <f t="shared" si="27"/>
        <v>9.7683219966245502E-2</v>
      </c>
      <c r="R85" s="17">
        <f t="shared" si="27"/>
        <v>0.21977356380748261</v>
      </c>
      <c r="S85" s="17">
        <f t="shared" si="27"/>
        <v>6.1688311688311764E-2</v>
      </c>
      <c r="T85" s="17">
        <f t="shared" si="27"/>
        <v>-0.12696528152545425</v>
      </c>
      <c r="U85" s="17">
        <f t="shared" si="27"/>
        <v>-0.40744251215692739</v>
      </c>
      <c r="V85" s="17">
        <f t="shared" si="27"/>
        <v>0.94902288058974915</v>
      </c>
      <c r="W85" s="17">
        <f t="shared" si="27"/>
        <v>-9.0312221231043779E-2</v>
      </c>
      <c r="X85" s="17">
        <f t="shared" si="27"/>
        <v>6.8722052247587678E-2</v>
      </c>
      <c r="Y85" s="17">
        <f t="shared" si="27"/>
        <v>2.5324818321955378E-3</v>
      </c>
      <c r="Z85" s="17">
        <f t="shared" si="27"/>
        <v>-5.2681676734395E-2</v>
      </c>
      <c r="AA85" s="17">
        <f t="shared" si="27"/>
        <v>5.5959189982995879E-2</v>
      </c>
      <c r="AB85" s="17">
        <f t="shared" si="27"/>
        <v>-0.16791099399795059</v>
      </c>
      <c r="AC85" s="17">
        <f t="shared" si="27"/>
        <v>0.10969387755102039</v>
      </c>
      <c r="AD85" s="17">
        <f t="shared" si="27"/>
        <v>0.10864050733254065</v>
      </c>
      <c r="AE85" s="17">
        <f t="shared" si="27"/>
        <v>5.3233706338707977E-2</v>
      </c>
      <c r="AF85" s="17">
        <f t="shared" si="27"/>
        <v>-1.3306177868295995E-2</v>
      </c>
      <c r="AG85" s="17">
        <f t="shared" si="27"/>
        <v>-1.7923489748176712E-2</v>
      </c>
      <c r="AH85" s="22">
        <f t="shared" si="27"/>
        <v>-0.1696150208428206</v>
      </c>
      <c r="AI85" s="23">
        <f t="shared" si="27"/>
        <v>6.6230753005695371E-3</v>
      </c>
      <c r="AJ85" s="23">
        <f t="shared" si="27"/>
        <v>3.6082474226804002E-2</v>
      </c>
      <c r="AK85" s="23">
        <f t="shared" si="27"/>
        <v>0.10366864862678489</v>
      </c>
      <c r="AL85" s="23">
        <f t="shared" si="27"/>
        <v>-2.7523272007623018E-2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2.8299999999999999E-2</v>
      </c>
      <c r="E96" s="10">
        <f t="shared" si="28"/>
        <v>3.4623000000000001E-2</v>
      </c>
      <c r="F96" s="10">
        <f t="shared" si="28"/>
        <v>1.1962E-2</v>
      </c>
      <c r="G96" s="10">
        <f t="shared" si="28"/>
        <v>1.5006E-2</v>
      </c>
      <c r="H96" s="10">
        <f t="shared" si="28"/>
        <v>1.0718E-2</v>
      </c>
      <c r="I96" s="10">
        <f t="shared" si="28"/>
        <v>9.306E-3</v>
      </c>
      <c r="J96" s="10">
        <f t="shared" si="28"/>
        <v>1.0944000000000001E-2</v>
      </c>
      <c r="K96" s="10">
        <f t="shared" si="28"/>
        <v>1.4858E-2</v>
      </c>
      <c r="L96" s="10">
        <f t="shared" si="28"/>
        <v>1.8873000000000001E-2</v>
      </c>
      <c r="M96" s="10">
        <f t="shared" si="28"/>
        <v>1.2940999999999999E-2</v>
      </c>
      <c r="N96" s="10">
        <f t="shared" si="28"/>
        <v>1.4083999999999999E-2</v>
      </c>
      <c r="O96" s="10">
        <f t="shared" si="28"/>
        <v>1.9779999999999999E-2</v>
      </c>
      <c r="P96" s="10">
        <f t="shared" si="28"/>
        <v>1.9553000000000001E-2</v>
      </c>
      <c r="Q96" s="10">
        <f t="shared" si="28"/>
        <v>2.1462999999999999E-2</v>
      </c>
      <c r="R96" s="10">
        <f t="shared" si="28"/>
        <v>2.6179999999999998E-2</v>
      </c>
      <c r="S96" s="10">
        <f t="shared" si="28"/>
        <v>2.7795E-2</v>
      </c>
      <c r="T96" s="10">
        <f t="shared" si="28"/>
        <v>2.4265999999999999E-2</v>
      </c>
      <c r="U96" s="10">
        <f t="shared" si="28"/>
        <v>1.4378999999999999E-2</v>
      </c>
      <c r="V96" s="10">
        <f t="shared" si="28"/>
        <v>2.8025000000000001E-2</v>
      </c>
      <c r="W96" s="10">
        <f t="shared" si="28"/>
        <v>2.5493999999999999E-2</v>
      </c>
      <c r="X96" s="10">
        <f t="shared" si="28"/>
        <v>2.7245999999999999E-2</v>
      </c>
      <c r="Y96" s="10">
        <f t="shared" si="28"/>
        <v>2.7314999999999999E-2</v>
      </c>
      <c r="Z96" s="10">
        <f t="shared" si="28"/>
        <v>2.5876E-2</v>
      </c>
      <c r="AA96" s="10">
        <f t="shared" si="28"/>
        <v>2.7324000000000001E-2</v>
      </c>
      <c r="AB96" s="10">
        <f t="shared" si="28"/>
        <v>2.2735999999999999E-2</v>
      </c>
      <c r="AC96" s="10">
        <f t="shared" si="28"/>
        <v>2.5229999999999999E-2</v>
      </c>
      <c r="AD96" s="10">
        <f t="shared" si="28"/>
        <v>2.7970999999999999E-2</v>
      </c>
      <c r="AE96" s="10">
        <f t="shared" si="28"/>
        <v>2.946E-2</v>
      </c>
      <c r="AF96" s="10">
        <f t="shared" si="28"/>
        <v>2.9068E-2</v>
      </c>
      <c r="AG96" s="10">
        <f t="shared" si="28"/>
        <v>2.8546999999999999E-2</v>
      </c>
      <c r="AH96" s="10">
        <f t="shared" si="28"/>
        <v>2.3705E-2</v>
      </c>
      <c r="AI96" s="27">
        <f t="shared" si="28"/>
        <v>2.3862000000000001E-2</v>
      </c>
      <c r="AJ96" s="27">
        <f t="shared" si="28"/>
        <v>2.4722999999999998E-2</v>
      </c>
      <c r="AK96" s="27">
        <f t="shared" si="28"/>
        <v>2.7286000000000001E-2</v>
      </c>
      <c r="AL96" s="27">
        <f t="shared" si="28"/>
        <v>2.6535E-2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0.22342756183745591</v>
      </c>
      <c r="F97" s="15">
        <f t="shared" si="29"/>
        <v>-0.57731448763250881</v>
      </c>
      <c r="G97" s="15">
        <f t="shared" si="29"/>
        <v>-0.46975265017667839</v>
      </c>
      <c r="H97" s="15">
        <f t="shared" si="29"/>
        <v>-0.62127208480565377</v>
      </c>
      <c r="I97" s="15">
        <f t="shared" si="29"/>
        <v>-0.67116607773851578</v>
      </c>
      <c r="J97" s="15">
        <f t="shared" si="29"/>
        <v>-0.61328621908127201</v>
      </c>
      <c r="K97" s="15">
        <f t="shared" si="29"/>
        <v>-0.47498233215547703</v>
      </c>
      <c r="L97" s="15">
        <f t="shared" si="29"/>
        <v>-0.33310954063604237</v>
      </c>
      <c r="M97" s="15">
        <f t="shared" si="29"/>
        <v>-0.54272084805653709</v>
      </c>
      <c r="N97" s="15">
        <f t="shared" si="29"/>
        <v>-0.50233215547703181</v>
      </c>
      <c r="O97" s="15">
        <f t="shared" si="29"/>
        <v>-0.30106007067137808</v>
      </c>
      <c r="P97" s="15">
        <f t="shared" si="29"/>
        <v>-0.30908127208480557</v>
      </c>
      <c r="Q97" s="15">
        <f t="shared" si="29"/>
        <v>-0.24159010600706712</v>
      </c>
      <c r="R97" s="15">
        <f t="shared" si="29"/>
        <v>-7.4911660777385175E-2</v>
      </c>
      <c r="S97" s="20">
        <f t="shared" si="29"/>
        <v>-1.7844522968197829E-2</v>
      </c>
      <c r="T97" s="15">
        <f t="shared" si="29"/>
        <v>-0.14254416961130739</v>
      </c>
      <c r="U97" s="15">
        <f t="shared" si="29"/>
        <v>-0.49190812720848054</v>
      </c>
      <c r="V97" s="15">
        <f t="shared" si="29"/>
        <v>-9.71731448763242E-3</v>
      </c>
      <c r="W97" s="15">
        <f t="shared" si="29"/>
        <v>-9.9151943462897518E-2</v>
      </c>
      <c r="X97" s="15">
        <f t="shared" si="29"/>
        <v>-3.7243816254416938E-2</v>
      </c>
      <c r="Y97" s="15">
        <f t="shared" si="29"/>
        <v>-3.4805653710247346E-2</v>
      </c>
      <c r="Z97" s="15">
        <f t="shared" si="29"/>
        <v>-8.5653710247349787E-2</v>
      </c>
      <c r="AA97" s="15">
        <f t="shared" si="29"/>
        <v>-3.448763250883384E-2</v>
      </c>
      <c r="AB97" s="15">
        <f t="shared" si="29"/>
        <v>-0.19660777385159009</v>
      </c>
      <c r="AC97" s="15">
        <f t="shared" si="29"/>
        <v>-0.10848056537102474</v>
      </c>
      <c r="AD97" s="15">
        <f t="shared" si="29"/>
        <v>-1.1625441696113055E-2</v>
      </c>
      <c r="AE97" s="15">
        <f t="shared" si="29"/>
        <v>4.0989399293286266E-2</v>
      </c>
      <c r="AF97" s="15">
        <f t="shared" si="29"/>
        <v>2.7137809187279201E-2</v>
      </c>
      <c r="AG97" s="15">
        <f t="shared" si="29"/>
        <v>8.7279151943463144E-3</v>
      </c>
      <c r="AH97" s="15">
        <f t="shared" si="29"/>
        <v>-0.16236749116607768</v>
      </c>
      <c r="AI97" s="21">
        <f t="shared" si="29"/>
        <v>-0.15681978798586566</v>
      </c>
      <c r="AJ97" s="21">
        <f t="shared" si="29"/>
        <v>-0.12639575971731451</v>
      </c>
      <c r="AK97" s="21">
        <f t="shared" si="29"/>
        <v>-3.5830388692579422E-2</v>
      </c>
      <c r="AL97" s="21">
        <f t="shared" si="29"/>
        <v>-6.2367491166077711E-2</v>
      </c>
    </row>
    <row r="98" spans="1:38" x14ac:dyDescent="0.4">
      <c r="A98" s="16" t="s">
        <v>27</v>
      </c>
      <c r="D98" s="10"/>
      <c r="E98" s="17">
        <f t="shared" ref="E98:AL98" si="30">(E96-D96)/D96</f>
        <v>0.22342756183745591</v>
      </c>
      <c r="F98" s="17">
        <f t="shared" si="30"/>
        <v>-0.65450711954481122</v>
      </c>
      <c r="G98" s="17">
        <f t="shared" si="30"/>
        <v>0.25447249623808726</v>
      </c>
      <c r="H98" s="17">
        <f t="shared" si="30"/>
        <v>-0.28575236572037854</v>
      </c>
      <c r="I98" s="17">
        <f t="shared" si="30"/>
        <v>-0.13174099645456241</v>
      </c>
      <c r="J98" s="17">
        <f t="shared" si="30"/>
        <v>0.17601547388781438</v>
      </c>
      <c r="K98" s="17">
        <f t="shared" si="30"/>
        <v>0.35763888888888878</v>
      </c>
      <c r="L98" s="17">
        <f t="shared" si="30"/>
        <v>0.27022479472338146</v>
      </c>
      <c r="M98" s="17">
        <f t="shared" si="30"/>
        <v>-0.31431145021989093</v>
      </c>
      <c r="N98" s="17">
        <f t="shared" si="30"/>
        <v>8.8323931689977583E-2</v>
      </c>
      <c r="O98" s="17">
        <f t="shared" si="30"/>
        <v>0.40443055950014201</v>
      </c>
      <c r="P98" s="17">
        <f t="shared" si="30"/>
        <v>-1.147623862487351E-2</v>
      </c>
      <c r="Q98" s="17">
        <f t="shared" si="30"/>
        <v>9.7683219966245502E-2</v>
      </c>
      <c r="R98" s="17">
        <f t="shared" si="30"/>
        <v>0.21977356380748261</v>
      </c>
      <c r="S98" s="17">
        <f t="shared" si="30"/>
        <v>6.1688311688311764E-2</v>
      </c>
      <c r="T98" s="17">
        <f t="shared" si="30"/>
        <v>-0.12696528152545425</v>
      </c>
      <c r="U98" s="17">
        <f t="shared" si="30"/>
        <v>-0.40744251215692739</v>
      </c>
      <c r="V98" s="17">
        <f t="shared" si="30"/>
        <v>0.94902288058974915</v>
      </c>
      <c r="W98" s="17">
        <f t="shared" si="30"/>
        <v>-9.0312221231043779E-2</v>
      </c>
      <c r="X98" s="17">
        <f t="shared" si="30"/>
        <v>6.8722052247587678E-2</v>
      </c>
      <c r="Y98" s="17">
        <f t="shared" si="30"/>
        <v>2.5324818321955378E-3</v>
      </c>
      <c r="Z98" s="17">
        <f t="shared" si="30"/>
        <v>-5.2681676734395E-2</v>
      </c>
      <c r="AA98" s="17">
        <f t="shared" si="30"/>
        <v>5.5959189982995879E-2</v>
      </c>
      <c r="AB98" s="17">
        <f t="shared" si="30"/>
        <v>-0.16791099399795059</v>
      </c>
      <c r="AC98" s="17">
        <f t="shared" si="30"/>
        <v>0.10969387755102039</v>
      </c>
      <c r="AD98" s="17">
        <f t="shared" si="30"/>
        <v>0.10864050733254065</v>
      </c>
      <c r="AE98" s="17">
        <f t="shared" si="30"/>
        <v>5.3233706338707977E-2</v>
      </c>
      <c r="AF98" s="17">
        <f t="shared" si="30"/>
        <v>-1.3306177868295995E-2</v>
      </c>
      <c r="AG98" s="17">
        <f t="shared" si="30"/>
        <v>-1.7923489748176712E-2</v>
      </c>
      <c r="AH98" s="22">
        <f t="shared" si="30"/>
        <v>-0.1696150208428206</v>
      </c>
      <c r="AI98" s="23">
        <f t="shared" si="30"/>
        <v>6.6230753005695371E-3</v>
      </c>
      <c r="AJ98" s="23">
        <f t="shared" si="30"/>
        <v>3.6082474226804002E-2</v>
      </c>
      <c r="AK98" s="23">
        <f t="shared" si="30"/>
        <v>0.10366864862678489</v>
      </c>
      <c r="AL98" s="23">
        <f t="shared" si="30"/>
        <v>-2.7523272007623018E-2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2.8299999999999999E-2</v>
      </c>
      <c r="E100" s="2">
        <v>3.4623000000000001E-2</v>
      </c>
      <c r="F100" s="2">
        <v>1.1962E-2</v>
      </c>
      <c r="G100" s="2">
        <v>1.5006E-2</v>
      </c>
      <c r="H100" s="2">
        <v>1.0718E-2</v>
      </c>
      <c r="I100" s="2">
        <v>9.306E-3</v>
      </c>
      <c r="J100" s="2">
        <v>1.0944000000000001E-2</v>
      </c>
      <c r="K100" s="2">
        <v>1.4858E-2</v>
      </c>
      <c r="L100" s="2">
        <v>1.8873000000000001E-2</v>
      </c>
      <c r="M100" s="2">
        <v>1.2940999999999999E-2</v>
      </c>
      <c r="N100" s="2">
        <v>1.4083999999999999E-2</v>
      </c>
      <c r="O100" s="2">
        <v>1.9779999999999999E-2</v>
      </c>
      <c r="P100" s="2">
        <v>1.9553000000000001E-2</v>
      </c>
      <c r="Q100" s="2">
        <v>2.1462999999999999E-2</v>
      </c>
      <c r="R100" s="2">
        <v>2.6179999999999998E-2</v>
      </c>
      <c r="S100" s="2">
        <v>2.7795E-2</v>
      </c>
      <c r="T100" s="2">
        <v>2.4265999999999999E-2</v>
      </c>
      <c r="U100" s="2">
        <v>1.4378999999999999E-2</v>
      </c>
      <c r="V100" s="2">
        <v>2.8025000000000001E-2</v>
      </c>
      <c r="W100" s="2">
        <v>2.5493999999999999E-2</v>
      </c>
      <c r="X100" s="2">
        <v>2.7245999999999999E-2</v>
      </c>
      <c r="Y100" s="2">
        <v>2.7314999999999999E-2</v>
      </c>
      <c r="Z100" s="2">
        <v>2.5876E-2</v>
      </c>
      <c r="AA100" s="2">
        <v>2.7324000000000001E-2</v>
      </c>
      <c r="AB100" s="2">
        <v>2.2735999999999999E-2</v>
      </c>
      <c r="AC100" s="2">
        <v>2.5229999999999999E-2</v>
      </c>
      <c r="AD100" s="2">
        <v>2.7970999999999999E-2</v>
      </c>
      <c r="AE100" s="2">
        <v>2.946E-2</v>
      </c>
      <c r="AF100" s="2">
        <v>2.9068E-2</v>
      </c>
      <c r="AG100" s="2">
        <v>2.8546999999999999E-2</v>
      </c>
      <c r="AH100" s="2">
        <v>2.3705E-2</v>
      </c>
      <c r="AI100" s="28">
        <v>2.3862000000000001E-2</v>
      </c>
      <c r="AJ100" s="2">
        <v>2.4722999999999998E-2</v>
      </c>
      <c r="AK100" s="2">
        <v>2.7286000000000001E-2</v>
      </c>
      <c r="AL100" s="2">
        <v>2.6535E-2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93</v>
      </c>
      <c r="B127" s="4"/>
      <c r="C127" s="4"/>
    </row>
    <row r="128" spans="1:34" x14ac:dyDescent="0.4">
      <c r="A128" s="4" t="s">
        <v>94</v>
      </c>
      <c r="B128" s="4"/>
      <c r="C128" s="4"/>
    </row>
    <row r="129" spans="1:38" x14ac:dyDescent="0.4">
      <c r="A129" s="33" t="s">
        <v>95</v>
      </c>
      <c r="B129" s="6"/>
      <c r="C129" s="6"/>
    </row>
    <row r="130" spans="1:38" x14ac:dyDescent="0.4">
      <c r="A130" s="4" t="s">
        <v>96</v>
      </c>
      <c r="B130" s="4"/>
      <c r="C130" s="4"/>
    </row>
    <row r="131" spans="1:38" x14ac:dyDescent="0.4">
      <c r="A131" s="6" t="s">
        <v>97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D138+D145+D152+D159+D173</f>
        <v>0.49478830549001707</v>
      </c>
      <c r="E132" s="10">
        <f t="shared" si="31"/>
        <v>0.53832409098036704</v>
      </c>
      <c r="F132" s="10">
        <f t="shared" si="31"/>
        <v>0.34847285377540288</v>
      </c>
      <c r="G132" s="10">
        <f t="shared" si="31"/>
        <v>0.25943774415042647</v>
      </c>
      <c r="H132" s="10">
        <f t="shared" si="31"/>
        <v>0.19232661909986712</v>
      </c>
      <c r="I132" s="10">
        <f t="shared" si="31"/>
        <v>0.25842037846916266</v>
      </c>
      <c r="J132" s="10">
        <f t="shared" si="31"/>
        <v>0.28419941283843164</v>
      </c>
      <c r="K132" s="10">
        <f t="shared" si="31"/>
        <v>0.32227637075349619</v>
      </c>
      <c r="L132" s="10">
        <f t="shared" si="31"/>
        <v>0.34332926193551466</v>
      </c>
      <c r="M132" s="10">
        <f t="shared" si="31"/>
        <v>0.31312832659911116</v>
      </c>
      <c r="N132" s="10">
        <f t="shared" si="31"/>
        <v>0.280497954463101</v>
      </c>
      <c r="O132" s="10">
        <f t="shared" si="31"/>
        <v>0.30750171348607724</v>
      </c>
      <c r="P132" s="10">
        <f t="shared" si="31"/>
        <v>0.31793876342902827</v>
      </c>
      <c r="Q132" s="10">
        <f t="shared" si="31"/>
        <v>0.32469025469382079</v>
      </c>
      <c r="R132" s="10">
        <f t="shared" si="31"/>
        <v>0.36216794965213639</v>
      </c>
      <c r="S132" s="10">
        <f t="shared" si="31"/>
        <v>1.1543759</v>
      </c>
      <c r="T132" s="10">
        <f t="shared" si="31"/>
        <v>1.3767456</v>
      </c>
      <c r="U132" s="10">
        <f t="shared" si="31"/>
        <v>1.5169284000000001</v>
      </c>
      <c r="V132" s="10">
        <f t="shared" si="31"/>
        <v>1.5104328</v>
      </c>
      <c r="W132" s="10">
        <f t="shared" si="31"/>
        <v>1.2201275</v>
      </c>
      <c r="X132" s="10">
        <f t="shared" si="31"/>
        <v>1.2592288999999999</v>
      </c>
      <c r="Y132" s="10">
        <f t="shared" si="31"/>
        <v>1.2520779</v>
      </c>
      <c r="Z132" s="10">
        <f t="shared" si="31"/>
        <v>1.2017298000000001</v>
      </c>
      <c r="AA132" s="10">
        <f t="shared" si="31"/>
        <v>1.6148697000000001</v>
      </c>
      <c r="AB132" s="10">
        <f t="shared" si="31"/>
        <v>1.1394457</v>
      </c>
      <c r="AC132" s="10">
        <f t="shared" si="31"/>
        <v>1.3911586</v>
      </c>
      <c r="AD132" s="10">
        <f t="shared" si="31"/>
        <v>1.6941060000000001</v>
      </c>
      <c r="AE132" s="10">
        <f t="shared" si="31"/>
        <v>1.778672</v>
      </c>
      <c r="AF132" s="10">
        <f t="shared" si="31"/>
        <v>1.888396</v>
      </c>
      <c r="AG132" s="10">
        <f t="shared" si="31"/>
        <v>1.975838</v>
      </c>
      <c r="AH132" s="10">
        <f t="shared" si="31"/>
        <v>1.738664</v>
      </c>
      <c r="AI132" s="10">
        <f t="shared" si="31"/>
        <v>1.7634829999999999</v>
      </c>
      <c r="AJ132" s="10">
        <f>AJ138+AJ145+AJ152+AJ159+AJ173</f>
        <v>1.9056310000000001</v>
      </c>
      <c r="AK132" s="10">
        <f t="shared" si="31"/>
        <v>1.9460230000000001</v>
      </c>
      <c r="AL132" s="10">
        <f t="shared" si="31"/>
        <v>2.0364960000000001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8.7988711550556972E-2</v>
      </c>
      <c r="F133" s="15">
        <f t="shared" si="32"/>
        <v>-0.29571323754248729</v>
      </c>
      <c r="G133" s="15">
        <f t="shared" si="32"/>
        <v>-0.47565910254590499</v>
      </c>
      <c r="H133" s="15">
        <f t="shared" si="32"/>
        <v>-0.61129513982874928</v>
      </c>
      <c r="I133" s="15">
        <f t="shared" si="32"/>
        <v>-0.47771526610105663</v>
      </c>
      <c r="J133" s="15">
        <f t="shared" si="32"/>
        <v>-0.42561412692045592</v>
      </c>
      <c r="K133" s="15">
        <f t="shared" si="32"/>
        <v>-0.3486580681523434</v>
      </c>
      <c r="L133" s="15">
        <f t="shared" si="32"/>
        <v>-0.3061087779843622</v>
      </c>
      <c r="M133" s="15">
        <f t="shared" si="32"/>
        <v>-0.36714687246093591</v>
      </c>
      <c r="N133" s="15">
        <f t="shared" si="32"/>
        <v>-0.43309501992916366</v>
      </c>
      <c r="O133" s="15">
        <f t="shared" si="32"/>
        <v>-0.37851863094957194</v>
      </c>
      <c r="P133" s="15">
        <f t="shared" si="32"/>
        <v>-0.35742466040268395</v>
      </c>
      <c r="Q133" s="15">
        <f t="shared" si="32"/>
        <v>-0.34377944852140047</v>
      </c>
      <c r="R133" s="15">
        <f t="shared" si="32"/>
        <v>-0.26803453995651572</v>
      </c>
      <c r="S133" s="20">
        <f t="shared" si="32"/>
        <v>1.3330702993409591</v>
      </c>
      <c r="T133" s="15">
        <f t="shared" si="32"/>
        <v>1.7824942196977156</v>
      </c>
      <c r="U133" s="15">
        <f t="shared" si="32"/>
        <v>2.0658129611565887</v>
      </c>
      <c r="V133" s="15">
        <f t="shared" si="32"/>
        <v>2.0526849225026291</v>
      </c>
      <c r="W133" s="15">
        <f t="shared" si="32"/>
        <v>1.4659586462772967</v>
      </c>
      <c r="X133" s="15">
        <f t="shared" si="32"/>
        <v>1.5449851704819775</v>
      </c>
      <c r="Y133" s="15">
        <f t="shared" si="32"/>
        <v>1.5305325249350747</v>
      </c>
      <c r="Z133" s="15">
        <f t="shared" si="32"/>
        <v>1.4287756736890913</v>
      </c>
      <c r="AA133" s="15">
        <f t="shared" si="32"/>
        <v>2.2637588279308716</v>
      </c>
      <c r="AB133" s="15">
        <f t="shared" si="32"/>
        <v>1.3028953743592262</v>
      </c>
      <c r="AC133" s="15">
        <f t="shared" si="32"/>
        <v>1.8116238491575833</v>
      </c>
      <c r="AD133" s="15">
        <f t="shared" si="32"/>
        <v>2.4239006484242394</v>
      </c>
      <c r="AE133" s="15">
        <f t="shared" si="32"/>
        <v>2.5948141463013759</v>
      </c>
      <c r="AF133" s="15">
        <f t="shared" si="32"/>
        <v>2.8165736316864112</v>
      </c>
      <c r="AG133" s="15">
        <f t="shared" si="32"/>
        <v>2.9932997164175394</v>
      </c>
      <c r="AH133" s="15">
        <f t="shared" si="32"/>
        <v>2.5139553233338892</v>
      </c>
      <c r="AI133" s="21">
        <f t="shared" si="32"/>
        <v>2.564116169345438</v>
      </c>
      <c r="AJ133" s="21">
        <f t="shared" si="32"/>
        <v>2.8514067104167813</v>
      </c>
      <c r="AK133" s="21">
        <f t="shared" si="32"/>
        <v>2.9330416228668592</v>
      </c>
      <c r="AL133" s="21">
        <f t="shared" si="32"/>
        <v>3.1158935597379207</v>
      </c>
    </row>
    <row r="134" spans="1:38" x14ac:dyDescent="0.4">
      <c r="A134" s="16" t="s">
        <v>27</v>
      </c>
      <c r="D134" s="10"/>
      <c r="E134" s="17">
        <f t="shared" ref="E134:AL134" si="33">(E132-D132)/D132</f>
        <v>8.7988711550556972E-2</v>
      </c>
      <c r="F134" s="17">
        <f t="shared" si="33"/>
        <v>-0.35267089172847021</v>
      </c>
      <c r="G134" s="17">
        <f t="shared" si="33"/>
        <v>-0.25550084794369998</v>
      </c>
      <c r="H134" s="17">
        <f t="shared" si="33"/>
        <v>-0.25867911113059622</v>
      </c>
      <c r="I134" s="17">
        <f t="shared" si="33"/>
        <v>0.34365372655449133</v>
      </c>
      <c r="J134" s="17">
        <f t="shared" si="33"/>
        <v>9.9756197719311046E-2</v>
      </c>
      <c r="K134" s="17">
        <f t="shared" si="33"/>
        <v>0.13397972055878746</v>
      </c>
      <c r="L134" s="17">
        <f t="shared" si="33"/>
        <v>6.5325581061980734E-2</v>
      </c>
      <c r="M134" s="17">
        <f t="shared" si="33"/>
        <v>-8.796493245622608E-2</v>
      </c>
      <c r="N134" s="17">
        <f t="shared" si="33"/>
        <v>-0.10420766620001727</v>
      </c>
      <c r="O134" s="17">
        <f t="shared" si="33"/>
        <v>9.627078769491898E-2</v>
      </c>
      <c r="P134" s="17">
        <f t="shared" si="33"/>
        <v>3.3941436698444884E-2</v>
      </c>
      <c r="Q134" s="17">
        <f t="shared" si="33"/>
        <v>2.1235193821528522E-2</v>
      </c>
      <c r="R134" s="17">
        <f t="shared" si="33"/>
        <v>0.11542599267001911</v>
      </c>
      <c r="S134" s="17">
        <f t="shared" si="33"/>
        <v>2.187404907333137</v>
      </c>
      <c r="T134" s="17">
        <f t="shared" si="33"/>
        <v>0.19263196676229988</v>
      </c>
      <c r="U134" s="17">
        <f t="shared" si="33"/>
        <v>0.1018218616424124</v>
      </c>
      <c r="V134" s="17">
        <f t="shared" si="33"/>
        <v>-4.2820742231472796E-3</v>
      </c>
      <c r="W134" s="17">
        <f t="shared" si="33"/>
        <v>-0.19220007669324976</v>
      </c>
      <c r="X134" s="17">
        <f t="shared" si="33"/>
        <v>3.2046978696898348E-2</v>
      </c>
      <c r="Y134" s="17">
        <f t="shared" si="33"/>
        <v>-5.6788722050454118E-3</v>
      </c>
      <c r="Z134" s="17">
        <f t="shared" si="33"/>
        <v>-4.0211635394251342E-2</v>
      </c>
      <c r="AA134" s="17">
        <f t="shared" si="33"/>
        <v>0.34378768005919463</v>
      </c>
      <c r="AB134" s="17">
        <f t="shared" si="33"/>
        <v>-0.29440393859640812</v>
      </c>
      <c r="AC134" s="17">
        <f t="shared" si="33"/>
        <v>0.22090820124206006</v>
      </c>
      <c r="AD134" s="17">
        <f t="shared" si="33"/>
        <v>0.21776625612636841</v>
      </c>
      <c r="AE134" s="17">
        <f t="shared" si="33"/>
        <v>4.9917773740249971E-2</v>
      </c>
      <c r="AF134" s="17">
        <f t="shared" si="33"/>
        <v>6.1688720573551466E-2</v>
      </c>
      <c r="AG134" s="17">
        <f t="shared" si="33"/>
        <v>4.6304906386160541E-2</v>
      </c>
      <c r="AH134" s="22">
        <f t="shared" si="33"/>
        <v>-0.12003716903916212</v>
      </c>
      <c r="AI134" s="23">
        <f t="shared" si="33"/>
        <v>1.4274753488885676E-2</v>
      </c>
      <c r="AJ134" s="23">
        <f t="shared" si="33"/>
        <v>8.0606390875330336E-2</v>
      </c>
      <c r="AK134" s="23">
        <f t="shared" si="33"/>
        <v>2.1196128736360807E-2</v>
      </c>
      <c r="AL134" s="23">
        <f t="shared" si="33"/>
        <v>4.649122852093733E-2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1.1723840792863052E-3</v>
      </c>
      <c r="E138" s="10">
        <f t="shared" si="34"/>
        <v>1.4247069927521901E-3</v>
      </c>
      <c r="F138" s="10">
        <f t="shared" si="34"/>
        <v>8.3616211859524918E-4</v>
      </c>
      <c r="G138" s="10">
        <f t="shared" si="34"/>
        <v>6.498022261412084E-4</v>
      </c>
      <c r="H138" s="10">
        <f t="shared" si="34"/>
        <v>5.4142316841156851E-4</v>
      </c>
      <c r="I138" s="10">
        <f t="shared" si="34"/>
        <v>7.390879856218627E-4</v>
      </c>
      <c r="J138" s="10">
        <f t="shared" si="34"/>
        <v>8.1815019646305689E-4</v>
      </c>
      <c r="K138" s="10">
        <f t="shared" si="34"/>
        <v>8.3970534786625354E-4</v>
      </c>
      <c r="L138" s="10">
        <f t="shared" si="34"/>
        <v>8.1991522648381852E-4</v>
      </c>
      <c r="M138" s="10">
        <f t="shared" si="34"/>
        <v>6.0196652583001766E-4</v>
      </c>
      <c r="N138" s="10">
        <f t="shared" si="34"/>
        <v>4.5793735413776258E-4</v>
      </c>
      <c r="O138" s="10">
        <f t="shared" si="34"/>
        <v>4.8489029695457261E-4</v>
      </c>
      <c r="P138" s="10">
        <f t="shared" si="34"/>
        <v>4.9848177871900578E-4</v>
      </c>
      <c r="Q138" s="10">
        <f t="shared" si="34"/>
        <v>5.1911506679698678E-4</v>
      </c>
      <c r="R138" s="10">
        <f t="shared" si="34"/>
        <v>5.1509323446087096E-4</v>
      </c>
      <c r="S138" s="10">
        <f t="shared" si="34"/>
        <v>5.4000000000000001E-4</v>
      </c>
      <c r="T138" s="10">
        <f t="shared" si="34"/>
        <v>6.2E-4</v>
      </c>
      <c r="U138" s="10">
        <f t="shared" si="34"/>
        <v>7.7999999999999999E-4</v>
      </c>
      <c r="V138" s="10">
        <f t="shared" si="34"/>
        <v>7.9000000000000001E-4</v>
      </c>
      <c r="W138" s="10">
        <f t="shared" si="34"/>
        <v>6.6E-4</v>
      </c>
      <c r="X138" s="10">
        <f t="shared" si="34"/>
        <v>6.0999999999999997E-4</v>
      </c>
      <c r="Y138" s="10">
        <f t="shared" si="34"/>
        <v>5.5999999999999995E-4</v>
      </c>
      <c r="Z138" s="10">
        <f t="shared" si="34"/>
        <v>5.5000000000000003E-4</v>
      </c>
      <c r="AA138" s="10">
        <f t="shared" si="34"/>
        <v>5.4000000000000001E-4</v>
      </c>
      <c r="AB138" s="10">
        <f t="shared" si="34"/>
        <v>5.5000000000000003E-4</v>
      </c>
      <c r="AC138" s="10">
        <f t="shared" si="34"/>
        <v>5.9000000000000003E-4</v>
      </c>
      <c r="AD138" s="10">
        <f t="shared" si="34"/>
        <v>6.4999999999999997E-4</v>
      </c>
      <c r="AE138" s="10">
        <f t="shared" si="34"/>
        <v>6.7000000000000002E-4</v>
      </c>
      <c r="AF138" s="10">
        <f t="shared" si="34"/>
        <v>6.9999999999999999E-4</v>
      </c>
      <c r="AG138" s="10">
        <f t="shared" si="34"/>
        <v>7.2999999999999996E-4</v>
      </c>
      <c r="AH138" s="10">
        <f t="shared" si="34"/>
        <v>6.8999999999999997E-4</v>
      </c>
      <c r="AI138" s="27">
        <f t="shared" si="34"/>
        <v>6.9999999999999999E-4</v>
      </c>
      <c r="AJ138" s="27">
        <f t="shared" si="34"/>
        <v>7.5000000000000002E-4</v>
      </c>
      <c r="AK138" s="27">
        <f t="shared" si="34"/>
        <v>7.9000000000000001E-4</v>
      </c>
      <c r="AL138" s="27">
        <f t="shared" si="34"/>
        <v>8.0000000000000004E-4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0.2152220572796312</v>
      </c>
      <c r="F139" s="15">
        <f t="shared" si="35"/>
        <v>-0.28678482302125158</v>
      </c>
      <c r="G139" s="15">
        <f t="shared" si="35"/>
        <v>-0.44574287759282877</v>
      </c>
      <c r="H139" s="15">
        <f t="shared" si="35"/>
        <v>-0.53818618149338682</v>
      </c>
      <c r="I139" s="15">
        <f t="shared" si="35"/>
        <v>-0.36958544671488008</v>
      </c>
      <c r="J139" s="15">
        <f t="shared" si="35"/>
        <v>-0.30214832244983231</v>
      </c>
      <c r="K139" s="15">
        <f t="shared" si="35"/>
        <v>-0.28376258028219858</v>
      </c>
      <c r="L139" s="15">
        <f t="shared" si="35"/>
        <v>-0.30064281751169286</v>
      </c>
      <c r="M139" s="15">
        <f t="shared" si="35"/>
        <v>-0.48654495018691496</v>
      </c>
      <c r="N139" s="15">
        <f t="shared" si="35"/>
        <v>-0.60939647490220583</v>
      </c>
      <c r="O139" s="15">
        <f t="shared" si="35"/>
        <v>-0.58640661748856904</v>
      </c>
      <c r="P139" s="15">
        <f t="shared" si="35"/>
        <v>-0.574813589227125</v>
      </c>
      <c r="Q139" s="15">
        <f t="shared" si="35"/>
        <v>-0.55721416217712483</v>
      </c>
      <c r="R139" s="15">
        <f t="shared" si="35"/>
        <v>-0.56064463552384936</v>
      </c>
      <c r="S139" s="20">
        <f t="shared" si="35"/>
        <v>-0.53940009119816112</v>
      </c>
      <c r="T139" s="15">
        <f t="shared" si="35"/>
        <v>-0.47116306767196281</v>
      </c>
      <c r="U139" s="15">
        <f t="shared" si="35"/>
        <v>-0.33468902061956612</v>
      </c>
      <c r="V139" s="15">
        <f t="shared" si="35"/>
        <v>-0.32615939267879129</v>
      </c>
      <c r="W139" s="15">
        <f t="shared" si="35"/>
        <v>-0.43704455590886365</v>
      </c>
      <c r="X139" s="15">
        <f t="shared" si="35"/>
        <v>-0.47969269561273759</v>
      </c>
      <c r="Y139" s="15">
        <f t="shared" si="35"/>
        <v>-0.52234083531661157</v>
      </c>
      <c r="Z139" s="15">
        <f t="shared" si="35"/>
        <v>-0.53087046325738629</v>
      </c>
      <c r="AA139" s="15">
        <f t="shared" si="35"/>
        <v>-0.53940009119816112</v>
      </c>
      <c r="AB139" s="15">
        <f t="shared" si="35"/>
        <v>-0.53087046325738629</v>
      </c>
      <c r="AC139" s="15">
        <f t="shared" si="35"/>
        <v>-0.49675195149428714</v>
      </c>
      <c r="AD139" s="15">
        <f t="shared" si="35"/>
        <v>-0.44557418384963843</v>
      </c>
      <c r="AE139" s="15">
        <f t="shared" si="35"/>
        <v>-0.42851492796808882</v>
      </c>
      <c r="AF139" s="15">
        <f t="shared" si="35"/>
        <v>-0.40292604414576444</v>
      </c>
      <c r="AG139" s="15">
        <f t="shared" si="35"/>
        <v>-0.37733716032344011</v>
      </c>
      <c r="AH139" s="15">
        <f t="shared" si="35"/>
        <v>-0.41145567208653927</v>
      </c>
      <c r="AI139" s="21">
        <f t="shared" si="35"/>
        <v>-0.40292604414576444</v>
      </c>
      <c r="AJ139" s="21">
        <f t="shared" si="35"/>
        <v>-0.36027790444189045</v>
      </c>
      <c r="AK139" s="21">
        <f t="shared" si="35"/>
        <v>-0.32615939267879129</v>
      </c>
      <c r="AL139" s="21">
        <f t="shared" si="35"/>
        <v>-0.31762976473801646</v>
      </c>
    </row>
    <row r="140" spans="1:38" x14ac:dyDescent="0.4">
      <c r="A140" s="16" t="s">
        <v>27</v>
      </c>
      <c r="D140" s="10"/>
      <c r="E140" s="17">
        <f t="shared" ref="E140:AL140" si="36">(E138-D138)/D138</f>
        <v>0.2152220572796312</v>
      </c>
      <c r="F140" s="17">
        <f t="shared" si="36"/>
        <v>-0.41309888780710918</v>
      </c>
      <c r="G140" s="17">
        <f t="shared" si="36"/>
        <v>-0.22287531126993057</v>
      </c>
      <c r="H140" s="17">
        <f t="shared" si="36"/>
        <v>-0.16678775998235509</v>
      </c>
      <c r="I140" s="17">
        <f t="shared" si="36"/>
        <v>0.36508378056706503</v>
      </c>
      <c r="J140" s="17">
        <f t="shared" si="36"/>
        <v>0.10697266412018845</v>
      </c>
      <c r="K140" s="17">
        <f t="shared" si="36"/>
        <v>2.634620329663389E-2</v>
      </c>
      <c r="L140" s="17">
        <f t="shared" si="36"/>
        <v>-2.3567935386767543E-2</v>
      </c>
      <c r="M140" s="17">
        <f t="shared" si="36"/>
        <v>-0.26581857930418884</v>
      </c>
      <c r="N140" s="17">
        <f t="shared" si="36"/>
        <v>-0.23926442005003748</v>
      </c>
      <c r="O140" s="17">
        <f t="shared" si="36"/>
        <v>5.8857270701489245E-2</v>
      </c>
      <c r="P140" s="17">
        <f t="shared" si="36"/>
        <v>2.8030013901693931E-2</v>
      </c>
      <c r="Q140" s="17">
        <f t="shared" si="36"/>
        <v>4.1392261380153651E-2</v>
      </c>
      <c r="R140" s="17">
        <f t="shared" si="36"/>
        <v>-7.7474775697247552E-3</v>
      </c>
      <c r="S140" s="17">
        <f t="shared" si="36"/>
        <v>4.835389764961296E-2</v>
      </c>
      <c r="T140" s="17">
        <f t="shared" si="36"/>
        <v>0.14814814814814814</v>
      </c>
      <c r="U140" s="17">
        <f t="shared" si="36"/>
        <v>0.25806451612903225</v>
      </c>
      <c r="V140" s="17">
        <f t="shared" si="36"/>
        <v>1.2820512820512855E-2</v>
      </c>
      <c r="W140" s="17">
        <f t="shared" si="36"/>
        <v>-0.16455696202531647</v>
      </c>
      <c r="X140" s="17">
        <f t="shared" si="36"/>
        <v>-7.5757575757575787E-2</v>
      </c>
      <c r="Y140" s="17">
        <f t="shared" si="36"/>
        <v>-8.1967213114754134E-2</v>
      </c>
      <c r="Z140" s="17">
        <f t="shared" si="36"/>
        <v>-1.785714285714271E-2</v>
      </c>
      <c r="AA140" s="17">
        <f t="shared" si="36"/>
        <v>-1.818181818181823E-2</v>
      </c>
      <c r="AB140" s="17">
        <f t="shared" si="36"/>
        <v>1.8518518518518566E-2</v>
      </c>
      <c r="AC140" s="17">
        <f t="shared" si="36"/>
        <v>7.272727272727271E-2</v>
      </c>
      <c r="AD140" s="17">
        <f t="shared" si="36"/>
        <v>0.10169491525423718</v>
      </c>
      <c r="AE140" s="17">
        <f t="shared" si="36"/>
        <v>3.0769230769230851E-2</v>
      </c>
      <c r="AF140" s="17">
        <f t="shared" si="36"/>
        <v>4.477611940298503E-2</v>
      </c>
      <c r="AG140" s="17">
        <f t="shared" si="36"/>
        <v>4.2857142857142816E-2</v>
      </c>
      <c r="AH140" s="22">
        <f t="shared" si="36"/>
        <v>-5.4794520547945202E-2</v>
      </c>
      <c r="AI140" s="23">
        <f t="shared" si="36"/>
        <v>1.4492753623188444E-2</v>
      </c>
      <c r="AJ140" s="23">
        <f t="shared" si="36"/>
        <v>7.1428571428571466E-2</v>
      </c>
      <c r="AK140" s="23">
        <f t="shared" si="36"/>
        <v>5.333333333333333E-2</v>
      </c>
      <c r="AL140" s="23">
        <f t="shared" si="36"/>
        <v>1.2658227848101299E-2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99</v>
      </c>
      <c r="B142" s="2" t="s">
        <v>100</v>
      </c>
      <c r="D142" s="2">
        <v>1.1723840792863052E-3</v>
      </c>
      <c r="E142" s="2">
        <v>1.4247069927521901E-3</v>
      </c>
      <c r="F142" s="2">
        <v>8.3616211859524918E-4</v>
      </c>
      <c r="G142" s="2">
        <v>6.498022261412084E-4</v>
      </c>
      <c r="H142" s="2">
        <v>5.4142316841156851E-4</v>
      </c>
      <c r="I142" s="2">
        <v>7.390879856218627E-4</v>
      </c>
      <c r="J142" s="2">
        <v>8.1815019646305689E-4</v>
      </c>
      <c r="K142" s="2">
        <v>8.3970534786625354E-4</v>
      </c>
      <c r="L142" s="2">
        <v>8.1991522648381852E-4</v>
      </c>
      <c r="M142" s="2">
        <v>6.0196652583001766E-4</v>
      </c>
      <c r="N142" s="2">
        <v>4.5793735413776258E-4</v>
      </c>
      <c r="O142" s="2">
        <v>4.8489029695457261E-4</v>
      </c>
      <c r="P142" s="2">
        <v>4.9848177871900578E-4</v>
      </c>
      <c r="Q142" s="2">
        <v>5.1911506679698678E-4</v>
      </c>
      <c r="R142" s="2">
        <v>5.1509323446087096E-4</v>
      </c>
      <c r="S142" s="2">
        <v>5.4000000000000001E-4</v>
      </c>
      <c r="T142" s="2">
        <v>6.2E-4</v>
      </c>
      <c r="U142" s="2">
        <v>7.7999999999999999E-4</v>
      </c>
      <c r="V142" s="2">
        <v>7.9000000000000001E-4</v>
      </c>
      <c r="W142" s="2">
        <v>6.6E-4</v>
      </c>
      <c r="X142" s="2">
        <v>6.0999999999999997E-4</v>
      </c>
      <c r="Y142" s="2">
        <v>5.5999999999999995E-4</v>
      </c>
      <c r="Z142" s="2">
        <v>5.5000000000000003E-4</v>
      </c>
      <c r="AA142" s="2">
        <v>5.4000000000000001E-4</v>
      </c>
      <c r="AB142" s="2">
        <v>5.5000000000000003E-4</v>
      </c>
      <c r="AC142" s="2">
        <v>5.9000000000000003E-4</v>
      </c>
      <c r="AD142" s="2">
        <v>6.4999999999999997E-4</v>
      </c>
      <c r="AE142" s="2">
        <v>6.7000000000000002E-4</v>
      </c>
      <c r="AF142" s="2">
        <v>6.9999999999999999E-4</v>
      </c>
      <c r="AG142" s="2">
        <v>7.2999999999999996E-4</v>
      </c>
      <c r="AH142" s="2">
        <v>6.8999999999999997E-4</v>
      </c>
      <c r="AI142" s="28">
        <v>6.9999999999999999E-4</v>
      </c>
      <c r="AJ142" s="2">
        <v>7.5000000000000002E-4</v>
      </c>
      <c r="AK142" s="2">
        <v>7.9000000000000001E-4</v>
      </c>
      <c r="AL142" s="2">
        <v>8.0000000000000004E-4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101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6.0016649012691406E-4</v>
      </c>
      <c r="E145" s="10">
        <f t="shared" si="37"/>
        <v>5.9071696223128719E-4</v>
      </c>
      <c r="F145" s="10">
        <f t="shared" si="37"/>
        <v>4.1166455926152691E-4</v>
      </c>
      <c r="G145" s="10">
        <f t="shared" si="37"/>
        <v>3.0788622749133621E-4</v>
      </c>
      <c r="H145" s="10">
        <f t="shared" si="37"/>
        <v>2.1322458090961249E-4</v>
      </c>
      <c r="I145" s="10">
        <f t="shared" si="37"/>
        <v>2.8503679095356714E-4</v>
      </c>
      <c r="J145" s="10">
        <f t="shared" si="37"/>
        <v>3.0227318615138151E-4</v>
      </c>
      <c r="K145" s="10">
        <f t="shared" si="37"/>
        <v>3.4676766782622287E-4</v>
      </c>
      <c r="L145" s="10">
        <f t="shared" si="37"/>
        <v>3.6832948888150909E-4</v>
      </c>
      <c r="M145" s="10">
        <f t="shared" si="37"/>
        <v>3.6830686424473003E-4</v>
      </c>
      <c r="N145" s="10">
        <f t="shared" si="37"/>
        <v>3.1642414325855849E-4</v>
      </c>
      <c r="O145" s="10">
        <f t="shared" si="37"/>
        <v>3.277399191163906E-4</v>
      </c>
      <c r="P145" s="10">
        <f t="shared" si="37"/>
        <v>3.1140440433994823E-4</v>
      </c>
      <c r="Q145" s="10">
        <f t="shared" si="37"/>
        <v>2.8991650048726739E-4</v>
      </c>
      <c r="R145" s="10">
        <f t="shared" si="37"/>
        <v>3.1228827381659687E-4</v>
      </c>
      <c r="S145" s="10">
        <f t="shared" si="37"/>
        <v>2.7E-4</v>
      </c>
      <c r="T145" s="10">
        <f t="shared" si="37"/>
        <v>2.5999999999999998E-4</v>
      </c>
      <c r="U145" s="10">
        <f t="shared" si="37"/>
        <v>3.2000000000000003E-4</v>
      </c>
      <c r="V145" s="10">
        <f t="shared" si="37"/>
        <v>3.2000000000000003E-4</v>
      </c>
      <c r="W145" s="10">
        <f t="shared" si="37"/>
        <v>2.4000000000000001E-4</v>
      </c>
      <c r="X145" s="10">
        <f t="shared" si="37"/>
        <v>2.9E-4</v>
      </c>
      <c r="Y145" s="10">
        <f t="shared" si="37"/>
        <v>2.9999999999999997E-4</v>
      </c>
      <c r="Z145" s="10">
        <f t="shared" si="37"/>
        <v>2.9999999999999997E-4</v>
      </c>
      <c r="AA145" s="10">
        <f t="shared" si="37"/>
        <v>2.7999999999999998E-4</v>
      </c>
      <c r="AB145" s="10">
        <f t="shared" si="37"/>
        <v>3.4000000000000002E-4</v>
      </c>
      <c r="AC145" s="10">
        <f t="shared" si="37"/>
        <v>3.5E-4</v>
      </c>
      <c r="AD145" s="10">
        <f t="shared" si="37"/>
        <v>3.5E-4</v>
      </c>
      <c r="AE145" s="10">
        <f t="shared" si="37"/>
        <v>3.6999999999999999E-4</v>
      </c>
      <c r="AF145" s="10">
        <f t="shared" si="37"/>
        <v>4.2000000000000002E-4</v>
      </c>
      <c r="AG145" s="10">
        <f t="shared" si="37"/>
        <v>4.4000000000000002E-4</v>
      </c>
      <c r="AH145" s="10">
        <f t="shared" si="37"/>
        <v>3.8999999999999999E-4</v>
      </c>
      <c r="AI145" s="27">
        <f t="shared" si="37"/>
        <v>4.0000000000000002E-4</v>
      </c>
      <c r="AJ145" s="27">
        <f t="shared" si="37"/>
        <v>3.6999999999999999E-4</v>
      </c>
      <c r="AK145" s="27">
        <f t="shared" si="37"/>
        <v>3.8000000000000002E-4</v>
      </c>
      <c r="AL145" s="27">
        <f t="shared" si="37"/>
        <v>4.2999999999999999E-4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-1.5744844224189567E-2</v>
      </c>
      <c r="F146" s="15">
        <f t="shared" si="38"/>
        <v>-0.31408273198579556</v>
      </c>
      <c r="G146" s="15">
        <f t="shared" si="38"/>
        <v>-0.48699863695117479</v>
      </c>
      <c r="H146" s="15">
        <f t="shared" si="38"/>
        <v>-0.64472428164970852</v>
      </c>
      <c r="I146" s="15">
        <f t="shared" si="38"/>
        <v>-0.52507046687446357</v>
      </c>
      <c r="J146" s="15">
        <f t="shared" si="38"/>
        <v>-0.4963511106935321</v>
      </c>
      <c r="K146" s="15">
        <f t="shared" si="38"/>
        <v>-0.42221421300463857</v>
      </c>
      <c r="L146" s="15">
        <f t="shared" si="38"/>
        <v>-0.38628781356383229</v>
      </c>
      <c r="M146" s="15">
        <f t="shared" si="38"/>
        <v>-0.38632551083142597</v>
      </c>
      <c r="N146" s="15">
        <f t="shared" si="38"/>
        <v>-0.4727727247956714</v>
      </c>
      <c r="O146" s="15">
        <f t="shared" si="38"/>
        <v>-0.45391833015021354</v>
      </c>
      <c r="P146" s="15">
        <f t="shared" si="38"/>
        <v>-0.48113663547910318</v>
      </c>
      <c r="Q146" s="15">
        <f t="shared" si="38"/>
        <v>-0.51693987375742978</v>
      </c>
      <c r="R146" s="15">
        <f t="shared" si="38"/>
        <v>-0.4796639283366872</v>
      </c>
      <c r="S146" s="20">
        <f t="shared" si="38"/>
        <v>-0.55012483295609438</v>
      </c>
      <c r="T146" s="15">
        <f t="shared" si="38"/>
        <v>-0.56678687617994272</v>
      </c>
      <c r="U146" s="15">
        <f t="shared" si="38"/>
        <v>-0.46681461683685255</v>
      </c>
      <c r="V146" s="15">
        <f t="shared" si="38"/>
        <v>-0.46681461683685255</v>
      </c>
      <c r="W146" s="15">
        <f t="shared" si="38"/>
        <v>-0.60011096262763952</v>
      </c>
      <c r="X146" s="15">
        <f t="shared" si="38"/>
        <v>-0.51680074650839769</v>
      </c>
      <c r="Y146" s="15">
        <f t="shared" si="38"/>
        <v>-0.50013870328454935</v>
      </c>
      <c r="Z146" s="15">
        <f t="shared" si="38"/>
        <v>-0.50013870328454935</v>
      </c>
      <c r="AA146" s="15">
        <f t="shared" si="38"/>
        <v>-0.53346278973224603</v>
      </c>
      <c r="AB146" s="15">
        <f t="shared" si="38"/>
        <v>-0.43349053038915586</v>
      </c>
      <c r="AC146" s="15">
        <f t="shared" si="38"/>
        <v>-0.41682848716530752</v>
      </c>
      <c r="AD146" s="15">
        <f t="shared" si="38"/>
        <v>-0.41682848716530752</v>
      </c>
      <c r="AE146" s="15">
        <f t="shared" si="38"/>
        <v>-0.38350440071761083</v>
      </c>
      <c r="AF146" s="15">
        <f t="shared" si="38"/>
        <v>-0.300194184598369</v>
      </c>
      <c r="AG146" s="15">
        <f t="shared" si="38"/>
        <v>-0.26687009815067231</v>
      </c>
      <c r="AH146" s="15">
        <f t="shared" si="38"/>
        <v>-0.35018031426991408</v>
      </c>
      <c r="AI146" s="21">
        <f t="shared" si="38"/>
        <v>-0.33351827104606568</v>
      </c>
      <c r="AJ146" s="21">
        <f t="shared" si="38"/>
        <v>-0.38350440071761083</v>
      </c>
      <c r="AK146" s="21">
        <f t="shared" si="38"/>
        <v>-0.36684235749376243</v>
      </c>
      <c r="AL146" s="21">
        <f t="shared" si="38"/>
        <v>-0.28353214137452071</v>
      </c>
    </row>
    <row r="147" spans="1:38" x14ac:dyDescent="0.4">
      <c r="A147" s="16" t="s">
        <v>27</v>
      </c>
      <c r="D147" s="10"/>
      <c r="E147" s="17">
        <f t="shared" ref="E147:AL147" si="39">(E145-D145)/D145</f>
        <v>-1.5744844224189567E-2</v>
      </c>
      <c r="F147" s="17">
        <f t="shared" si="39"/>
        <v>-0.30311031241329878</v>
      </c>
      <c r="G147" s="17">
        <f t="shared" si="39"/>
        <v>-0.25209440413417089</v>
      </c>
      <c r="H147" s="17">
        <f t="shared" si="39"/>
        <v>-0.30745658015634186</v>
      </c>
      <c r="I147" s="17">
        <f t="shared" si="39"/>
        <v>0.33679142309767929</v>
      </c>
      <c r="J147" s="17">
        <f t="shared" si="39"/>
        <v>6.0470773404904775E-2</v>
      </c>
      <c r="K147" s="17">
        <f t="shared" si="39"/>
        <v>0.14719956553658076</v>
      </c>
      <c r="L147" s="17">
        <f t="shared" si="39"/>
        <v>6.2179444786333395E-2</v>
      </c>
      <c r="M147" s="17">
        <f t="shared" si="39"/>
        <v>-6.142499436514212E-5</v>
      </c>
      <c r="N147" s="17">
        <f t="shared" si="39"/>
        <v>-0.14086818906447765</v>
      </c>
      <c r="O147" s="17">
        <f t="shared" si="39"/>
        <v>3.5761417385226785E-2</v>
      </c>
      <c r="P147" s="17">
        <f t="shared" si="39"/>
        <v>-4.9842920631957312E-2</v>
      </c>
      <c r="Q147" s="17">
        <f t="shared" si="39"/>
        <v>-6.9003211108161863E-2</v>
      </c>
      <c r="R147" s="17">
        <f t="shared" si="39"/>
        <v>7.7166264395882533E-2</v>
      </c>
      <c r="S147" s="17">
        <f t="shared" si="39"/>
        <v>-0.13541422256998434</v>
      </c>
      <c r="T147" s="17">
        <f t="shared" si="39"/>
        <v>-3.7037037037037132E-2</v>
      </c>
      <c r="U147" s="17">
        <f t="shared" si="39"/>
        <v>0.23076923076923098</v>
      </c>
      <c r="V147" s="17">
        <f t="shared" si="39"/>
        <v>0</v>
      </c>
      <c r="W147" s="17">
        <f t="shared" si="39"/>
        <v>-0.25000000000000006</v>
      </c>
      <c r="X147" s="17">
        <f t="shared" si="39"/>
        <v>0.20833333333333331</v>
      </c>
      <c r="Y147" s="17">
        <f t="shared" si="39"/>
        <v>3.4482758620689558E-2</v>
      </c>
      <c r="Z147" s="17">
        <f t="shared" si="39"/>
        <v>0</v>
      </c>
      <c r="AA147" s="17">
        <f t="shared" si="39"/>
        <v>-6.6666666666666666E-2</v>
      </c>
      <c r="AB147" s="17">
        <f t="shared" si="39"/>
        <v>0.21428571428571447</v>
      </c>
      <c r="AC147" s="17">
        <f t="shared" si="39"/>
        <v>2.9411764705882269E-2</v>
      </c>
      <c r="AD147" s="17">
        <f t="shared" si="39"/>
        <v>0</v>
      </c>
      <c r="AE147" s="17">
        <f t="shared" si="39"/>
        <v>5.7142857142857141E-2</v>
      </c>
      <c r="AF147" s="17">
        <f t="shared" si="39"/>
        <v>0.1351351351351352</v>
      </c>
      <c r="AG147" s="17">
        <f t="shared" si="39"/>
        <v>4.7619047619047609E-2</v>
      </c>
      <c r="AH147" s="22">
        <f t="shared" si="39"/>
        <v>-0.11363636363636369</v>
      </c>
      <c r="AI147" s="23">
        <f t="shared" si="39"/>
        <v>2.564102564102571E-2</v>
      </c>
      <c r="AJ147" s="23">
        <f t="shared" si="39"/>
        <v>-7.5000000000000053E-2</v>
      </c>
      <c r="AK147" s="23">
        <f t="shared" si="39"/>
        <v>2.7027027027027098E-2</v>
      </c>
      <c r="AL147" s="23">
        <f t="shared" si="39"/>
        <v>0.13157894736842096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102</v>
      </c>
      <c r="B149" s="2" t="s">
        <v>103</v>
      </c>
      <c r="D149" s="2">
        <v>6.0016649012691406E-4</v>
      </c>
      <c r="E149" s="2">
        <v>5.9071696223128719E-4</v>
      </c>
      <c r="F149" s="2">
        <v>4.1166455926152691E-4</v>
      </c>
      <c r="G149" s="2">
        <v>3.0788622749133621E-4</v>
      </c>
      <c r="H149" s="2">
        <v>2.1322458090961249E-4</v>
      </c>
      <c r="I149" s="2">
        <v>2.8503679095356714E-4</v>
      </c>
      <c r="J149" s="2">
        <v>3.0227318615138151E-4</v>
      </c>
      <c r="K149" s="2">
        <v>3.4676766782622287E-4</v>
      </c>
      <c r="L149" s="2">
        <v>3.6832948888150909E-4</v>
      </c>
      <c r="M149" s="2">
        <v>3.6830686424473003E-4</v>
      </c>
      <c r="N149" s="2">
        <v>3.1642414325855849E-4</v>
      </c>
      <c r="O149" s="2">
        <v>3.277399191163906E-4</v>
      </c>
      <c r="P149" s="2">
        <v>3.1140440433994823E-4</v>
      </c>
      <c r="Q149" s="2">
        <v>2.8991650048726739E-4</v>
      </c>
      <c r="R149" s="2">
        <v>3.1228827381659687E-4</v>
      </c>
      <c r="S149" s="2">
        <v>2.7E-4</v>
      </c>
      <c r="T149" s="2">
        <v>2.5999999999999998E-4</v>
      </c>
      <c r="U149" s="2">
        <v>3.2000000000000003E-4</v>
      </c>
      <c r="V149" s="2">
        <v>3.2000000000000003E-4</v>
      </c>
      <c r="W149" s="2">
        <v>2.4000000000000001E-4</v>
      </c>
      <c r="X149" s="2">
        <v>2.9E-4</v>
      </c>
      <c r="Y149" s="2">
        <v>2.9999999999999997E-4</v>
      </c>
      <c r="Z149" s="2">
        <v>2.9999999999999997E-4</v>
      </c>
      <c r="AA149" s="2">
        <v>2.7999999999999998E-4</v>
      </c>
      <c r="AB149" s="2">
        <v>3.4000000000000002E-4</v>
      </c>
      <c r="AC149" s="2">
        <v>3.5E-4</v>
      </c>
      <c r="AD149" s="2">
        <v>3.5E-4</v>
      </c>
      <c r="AE149" s="2">
        <v>3.6999999999999999E-4</v>
      </c>
      <c r="AF149" s="2">
        <v>4.2000000000000002E-4</v>
      </c>
      <c r="AG149" s="2">
        <v>4.4000000000000002E-4</v>
      </c>
      <c r="AH149" s="2">
        <v>3.8999999999999999E-4</v>
      </c>
      <c r="AI149" s="49">
        <v>4.0000000000000002E-4</v>
      </c>
      <c r="AJ149" s="2">
        <v>3.6999999999999999E-4</v>
      </c>
      <c r="AK149" s="2">
        <v>3.8000000000000002E-4</v>
      </c>
      <c r="AL149" s="2">
        <v>4.2999999999999999E-4</v>
      </c>
    </row>
    <row r="150" spans="1:38" x14ac:dyDescent="0.4">
      <c r="AI150" s="28"/>
    </row>
    <row r="151" spans="1:38" x14ac:dyDescent="0.4">
      <c r="A151" s="9" t="s">
        <v>104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8.1425168209410282E-5</v>
      </c>
      <c r="E152" s="10">
        <f t="shared" si="40"/>
        <v>6.9533737010409529E-5</v>
      </c>
      <c r="F152" s="10">
        <f t="shared" si="40"/>
        <v>4.5986970942239969E-5</v>
      </c>
      <c r="G152" s="10">
        <f t="shared" si="40"/>
        <v>3.5622976129065251E-5</v>
      </c>
      <c r="H152" s="10">
        <f t="shared" si="40"/>
        <v>2.6009449539660614E-5</v>
      </c>
      <c r="I152" s="10">
        <f t="shared" si="40"/>
        <v>3.9097495889183478E-5</v>
      </c>
      <c r="J152" s="10">
        <f t="shared" si="40"/>
        <v>4.7227923477115226E-5</v>
      </c>
      <c r="K152" s="10">
        <f t="shared" si="40"/>
        <v>4.4283276753055466E-5</v>
      </c>
      <c r="L152" s="10">
        <f t="shared" si="40"/>
        <v>3.9941093056877819E-5</v>
      </c>
      <c r="M152" s="10">
        <f t="shared" si="40"/>
        <v>3.2271919741116672E-5</v>
      </c>
      <c r="N152" s="10">
        <f t="shared" si="40"/>
        <v>2.9381424477124425E-5</v>
      </c>
      <c r="O152" s="10">
        <f t="shared" si="40"/>
        <v>2.9375654270427867E-5</v>
      </c>
      <c r="P152" s="10">
        <f t="shared" si="40"/>
        <v>2.571782087873814E-5</v>
      </c>
      <c r="Q152" s="10">
        <f t="shared" si="40"/>
        <v>2.488584358680041E-5</v>
      </c>
      <c r="R152" s="10">
        <f t="shared" si="40"/>
        <v>2.5799778917051421E-5</v>
      </c>
      <c r="S152" s="10">
        <f t="shared" si="40"/>
        <v>2.1999999999999999E-5</v>
      </c>
      <c r="T152" s="10">
        <f t="shared" si="40"/>
        <v>2.3E-5</v>
      </c>
      <c r="U152" s="10">
        <f t="shared" si="40"/>
        <v>3.4E-5</v>
      </c>
      <c r="V152" s="10">
        <f t="shared" si="40"/>
        <v>2.8E-5</v>
      </c>
      <c r="W152" s="10">
        <f t="shared" si="40"/>
        <v>2.3E-5</v>
      </c>
      <c r="X152" s="10">
        <f t="shared" si="40"/>
        <v>2.5000000000000001E-5</v>
      </c>
      <c r="Y152" s="10">
        <f t="shared" si="40"/>
        <v>2.4000000000000001E-5</v>
      </c>
      <c r="Z152" s="10">
        <f t="shared" si="40"/>
        <v>2.5999999999999998E-5</v>
      </c>
      <c r="AA152" s="10">
        <f t="shared" si="40"/>
        <v>2.5999999999999998E-5</v>
      </c>
      <c r="AB152" s="10">
        <f t="shared" si="40"/>
        <v>3.0000000000000001E-5</v>
      </c>
      <c r="AC152" s="10">
        <f t="shared" si="40"/>
        <v>3.1999999999999999E-5</v>
      </c>
      <c r="AD152" s="10">
        <f t="shared" si="40"/>
        <v>3.4999999999999997E-5</v>
      </c>
      <c r="AE152" s="10">
        <f t="shared" si="40"/>
        <v>3.8999999999999999E-5</v>
      </c>
      <c r="AF152" s="10">
        <f t="shared" si="40"/>
        <v>4.1E-5</v>
      </c>
      <c r="AG152" s="10">
        <f t="shared" si="40"/>
        <v>4.1E-5</v>
      </c>
      <c r="AH152" s="10">
        <f t="shared" si="40"/>
        <v>3.6000000000000001E-5</v>
      </c>
      <c r="AI152" s="27">
        <f t="shared" si="40"/>
        <v>3.4999999999999997E-5</v>
      </c>
      <c r="AJ152" s="27">
        <f t="shared" si="40"/>
        <v>4.5000000000000003E-5</v>
      </c>
      <c r="AK152" s="27">
        <f t="shared" si="40"/>
        <v>4.1999999999999998E-5</v>
      </c>
      <c r="AL152" s="27">
        <f t="shared" si="40"/>
        <v>5.1E-5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-0.14604122362287567</v>
      </c>
      <c r="F153" s="15">
        <f t="shared" si="41"/>
        <v>-0.43522412107310493</v>
      </c>
      <c r="G153" s="15">
        <f t="shared" si="41"/>
        <v>-0.56250656999013338</v>
      </c>
      <c r="H153" s="15">
        <f t="shared" si="41"/>
        <v>-0.68057235727448329</v>
      </c>
      <c r="I153" s="15">
        <f t="shared" si="41"/>
        <v>-0.51983524567450645</v>
      </c>
      <c r="J153" s="15">
        <f t="shared" si="41"/>
        <v>-0.41998371614469554</v>
      </c>
      <c r="K153" s="15">
        <f t="shared" si="41"/>
        <v>-0.4561475557635058</v>
      </c>
      <c r="L153" s="15">
        <f t="shared" si="41"/>
        <v>-0.50947484745555816</v>
      </c>
      <c r="M153" s="15">
        <f t="shared" si="41"/>
        <v>-0.60366161408326058</v>
      </c>
      <c r="N153" s="15">
        <f t="shared" si="41"/>
        <v>-0.6391604079765496</v>
      </c>
      <c r="O153" s="15">
        <f t="shared" si="41"/>
        <v>-0.63923127312578354</v>
      </c>
      <c r="P153" s="15">
        <f t="shared" si="41"/>
        <v>-0.68415391156949512</v>
      </c>
      <c r="Q153" s="15">
        <f t="shared" si="41"/>
        <v>-0.69437160359560235</v>
      </c>
      <c r="R153" s="15">
        <f t="shared" si="41"/>
        <v>-0.68314736727716396</v>
      </c>
      <c r="S153" s="20">
        <f t="shared" si="41"/>
        <v>-0.7298132692410273</v>
      </c>
      <c r="T153" s="15">
        <f t="shared" si="41"/>
        <v>-0.71753205420652844</v>
      </c>
      <c r="U153" s="15">
        <f t="shared" si="41"/>
        <v>-0.58243868882704219</v>
      </c>
      <c r="V153" s="15">
        <f t="shared" si="41"/>
        <v>-0.65612597903403469</v>
      </c>
      <c r="W153" s="15">
        <f t="shared" si="41"/>
        <v>-0.71753205420652844</v>
      </c>
      <c r="X153" s="15">
        <f t="shared" si="41"/>
        <v>-0.69296962413753105</v>
      </c>
      <c r="Y153" s="15">
        <f t="shared" si="41"/>
        <v>-0.7052508391720298</v>
      </c>
      <c r="Z153" s="15">
        <f t="shared" si="41"/>
        <v>-0.6806884091030323</v>
      </c>
      <c r="AA153" s="15">
        <f t="shared" si="41"/>
        <v>-0.6806884091030323</v>
      </c>
      <c r="AB153" s="15">
        <f t="shared" si="41"/>
        <v>-0.63156354896503719</v>
      </c>
      <c r="AC153" s="15">
        <f t="shared" si="41"/>
        <v>-0.60700111889603969</v>
      </c>
      <c r="AD153" s="15">
        <f t="shared" si="41"/>
        <v>-0.57015747379254345</v>
      </c>
      <c r="AE153" s="15">
        <f t="shared" si="41"/>
        <v>-0.52103261365454834</v>
      </c>
      <c r="AF153" s="15">
        <f t="shared" si="41"/>
        <v>-0.49647018358555084</v>
      </c>
      <c r="AG153" s="15">
        <f t="shared" si="41"/>
        <v>-0.49647018358555084</v>
      </c>
      <c r="AH153" s="15">
        <f t="shared" si="41"/>
        <v>-0.5578762587580447</v>
      </c>
      <c r="AI153" s="21">
        <f t="shared" si="41"/>
        <v>-0.57015747379254345</v>
      </c>
      <c r="AJ153" s="21">
        <f t="shared" si="41"/>
        <v>-0.44734532344755579</v>
      </c>
      <c r="AK153" s="21">
        <f t="shared" si="41"/>
        <v>-0.48418896855105215</v>
      </c>
      <c r="AL153" s="21">
        <f t="shared" si="41"/>
        <v>-0.37365803324056329</v>
      </c>
    </row>
    <row r="154" spans="1:38" x14ac:dyDescent="0.4">
      <c r="A154" s="16" t="s">
        <v>27</v>
      </c>
      <c r="D154" s="10"/>
      <c r="E154" s="17">
        <f t="shared" ref="E154:AL154" si="42">(E152-D152)/D152</f>
        <v>-0.14604122362287567</v>
      </c>
      <c r="F154" s="17">
        <f t="shared" si="42"/>
        <v>-0.33863800624788076</v>
      </c>
      <c r="G154" s="17">
        <f t="shared" si="42"/>
        <v>-0.22536806840772322</v>
      </c>
      <c r="H154" s="17">
        <f t="shared" si="42"/>
        <v>-0.26986870930081652</v>
      </c>
      <c r="I154" s="17">
        <f t="shared" si="42"/>
        <v>0.50320351184539691</v>
      </c>
      <c r="J154" s="17">
        <f t="shared" si="42"/>
        <v>0.20795264256760426</v>
      </c>
      <c r="K154" s="17">
        <f t="shared" si="42"/>
        <v>-6.2349697112696875E-2</v>
      </c>
      <c r="L154" s="17">
        <f t="shared" si="42"/>
        <v>-9.8054706303504158E-2</v>
      </c>
      <c r="M154" s="17">
        <f t="shared" si="42"/>
        <v>-0.19201210404632435</v>
      </c>
      <c r="N154" s="17">
        <f t="shared" si="42"/>
        <v>-8.9566883134924086E-2</v>
      </c>
      <c r="O154" s="17">
        <f t="shared" si="42"/>
        <v>-1.9638961688364144E-4</v>
      </c>
      <c r="P154" s="17">
        <f t="shared" si="42"/>
        <v>-0.1245192143812785</v>
      </c>
      <c r="Q154" s="17">
        <f t="shared" si="42"/>
        <v>-3.2350225000033199E-2</v>
      </c>
      <c r="R154" s="17">
        <f t="shared" si="42"/>
        <v>3.6725109480948745E-2</v>
      </c>
      <c r="S154" s="17">
        <f t="shared" si="42"/>
        <v>-0.14727951465274366</v>
      </c>
      <c r="T154" s="17">
        <f t="shared" si="42"/>
        <v>4.5454545454545484E-2</v>
      </c>
      <c r="U154" s="17">
        <f t="shared" si="42"/>
        <v>0.47826086956521741</v>
      </c>
      <c r="V154" s="17">
        <f t="shared" si="42"/>
        <v>-0.17647058823529413</v>
      </c>
      <c r="W154" s="17">
        <f t="shared" si="42"/>
        <v>-0.17857142857142855</v>
      </c>
      <c r="X154" s="17">
        <f t="shared" si="42"/>
        <v>8.6956521739130488E-2</v>
      </c>
      <c r="Y154" s="17">
        <f t="shared" si="42"/>
        <v>-4.0000000000000022E-2</v>
      </c>
      <c r="Z154" s="17">
        <f t="shared" si="42"/>
        <v>8.3333333333333245E-2</v>
      </c>
      <c r="AA154" s="17">
        <f t="shared" si="42"/>
        <v>0</v>
      </c>
      <c r="AB154" s="17">
        <f t="shared" si="42"/>
        <v>0.15384615384615394</v>
      </c>
      <c r="AC154" s="17">
        <f t="shared" si="42"/>
        <v>6.6666666666666596E-2</v>
      </c>
      <c r="AD154" s="17">
        <f t="shared" si="42"/>
        <v>9.3749999999999958E-2</v>
      </c>
      <c r="AE154" s="17">
        <f t="shared" si="42"/>
        <v>0.11428571428571437</v>
      </c>
      <c r="AF154" s="17">
        <f t="shared" si="42"/>
        <v>5.1282051282051315E-2</v>
      </c>
      <c r="AG154" s="17">
        <f t="shared" si="42"/>
        <v>0</v>
      </c>
      <c r="AH154" s="22">
        <f t="shared" si="42"/>
        <v>-0.12195121951219511</v>
      </c>
      <c r="AI154" s="23">
        <f t="shared" si="42"/>
        <v>-2.7777777777777887E-2</v>
      </c>
      <c r="AJ154" s="23">
        <f t="shared" si="42"/>
        <v>0.28571428571428592</v>
      </c>
      <c r="AK154" s="23">
        <f t="shared" si="42"/>
        <v>-6.6666666666666777E-2</v>
      </c>
      <c r="AL154" s="23">
        <f t="shared" si="42"/>
        <v>0.21428571428571436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105</v>
      </c>
      <c r="B156" s="2" t="s">
        <v>106</v>
      </c>
      <c r="D156" s="2">
        <v>8.1425168209410282E-5</v>
      </c>
      <c r="E156" s="2">
        <v>6.9533737010409529E-5</v>
      </c>
      <c r="F156" s="2">
        <v>4.5986970942239969E-5</v>
      </c>
      <c r="G156" s="2">
        <v>3.5622976129065251E-5</v>
      </c>
      <c r="H156" s="2">
        <v>2.6009449539660614E-5</v>
      </c>
      <c r="I156" s="2">
        <v>3.9097495889183478E-5</v>
      </c>
      <c r="J156" s="2">
        <v>4.7227923477115226E-5</v>
      </c>
      <c r="K156" s="2">
        <v>4.4283276753055466E-5</v>
      </c>
      <c r="L156" s="2">
        <v>3.9941093056877819E-5</v>
      </c>
      <c r="M156" s="2">
        <v>3.2271919741116672E-5</v>
      </c>
      <c r="N156" s="2">
        <v>2.9381424477124425E-5</v>
      </c>
      <c r="O156" s="2">
        <v>2.9375654270427867E-5</v>
      </c>
      <c r="P156" s="2">
        <v>2.571782087873814E-5</v>
      </c>
      <c r="Q156" s="2">
        <v>2.488584358680041E-5</v>
      </c>
      <c r="R156" s="2">
        <v>2.5799778917051421E-5</v>
      </c>
      <c r="S156" s="2">
        <v>2.1999999999999999E-5</v>
      </c>
      <c r="T156" s="2">
        <v>2.3E-5</v>
      </c>
      <c r="U156" s="2">
        <v>3.4E-5</v>
      </c>
      <c r="V156" s="2">
        <v>2.8E-5</v>
      </c>
      <c r="W156" s="2">
        <v>2.3E-5</v>
      </c>
      <c r="X156" s="2">
        <v>2.5000000000000001E-5</v>
      </c>
      <c r="Y156" s="2">
        <v>2.4000000000000001E-5</v>
      </c>
      <c r="Z156" s="2">
        <v>2.5999999999999998E-5</v>
      </c>
      <c r="AA156" s="2">
        <v>2.5999999999999998E-5</v>
      </c>
      <c r="AB156" s="2">
        <v>3.0000000000000001E-5</v>
      </c>
      <c r="AC156" s="2">
        <v>3.1999999999999999E-5</v>
      </c>
      <c r="AD156" s="2">
        <v>3.4999999999999997E-5</v>
      </c>
      <c r="AE156" s="2">
        <v>3.8999999999999999E-5</v>
      </c>
      <c r="AF156" s="2">
        <v>4.1E-5</v>
      </c>
      <c r="AG156" s="2">
        <v>4.1E-5</v>
      </c>
      <c r="AH156" s="2">
        <v>3.6000000000000001E-5</v>
      </c>
      <c r="AI156" s="28">
        <v>3.4999999999999997E-5</v>
      </c>
      <c r="AJ156" s="2">
        <v>4.5000000000000003E-5</v>
      </c>
      <c r="AK156" s="2">
        <v>4.1999999999999998E-5</v>
      </c>
      <c r="AL156" s="2">
        <v>5.1E-5</v>
      </c>
    </row>
    <row r="158" spans="1:38" x14ac:dyDescent="0.4">
      <c r="A158" s="9" t="s">
        <v>107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1.4358115689727662E-5</v>
      </c>
      <c r="E159" s="10">
        <f t="shared" si="43"/>
        <v>1.2486004602555992E-5</v>
      </c>
      <c r="F159" s="10">
        <f t="shared" si="43"/>
        <v>8.5930500609668793E-6</v>
      </c>
      <c r="G159" s="10">
        <f t="shared" si="43"/>
        <v>8.7885855927354468E-6</v>
      </c>
      <c r="H159" s="10">
        <f t="shared" si="43"/>
        <v>6.8107075332896387E-6</v>
      </c>
      <c r="I159" s="10">
        <f t="shared" si="43"/>
        <v>1.0515115345401824E-5</v>
      </c>
      <c r="J159" s="10">
        <f t="shared" si="43"/>
        <v>1.0602991387956501E-5</v>
      </c>
      <c r="K159" s="10">
        <f t="shared" si="43"/>
        <v>9.8274800315605702E-6</v>
      </c>
      <c r="L159" s="10">
        <f t="shared" si="43"/>
        <v>8.8832723134853388E-6</v>
      </c>
      <c r="M159" s="10">
        <f t="shared" si="43"/>
        <v>7.1996839660566525E-6</v>
      </c>
      <c r="N159" s="10">
        <f t="shared" si="43"/>
        <v>6.5120416011623069E-6</v>
      </c>
      <c r="O159" s="10">
        <f t="shared" si="43"/>
        <v>6.2925898468220653E-6</v>
      </c>
      <c r="P159" s="10">
        <f t="shared" si="43"/>
        <v>6.0643752169601252E-6</v>
      </c>
      <c r="Q159" s="10">
        <f t="shared" si="43"/>
        <v>3.7557576109970373E-6</v>
      </c>
      <c r="R159" s="10">
        <f t="shared" si="43"/>
        <v>3.7125376178267495E-6</v>
      </c>
      <c r="S159" s="10">
        <f t="shared" si="43"/>
        <v>3.8999999999999999E-6</v>
      </c>
      <c r="T159" s="10">
        <f t="shared" si="43"/>
        <v>2.6000000000000001E-6</v>
      </c>
      <c r="U159" s="10">
        <f t="shared" si="43"/>
        <v>4.4000000000000002E-6</v>
      </c>
      <c r="V159" s="10">
        <f t="shared" si="43"/>
        <v>4.7999999999999998E-6</v>
      </c>
      <c r="W159" s="10">
        <f t="shared" si="43"/>
        <v>4.5000000000000001E-6</v>
      </c>
      <c r="X159" s="10">
        <f t="shared" si="43"/>
        <v>3.8999999999999999E-6</v>
      </c>
      <c r="Y159" s="10">
        <f t="shared" si="43"/>
        <v>3.8999999999999999E-6</v>
      </c>
      <c r="Z159" s="10">
        <f t="shared" si="43"/>
        <v>3.8E-6</v>
      </c>
      <c r="AA159" s="10">
        <f t="shared" si="43"/>
        <v>3.7000000000000002E-6</v>
      </c>
      <c r="AB159" s="10">
        <f t="shared" si="43"/>
        <v>5.6999999999999996E-6</v>
      </c>
      <c r="AC159" s="10">
        <f t="shared" si="43"/>
        <v>6.6000000000000003E-6</v>
      </c>
      <c r="AD159" s="10">
        <f t="shared" si="43"/>
        <v>1.1E-5</v>
      </c>
      <c r="AE159" s="10">
        <f t="shared" si="43"/>
        <v>1.2999999999999999E-5</v>
      </c>
      <c r="AF159" s="10">
        <f t="shared" si="43"/>
        <v>1.5E-5</v>
      </c>
      <c r="AG159" s="10">
        <f t="shared" si="43"/>
        <v>1.7E-5</v>
      </c>
      <c r="AH159" s="10">
        <f t="shared" si="43"/>
        <v>1.8E-5</v>
      </c>
      <c r="AI159" s="27">
        <f t="shared" si="43"/>
        <v>1.8E-5</v>
      </c>
      <c r="AJ159" s="27">
        <f t="shared" si="43"/>
        <v>1.5999999999999999E-5</v>
      </c>
      <c r="AK159" s="27">
        <f t="shared" si="43"/>
        <v>2.0999999999999999E-5</v>
      </c>
      <c r="AL159" s="27">
        <f t="shared" si="43"/>
        <v>2.5000000000000001E-5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-0.13038696216322093</v>
      </c>
      <c r="F160" s="15">
        <f t="shared" si="44"/>
        <v>-0.40151965295037484</v>
      </c>
      <c r="G160" s="15">
        <f t="shared" si="44"/>
        <v>-0.38790118545826086</v>
      </c>
      <c r="H160" s="15">
        <f t="shared" si="44"/>
        <v>-0.52565450227133381</v>
      </c>
      <c r="I160" s="15">
        <f t="shared" si="44"/>
        <v>-0.26765352970900386</v>
      </c>
      <c r="J160" s="15">
        <f t="shared" si="44"/>
        <v>-0.2615332250357697</v>
      </c>
      <c r="K160" s="15">
        <f t="shared" si="44"/>
        <v>-0.31554528157260076</v>
      </c>
      <c r="L160" s="15">
        <f t="shared" si="44"/>
        <v>-0.38130653733060754</v>
      </c>
      <c r="M160" s="15">
        <f t="shared" si="44"/>
        <v>-0.4985634520825335</v>
      </c>
      <c r="N160" s="15">
        <f t="shared" si="44"/>
        <v>-0.54645569503098046</v>
      </c>
      <c r="O160" s="15">
        <f t="shared" si="44"/>
        <v>-0.56173985620383171</v>
      </c>
      <c r="P160" s="15">
        <f t="shared" si="44"/>
        <v>-0.57763432556134042</v>
      </c>
      <c r="Q160" s="15">
        <f t="shared" si="44"/>
        <v>-0.73842266686261293</v>
      </c>
      <c r="R160" s="15">
        <f t="shared" si="44"/>
        <v>-0.74143281067982758</v>
      </c>
      <c r="S160" s="20">
        <f t="shared" si="44"/>
        <v>-0.72837661401556975</v>
      </c>
      <c r="T160" s="15">
        <f t="shared" si="44"/>
        <v>-0.81891774267704653</v>
      </c>
      <c r="U160" s="15">
        <f t="shared" si="44"/>
        <v>-0.69355310299192485</v>
      </c>
      <c r="V160" s="15">
        <f t="shared" si="44"/>
        <v>-0.66569429417300896</v>
      </c>
      <c r="W160" s="15">
        <f t="shared" si="44"/>
        <v>-0.68658840078719585</v>
      </c>
      <c r="X160" s="15">
        <f t="shared" si="44"/>
        <v>-0.72837661401556975</v>
      </c>
      <c r="Y160" s="15">
        <f t="shared" si="44"/>
        <v>-0.72837661401556975</v>
      </c>
      <c r="Z160" s="15">
        <f t="shared" si="44"/>
        <v>-0.73534131622029875</v>
      </c>
      <c r="AA160" s="15">
        <f t="shared" si="44"/>
        <v>-0.74230601842502775</v>
      </c>
      <c r="AB160" s="15">
        <f t="shared" si="44"/>
        <v>-0.60301197433044817</v>
      </c>
      <c r="AC160" s="15">
        <f t="shared" si="44"/>
        <v>-0.54032965448788728</v>
      </c>
      <c r="AD160" s="15">
        <f t="shared" si="44"/>
        <v>-0.23388275747981227</v>
      </c>
      <c r="AE160" s="15">
        <f t="shared" si="44"/>
        <v>-9.4588713385232698E-2</v>
      </c>
      <c r="AF160" s="15">
        <f t="shared" si="44"/>
        <v>4.4705330709346978E-2</v>
      </c>
      <c r="AG160" s="15">
        <f t="shared" si="44"/>
        <v>0.18399937480392653</v>
      </c>
      <c r="AH160" s="15">
        <f t="shared" si="44"/>
        <v>0.25364639685121637</v>
      </c>
      <c r="AI160" s="21">
        <f t="shared" si="44"/>
        <v>0.25364639685121637</v>
      </c>
      <c r="AJ160" s="21">
        <f t="shared" si="44"/>
        <v>0.11435235275663669</v>
      </c>
      <c r="AK160" s="21">
        <f t="shared" si="44"/>
        <v>0.46258746299308567</v>
      </c>
      <c r="AL160" s="21">
        <f t="shared" si="44"/>
        <v>0.74117555118224498</v>
      </c>
    </row>
    <row r="161" spans="1:38" x14ac:dyDescent="0.4">
      <c r="A161" s="16" t="s">
        <v>27</v>
      </c>
      <c r="D161" s="10"/>
      <c r="E161" s="17">
        <f t="shared" ref="E161:AL161" si="45">(E159-D159)/D159</f>
        <v>-0.13038696216322093</v>
      </c>
      <c r="F161" s="17">
        <f t="shared" si="45"/>
        <v>-0.31178544822834614</v>
      </c>
      <c r="G161" s="17">
        <f t="shared" si="45"/>
        <v>2.2755078858061037E-2</v>
      </c>
      <c r="H161" s="17">
        <f t="shared" si="45"/>
        <v>-0.22505078190063957</v>
      </c>
      <c r="I161" s="17">
        <f t="shared" si="45"/>
        <v>0.54390939472964273</v>
      </c>
      <c r="J161" s="17">
        <f t="shared" si="45"/>
        <v>8.3571163670690708E-3</v>
      </c>
      <c r="K161" s="17">
        <f t="shared" si="45"/>
        <v>-7.3140807911699537E-2</v>
      </c>
      <c r="L161" s="17">
        <f t="shared" si="45"/>
        <v>-9.6078314587559069E-2</v>
      </c>
      <c r="M161" s="17">
        <f t="shared" si="45"/>
        <v>-0.18952344226495213</v>
      </c>
      <c r="N161" s="17">
        <f t="shared" si="45"/>
        <v>-9.5510076294498106E-2</v>
      </c>
      <c r="O161" s="17">
        <f t="shared" si="45"/>
        <v>-3.3699378440867539E-2</v>
      </c>
      <c r="P161" s="17">
        <f t="shared" si="45"/>
        <v>-3.6267202442440277E-2</v>
      </c>
      <c r="Q161" s="17">
        <f t="shared" si="45"/>
        <v>-0.38068515277659931</v>
      </c>
      <c r="R161" s="17">
        <f t="shared" si="45"/>
        <v>-1.1507663072754637E-2</v>
      </c>
      <c r="S161" s="17">
        <f t="shared" si="45"/>
        <v>5.0494406110014704E-2</v>
      </c>
      <c r="T161" s="17">
        <f t="shared" si="45"/>
        <v>-0.33333333333333331</v>
      </c>
      <c r="U161" s="17">
        <f t="shared" si="45"/>
        <v>0.69230769230769229</v>
      </c>
      <c r="V161" s="17">
        <f t="shared" si="45"/>
        <v>9.0909090909090801E-2</v>
      </c>
      <c r="W161" s="17">
        <f t="shared" si="45"/>
        <v>-6.2499999999999931E-2</v>
      </c>
      <c r="X161" s="17">
        <f t="shared" si="45"/>
        <v>-0.13333333333333336</v>
      </c>
      <c r="Y161" s="17">
        <f t="shared" si="45"/>
        <v>0</v>
      </c>
      <c r="Z161" s="17">
        <f t="shared" si="45"/>
        <v>-2.5641025641025612E-2</v>
      </c>
      <c r="AA161" s="17">
        <f t="shared" si="45"/>
        <v>-2.6315789473684181E-2</v>
      </c>
      <c r="AB161" s="17">
        <f t="shared" si="45"/>
        <v>0.54054054054054035</v>
      </c>
      <c r="AC161" s="17">
        <f t="shared" si="45"/>
        <v>0.15789473684210539</v>
      </c>
      <c r="AD161" s="17">
        <f t="shared" si="45"/>
        <v>0.66666666666666652</v>
      </c>
      <c r="AE161" s="17">
        <f t="shared" si="45"/>
        <v>0.18181818181818177</v>
      </c>
      <c r="AF161" s="17">
        <f t="shared" si="45"/>
        <v>0.15384615384615394</v>
      </c>
      <c r="AG161" s="17">
        <f t="shared" si="45"/>
        <v>0.1333333333333333</v>
      </c>
      <c r="AH161" s="22">
        <f t="shared" si="45"/>
        <v>5.882352941176474E-2</v>
      </c>
      <c r="AI161" s="23">
        <f t="shared" si="45"/>
        <v>0</v>
      </c>
      <c r="AJ161" s="23">
        <f t="shared" si="45"/>
        <v>-0.11111111111111117</v>
      </c>
      <c r="AK161" s="23">
        <f t="shared" si="45"/>
        <v>0.3125</v>
      </c>
      <c r="AL161" s="23">
        <f t="shared" si="45"/>
        <v>0.1904761904761906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108</v>
      </c>
      <c r="B163" s="2" t="s">
        <v>109</v>
      </c>
      <c r="D163" s="2">
        <v>1.4358115689727662E-5</v>
      </c>
      <c r="E163" s="2">
        <v>1.2486004602555992E-5</v>
      </c>
      <c r="F163" s="2">
        <v>8.5930500609668793E-6</v>
      </c>
      <c r="G163" s="2">
        <v>8.7885855927354468E-6</v>
      </c>
      <c r="H163" s="2">
        <v>6.8107075332896387E-6</v>
      </c>
      <c r="I163" s="2">
        <v>1.0515115345401824E-5</v>
      </c>
      <c r="J163" s="2">
        <v>1.0602991387956501E-5</v>
      </c>
      <c r="K163" s="2">
        <v>9.8274800315605702E-6</v>
      </c>
      <c r="L163" s="2">
        <v>8.8832723134853388E-6</v>
      </c>
      <c r="M163" s="2">
        <v>7.1996839660566525E-6</v>
      </c>
      <c r="N163" s="2">
        <v>6.5120416011623069E-6</v>
      </c>
      <c r="O163" s="2">
        <v>6.2925898468220653E-6</v>
      </c>
      <c r="P163" s="2">
        <v>6.0643752169601252E-6</v>
      </c>
      <c r="Q163" s="2">
        <v>3.7557576109970373E-6</v>
      </c>
      <c r="R163" s="2">
        <v>3.7125376178267495E-6</v>
      </c>
      <c r="S163" s="2">
        <v>3.8999999999999999E-6</v>
      </c>
      <c r="T163" s="2">
        <v>2.6000000000000001E-6</v>
      </c>
      <c r="U163" s="2">
        <v>4.4000000000000002E-6</v>
      </c>
      <c r="V163" s="2">
        <v>4.7999999999999998E-6</v>
      </c>
      <c r="W163" s="2">
        <v>4.5000000000000001E-6</v>
      </c>
      <c r="X163" s="2">
        <v>3.8999999999999999E-6</v>
      </c>
      <c r="Y163" s="2">
        <v>3.8999999999999999E-6</v>
      </c>
      <c r="Z163" s="2">
        <v>3.8E-6</v>
      </c>
      <c r="AA163" s="2">
        <v>3.7000000000000002E-6</v>
      </c>
      <c r="AB163" s="2">
        <v>5.6999999999999996E-6</v>
      </c>
      <c r="AC163" s="2">
        <v>6.6000000000000003E-6</v>
      </c>
      <c r="AD163" s="2">
        <v>1.1E-5</v>
      </c>
      <c r="AE163" s="2">
        <v>1.2999999999999999E-5</v>
      </c>
      <c r="AF163" s="2">
        <v>1.5E-5</v>
      </c>
      <c r="AG163" s="2">
        <v>1.7E-5</v>
      </c>
      <c r="AH163" s="2">
        <v>1.8E-5</v>
      </c>
      <c r="AI163" s="28">
        <v>1.8E-5</v>
      </c>
      <c r="AJ163" s="2">
        <v>1.5999999999999999E-5</v>
      </c>
      <c r="AK163" s="2">
        <v>2.0999999999999999E-5</v>
      </c>
      <c r="AL163" s="2">
        <v>2.5000000000000001E-5</v>
      </c>
    </row>
    <row r="165" spans="1:38" hidden="1" x14ac:dyDescent="0.4">
      <c r="A165" s="9" t="s">
        <v>110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111</v>
      </c>
      <c r="B170" s="2" t="s">
        <v>112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2" spans="1:38" x14ac:dyDescent="0.4">
      <c r="A172" s="9" t="s">
        <v>113</v>
      </c>
    </row>
    <row r="173" spans="1:38" x14ac:dyDescent="0.4">
      <c r="A173" s="2" t="s">
        <v>36</v>
      </c>
      <c r="D173" s="10">
        <f t="shared" ref="D173:AL173" si="46">D177</f>
        <v>0.4929199716367047</v>
      </c>
      <c r="E173" s="10">
        <f t="shared" si="46"/>
        <v>0.53622664728377056</v>
      </c>
      <c r="F173" s="10">
        <f t="shared" si="46"/>
        <v>0.34717044707654288</v>
      </c>
      <c r="G173" s="10">
        <f t="shared" si="46"/>
        <v>0.25843564413507214</v>
      </c>
      <c r="H173" s="10">
        <f t="shared" si="46"/>
        <v>0.19153915119347298</v>
      </c>
      <c r="I173" s="10">
        <f t="shared" si="46"/>
        <v>0.25734664108135263</v>
      </c>
      <c r="J173" s="10">
        <f t="shared" si="46"/>
        <v>0.28302115854095211</v>
      </c>
      <c r="K173" s="10">
        <f t="shared" si="46"/>
        <v>0.32103578698101909</v>
      </c>
      <c r="L173" s="10">
        <f t="shared" si="46"/>
        <v>0.34209219285477899</v>
      </c>
      <c r="M173" s="10">
        <f t="shared" si="46"/>
        <v>0.31211858160532924</v>
      </c>
      <c r="N173" s="10">
        <f t="shared" si="46"/>
        <v>0.27968769949962641</v>
      </c>
      <c r="O173" s="10">
        <f t="shared" si="46"/>
        <v>0.30665341502588905</v>
      </c>
      <c r="P173" s="10">
        <f t="shared" si="46"/>
        <v>0.3170970950498736</v>
      </c>
      <c r="Q173" s="10">
        <f t="shared" si="46"/>
        <v>0.32385258152533875</v>
      </c>
      <c r="R173" s="10">
        <f t="shared" si="46"/>
        <v>0.36131105582732403</v>
      </c>
      <c r="S173" s="10">
        <f t="shared" si="46"/>
        <v>1.15354</v>
      </c>
      <c r="T173" s="10">
        <f t="shared" si="46"/>
        <v>1.37584</v>
      </c>
      <c r="U173" s="10">
        <f t="shared" si="46"/>
        <v>1.51579</v>
      </c>
      <c r="V173" s="10">
        <f t="shared" si="46"/>
        <v>1.50929</v>
      </c>
      <c r="W173" s="10">
        <f t="shared" si="46"/>
        <v>1.2192000000000001</v>
      </c>
      <c r="X173" s="10">
        <f t="shared" si="46"/>
        <v>1.2583</v>
      </c>
      <c r="Y173" s="10">
        <f t="shared" si="46"/>
        <v>1.25119</v>
      </c>
      <c r="Z173" s="10">
        <f t="shared" si="46"/>
        <v>1.20085</v>
      </c>
      <c r="AA173" s="10">
        <f t="shared" si="46"/>
        <v>1.61402</v>
      </c>
      <c r="AB173" s="10">
        <f t="shared" si="46"/>
        <v>1.13852</v>
      </c>
      <c r="AC173" s="10">
        <f t="shared" si="46"/>
        <v>1.39018</v>
      </c>
      <c r="AD173" s="10">
        <f t="shared" si="46"/>
        <v>1.69306</v>
      </c>
      <c r="AE173" s="10">
        <f t="shared" si="46"/>
        <v>1.7775799999999999</v>
      </c>
      <c r="AF173" s="10">
        <f t="shared" si="46"/>
        <v>1.8872199999999999</v>
      </c>
      <c r="AG173" s="10">
        <f t="shared" si="46"/>
        <v>1.97461</v>
      </c>
      <c r="AH173" s="10">
        <f t="shared" si="46"/>
        <v>1.73753</v>
      </c>
      <c r="AI173" s="27">
        <f t="shared" si="46"/>
        <v>1.76233</v>
      </c>
      <c r="AJ173" s="27">
        <f t="shared" si="46"/>
        <v>1.90445</v>
      </c>
      <c r="AK173" s="27">
        <f t="shared" si="46"/>
        <v>1.94479</v>
      </c>
      <c r="AL173" s="27">
        <f t="shared" si="46"/>
        <v>2.0351900000000001</v>
      </c>
    </row>
    <row r="174" spans="1:38" x14ac:dyDescent="0.4">
      <c r="A174" s="14" t="s">
        <v>26</v>
      </c>
      <c r="B174" s="14"/>
      <c r="C174" s="14"/>
      <c r="D174" s="14"/>
      <c r="E174" s="15">
        <f t="shared" ref="E174:AL174" si="47">(E173-$D173)/$D173</f>
        <v>8.7857417307051308E-2</v>
      </c>
      <c r="F174" s="15">
        <f t="shared" si="47"/>
        <v>-0.29568597936133767</v>
      </c>
      <c r="G174" s="15">
        <f t="shared" si="47"/>
        <v>-0.47570465997359473</v>
      </c>
      <c r="H174" s="15">
        <f t="shared" si="47"/>
        <v>-0.61141937390469037</v>
      </c>
      <c r="I174" s="15">
        <f t="shared" si="47"/>
        <v>-0.47791394974958729</v>
      </c>
      <c r="J174" s="15">
        <f t="shared" si="47"/>
        <v>-0.42582736584764247</v>
      </c>
      <c r="K174" s="15">
        <f t="shared" si="47"/>
        <v>-0.34870606700101187</v>
      </c>
      <c r="L174" s="15">
        <f t="shared" si="47"/>
        <v>-0.30598837024418613</v>
      </c>
      <c r="M174" s="15">
        <f t="shared" si="47"/>
        <v>-0.36679664131083528</v>
      </c>
      <c r="N174" s="15">
        <f t="shared" si="47"/>
        <v>-0.43259004383420729</v>
      </c>
      <c r="O174" s="15">
        <f t="shared" si="47"/>
        <v>-0.37788397169692917</v>
      </c>
      <c r="P174" s="15">
        <f t="shared" si="47"/>
        <v>-0.35669659722454355</v>
      </c>
      <c r="Q174" s="15">
        <f t="shared" si="47"/>
        <v>-0.34299156017150217</v>
      </c>
      <c r="R174" s="15">
        <f t="shared" si="47"/>
        <v>-0.26699854617856705</v>
      </c>
      <c r="S174" s="20">
        <f t="shared" si="47"/>
        <v>1.3402176141692024</v>
      </c>
      <c r="T174" s="15">
        <f t="shared" si="47"/>
        <v>1.7912036013303008</v>
      </c>
      <c r="U174" s="15">
        <f t="shared" si="47"/>
        <v>2.0751239292798993</v>
      </c>
      <c r="V174" s="15">
        <f t="shared" si="47"/>
        <v>2.0619372045091073</v>
      </c>
      <c r="W174" s="15">
        <f t="shared" si="47"/>
        <v>1.4734238216230833</v>
      </c>
      <c r="X174" s="15">
        <f t="shared" si="47"/>
        <v>1.5527470429366188</v>
      </c>
      <c r="Y174" s="15">
        <f t="shared" si="47"/>
        <v>1.5383227947642599</v>
      </c>
      <c r="Z174" s="15">
        <f t="shared" si="47"/>
        <v>1.4361966832316924</v>
      </c>
      <c r="AA174" s="15">
        <f t="shared" si="47"/>
        <v>2.2744057714698891</v>
      </c>
      <c r="AB174" s="15">
        <f t="shared" si="47"/>
        <v>1.3097461363142329</v>
      </c>
      <c r="AC174" s="15">
        <f t="shared" si="47"/>
        <v>1.8202955449015565</v>
      </c>
      <c r="AD174" s="15">
        <f t="shared" si="47"/>
        <v>2.4347563446827243</v>
      </c>
      <c r="AE174" s="15">
        <f t="shared" si="47"/>
        <v>2.6062243412407811</v>
      </c>
      <c r="AF174" s="15">
        <f t="shared" si="47"/>
        <v>2.8286539572207308</v>
      </c>
      <c r="AG174" s="15">
        <f t="shared" si="47"/>
        <v>3.0059443999468147</v>
      </c>
      <c r="AH174" s="15">
        <f t="shared" si="47"/>
        <v>2.5249738293838222</v>
      </c>
      <c r="AI174" s="21">
        <f t="shared" si="47"/>
        <v>2.5752862562016143</v>
      </c>
      <c r="AJ174" s="21">
        <f t="shared" si="47"/>
        <v>2.8636089214977698</v>
      </c>
      <c r="AK174" s="21">
        <f t="shared" si="47"/>
        <v>2.945447764152195</v>
      </c>
      <c r="AL174" s="21">
        <f t="shared" si="47"/>
        <v>3.1288446748105998</v>
      </c>
    </row>
    <row r="175" spans="1:38" x14ac:dyDescent="0.4">
      <c r="A175" s="16" t="s">
        <v>27</v>
      </c>
      <c r="D175" s="10"/>
      <c r="E175" s="17">
        <f t="shared" ref="E175:AL176" si="48">(E173-D173)/D173</f>
        <v>8.7857417307051308E-2</v>
      </c>
      <c r="F175" s="17">
        <f t="shared" si="48"/>
        <v>-0.35256770838391283</v>
      </c>
      <c r="G175" s="17">
        <f t="shared" si="48"/>
        <v>-0.25559434476260823</v>
      </c>
      <c r="H175" s="17">
        <f t="shared" si="48"/>
        <v>-0.25885165014867501</v>
      </c>
      <c r="I175" s="17">
        <f t="shared" si="48"/>
        <v>0.34357200331021492</v>
      </c>
      <c r="J175" s="17">
        <f t="shared" si="48"/>
        <v>9.9766281587033531E-2</v>
      </c>
      <c r="K175" s="17">
        <f t="shared" si="48"/>
        <v>0.13431726672324537</v>
      </c>
      <c r="L175" s="17">
        <f t="shared" si="48"/>
        <v>6.5588967734007908E-2</v>
      </c>
      <c r="M175" s="17">
        <f t="shared" si="48"/>
        <v>-8.7618518853991509E-2</v>
      </c>
      <c r="N175" s="17">
        <f t="shared" si="48"/>
        <v>-0.10390564361435985</v>
      </c>
      <c r="O175" s="17">
        <f t="shared" si="48"/>
        <v>9.6413662719188206E-2</v>
      </c>
      <c r="P175" s="17">
        <f t="shared" si="48"/>
        <v>3.4056950003647751E-2</v>
      </c>
      <c r="Q175" s="17">
        <f t="shared" si="48"/>
        <v>2.1304157562221215E-2</v>
      </c>
      <c r="R175" s="17">
        <f t="shared" si="48"/>
        <v>0.11566520212856317</v>
      </c>
      <c r="S175" s="17">
        <f t="shared" si="48"/>
        <v>2.1926507129947721</v>
      </c>
      <c r="T175" s="17">
        <f t="shared" si="48"/>
        <v>0.1927111326872063</v>
      </c>
      <c r="U175" s="17">
        <f t="shared" si="48"/>
        <v>0.10171967670659381</v>
      </c>
      <c r="V175" s="17">
        <f t="shared" si="48"/>
        <v>-4.2881929554885248E-3</v>
      </c>
      <c r="W175" s="17">
        <f t="shared" si="48"/>
        <v>-0.19220295635696252</v>
      </c>
      <c r="X175" s="17">
        <f t="shared" si="48"/>
        <v>3.2070209973753205E-2</v>
      </c>
      <c r="Y175" s="17">
        <f t="shared" si="48"/>
        <v>-5.6504808074385677E-3</v>
      </c>
      <c r="Z175" s="17">
        <f t="shared" si="48"/>
        <v>-4.0233697519961038E-2</v>
      </c>
      <c r="AA175" s="17">
        <f t="shared" si="48"/>
        <v>0.34406462089353379</v>
      </c>
      <c r="AB175" s="17">
        <f t="shared" si="48"/>
        <v>-0.2946060147953557</v>
      </c>
      <c r="AC175" s="17">
        <f t="shared" si="48"/>
        <v>0.22104135193057653</v>
      </c>
      <c r="AD175" s="17">
        <f t="shared" si="48"/>
        <v>0.21787106705606471</v>
      </c>
      <c r="AE175" s="17">
        <f t="shared" si="48"/>
        <v>4.9921444012616167E-2</v>
      </c>
      <c r="AF175" s="17">
        <f t="shared" si="48"/>
        <v>6.1679361829003458E-2</v>
      </c>
      <c r="AG175" s="17">
        <f t="shared" si="48"/>
        <v>4.6306207013490787E-2</v>
      </c>
      <c r="AH175" s="22">
        <f t="shared" si="48"/>
        <v>-0.12006421521211781</v>
      </c>
      <c r="AI175" s="23">
        <f t="shared" si="48"/>
        <v>1.4273134852347834E-2</v>
      </c>
      <c r="AJ175" s="23">
        <f t="shared" si="48"/>
        <v>8.0643239347908749E-2</v>
      </c>
      <c r="AK175" s="23">
        <f t="shared" si="48"/>
        <v>2.1181968547349651E-2</v>
      </c>
      <c r="AL175" s="23">
        <f t="shared" si="48"/>
        <v>4.6483167848456665E-2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  <c r="AK176" s="23">
        <f t="shared" si="48"/>
        <v>2.8578917337504509E-2</v>
      </c>
    </row>
    <row r="177" spans="1:38" x14ac:dyDescent="0.4">
      <c r="A177" s="2" t="s">
        <v>114</v>
      </c>
      <c r="B177" s="2" t="s">
        <v>115</v>
      </c>
      <c r="D177" s="2">
        <v>0.4929199716367047</v>
      </c>
      <c r="E177" s="2">
        <v>0.53622664728377056</v>
      </c>
      <c r="F177" s="2">
        <v>0.34717044707654288</v>
      </c>
      <c r="G177" s="2">
        <v>0.25843564413507214</v>
      </c>
      <c r="H177" s="2">
        <v>0.19153915119347298</v>
      </c>
      <c r="I177" s="2">
        <v>0.25734664108135263</v>
      </c>
      <c r="J177" s="2">
        <v>0.28302115854095211</v>
      </c>
      <c r="K177" s="2">
        <v>0.32103578698101909</v>
      </c>
      <c r="L177" s="2">
        <v>0.34209219285477899</v>
      </c>
      <c r="M177" s="2">
        <v>0.31211858160532924</v>
      </c>
      <c r="N177" s="2">
        <v>0.27968769949962641</v>
      </c>
      <c r="O177" s="2">
        <v>0.30665341502588905</v>
      </c>
      <c r="P177" s="2">
        <v>0.3170970950498736</v>
      </c>
      <c r="Q177" s="2">
        <v>0.32385258152533875</v>
      </c>
      <c r="R177" s="2">
        <v>0.36131105582732403</v>
      </c>
      <c r="S177" s="2">
        <v>1.15354</v>
      </c>
      <c r="T177" s="2">
        <v>1.37584</v>
      </c>
      <c r="U177" s="2">
        <v>1.51579</v>
      </c>
      <c r="V177" s="2">
        <v>1.50929</v>
      </c>
      <c r="W177" s="2">
        <v>1.2192000000000001</v>
      </c>
      <c r="X177" s="2">
        <v>1.2583</v>
      </c>
      <c r="Y177" s="2">
        <v>1.25119</v>
      </c>
      <c r="Z177" s="2">
        <v>1.20085</v>
      </c>
      <c r="AA177" s="2">
        <v>1.61402</v>
      </c>
      <c r="AB177" s="2">
        <v>1.13852</v>
      </c>
      <c r="AC177" s="2">
        <v>1.39018</v>
      </c>
      <c r="AD177" s="2">
        <v>1.69306</v>
      </c>
      <c r="AE177" s="2">
        <v>1.7775799999999999</v>
      </c>
      <c r="AF177" s="2">
        <v>1.8872199999999999</v>
      </c>
      <c r="AG177" s="2">
        <v>1.97461</v>
      </c>
      <c r="AH177" s="2">
        <v>1.73753</v>
      </c>
      <c r="AI177" s="28">
        <v>1.76233</v>
      </c>
      <c r="AJ177" s="2">
        <v>1.90445</v>
      </c>
      <c r="AK177" s="2">
        <v>1.94479</v>
      </c>
      <c r="AL177" s="2">
        <v>2.0351900000000001</v>
      </c>
    </row>
    <row r="179" spans="1:38" hidden="1" x14ac:dyDescent="0.4">
      <c r="A179" s="9" t="s">
        <v>116</v>
      </c>
    </row>
    <row r="180" spans="1:38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8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8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8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8" hidden="1" x14ac:dyDescent="0.4">
      <c r="A184" s="2" t="s">
        <v>117</v>
      </c>
      <c r="B184" s="2" t="s">
        <v>118</v>
      </c>
      <c r="AI184" s="28"/>
    </row>
    <row r="185" spans="1:38" hidden="1" x14ac:dyDescent="0.4"/>
    <row r="187" spans="1:38" x14ac:dyDescent="0.4">
      <c r="A187" s="9" t="s">
        <v>119</v>
      </c>
    </row>
    <row r="188" spans="1:38" x14ac:dyDescent="0.4">
      <c r="A188" s="2" t="s">
        <v>67</v>
      </c>
    </row>
    <row r="189" spans="1:38" x14ac:dyDescent="0.4">
      <c r="A189" s="6" t="s">
        <v>120</v>
      </c>
      <c r="B189" s="6"/>
      <c r="C189" s="6"/>
    </row>
    <row r="190" spans="1:38" x14ac:dyDescent="0.4">
      <c r="A190" s="6" t="s">
        <v>121</v>
      </c>
      <c r="B190" s="6"/>
      <c r="C190" s="6"/>
    </row>
    <row r="191" spans="1:38" x14ac:dyDescent="0.4">
      <c r="A191" s="4" t="s">
        <v>122</v>
      </c>
      <c r="B191" s="4"/>
      <c r="C191" s="4"/>
    </row>
    <row r="192" spans="1:38" x14ac:dyDescent="0.4">
      <c r="A192" s="6" t="s">
        <v>123</v>
      </c>
      <c r="B192" s="6"/>
      <c r="C192" s="6"/>
    </row>
    <row r="193" spans="1:38" x14ac:dyDescent="0.4">
      <c r="A193" s="34" t="s">
        <v>124</v>
      </c>
      <c r="B193" s="4"/>
      <c r="C193" s="4"/>
    </row>
    <row r="194" spans="1:38" x14ac:dyDescent="0.4">
      <c r="A194" s="4" t="s">
        <v>125</v>
      </c>
      <c r="B194" s="4"/>
      <c r="C194" s="4"/>
    </row>
    <row r="195" spans="1:38" x14ac:dyDescent="0.4">
      <c r="A195" s="2" t="s">
        <v>36</v>
      </c>
      <c r="D195" s="10">
        <f t="shared" ref="D195:AL195" si="52">D208+D230</f>
        <v>1.4510590161024028</v>
      </c>
      <c r="E195" s="10">
        <f t="shared" si="52"/>
        <v>1.2344106235288104</v>
      </c>
      <c r="F195" s="10">
        <f t="shared" si="52"/>
        <v>0.89128527345625297</v>
      </c>
      <c r="G195" s="10">
        <f t="shared" si="52"/>
        <v>0.78163166174049803</v>
      </c>
      <c r="H195" s="10">
        <f t="shared" si="52"/>
        <v>0.82920784713654372</v>
      </c>
      <c r="I195" s="10">
        <f t="shared" si="52"/>
        <v>0.87821504312003085</v>
      </c>
      <c r="J195" s="10">
        <f t="shared" si="52"/>
        <v>0.50251285602071483</v>
      </c>
      <c r="K195" s="10">
        <f t="shared" si="52"/>
        <v>0.6489254689549484</v>
      </c>
      <c r="L195" s="10">
        <f t="shared" si="52"/>
        <v>0.61296735891618637</v>
      </c>
      <c r="M195" s="10">
        <f t="shared" si="52"/>
        <v>0.51494768037337846</v>
      </c>
      <c r="N195" s="10">
        <f t="shared" si="52"/>
        <v>0.37072988907716131</v>
      </c>
      <c r="O195" s="10">
        <f t="shared" si="52"/>
        <v>0.31382181039146911</v>
      </c>
      <c r="P195" s="10">
        <f t="shared" si="52"/>
        <v>0.28054855284402186</v>
      </c>
      <c r="Q195" s="10">
        <f t="shared" si="52"/>
        <v>0.10568569476537279</v>
      </c>
      <c r="R195" s="10">
        <f t="shared" si="52"/>
        <v>0.1047299187602497</v>
      </c>
      <c r="S195" s="10">
        <f t="shared" si="52"/>
        <v>0.12604004398667329</v>
      </c>
      <c r="T195" s="10">
        <f t="shared" si="52"/>
        <v>7.4172514538445297E-2</v>
      </c>
      <c r="U195" s="10">
        <f t="shared" si="52"/>
        <v>7.0314401905771665E-2</v>
      </c>
      <c r="V195" s="10">
        <f t="shared" si="52"/>
        <v>6.5729097713201512E-2</v>
      </c>
      <c r="W195" s="10">
        <f t="shared" si="52"/>
        <v>4.2396463936622629E-2</v>
      </c>
      <c r="X195" s="10">
        <f t="shared" si="52"/>
        <v>2.184829385313748E-3</v>
      </c>
      <c r="Y195" s="10">
        <f t="shared" si="52"/>
        <v>2.1279023592567425E-3</v>
      </c>
      <c r="Z195" s="10">
        <f t="shared" si="52"/>
        <v>2.1246923918652322E-3</v>
      </c>
      <c r="AA195" s="10">
        <f t="shared" si="52"/>
        <v>2.0581303820022654E-3</v>
      </c>
      <c r="AB195" s="10">
        <f t="shared" si="52"/>
        <v>2.070103956302174E-3</v>
      </c>
      <c r="AC195" s="10">
        <f t="shared" si="52"/>
        <v>1.8879362489185683E-3</v>
      </c>
      <c r="AD195" s="10">
        <f t="shared" si="52"/>
        <v>1.7919454633072551E-3</v>
      </c>
      <c r="AE195" s="10">
        <f t="shared" si="52"/>
        <v>2.0871119038392326E-3</v>
      </c>
      <c r="AF195" s="10">
        <f t="shared" si="52"/>
        <v>2.0967467072737201E-3</v>
      </c>
      <c r="AG195" s="10">
        <f t="shared" si="52"/>
        <v>2.2031015782154294E-3</v>
      </c>
      <c r="AH195" s="10">
        <f t="shared" si="52"/>
        <v>1.7818706967658523E-3</v>
      </c>
      <c r="AI195" s="10">
        <f t="shared" si="52"/>
        <v>1.7097907369269594E-3</v>
      </c>
      <c r="AJ195" s="10">
        <f t="shared" si="52"/>
        <v>1.6167796617739376E-3</v>
      </c>
      <c r="AK195" s="10">
        <f t="shared" si="52"/>
        <v>1.6866330233992017E-3</v>
      </c>
      <c r="AL195" s="10">
        <f t="shared" si="52"/>
        <v>1.7890471334912443E-3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-0.14930363973445954</v>
      </c>
      <c r="F196" s="15">
        <f t="shared" si="53"/>
        <v>-0.38576910824049215</v>
      </c>
      <c r="G196" s="15">
        <f t="shared" si="53"/>
        <v>-0.46133709720505439</v>
      </c>
      <c r="H196" s="15">
        <f t="shared" si="53"/>
        <v>-0.42854988120067916</v>
      </c>
      <c r="I196" s="15">
        <f t="shared" si="53"/>
        <v>-0.3947764816079305</v>
      </c>
      <c r="J196" s="15">
        <f t="shared" si="53"/>
        <v>-0.65369233749673217</v>
      </c>
      <c r="K196" s="15">
        <f t="shared" si="53"/>
        <v>-0.55279181497525454</v>
      </c>
      <c r="L196" s="15">
        <f t="shared" si="53"/>
        <v>-0.57757241289700334</v>
      </c>
      <c r="M196" s="15">
        <f t="shared" si="53"/>
        <v>-0.64512285533599689</v>
      </c>
      <c r="N196" s="15">
        <f t="shared" si="53"/>
        <v>-0.74451081247339257</v>
      </c>
      <c r="O196" s="15">
        <f t="shared" si="53"/>
        <v>-0.78372911996756278</v>
      </c>
      <c r="P196" s="15">
        <f t="shared" si="53"/>
        <v>-0.80665944683794766</v>
      </c>
      <c r="Q196" s="15">
        <f t="shared" si="53"/>
        <v>-0.92716650832765679</v>
      </c>
      <c r="R196" s="15">
        <f t="shared" si="53"/>
        <v>-0.92782518312621209</v>
      </c>
      <c r="S196" s="20">
        <f t="shared" si="53"/>
        <v>-0.91313927098208492</v>
      </c>
      <c r="T196" s="15">
        <f t="shared" si="53"/>
        <v>-0.94888387466302004</v>
      </c>
      <c r="U196" s="15">
        <f t="shared" si="53"/>
        <v>-0.95154270010696129</v>
      </c>
      <c r="V196" s="15">
        <f t="shared" si="53"/>
        <v>-0.95470267095700068</v>
      </c>
      <c r="W196" s="15">
        <f t="shared" si="53"/>
        <v>-0.97078239860257309</v>
      </c>
      <c r="X196" s="15">
        <f t="shared" si="53"/>
        <v>-0.99849432079531664</v>
      </c>
      <c r="Y196" s="15">
        <f t="shared" si="53"/>
        <v>-0.99853355216042672</v>
      </c>
      <c r="Z196" s="15">
        <f t="shared" si="53"/>
        <v>-0.99853576431538105</v>
      </c>
      <c r="AA196" s="15">
        <f t="shared" si="53"/>
        <v>-0.9985816356473699</v>
      </c>
      <c r="AB196" s="15">
        <f t="shared" si="53"/>
        <v>-0.99857338403653451</v>
      </c>
      <c r="AC196" s="15">
        <f t="shared" si="53"/>
        <v>-0.99869892524840953</v>
      </c>
      <c r="AD196" s="15">
        <f t="shared" si="53"/>
        <v>-0.99876507747553889</v>
      </c>
      <c r="AE196" s="15">
        <f t="shared" si="53"/>
        <v>-0.99856166297808802</v>
      </c>
      <c r="AF196" s="15">
        <f t="shared" si="53"/>
        <v>-0.9985550231355127</v>
      </c>
      <c r="AG196" s="15">
        <f t="shared" si="53"/>
        <v>-0.99848172847984296</v>
      </c>
      <c r="AH196" s="15">
        <f t="shared" si="53"/>
        <v>-0.99877202051950165</v>
      </c>
      <c r="AI196" s="21">
        <f t="shared" si="53"/>
        <v>-0.99882169455690395</v>
      </c>
      <c r="AJ196" s="21">
        <f t="shared" si="53"/>
        <v>-0.99888579331106975</v>
      </c>
      <c r="AK196" s="21">
        <f t="shared" si="53"/>
        <v>-0.9988376537379372</v>
      </c>
      <c r="AL196" s="21">
        <f t="shared" si="53"/>
        <v>-0.99876707486488281</v>
      </c>
    </row>
    <row r="197" spans="1:38" x14ac:dyDescent="0.4">
      <c r="A197" s="16" t="s">
        <v>27</v>
      </c>
      <c r="D197" s="10"/>
      <c r="E197" s="17">
        <f t="shared" ref="E197:AL197" si="54">(E195-D195)/D195</f>
        <v>-0.14930363973445954</v>
      </c>
      <c r="F197" s="17">
        <f t="shared" si="54"/>
        <v>-0.2779669451415322</v>
      </c>
      <c r="G197" s="17">
        <f t="shared" si="54"/>
        <v>-0.12302863626427581</v>
      </c>
      <c r="H197" s="17">
        <f t="shared" si="54"/>
        <v>6.0867781750428888E-2</v>
      </c>
      <c r="I197" s="17">
        <f t="shared" si="54"/>
        <v>5.9101220704460153E-2</v>
      </c>
      <c r="J197" s="17">
        <f t="shared" si="54"/>
        <v>-0.42780204010689737</v>
      </c>
      <c r="K197" s="17">
        <f t="shared" si="54"/>
        <v>0.29136092973549332</v>
      </c>
      <c r="L197" s="17">
        <f t="shared" si="54"/>
        <v>-5.541177185828474E-2</v>
      </c>
      <c r="M197" s="17">
        <f t="shared" si="54"/>
        <v>-0.15991011122700019</v>
      </c>
      <c r="N197" s="17">
        <f t="shared" si="54"/>
        <v>-0.28006299822857278</v>
      </c>
      <c r="O197" s="17">
        <f t="shared" si="54"/>
        <v>-0.15350280719839052</v>
      </c>
      <c r="P197" s="17">
        <f t="shared" si="54"/>
        <v>-0.10602595627735806</v>
      </c>
      <c r="Q197" s="17">
        <f t="shared" si="54"/>
        <v>-0.62328911094354689</v>
      </c>
      <c r="R197" s="17">
        <f t="shared" si="54"/>
        <v>-9.0435702508741191E-3</v>
      </c>
      <c r="S197" s="17">
        <f t="shared" si="54"/>
        <v>0.20347695747962194</v>
      </c>
      <c r="T197" s="17">
        <f t="shared" si="54"/>
        <v>-0.41151627536493202</v>
      </c>
      <c r="U197" s="17">
        <f t="shared" si="54"/>
        <v>-5.2015394876142228E-2</v>
      </c>
      <c r="V197" s="17">
        <f t="shared" si="54"/>
        <v>-6.521145125738137E-2</v>
      </c>
      <c r="W197" s="17">
        <f t="shared" si="54"/>
        <v>-0.35498180544615304</v>
      </c>
      <c r="X197" s="17">
        <f t="shared" si="54"/>
        <v>-0.94846670730418015</v>
      </c>
      <c r="Y197" s="17">
        <f t="shared" si="54"/>
        <v>-2.605559337477999E-2</v>
      </c>
      <c r="Z197" s="17">
        <f t="shared" si="54"/>
        <v>-1.5085125393777647E-3</v>
      </c>
      <c r="AA197" s="17">
        <f t="shared" si="54"/>
        <v>-3.1327833675035256E-2</v>
      </c>
      <c r="AB197" s="17">
        <f t="shared" si="54"/>
        <v>5.8176947411174374E-3</v>
      </c>
      <c r="AC197" s="17">
        <f t="shared" si="54"/>
        <v>-8.7999304010322174E-2</v>
      </c>
      <c r="AD197" s="17">
        <f t="shared" si="54"/>
        <v>-5.0844293956587697E-2</v>
      </c>
      <c r="AE197" s="17">
        <f t="shared" si="54"/>
        <v>0.1647184284209251</v>
      </c>
      <c r="AF197" s="17">
        <f t="shared" si="54"/>
        <v>4.616332941594691E-3</v>
      </c>
      <c r="AG197" s="17">
        <f t="shared" si="54"/>
        <v>5.072375722482781E-2</v>
      </c>
      <c r="AH197" s="22">
        <f t="shared" si="54"/>
        <v>-0.1911990285036177</v>
      </c>
      <c r="AI197" s="23">
        <f t="shared" si="54"/>
        <v>-4.0451846460980663E-2</v>
      </c>
      <c r="AJ197" s="23">
        <f t="shared" si="54"/>
        <v>-5.4399098757659962E-2</v>
      </c>
      <c r="AK197" s="23">
        <f t="shared" si="54"/>
        <v>4.3205245140590626E-2</v>
      </c>
      <c r="AL197" s="23">
        <f t="shared" si="54"/>
        <v>6.0721039296170967E-2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126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5">D205</f>
        <v>0</v>
      </c>
      <c r="E201" s="10">
        <f t="shared" si="55"/>
        <v>0</v>
      </c>
      <c r="F201" s="10">
        <f t="shared" si="55"/>
        <v>0</v>
      </c>
      <c r="G201" s="10">
        <f t="shared" si="55"/>
        <v>0</v>
      </c>
      <c r="H201" s="10">
        <f t="shared" si="55"/>
        <v>0</v>
      </c>
      <c r="I201" s="10">
        <f t="shared" si="55"/>
        <v>0</v>
      </c>
      <c r="J201" s="10">
        <f t="shared" si="55"/>
        <v>0</v>
      </c>
      <c r="K201" s="10">
        <f t="shared" si="55"/>
        <v>0</v>
      </c>
      <c r="L201" s="10">
        <f t="shared" si="55"/>
        <v>0</v>
      </c>
      <c r="M201" s="10">
        <f t="shared" si="55"/>
        <v>0</v>
      </c>
      <c r="N201" s="10">
        <f t="shared" si="55"/>
        <v>0</v>
      </c>
      <c r="O201" s="10">
        <f t="shared" si="55"/>
        <v>0</v>
      </c>
      <c r="P201" s="10">
        <f t="shared" si="55"/>
        <v>0</v>
      </c>
      <c r="Q201" s="10">
        <f t="shared" si="55"/>
        <v>0</v>
      </c>
      <c r="R201" s="10">
        <f t="shared" si="55"/>
        <v>0</v>
      </c>
      <c r="S201" s="10">
        <f t="shared" si="55"/>
        <v>0</v>
      </c>
      <c r="T201" s="10">
        <f t="shared" si="55"/>
        <v>0</v>
      </c>
      <c r="U201" s="10">
        <f t="shared" si="55"/>
        <v>0</v>
      </c>
      <c r="V201" s="10">
        <f t="shared" si="55"/>
        <v>0</v>
      </c>
      <c r="W201" s="10">
        <f t="shared" si="55"/>
        <v>0</v>
      </c>
      <c r="X201" s="10">
        <f t="shared" si="55"/>
        <v>0</v>
      </c>
      <c r="Y201" s="10">
        <f t="shared" si="55"/>
        <v>0</v>
      </c>
      <c r="Z201" s="10">
        <f t="shared" si="55"/>
        <v>0</v>
      </c>
      <c r="AA201" s="10">
        <f t="shared" si="55"/>
        <v>0</v>
      </c>
      <c r="AB201" s="10">
        <f t="shared" si="55"/>
        <v>0</v>
      </c>
      <c r="AC201" s="10">
        <f t="shared" si="55"/>
        <v>0</v>
      </c>
      <c r="AD201" s="10">
        <f t="shared" si="55"/>
        <v>0</v>
      </c>
      <c r="AE201" s="10">
        <f t="shared" si="55"/>
        <v>0</v>
      </c>
      <c r="AF201" s="10">
        <f t="shared" si="55"/>
        <v>0</v>
      </c>
      <c r="AG201" s="10">
        <f t="shared" si="55"/>
        <v>0</v>
      </c>
      <c r="AH201" s="10">
        <f t="shared" si="55"/>
        <v>0</v>
      </c>
      <c r="AI201" s="27">
        <f t="shared" si="55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6">(E201-$D201)/$D201</f>
        <v>#DIV/0!</v>
      </c>
      <c r="F202" s="15" t="e">
        <f t="shared" si="56"/>
        <v>#DIV/0!</v>
      </c>
      <c r="G202" s="15" t="e">
        <f t="shared" si="56"/>
        <v>#DIV/0!</v>
      </c>
      <c r="H202" s="15" t="e">
        <f t="shared" si="56"/>
        <v>#DIV/0!</v>
      </c>
      <c r="I202" s="15" t="e">
        <f t="shared" si="56"/>
        <v>#DIV/0!</v>
      </c>
      <c r="J202" s="15" t="e">
        <f t="shared" si="56"/>
        <v>#DIV/0!</v>
      </c>
      <c r="K202" s="15" t="e">
        <f t="shared" si="56"/>
        <v>#DIV/0!</v>
      </c>
      <c r="L202" s="15" t="e">
        <f t="shared" si="56"/>
        <v>#DIV/0!</v>
      </c>
      <c r="M202" s="15" t="e">
        <f t="shared" si="56"/>
        <v>#DIV/0!</v>
      </c>
      <c r="N202" s="15" t="e">
        <f t="shared" si="56"/>
        <v>#DIV/0!</v>
      </c>
      <c r="O202" s="15" t="e">
        <f t="shared" si="56"/>
        <v>#DIV/0!</v>
      </c>
      <c r="P202" s="15" t="e">
        <f t="shared" si="56"/>
        <v>#DIV/0!</v>
      </c>
      <c r="Q202" s="15" t="e">
        <f t="shared" si="56"/>
        <v>#DIV/0!</v>
      </c>
      <c r="R202" s="15" t="e">
        <f t="shared" si="56"/>
        <v>#DIV/0!</v>
      </c>
      <c r="S202" s="20" t="e">
        <f t="shared" si="56"/>
        <v>#DIV/0!</v>
      </c>
      <c r="T202" s="15" t="e">
        <f t="shared" si="56"/>
        <v>#DIV/0!</v>
      </c>
      <c r="U202" s="15" t="e">
        <f t="shared" si="56"/>
        <v>#DIV/0!</v>
      </c>
      <c r="V202" s="15" t="e">
        <f t="shared" si="56"/>
        <v>#DIV/0!</v>
      </c>
      <c r="W202" s="15" t="e">
        <f t="shared" si="56"/>
        <v>#DIV/0!</v>
      </c>
      <c r="X202" s="15" t="e">
        <f t="shared" si="56"/>
        <v>#DIV/0!</v>
      </c>
      <c r="Y202" s="15" t="e">
        <f t="shared" si="56"/>
        <v>#DIV/0!</v>
      </c>
      <c r="Z202" s="15" t="e">
        <f t="shared" si="56"/>
        <v>#DIV/0!</v>
      </c>
      <c r="AA202" s="15" t="e">
        <f t="shared" si="56"/>
        <v>#DIV/0!</v>
      </c>
      <c r="AB202" s="15" t="e">
        <f t="shared" si="56"/>
        <v>#DIV/0!</v>
      </c>
      <c r="AC202" s="15" t="e">
        <f t="shared" si="56"/>
        <v>#DIV/0!</v>
      </c>
      <c r="AD202" s="15" t="e">
        <f t="shared" si="56"/>
        <v>#DIV/0!</v>
      </c>
      <c r="AE202" s="15" t="e">
        <f t="shared" si="56"/>
        <v>#DIV/0!</v>
      </c>
      <c r="AF202" s="15" t="e">
        <f t="shared" si="56"/>
        <v>#DIV/0!</v>
      </c>
      <c r="AG202" s="15" t="e">
        <f t="shared" si="56"/>
        <v>#DIV/0!</v>
      </c>
      <c r="AH202" s="15" t="e">
        <f t="shared" si="56"/>
        <v>#DIV/0!</v>
      </c>
      <c r="AI202" s="21" t="e">
        <f t="shared" si="56"/>
        <v>#DIV/0!</v>
      </c>
    </row>
    <row r="203" spans="1:38" hidden="1" x14ac:dyDescent="0.4">
      <c r="A203" s="16" t="s">
        <v>27</v>
      </c>
      <c r="D203" s="10"/>
      <c r="E203" s="17" t="e">
        <f t="shared" ref="E203:AI203" si="57">(E201-D201)/D201</f>
        <v>#DIV/0!</v>
      </c>
      <c r="F203" s="17" t="e">
        <f t="shared" si="57"/>
        <v>#DIV/0!</v>
      </c>
      <c r="G203" s="17" t="e">
        <f t="shared" si="57"/>
        <v>#DIV/0!</v>
      </c>
      <c r="H203" s="17" t="e">
        <f t="shared" si="57"/>
        <v>#DIV/0!</v>
      </c>
      <c r="I203" s="17" t="e">
        <f t="shared" si="57"/>
        <v>#DIV/0!</v>
      </c>
      <c r="J203" s="17" t="e">
        <f t="shared" si="57"/>
        <v>#DIV/0!</v>
      </c>
      <c r="K203" s="17" t="e">
        <f t="shared" si="57"/>
        <v>#DIV/0!</v>
      </c>
      <c r="L203" s="17" t="e">
        <f t="shared" si="57"/>
        <v>#DIV/0!</v>
      </c>
      <c r="M203" s="17" t="e">
        <f t="shared" si="57"/>
        <v>#DIV/0!</v>
      </c>
      <c r="N203" s="17" t="e">
        <f t="shared" si="57"/>
        <v>#DIV/0!</v>
      </c>
      <c r="O203" s="17" t="e">
        <f t="shared" si="57"/>
        <v>#DIV/0!</v>
      </c>
      <c r="P203" s="17" t="e">
        <f t="shared" si="57"/>
        <v>#DIV/0!</v>
      </c>
      <c r="Q203" s="17" t="e">
        <f t="shared" si="57"/>
        <v>#DIV/0!</v>
      </c>
      <c r="R203" s="17" t="e">
        <f t="shared" si="57"/>
        <v>#DIV/0!</v>
      </c>
      <c r="S203" s="17" t="e">
        <f t="shared" si="57"/>
        <v>#DIV/0!</v>
      </c>
      <c r="T203" s="17" t="e">
        <f t="shared" si="57"/>
        <v>#DIV/0!</v>
      </c>
      <c r="U203" s="17" t="e">
        <f t="shared" si="57"/>
        <v>#DIV/0!</v>
      </c>
      <c r="V203" s="17" t="e">
        <f t="shared" si="57"/>
        <v>#DIV/0!</v>
      </c>
      <c r="W203" s="17" t="e">
        <f t="shared" si="57"/>
        <v>#DIV/0!</v>
      </c>
      <c r="X203" s="17" t="e">
        <f t="shared" si="57"/>
        <v>#DIV/0!</v>
      </c>
      <c r="Y203" s="17" t="e">
        <f t="shared" si="57"/>
        <v>#DIV/0!</v>
      </c>
      <c r="Z203" s="17" t="e">
        <f t="shared" si="57"/>
        <v>#DIV/0!</v>
      </c>
      <c r="AA203" s="17" t="e">
        <f t="shared" si="57"/>
        <v>#DIV/0!</v>
      </c>
      <c r="AB203" s="17" t="e">
        <f t="shared" si="57"/>
        <v>#DIV/0!</v>
      </c>
      <c r="AC203" s="17" t="e">
        <f t="shared" si="57"/>
        <v>#DIV/0!</v>
      </c>
      <c r="AD203" s="17" t="e">
        <f t="shared" si="57"/>
        <v>#DIV/0!</v>
      </c>
      <c r="AE203" s="17" t="e">
        <f t="shared" si="57"/>
        <v>#DIV/0!</v>
      </c>
      <c r="AF203" s="17" t="e">
        <f t="shared" si="57"/>
        <v>#DIV/0!</v>
      </c>
      <c r="AG203" s="17" t="e">
        <f t="shared" si="57"/>
        <v>#DIV/0!</v>
      </c>
      <c r="AH203" s="22" t="e">
        <f t="shared" si="57"/>
        <v>#DIV/0!</v>
      </c>
      <c r="AI203" s="23" t="e">
        <f t="shared" si="57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127</v>
      </c>
      <c r="B205" s="2" t="s">
        <v>128</v>
      </c>
      <c r="AI205" s="28"/>
    </row>
    <row r="206" spans="1:38" hidden="1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129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6.4438870741950532E-4</v>
      </c>
      <c r="E208" s="10">
        <f t="shared" si="58"/>
        <v>3.866332244517032E-4</v>
      </c>
      <c r="F208" s="10">
        <f t="shared" si="58"/>
        <v>1.2739150723285113E-4</v>
      </c>
      <c r="G208" s="10">
        <f t="shared" si="58"/>
        <v>1.2739150723285113E-4</v>
      </c>
      <c r="H208" s="10">
        <f t="shared" si="58"/>
        <v>1.2739150723285113E-4</v>
      </c>
      <c r="I208" s="10">
        <f t="shared" si="58"/>
        <v>1.2739150723285113E-4</v>
      </c>
      <c r="J208" s="10">
        <f t="shared" si="58"/>
        <v>6.4605692953803074E-4</v>
      </c>
      <c r="K208" s="10">
        <f t="shared" si="58"/>
        <v>6.4909006066262245E-4</v>
      </c>
      <c r="L208" s="10">
        <f t="shared" si="58"/>
        <v>4.519365375641624E-4</v>
      </c>
      <c r="M208" s="10">
        <f t="shared" si="58"/>
        <v>3.8520765282314514E-4</v>
      </c>
      <c r="N208" s="10">
        <f t="shared" si="58"/>
        <v>3.7307512832477832E-4</v>
      </c>
      <c r="O208" s="10">
        <f t="shared" si="58"/>
        <v>4.3373775081661224E-4</v>
      </c>
      <c r="P208" s="10">
        <f t="shared" si="58"/>
        <v>4.944003733084461E-4</v>
      </c>
      <c r="Q208" s="10">
        <f t="shared" si="58"/>
        <v>5.4293047130191314E-4</v>
      </c>
      <c r="R208" s="10">
        <f t="shared" si="58"/>
        <v>7.0671955202986471E-4</v>
      </c>
      <c r="S208" s="10">
        <f t="shared" si="58"/>
        <v>6.9762015865608949E-4</v>
      </c>
      <c r="T208" s="10">
        <f t="shared" si="58"/>
        <v>7.9164722351843209E-4</v>
      </c>
      <c r="U208" s="10">
        <f t="shared" si="58"/>
        <v>7.4008399440037324E-4</v>
      </c>
      <c r="V208" s="10">
        <f t="shared" si="58"/>
        <v>7.8558096126924879E-4</v>
      </c>
      <c r="W208" s="10">
        <f t="shared" si="58"/>
        <v>6.8245450303313108E-4</v>
      </c>
      <c r="X208" s="10">
        <f t="shared" si="58"/>
        <v>8.2197853476434902E-4</v>
      </c>
      <c r="Y208" s="10">
        <f t="shared" si="58"/>
        <v>6.7942137190853938E-4</v>
      </c>
      <c r="Z208" s="10">
        <f t="shared" si="58"/>
        <v>6.2179188054129722E-4</v>
      </c>
      <c r="AA208" s="10">
        <f t="shared" si="58"/>
        <v>5.94493700419972E-4</v>
      </c>
      <c r="AB208" s="10">
        <f t="shared" si="58"/>
        <v>6.0359309379374711E-4</v>
      </c>
      <c r="AC208" s="10">
        <f t="shared" si="58"/>
        <v>5.6719552029864677E-4</v>
      </c>
      <c r="AD208" s="10">
        <f t="shared" si="58"/>
        <v>5.4899673355109666E-4</v>
      </c>
      <c r="AE208" s="10">
        <f t="shared" si="58"/>
        <v>7.036864209052729E-4</v>
      </c>
      <c r="AF208" s="10">
        <f t="shared" si="58"/>
        <v>6.1269248716752211E-4</v>
      </c>
      <c r="AG208" s="10">
        <f t="shared" si="58"/>
        <v>6.7032197853476427E-4</v>
      </c>
      <c r="AH208" s="10">
        <f t="shared" si="58"/>
        <v>4.8226784881007928E-4</v>
      </c>
      <c r="AI208" s="27">
        <f t="shared" si="58"/>
        <v>5.1259916005599632E-4</v>
      </c>
      <c r="AJ208" s="27">
        <f t="shared" si="58"/>
        <v>4.003733084461036E-4</v>
      </c>
      <c r="AK208" s="27">
        <f t="shared" si="58"/>
        <v>3.2454503033131122E-4</v>
      </c>
      <c r="AL208" s="27">
        <f t="shared" si="58"/>
        <v>3.2454503033131122E-4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2.5888444339844502E-3</v>
      </c>
      <c r="K209" s="15">
        <f t="shared" si="59"/>
        <v>7.295834313956224E-3</v>
      </c>
      <c r="L209" s="15">
        <f t="shared" si="59"/>
        <v>-0.298658507884208</v>
      </c>
      <c r="M209" s="15">
        <f t="shared" si="59"/>
        <v>-0.40221228524358665</v>
      </c>
      <c r="N209" s="15">
        <f t="shared" si="59"/>
        <v>-0.42104024476347374</v>
      </c>
      <c r="O209" s="15">
        <f t="shared" si="59"/>
        <v>-0.32690044716403854</v>
      </c>
      <c r="P209" s="15">
        <f t="shared" si="59"/>
        <v>-0.23276064956460341</v>
      </c>
      <c r="Q209" s="15">
        <f t="shared" si="59"/>
        <v>-0.15744881148505535</v>
      </c>
      <c r="R209" s="15">
        <f t="shared" si="59"/>
        <v>9.6728642033419757E-2</v>
      </c>
      <c r="S209" s="20">
        <f t="shared" si="59"/>
        <v>8.2607672393504264E-2</v>
      </c>
      <c r="T209" s="15">
        <f t="shared" si="59"/>
        <v>0.22852435867262891</v>
      </c>
      <c r="U209" s="15">
        <f t="shared" si="59"/>
        <v>0.14850553071310893</v>
      </c>
      <c r="V209" s="15">
        <f t="shared" si="59"/>
        <v>0.21911037891268553</v>
      </c>
      <c r="W209" s="15">
        <f t="shared" si="59"/>
        <v>5.907272299364557E-2</v>
      </c>
      <c r="X209" s="15">
        <f t="shared" si="59"/>
        <v>0.2755942574723465</v>
      </c>
      <c r="Y209" s="15">
        <f t="shared" si="59"/>
        <v>5.4365733113673792E-2</v>
      </c>
      <c r="Z209" s="15">
        <f t="shared" si="59"/>
        <v>-3.5067074605789575E-2</v>
      </c>
      <c r="AA209" s="15">
        <f t="shared" si="59"/>
        <v>-7.7429983525535373E-2</v>
      </c>
      <c r="AB209" s="15">
        <f t="shared" si="59"/>
        <v>-6.3309013885620047E-2</v>
      </c>
      <c r="AC209" s="15">
        <f t="shared" si="59"/>
        <v>-0.11979289244528116</v>
      </c>
      <c r="AD209" s="15">
        <f t="shared" si="59"/>
        <v>-0.14803483172511164</v>
      </c>
      <c r="AE209" s="15">
        <f t="shared" si="59"/>
        <v>9.2021652153447819E-2</v>
      </c>
      <c r="AF209" s="15">
        <f t="shared" si="59"/>
        <v>-4.9188044245704894E-2</v>
      </c>
      <c r="AG209" s="15">
        <f t="shared" si="59"/>
        <v>4.0244763473758473E-2</v>
      </c>
      <c r="AH209" s="15">
        <f t="shared" si="59"/>
        <v>-0.25158860908449049</v>
      </c>
      <c r="AI209" s="21">
        <f t="shared" si="59"/>
        <v>-0.20451871028477275</v>
      </c>
      <c r="AJ209" s="21">
        <f t="shared" si="59"/>
        <v>-0.37867733584372787</v>
      </c>
      <c r="AK209" s="21">
        <f t="shared" si="59"/>
        <v>-0.4963520828430219</v>
      </c>
      <c r="AL209" s="21">
        <f t="shared" si="59"/>
        <v>-0.4963520828430219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-0.67051070840197702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4.6948356807511894E-3</v>
      </c>
      <c r="L210" s="17">
        <f t="shared" si="60"/>
        <v>-0.30373831775700927</v>
      </c>
      <c r="M210" s="17">
        <f t="shared" si="60"/>
        <v>-0.1476510067114094</v>
      </c>
      <c r="N210" s="17">
        <f t="shared" si="60"/>
        <v>-3.1496062992126088E-2</v>
      </c>
      <c r="O210" s="17">
        <f t="shared" si="60"/>
        <v>0.16260162601626027</v>
      </c>
      <c r="P210" s="17">
        <f t="shared" si="60"/>
        <v>0.13986013986013981</v>
      </c>
      <c r="Q210" s="17">
        <f t="shared" si="60"/>
        <v>9.8159509202453865E-2</v>
      </c>
      <c r="R210" s="17">
        <f t="shared" si="60"/>
        <v>0.30167597765363152</v>
      </c>
      <c r="S210" s="17">
        <f t="shared" si="60"/>
        <v>-1.287553648068689E-2</v>
      </c>
      <c r="T210" s="17">
        <f t="shared" si="60"/>
        <v>0.13478260869565231</v>
      </c>
      <c r="U210" s="17">
        <f t="shared" si="60"/>
        <v>-6.5134099616858315E-2</v>
      </c>
      <c r="V210" s="17">
        <f t="shared" si="60"/>
        <v>6.1475409836065781E-2</v>
      </c>
      <c r="W210" s="17">
        <f t="shared" si="60"/>
        <v>-0.13127413127413143</v>
      </c>
      <c r="X210" s="17">
        <f t="shared" si="60"/>
        <v>0.20444444444444448</v>
      </c>
      <c r="Y210" s="17">
        <f t="shared" si="60"/>
        <v>-0.17343173431734321</v>
      </c>
      <c r="Z210" s="17">
        <f t="shared" si="60"/>
        <v>-8.4821428571428534E-2</v>
      </c>
      <c r="AA210" s="17">
        <f t="shared" si="60"/>
        <v>-4.3902439024390214E-2</v>
      </c>
      <c r="AB210" s="17">
        <f t="shared" si="60"/>
        <v>1.5306122448979642E-2</v>
      </c>
      <c r="AC210" s="17">
        <f t="shared" si="60"/>
        <v>-6.030150753768846E-2</v>
      </c>
      <c r="AD210" s="17">
        <f t="shared" si="60"/>
        <v>-3.2085561497326116E-2</v>
      </c>
      <c r="AE210" s="17">
        <f t="shared" si="60"/>
        <v>0.2817679558011047</v>
      </c>
      <c r="AF210" s="17">
        <f t="shared" si="60"/>
        <v>-0.12931034482758619</v>
      </c>
      <c r="AG210" s="17">
        <f t="shared" si="60"/>
        <v>9.4059405940594018E-2</v>
      </c>
      <c r="AH210" s="22">
        <f t="shared" si="60"/>
        <v>-0.28054298642533937</v>
      </c>
      <c r="AI210" s="23">
        <f t="shared" si="60"/>
        <v>6.2893081761006497E-2</v>
      </c>
      <c r="AJ210" s="23">
        <f t="shared" si="60"/>
        <v>-0.21893491124260361</v>
      </c>
      <c r="AK210" s="23">
        <f t="shared" si="60"/>
        <v>-0.18939393939393948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130</v>
      </c>
      <c r="B212" s="2" t="s">
        <v>131</v>
      </c>
      <c r="D212" s="2">
        <v>6.4438870741950532E-4</v>
      </c>
      <c r="E212" s="2">
        <v>3.866332244517032E-4</v>
      </c>
      <c r="F212" s="2">
        <v>1.2739150723285113E-4</v>
      </c>
      <c r="G212" s="2">
        <v>1.2739150723285113E-4</v>
      </c>
      <c r="H212" s="2">
        <v>1.2739150723285113E-4</v>
      </c>
      <c r="I212" s="2">
        <v>1.2739150723285113E-4</v>
      </c>
      <c r="J212" s="2">
        <v>6.4605692953803074E-4</v>
      </c>
      <c r="K212" s="2">
        <v>6.4909006066262245E-4</v>
      </c>
      <c r="L212" s="2">
        <v>4.519365375641624E-4</v>
      </c>
      <c r="M212" s="2">
        <v>3.8520765282314514E-4</v>
      </c>
      <c r="N212" s="2">
        <v>3.7307512832477832E-4</v>
      </c>
      <c r="O212" s="2">
        <v>4.3373775081661224E-4</v>
      </c>
      <c r="P212" s="2">
        <v>4.944003733084461E-4</v>
      </c>
      <c r="Q212" s="2">
        <v>5.4293047130191314E-4</v>
      </c>
      <c r="R212" s="2">
        <v>7.0671955202986471E-4</v>
      </c>
      <c r="S212" s="2">
        <v>6.9762015865608949E-4</v>
      </c>
      <c r="T212" s="2">
        <v>7.9164722351843209E-4</v>
      </c>
      <c r="U212" s="2">
        <v>7.4008399440037324E-4</v>
      </c>
      <c r="V212" s="2">
        <v>7.8558096126924879E-4</v>
      </c>
      <c r="W212" s="2">
        <v>6.8245450303313108E-4</v>
      </c>
      <c r="X212" s="2">
        <v>8.2197853476434902E-4</v>
      </c>
      <c r="Y212" s="2">
        <v>6.7942137190853938E-4</v>
      </c>
      <c r="Z212" s="2">
        <v>6.2179188054129722E-4</v>
      </c>
      <c r="AA212" s="2">
        <v>5.94493700419972E-4</v>
      </c>
      <c r="AB212" s="2">
        <v>6.0359309379374711E-4</v>
      </c>
      <c r="AC212" s="2">
        <v>5.6719552029864677E-4</v>
      </c>
      <c r="AD212" s="2">
        <v>5.4899673355109666E-4</v>
      </c>
      <c r="AE212" s="2">
        <v>7.036864209052729E-4</v>
      </c>
      <c r="AF212" s="2">
        <v>6.1269248716752211E-4</v>
      </c>
      <c r="AG212" s="2">
        <v>6.7032197853476427E-4</v>
      </c>
      <c r="AH212" s="2">
        <v>4.8226784881007928E-4</v>
      </c>
      <c r="AI212" s="28">
        <v>5.1259916005599632E-4</v>
      </c>
      <c r="AJ212" s="2">
        <v>4.003733084461036E-4</v>
      </c>
      <c r="AK212" s="2">
        <v>3.2454503033131122E-4</v>
      </c>
      <c r="AL212" s="2">
        <v>3.2454503033131122E-4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132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5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133</v>
      </c>
      <c r="B219" s="2" t="s">
        <v>134</v>
      </c>
      <c r="AI219" s="28"/>
    </row>
    <row r="220" spans="1:38" hidden="1" x14ac:dyDescent="0.4">
      <c r="A220" s="2" t="s">
        <v>135</v>
      </c>
      <c r="B220" s="2" t="s">
        <v>136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137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138</v>
      </c>
      <c r="B227" s="2" t="s">
        <v>139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140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7">D234+D237+D238+D239+D236</f>
        <v>1.4504146273949834</v>
      </c>
      <c r="E230" s="10">
        <f t="shared" si="67"/>
        <v>1.2340239903043586</v>
      </c>
      <c r="F230" s="10">
        <f t="shared" si="67"/>
        <v>0.89115788194902013</v>
      </c>
      <c r="G230" s="10">
        <f t="shared" si="67"/>
        <v>0.78150427023326519</v>
      </c>
      <c r="H230" s="10">
        <f t="shared" si="67"/>
        <v>0.82908045562931088</v>
      </c>
      <c r="I230" s="10">
        <f t="shared" si="67"/>
        <v>0.878087651612798</v>
      </c>
      <c r="J230" s="10">
        <f t="shared" si="67"/>
        <v>0.50186679909117682</v>
      </c>
      <c r="K230" s="10">
        <f t="shared" si="67"/>
        <v>0.6482763788942858</v>
      </c>
      <c r="L230" s="10">
        <f t="shared" si="67"/>
        <v>0.61251542237862222</v>
      </c>
      <c r="M230" s="10">
        <f t="shared" si="67"/>
        <v>0.51456247272055533</v>
      </c>
      <c r="N230" s="10">
        <f t="shared" si="67"/>
        <v>0.37035681394883652</v>
      </c>
      <c r="O230" s="10">
        <f t="shared" si="67"/>
        <v>0.31338807264065249</v>
      </c>
      <c r="P230" s="10">
        <f t="shared" si="67"/>
        <v>0.28005415247071341</v>
      </c>
      <c r="Q230" s="10">
        <f t="shared" si="67"/>
        <v>0.10514276429407088</v>
      </c>
      <c r="R230" s="10">
        <f t="shared" si="67"/>
        <v>0.10402319920821984</v>
      </c>
      <c r="S230" s="10">
        <f t="shared" si="67"/>
        <v>0.12534242382801719</v>
      </c>
      <c r="T230" s="10">
        <f t="shared" si="67"/>
        <v>7.3380867314926865E-2</v>
      </c>
      <c r="U230" s="10">
        <f t="shared" si="67"/>
        <v>6.9574317911371295E-2</v>
      </c>
      <c r="V230" s="10">
        <f t="shared" si="67"/>
        <v>6.4943516751932259E-2</v>
      </c>
      <c r="W230" s="10">
        <f t="shared" si="67"/>
        <v>4.1714009433589501E-2</v>
      </c>
      <c r="X230" s="10">
        <f t="shared" si="67"/>
        <v>1.3628508505493992E-3</v>
      </c>
      <c r="Y230" s="10">
        <f t="shared" si="67"/>
        <v>1.448480987348203E-3</v>
      </c>
      <c r="Z230" s="10">
        <f t="shared" si="67"/>
        <v>1.5029005113239347E-3</v>
      </c>
      <c r="AA230" s="10">
        <f t="shared" si="67"/>
        <v>1.4636366815822934E-3</v>
      </c>
      <c r="AB230" s="10">
        <f t="shared" si="67"/>
        <v>1.466510862508427E-3</v>
      </c>
      <c r="AC230" s="10">
        <f t="shared" si="67"/>
        <v>1.3207407286199215E-3</v>
      </c>
      <c r="AD230" s="10">
        <f t="shared" si="67"/>
        <v>1.2429487297561583E-3</v>
      </c>
      <c r="AE230" s="10">
        <f t="shared" si="67"/>
        <v>1.3834254829339597E-3</v>
      </c>
      <c r="AF230" s="10">
        <f t="shared" si="67"/>
        <v>1.4840542201061979E-3</v>
      </c>
      <c r="AG230" s="10">
        <f t="shared" si="67"/>
        <v>1.5327795996806653E-3</v>
      </c>
      <c r="AH230" s="10">
        <f t="shared" si="67"/>
        <v>1.2996028479557731E-3</v>
      </c>
      <c r="AI230" s="10">
        <f t="shared" si="67"/>
        <v>1.1971915768709631E-3</v>
      </c>
      <c r="AJ230" s="2">
        <f t="shared" si="67"/>
        <v>1.216406353327834E-3</v>
      </c>
      <c r="AK230" s="2">
        <f t="shared" si="67"/>
        <v>1.3620879930678904E-3</v>
      </c>
      <c r="AL230" s="2">
        <f t="shared" si="67"/>
        <v>1.4645021031599332E-3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-0.14919226061534768</v>
      </c>
      <c r="F231" s="15">
        <f t="shared" si="68"/>
        <v>-0.38558404947309177</v>
      </c>
      <c r="G231" s="15">
        <f t="shared" si="68"/>
        <v>-0.46118561170547101</v>
      </c>
      <c r="H231" s="15">
        <f t="shared" si="68"/>
        <v>-0.42838382903075067</v>
      </c>
      <c r="I231" s="15">
        <f t="shared" si="68"/>
        <v>-0.3945954246270344</v>
      </c>
      <c r="J231" s="15">
        <f t="shared" si="68"/>
        <v>-0.65398390942005702</v>
      </c>
      <c r="K231" s="15">
        <f t="shared" si="68"/>
        <v>-0.55304065013559445</v>
      </c>
      <c r="L231" s="15">
        <f t="shared" si="68"/>
        <v>-0.5776963284776504</v>
      </c>
      <c r="M231" s="15">
        <f t="shared" si="68"/>
        <v>-0.64523077539231999</v>
      </c>
      <c r="N231" s="15">
        <f t="shared" si="68"/>
        <v>-0.74465452364196316</v>
      </c>
      <c r="O231" s="15">
        <f t="shared" si="68"/>
        <v>-0.78393207933684939</v>
      </c>
      <c r="P231" s="15">
        <f t="shared" si="68"/>
        <v>-0.80691441800079988</v>
      </c>
      <c r="Q231" s="15">
        <f t="shared" si="68"/>
        <v>-0.92750847770825873</v>
      </c>
      <c r="R231" s="15">
        <f t="shared" si="68"/>
        <v>-0.92828037083778536</v>
      </c>
      <c r="S231" s="20">
        <f t="shared" si="68"/>
        <v>-0.91358166040207522</v>
      </c>
      <c r="T231" s="15">
        <f t="shared" si="68"/>
        <v>-0.94940697237263638</v>
      </c>
      <c r="U231" s="15">
        <f t="shared" si="68"/>
        <v>-0.95203142839483756</v>
      </c>
      <c r="V231" s="15">
        <f t="shared" si="68"/>
        <v>-0.9552241714022327</v>
      </c>
      <c r="W231" s="15">
        <f t="shared" si="68"/>
        <v>-0.97123994156863269</v>
      </c>
      <c r="X231" s="15">
        <f t="shared" si="68"/>
        <v>-0.99906037154837768</v>
      </c>
      <c r="Y231" s="15">
        <f t="shared" si="68"/>
        <v>-0.9990013331636417</v>
      </c>
      <c r="Z231" s="15">
        <f t="shared" si="68"/>
        <v>-0.99896381318628646</v>
      </c>
      <c r="AA231" s="15">
        <f t="shared" si="68"/>
        <v>-0.99899088394867397</v>
      </c>
      <c r="AB231" s="15">
        <f t="shared" si="68"/>
        <v>-0.99898890232157789</v>
      </c>
      <c r="AC231" s="15">
        <f t="shared" si="68"/>
        <v>-0.99908940470974694</v>
      </c>
      <c r="AD231" s="15">
        <f t="shared" si="68"/>
        <v>-0.99914303902740664</v>
      </c>
      <c r="AE231" s="15">
        <f t="shared" si="68"/>
        <v>-0.99904618620303176</v>
      </c>
      <c r="AF231" s="15">
        <f t="shared" si="68"/>
        <v>-0.99897680691295032</v>
      </c>
      <c r="AG231" s="15">
        <f t="shared" si="68"/>
        <v>-0.99894321280913057</v>
      </c>
      <c r="AH231" s="15">
        <f t="shared" si="68"/>
        <v>-0.99910397839113785</v>
      </c>
      <c r="AI231" s="21">
        <f t="shared" si="68"/>
        <v>-0.99917458666352454</v>
      </c>
      <c r="AJ231" s="21">
        <f t="shared" si="68"/>
        <v>-0.99916133888175651</v>
      </c>
      <c r="AK231" s="21">
        <f t="shared" si="68"/>
        <v>-0.999060897506588</v>
      </c>
      <c r="AL231" s="21">
        <f t="shared" si="68"/>
        <v>-0.99899028727682504</v>
      </c>
    </row>
    <row r="232" spans="1:38" x14ac:dyDescent="0.4">
      <c r="A232" s="16" t="s">
        <v>27</v>
      </c>
      <c r="D232" s="10"/>
      <c r="E232" s="17">
        <f t="shared" ref="E232:AL232" si="69">(E230-D230)/D230</f>
        <v>-0.14919226061534768</v>
      </c>
      <c r="F232" s="17">
        <f t="shared" si="69"/>
        <v>-0.27784395688350783</v>
      </c>
      <c r="G232" s="17">
        <f t="shared" si="69"/>
        <v>-0.12304622327520166</v>
      </c>
      <c r="H232" s="17">
        <f t="shared" si="69"/>
        <v>6.0877703690403434E-2</v>
      </c>
      <c r="I232" s="17">
        <f t="shared" si="69"/>
        <v>5.9110301841922411E-2</v>
      </c>
      <c r="J232" s="17">
        <f t="shared" si="69"/>
        <v>-0.428454781058144</v>
      </c>
      <c r="K232" s="17">
        <f t="shared" si="69"/>
        <v>0.29172995716839595</v>
      </c>
      <c r="L232" s="17">
        <f t="shared" si="69"/>
        <v>-5.5163133626213924E-2</v>
      </c>
      <c r="M232" s="17">
        <f t="shared" si="69"/>
        <v>-0.15991915644781585</v>
      </c>
      <c r="N232" s="17">
        <f t="shared" si="69"/>
        <v>-0.28024907842440527</v>
      </c>
      <c r="O232" s="17">
        <f t="shared" si="69"/>
        <v>-0.15382123174883466</v>
      </c>
      <c r="P232" s="17">
        <f t="shared" si="69"/>
        <v>-0.10636626942775047</v>
      </c>
      <c r="Q232" s="17">
        <f t="shared" si="69"/>
        <v>-0.6245627377188554</v>
      </c>
      <c r="R232" s="17">
        <f t="shared" si="69"/>
        <v>-1.064804690430011E-2</v>
      </c>
      <c r="S232" s="17">
        <f t="shared" si="69"/>
        <v>0.20494682707386602</v>
      </c>
      <c r="T232" s="17">
        <f t="shared" si="69"/>
        <v>-0.41455681904146813</v>
      </c>
      <c r="U232" s="17">
        <f t="shared" si="69"/>
        <v>-5.1873867710217923E-2</v>
      </c>
      <c r="V232" s="17">
        <f t="shared" si="69"/>
        <v>-6.6559059412383728E-2</v>
      </c>
      <c r="W232" s="17">
        <f t="shared" si="69"/>
        <v>-0.35768785677365728</v>
      </c>
      <c r="X232" s="17">
        <f t="shared" si="69"/>
        <v>-0.96732870157880368</v>
      </c>
      <c r="Y232" s="17">
        <f t="shared" si="69"/>
        <v>6.283162736720907E-2</v>
      </c>
      <c r="Z232" s="17">
        <f t="shared" si="69"/>
        <v>3.7570064399229643E-2</v>
      </c>
      <c r="AA232" s="17">
        <f t="shared" si="69"/>
        <v>-2.6125368542893834E-2</v>
      </c>
      <c r="AB232" s="17">
        <f t="shared" si="69"/>
        <v>1.9637256720201964E-3</v>
      </c>
      <c r="AC232" s="17">
        <f t="shared" si="69"/>
        <v>-9.9399286848219873E-2</v>
      </c>
      <c r="AD232" s="17">
        <f t="shared" si="69"/>
        <v>-5.8900280106490101E-2</v>
      </c>
      <c r="AE232" s="17">
        <f t="shared" si="69"/>
        <v>0.11301894423703233</v>
      </c>
      <c r="AF232" s="17">
        <f t="shared" si="69"/>
        <v>7.2738819989657394E-2</v>
      </c>
      <c r="AG232" s="17">
        <f t="shared" si="69"/>
        <v>3.2832614141942003E-2</v>
      </c>
      <c r="AH232" s="22">
        <f t="shared" si="69"/>
        <v>-0.15212673222782427</v>
      </c>
      <c r="AI232" s="23">
        <f t="shared" si="69"/>
        <v>-7.8801974961734703E-2</v>
      </c>
      <c r="AJ232" s="23">
        <f t="shared" si="69"/>
        <v>1.6049876083401367E-2</v>
      </c>
      <c r="AK232" s="23">
        <f t="shared" si="69"/>
        <v>0.11976395827060742</v>
      </c>
      <c r="AL232" s="23">
        <f t="shared" si="69"/>
        <v>7.5189055782931474E-2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x14ac:dyDescent="0.4">
      <c r="A234" s="2" t="s">
        <v>141</v>
      </c>
      <c r="B234" s="2" t="s">
        <v>142</v>
      </c>
      <c r="D234" s="2">
        <v>1.3202412281174998</v>
      </c>
      <c r="E234" s="2">
        <v>1.0782017544246134</v>
      </c>
      <c r="F234" s="2">
        <v>0.78741228072997937</v>
      </c>
      <c r="G234" s="2">
        <v>0.6904824561651014</v>
      </c>
      <c r="H234" s="2">
        <v>0.75092105265849585</v>
      </c>
      <c r="I234" s="2">
        <v>0.78741228072997926</v>
      </c>
      <c r="J234" s="2">
        <v>0.42392543861168686</v>
      </c>
      <c r="K234" s="2">
        <v>0.55734649124804825</v>
      </c>
      <c r="L234" s="2">
        <v>0.5085964912463008</v>
      </c>
      <c r="M234" s="2">
        <v>0.42392543861168686</v>
      </c>
      <c r="N234" s="2">
        <v>0.3201535087834057</v>
      </c>
      <c r="O234" s="2">
        <v>0.28651315790500698</v>
      </c>
      <c r="P234" s="2">
        <v>0.25258771930729962</v>
      </c>
      <c r="Q234" s="2">
        <v>9.627192982801229E-2</v>
      </c>
      <c r="R234" s="2">
        <v>9.6052631582390385E-2</v>
      </c>
      <c r="S234" s="2">
        <v>0.11929824561831136</v>
      </c>
      <c r="T234" s="2">
        <v>6.9342105265643481E-2</v>
      </c>
      <c r="U234" s="2">
        <v>6.532894737076278E-2</v>
      </c>
      <c r="V234" s="2">
        <v>6.1381578949568652E-2</v>
      </c>
      <c r="W234" s="2">
        <v>3.7039473685538213E-2</v>
      </c>
      <c r="X234" s="2">
        <v>1.2543859649572443E-3</v>
      </c>
      <c r="Y234" s="2">
        <v>1.3508771930308785E-3</v>
      </c>
      <c r="Z234" s="2">
        <v>1.4166666667174475E-3</v>
      </c>
      <c r="AA234" s="2">
        <v>1.379385964961725E-3</v>
      </c>
      <c r="AB234" s="2">
        <v>1.3750000000492869E-3</v>
      </c>
      <c r="AC234" s="2">
        <v>1.2456140351323683E-3</v>
      </c>
      <c r="AD234" s="2">
        <v>1.1929824561831134E-3</v>
      </c>
      <c r="AE234" s="2">
        <v>1.3311403509249078E-3</v>
      </c>
      <c r="AF234" s="2">
        <v>1.4342105263671987E-3</v>
      </c>
      <c r="AG234" s="2">
        <v>1.4780701754915782E-3</v>
      </c>
      <c r="AH234" s="2">
        <v>1.2609649123259013E-3</v>
      </c>
      <c r="AI234" s="28">
        <v>1.1447368421462964E-3</v>
      </c>
      <c r="AJ234" s="2">
        <v>1.1732456140771427E-3</v>
      </c>
      <c r="AK234" s="2">
        <v>1.3004385965378427E-3</v>
      </c>
      <c r="AL234" s="2">
        <v>1.4210526316298855E-3</v>
      </c>
    </row>
    <row r="235" spans="1:38" hidden="1" x14ac:dyDescent="0.4">
      <c r="A235" s="2" t="s">
        <v>143</v>
      </c>
      <c r="B235" s="2" t="s">
        <v>144</v>
      </c>
    </row>
    <row r="236" spans="1:38" x14ac:dyDescent="0.4">
      <c r="A236" s="2" t="s">
        <v>145</v>
      </c>
      <c r="B236" s="2" t="s">
        <v>146</v>
      </c>
      <c r="D236" s="2">
        <v>2.9174000502891627E-4</v>
      </c>
      <c r="E236" s="2">
        <v>2.6035956751320087E-4</v>
      </c>
      <c r="F236" s="2">
        <v>1.3532813678652253E-4</v>
      </c>
      <c r="G236" s="2">
        <v>1.0419285893889867E-4</v>
      </c>
      <c r="H236" s="2">
        <v>2.2922428966557707E-4</v>
      </c>
      <c r="I236" s="2">
        <v>5.1973849635403576E-5</v>
      </c>
      <c r="J236" s="2">
        <v>9.7999999999999993E-6</v>
      </c>
      <c r="K236" s="2">
        <v>9.7999999999999993E-6</v>
      </c>
      <c r="L236" s="2">
        <v>9.7999999999999993E-6</v>
      </c>
      <c r="M236" s="2">
        <v>9.7999999999999993E-6</v>
      </c>
      <c r="N236" s="2">
        <v>9.7999999999999993E-6</v>
      </c>
      <c r="O236" s="2">
        <v>9.7999999999999993E-6</v>
      </c>
      <c r="P236" s="2">
        <v>9.7999999999999993E-6</v>
      </c>
      <c r="Q236" s="2">
        <v>9.7999999999999993E-6</v>
      </c>
      <c r="R236" s="2">
        <v>9.7999999999999993E-6</v>
      </c>
      <c r="S236" s="2">
        <v>9.7999999999999993E-6</v>
      </c>
      <c r="T236" s="2">
        <v>9.7999999999999993E-6</v>
      </c>
      <c r="U236" s="2">
        <v>9.7999999999999993E-6</v>
      </c>
      <c r="V236" s="2">
        <v>9.7999999999999993E-6</v>
      </c>
      <c r="W236" s="2">
        <v>9.7999999999999993E-6</v>
      </c>
      <c r="X236" s="2">
        <v>9.7999999999999993E-6</v>
      </c>
      <c r="Y236" s="2">
        <v>9.7999999999999993E-6</v>
      </c>
      <c r="Z236" s="2">
        <v>9.7999999999999993E-6</v>
      </c>
      <c r="AA236" s="2">
        <v>9.7999999999999993E-6</v>
      </c>
      <c r="AB236" s="2">
        <v>9.7999999999999993E-6</v>
      </c>
      <c r="AC236" s="2">
        <v>9.7999999999999993E-6</v>
      </c>
      <c r="AD236" s="2">
        <v>9.7999999999999993E-6</v>
      </c>
      <c r="AE236" s="2">
        <v>9.7999999999999993E-6</v>
      </c>
      <c r="AF236" s="2">
        <v>9.7999999999999993E-6</v>
      </c>
      <c r="AG236" s="2">
        <v>9.7999999999999993E-6</v>
      </c>
      <c r="AH236" s="2">
        <v>9.7999999999999993E-6</v>
      </c>
      <c r="AI236" s="28">
        <v>9.7999999999999993E-6</v>
      </c>
      <c r="AJ236" s="2">
        <v>9.7999999999999993E-6</v>
      </c>
      <c r="AK236" s="2">
        <v>9.7999999999999993E-6</v>
      </c>
      <c r="AL236" s="2">
        <v>9.7999999999999993E-6</v>
      </c>
    </row>
    <row r="237" spans="1:38" x14ac:dyDescent="0.4">
      <c r="A237" s="2" t="s">
        <v>147</v>
      </c>
      <c r="B237" s="2" t="s">
        <v>148</v>
      </c>
      <c r="D237" s="2">
        <v>0.12987867847411441</v>
      </c>
      <c r="E237" s="2">
        <v>0.15555923535422342</v>
      </c>
      <c r="F237" s="2">
        <v>0.10360776396457763</v>
      </c>
      <c r="G237" s="2">
        <v>9.0915074931880099E-2</v>
      </c>
      <c r="H237" s="2">
        <v>7.7927207084468653E-2</v>
      </c>
      <c r="I237" s="2">
        <v>9.0619896117166199E-2</v>
      </c>
      <c r="J237" s="2">
        <v>7.7927207084468653E-2</v>
      </c>
      <c r="K237" s="2">
        <v>9.0915074931880099E-2</v>
      </c>
      <c r="L237" s="2">
        <v>0.10390294277929155</v>
      </c>
      <c r="M237" s="2">
        <v>9.0619896117166199E-2</v>
      </c>
      <c r="N237" s="2">
        <v>5.018039850136239E-2</v>
      </c>
      <c r="O237" s="2">
        <v>2.6861272138964578E-2</v>
      </c>
      <c r="P237" s="2">
        <v>2.7451629768392365E-2</v>
      </c>
      <c r="Q237" s="2">
        <v>8.8553644414168919E-3</v>
      </c>
      <c r="R237" s="2">
        <v>7.9471219346049036E-3</v>
      </c>
      <c r="S237" s="2">
        <v>6.0169999999999998E-3</v>
      </c>
      <c r="T237" s="2">
        <v>4.019E-3</v>
      </c>
      <c r="U237" s="2">
        <v>4.2230000000000002E-3</v>
      </c>
      <c r="V237" s="2">
        <v>3.542E-3</v>
      </c>
      <c r="W237" s="2">
        <v>4.6550000000000003E-3</v>
      </c>
      <c r="X237" s="2">
        <v>9.7600000000000001E-5</v>
      </c>
      <c r="Y237" s="2">
        <v>8.6299999999999997E-5</v>
      </c>
      <c r="Z237" s="2">
        <v>7.4900000000000005E-5</v>
      </c>
      <c r="AA237" s="2">
        <v>7.2700000000000005E-5</v>
      </c>
      <c r="AB237" s="2">
        <v>7.9499999999999994E-5</v>
      </c>
      <c r="AC237" s="2">
        <v>6.3600000000000001E-5</v>
      </c>
      <c r="AD237" s="2">
        <v>3.8600000000000003E-5</v>
      </c>
      <c r="AE237" s="2">
        <v>4.0899999999999998E-5</v>
      </c>
      <c r="AF237" s="2">
        <v>3.8600000000000003E-5</v>
      </c>
      <c r="AG237" s="2">
        <v>4.3099999999999997E-5</v>
      </c>
      <c r="AH237" s="2">
        <v>2.72E-5</v>
      </c>
      <c r="AI237" s="28">
        <v>4.0899999999999998E-5</v>
      </c>
      <c r="AJ237" s="2">
        <v>3.18E-5</v>
      </c>
      <c r="AK237" s="2">
        <v>5.0000000000000002E-5</v>
      </c>
      <c r="AL237" s="2">
        <v>3.18E-5</v>
      </c>
    </row>
    <row r="238" spans="1:38" x14ac:dyDescent="0.4">
      <c r="A238" s="2" t="s">
        <v>149</v>
      </c>
      <c r="B238" s="2" t="s">
        <v>150</v>
      </c>
      <c r="D238" s="2">
        <v>1.7550000000000001E-6</v>
      </c>
      <c r="E238" s="2">
        <v>1.17E-6</v>
      </c>
      <c r="F238" s="2">
        <v>7.9299999999999997E-7</v>
      </c>
      <c r="G238" s="2">
        <v>5.8500000000000001E-7</v>
      </c>
      <c r="H238" s="2">
        <v>5.2E-7</v>
      </c>
      <c r="I238" s="2">
        <v>5.5899999999999996E-7</v>
      </c>
      <c r="J238" s="2">
        <v>6.7600000000000007E-7</v>
      </c>
      <c r="K238" s="2">
        <v>8.4499999999999996E-7</v>
      </c>
      <c r="L238" s="2">
        <v>1.04E-6</v>
      </c>
      <c r="M238" s="2">
        <v>1.209E-6</v>
      </c>
      <c r="N238" s="2">
        <v>1.3390000000000002E-6</v>
      </c>
      <c r="O238" s="2">
        <v>1.3910000000000001E-6</v>
      </c>
      <c r="P238" s="2">
        <v>1.3259999999999999E-6</v>
      </c>
      <c r="Q238" s="2">
        <v>1.1440000000000002E-6</v>
      </c>
      <c r="R238" s="2">
        <v>1.4820000000000002E-6</v>
      </c>
      <c r="S238" s="2">
        <v>1.8200000000000002E-6</v>
      </c>
      <c r="T238" s="2">
        <v>9.1000000000000008E-7</v>
      </c>
      <c r="U238" s="2">
        <v>5.2E-7</v>
      </c>
      <c r="V238" s="2">
        <v>5.2E-7</v>
      </c>
      <c r="W238" s="2">
        <v>9.1000000000000008E-7</v>
      </c>
      <c r="X238" s="2">
        <v>6.5000000000000002E-7</v>
      </c>
      <c r="Y238" s="2">
        <v>1.17E-6</v>
      </c>
      <c r="Z238" s="2">
        <v>1.3E-6</v>
      </c>
      <c r="AA238" s="2">
        <v>1.3E-6</v>
      </c>
      <c r="AB238" s="2">
        <v>1.3E-6</v>
      </c>
      <c r="AC238" s="2">
        <v>7.8000000000000005E-7</v>
      </c>
      <c r="AD238" s="2">
        <v>9.1000000000000008E-7</v>
      </c>
      <c r="AE238" s="2">
        <v>9.1000000000000008E-7</v>
      </c>
      <c r="AF238" s="2">
        <v>9.1000000000000008E-7</v>
      </c>
      <c r="AG238" s="2">
        <v>1.04E-6</v>
      </c>
      <c r="AH238" s="2">
        <v>9.1000000000000008E-7</v>
      </c>
      <c r="AI238" s="28">
        <v>1.04E-6</v>
      </c>
      <c r="AJ238" s="2">
        <v>7.8000000000000005E-7</v>
      </c>
      <c r="AK238" s="2">
        <v>6.5000000000000002E-7</v>
      </c>
      <c r="AL238" s="2">
        <v>6.5000000000000002E-7</v>
      </c>
    </row>
    <row r="239" spans="1:38" x14ac:dyDescent="0.4">
      <c r="A239" s="2" t="s">
        <v>151</v>
      </c>
      <c r="B239" s="2" t="s">
        <v>152</v>
      </c>
      <c r="D239" s="2">
        <v>1.2257983404576315E-6</v>
      </c>
      <c r="E239" s="2">
        <v>1.4709580085491574E-6</v>
      </c>
      <c r="F239" s="2">
        <v>1.7161176766406838E-6</v>
      </c>
      <c r="G239" s="2">
        <v>1.9612773447322102E-6</v>
      </c>
      <c r="H239" s="2">
        <v>2.4515966809152629E-6</v>
      </c>
      <c r="I239" s="2">
        <v>2.9419160170983148E-6</v>
      </c>
      <c r="J239" s="2">
        <v>3.6773950213728942E-6</v>
      </c>
      <c r="K239" s="2">
        <v>4.1677143575559469E-6</v>
      </c>
      <c r="L239" s="2">
        <v>5.1483530299220516E-6</v>
      </c>
      <c r="M239" s="2">
        <v>6.1289917022881562E-6</v>
      </c>
      <c r="N239" s="2">
        <v>1.1767664068393259E-5</v>
      </c>
      <c r="O239" s="2">
        <v>2.4515966809152629E-6</v>
      </c>
      <c r="P239" s="2">
        <v>3.6773950213728942E-6</v>
      </c>
      <c r="Q239" s="2">
        <v>4.5260246416897155E-6</v>
      </c>
      <c r="R239" s="2">
        <v>1.2163691224541113E-5</v>
      </c>
      <c r="S239" s="2">
        <v>1.5558209705808395E-5</v>
      </c>
      <c r="T239" s="2">
        <v>9.0520492833794327E-6</v>
      </c>
      <c r="U239" s="2">
        <v>1.2050540608498869E-5</v>
      </c>
      <c r="V239" s="2">
        <v>9.6178023635906461E-6</v>
      </c>
      <c r="W239" s="2">
        <v>8.8257480512949453E-6</v>
      </c>
      <c r="X239" s="2">
        <v>4.1488559215489064E-7</v>
      </c>
      <c r="Y239" s="2">
        <v>3.3379431732461655E-7</v>
      </c>
      <c r="Z239" s="2">
        <v>2.3384460648730201E-7</v>
      </c>
      <c r="AA239" s="2">
        <v>4.5071662056826755E-7</v>
      </c>
      <c r="AB239" s="2">
        <v>9.1086245914005543E-7</v>
      </c>
      <c r="AC239" s="2">
        <v>9.4669348755343244E-7</v>
      </c>
      <c r="AD239" s="2">
        <v>6.5627357304500893E-7</v>
      </c>
      <c r="AE239" s="2">
        <v>6.7513200905204929E-7</v>
      </c>
      <c r="AF239" s="2">
        <v>5.3369373899924563E-7</v>
      </c>
      <c r="AG239" s="2">
        <v>7.6942418908725177E-7</v>
      </c>
      <c r="AH239" s="2">
        <v>7.2793562987176262E-7</v>
      </c>
      <c r="AI239" s="28">
        <v>7.1473472466683429E-7</v>
      </c>
      <c r="AJ239" s="2">
        <v>7.8073925069147606E-7</v>
      </c>
      <c r="AK239" s="2">
        <v>1.1993965300477748E-6</v>
      </c>
      <c r="AL239" s="2">
        <v>1.1994715300477724E-6</v>
      </c>
    </row>
    <row r="242" spans="1:38" x14ac:dyDescent="0.4">
      <c r="A242" s="9" t="s">
        <v>153</v>
      </c>
    </row>
    <row r="243" spans="1:38" x14ac:dyDescent="0.4">
      <c r="A243" s="2" t="s">
        <v>67</v>
      </c>
    </row>
    <row r="244" spans="1:38" x14ac:dyDescent="0.4">
      <c r="A244" s="6" t="s">
        <v>154</v>
      </c>
      <c r="B244" s="6"/>
      <c r="C244" s="6"/>
    </row>
    <row r="245" spans="1:38" x14ac:dyDescent="0.4">
      <c r="A245" s="6" t="s">
        <v>155</v>
      </c>
      <c r="B245" s="6"/>
      <c r="C245" s="6"/>
    </row>
    <row r="246" spans="1:38" x14ac:dyDescent="0.4">
      <c r="A246" s="4" t="s">
        <v>156</v>
      </c>
      <c r="B246" s="4"/>
      <c r="C246" s="4"/>
    </row>
    <row r="247" spans="1:38" x14ac:dyDescent="0.4">
      <c r="A247" s="51" t="s">
        <v>315</v>
      </c>
      <c r="B247" s="6"/>
      <c r="C247" s="6"/>
    </row>
    <row r="248" spans="1:38" x14ac:dyDescent="0.4">
      <c r="A248" s="2" t="s">
        <v>36</v>
      </c>
      <c r="D248" s="10">
        <f t="shared" ref="D248:AL248" si="70">D254</f>
        <v>2.2789999999999999</v>
      </c>
      <c r="E248" s="10">
        <f t="shared" si="70"/>
        <v>2.2789999999999999</v>
      </c>
      <c r="F248" s="10">
        <f t="shared" si="70"/>
        <v>0.35199999999999998</v>
      </c>
      <c r="G248" s="10">
        <f t="shared" si="70"/>
        <v>9.2999999999999999E-2</v>
      </c>
      <c r="H248" s="10">
        <f t="shared" si="70"/>
        <v>0.16900000000000001</v>
      </c>
      <c r="I248" s="10">
        <f t="shared" si="70"/>
        <v>4.2999999999999997E-2</v>
      </c>
      <c r="J248" s="10">
        <f t="shared" si="70"/>
        <v>4.2000000000000003E-2</v>
      </c>
      <c r="K248" s="10">
        <f t="shared" si="70"/>
        <v>0.104</v>
      </c>
      <c r="L248" s="10">
        <f t="shared" si="70"/>
        <v>0.14499999999999999</v>
      </c>
      <c r="M248" s="10">
        <f t="shared" si="70"/>
        <v>5.1999999999999998E-2</v>
      </c>
      <c r="N248" s="10">
        <f t="shared" si="70"/>
        <v>8.5999999999999993E-2</v>
      </c>
      <c r="O248" s="10">
        <f t="shared" si="70"/>
        <v>2.3E-2</v>
      </c>
      <c r="P248" s="10">
        <f t="shared" si="70"/>
        <v>4.2000000000000003E-2</v>
      </c>
      <c r="Q248" s="10">
        <f t="shared" si="70"/>
        <v>5.0999999999999997E-2</v>
      </c>
      <c r="R248" s="10">
        <f t="shared" si="70"/>
        <v>1.4822E-2</v>
      </c>
      <c r="S248" s="10">
        <f t="shared" si="70"/>
        <v>1.4822E-2</v>
      </c>
      <c r="T248" s="10">
        <f t="shared" si="70"/>
        <v>1.4822E-2</v>
      </c>
      <c r="U248" s="10">
        <f t="shared" si="70"/>
        <v>1.4822E-2</v>
      </c>
      <c r="V248" s="10">
        <f t="shared" si="70"/>
        <v>1.4999999999999999E-2</v>
      </c>
      <c r="W248" s="10">
        <f t="shared" si="70"/>
        <v>1.4822E-2</v>
      </c>
      <c r="X248" s="10">
        <f t="shared" si="70"/>
        <v>1.4822E-2</v>
      </c>
      <c r="Y248" s="10">
        <f t="shared" si="70"/>
        <v>1.4822E-2</v>
      </c>
      <c r="Z248" s="10">
        <f t="shared" si="70"/>
        <v>1.4822E-2</v>
      </c>
      <c r="AA248" s="10">
        <f t="shared" si="70"/>
        <v>1.4822E-2</v>
      </c>
      <c r="AB248" s="10">
        <f t="shared" si="70"/>
        <v>1.4822E-2</v>
      </c>
      <c r="AC248" s="10">
        <f t="shared" si="70"/>
        <v>1.4822E-2</v>
      </c>
      <c r="AD248" s="10">
        <f t="shared" si="70"/>
        <v>1.8360000000000001E-2</v>
      </c>
      <c r="AE248" s="10">
        <f t="shared" si="70"/>
        <v>7.5999999999999998E-2</v>
      </c>
      <c r="AF248" s="10">
        <f t="shared" si="70"/>
        <v>7.5999999999999998E-2</v>
      </c>
      <c r="AG248" s="10">
        <f t="shared" si="70"/>
        <v>7.5999999999999998E-2</v>
      </c>
      <c r="AH248" s="10">
        <f t="shared" si="70"/>
        <v>7.5999999999999998E-2</v>
      </c>
      <c r="AI248" s="10">
        <f t="shared" si="70"/>
        <v>7.5999999999999998E-2</v>
      </c>
      <c r="AJ248" s="10">
        <f t="shared" si="70"/>
        <v>7.5999999999999998E-2</v>
      </c>
      <c r="AK248" s="10">
        <f t="shared" si="70"/>
        <v>7.5999999999999998E-2</v>
      </c>
      <c r="AL248" s="10">
        <f t="shared" si="70"/>
        <v>7.5999999999999998E-2</v>
      </c>
    </row>
    <row r="249" spans="1:38" x14ac:dyDescent="0.4">
      <c r="A249" s="14" t="s">
        <v>26</v>
      </c>
      <c r="B249" s="14"/>
      <c r="C249" s="14"/>
      <c r="D249" s="14"/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</row>
    <row r="250" spans="1:38" x14ac:dyDescent="0.4">
      <c r="A250" s="16" t="s">
        <v>27</v>
      </c>
      <c r="D250" s="10"/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f t="shared" ref="T250:AL253" si="71">(T248-S248)/S248</f>
        <v>0</v>
      </c>
      <c r="U250" s="17">
        <f t="shared" si="71"/>
        <v>0</v>
      </c>
      <c r="V250" s="17">
        <f t="shared" si="71"/>
        <v>1.2009175549858274E-2</v>
      </c>
      <c r="W250" s="17">
        <f t="shared" si="71"/>
        <v>-1.1866666666666623E-2</v>
      </c>
      <c r="X250" s="17">
        <f t="shared" si="71"/>
        <v>0</v>
      </c>
      <c r="Y250" s="17">
        <f t="shared" si="71"/>
        <v>0</v>
      </c>
      <c r="Z250" s="17">
        <f t="shared" si="71"/>
        <v>0</v>
      </c>
      <c r="AA250" s="17">
        <f t="shared" si="71"/>
        <v>0</v>
      </c>
      <c r="AB250" s="17">
        <f t="shared" si="71"/>
        <v>0</v>
      </c>
      <c r="AC250" s="17">
        <f t="shared" si="71"/>
        <v>0</v>
      </c>
      <c r="AD250" s="17">
        <f t="shared" si="71"/>
        <v>0.23869923087302666</v>
      </c>
      <c r="AE250" s="17">
        <f t="shared" si="71"/>
        <v>3.1394335511982567</v>
      </c>
      <c r="AF250" s="17">
        <f t="shared" si="71"/>
        <v>0</v>
      </c>
      <c r="AG250" s="17">
        <f t="shared" si="71"/>
        <v>0</v>
      </c>
      <c r="AH250" s="22">
        <f t="shared" si="71"/>
        <v>0</v>
      </c>
      <c r="AI250" s="23">
        <f t="shared" si="71"/>
        <v>0</v>
      </c>
      <c r="AJ250" s="23">
        <f t="shared" si="71"/>
        <v>0</v>
      </c>
      <c r="AK250" s="23">
        <f t="shared" si="71"/>
        <v>0</v>
      </c>
      <c r="AL250" s="23">
        <f t="shared" si="71"/>
        <v>0</v>
      </c>
    </row>
    <row r="251" spans="1:38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  <c r="AK251" s="23" t="e">
        <f t="shared" si="71"/>
        <v>#DIV/0!</v>
      </c>
    </row>
    <row r="252" spans="1:38" hidden="1" x14ac:dyDescent="0.4">
      <c r="A252" s="2" t="s">
        <v>157</v>
      </c>
      <c r="B252" s="2" t="s">
        <v>158</v>
      </c>
      <c r="AI252" s="28"/>
      <c r="AK252" s="23" t="e">
        <f t="shared" si="71"/>
        <v>#DIV/0!</v>
      </c>
    </row>
    <row r="253" spans="1:38" hidden="1" x14ac:dyDescent="0.4">
      <c r="A253" s="2" t="s">
        <v>159</v>
      </c>
      <c r="B253" s="2" t="s">
        <v>160</v>
      </c>
      <c r="AI253" s="28"/>
      <c r="AK253" s="23" t="e">
        <f t="shared" si="71"/>
        <v>#DIV/0!</v>
      </c>
    </row>
    <row r="254" spans="1:38" x14ac:dyDescent="0.4">
      <c r="A254" s="2" t="s">
        <v>161</v>
      </c>
      <c r="B254" s="2" t="s">
        <v>162</v>
      </c>
      <c r="D254" s="2">
        <v>2.2789999999999999</v>
      </c>
      <c r="E254" s="2">
        <v>2.2789999999999999</v>
      </c>
      <c r="F254" s="2">
        <v>0.35199999999999998</v>
      </c>
      <c r="G254" s="2">
        <v>9.2999999999999999E-2</v>
      </c>
      <c r="H254" s="2">
        <v>0.16900000000000001</v>
      </c>
      <c r="I254" s="2">
        <v>4.2999999999999997E-2</v>
      </c>
      <c r="J254" s="2">
        <v>4.2000000000000003E-2</v>
      </c>
      <c r="K254" s="2">
        <v>0.104</v>
      </c>
      <c r="L254" s="2">
        <v>0.14499999999999999</v>
      </c>
      <c r="M254" s="2">
        <v>5.1999999999999998E-2</v>
      </c>
      <c r="N254" s="2">
        <v>8.5999999999999993E-2</v>
      </c>
      <c r="O254" s="2">
        <v>2.3E-2</v>
      </c>
      <c r="P254" s="2">
        <v>4.2000000000000003E-2</v>
      </c>
      <c r="Q254" s="2">
        <v>5.0999999999999997E-2</v>
      </c>
      <c r="R254" s="2">
        <v>1.4822E-2</v>
      </c>
      <c r="S254" s="2">
        <v>1.4822E-2</v>
      </c>
      <c r="T254" s="2">
        <v>1.4822E-2</v>
      </c>
      <c r="U254" s="2">
        <v>1.4822E-2</v>
      </c>
      <c r="V254" s="2">
        <v>1.4999999999999999E-2</v>
      </c>
      <c r="W254" s="2">
        <v>1.4822E-2</v>
      </c>
      <c r="X254" s="2">
        <v>1.4822E-2</v>
      </c>
      <c r="Y254" s="2">
        <v>1.4822E-2</v>
      </c>
      <c r="Z254" s="2">
        <v>1.4822E-2</v>
      </c>
      <c r="AA254" s="2">
        <v>1.4822E-2</v>
      </c>
      <c r="AB254" s="2">
        <v>1.4822E-2</v>
      </c>
      <c r="AC254" s="2">
        <v>1.4822E-2</v>
      </c>
      <c r="AD254" s="2">
        <v>1.8360000000000001E-2</v>
      </c>
      <c r="AE254" s="2">
        <v>7.5999999999999998E-2</v>
      </c>
      <c r="AF254" s="2">
        <v>7.5999999999999998E-2</v>
      </c>
      <c r="AG254" s="2">
        <v>7.5999999999999998E-2</v>
      </c>
      <c r="AH254" s="2">
        <v>7.5999999999999998E-2</v>
      </c>
      <c r="AI254" s="28">
        <v>7.5999999999999998E-2</v>
      </c>
      <c r="AJ254" s="2">
        <v>7.5999999999999998E-2</v>
      </c>
      <c r="AK254" s="2">
        <v>7.5999999999999998E-2</v>
      </c>
      <c r="AL254" s="2">
        <v>7.5999999999999998E-2</v>
      </c>
    </row>
    <row r="255" spans="1:38" hidden="1" x14ac:dyDescent="0.4">
      <c r="A255" s="2" t="s">
        <v>163</v>
      </c>
      <c r="B255" s="2" t="s">
        <v>164</v>
      </c>
      <c r="AI255" s="28"/>
    </row>
    <row r="256" spans="1:38" hidden="1" x14ac:dyDescent="0.4">
      <c r="A256" s="2" t="s">
        <v>165</v>
      </c>
      <c r="B256" s="2" t="s">
        <v>166</v>
      </c>
    </row>
    <row r="259" spans="1:35" x14ac:dyDescent="0.4">
      <c r="A259" s="9" t="s">
        <v>167</v>
      </c>
    </row>
    <row r="260" spans="1:35" x14ac:dyDescent="0.4">
      <c r="A260" s="2" t="s">
        <v>67</v>
      </c>
    </row>
    <row r="261" spans="1:35" x14ac:dyDescent="0.4">
      <c r="A261" s="33" t="s">
        <v>168</v>
      </c>
      <c r="B261" s="6"/>
      <c r="C261" s="6"/>
    </row>
    <row r="262" spans="1:35" hidden="1" x14ac:dyDescent="0.4">
      <c r="A262" s="2" t="s">
        <v>36</v>
      </c>
      <c r="D262" s="10">
        <f t="shared" ref="D262:AI262" si="72">D266</f>
        <v>0</v>
      </c>
      <c r="E262" s="10">
        <f t="shared" si="72"/>
        <v>0</v>
      </c>
      <c r="F262" s="10">
        <f t="shared" si="72"/>
        <v>0</v>
      </c>
      <c r="G262" s="10">
        <f t="shared" si="72"/>
        <v>0</v>
      </c>
      <c r="H262" s="10">
        <f t="shared" si="72"/>
        <v>0</v>
      </c>
      <c r="I262" s="10">
        <f t="shared" si="72"/>
        <v>0</v>
      </c>
      <c r="J262" s="10">
        <f t="shared" si="72"/>
        <v>0</v>
      </c>
      <c r="K262" s="10">
        <f t="shared" si="72"/>
        <v>0</v>
      </c>
      <c r="L262" s="10">
        <f t="shared" si="72"/>
        <v>0</v>
      </c>
      <c r="M262" s="10">
        <f t="shared" si="72"/>
        <v>0</v>
      </c>
      <c r="N262" s="10">
        <f t="shared" si="72"/>
        <v>0</v>
      </c>
      <c r="O262" s="10">
        <f t="shared" si="72"/>
        <v>0</v>
      </c>
      <c r="P262" s="10">
        <f t="shared" si="72"/>
        <v>0</v>
      </c>
      <c r="Q262" s="10">
        <f t="shared" si="72"/>
        <v>0</v>
      </c>
      <c r="R262" s="10">
        <f t="shared" si="72"/>
        <v>0</v>
      </c>
      <c r="S262" s="10">
        <f t="shared" si="72"/>
        <v>0</v>
      </c>
      <c r="T262" s="10">
        <f t="shared" si="72"/>
        <v>0</v>
      </c>
      <c r="U262" s="10">
        <f t="shared" si="72"/>
        <v>0</v>
      </c>
      <c r="V262" s="10">
        <f t="shared" si="72"/>
        <v>0</v>
      </c>
      <c r="W262" s="10">
        <f t="shared" si="72"/>
        <v>0</v>
      </c>
      <c r="X262" s="10">
        <f t="shared" si="72"/>
        <v>0</v>
      </c>
      <c r="Y262" s="10">
        <f t="shared" si="72"/>
        <v>0</v>
      </c>
      <c r="Z262" s="10">
        <f t="shared" si="72"/>
        <v>0</v>
      </c>
      <c r="AA262" s="10">
        <f t="shared" si="72"/>
        <v>0</v>
      </c>
      <c r="AB262" s="10">
        <f t="shared" si="72"/>
        <v>0</v>
      </c>
      <c r="AC262" s="10">
        <f t="shared" si="72"/>
        <v>0</v>
      </c>
      <c r="AD262" s="10">
        <f t="shared" si="72"/>
        <v>0</v>
      </c>
      <c r="AE262" s="10">
        <f t="shared" si="72"/>
        <v>0</v>
      </c>
      <c r="AF262" s="10">
        <f t="shared" si="72"/>
        <v>0</v>
      </c>
      <c r="AG262" s="10">
        <f t="shared" si="72"/>
        <v>0</v>
      </c>
      <c r="AH262" s="10">
        <f t="shared" si="72"/>
        <v>0</v>
      </c>
      <c r="AI262" s="27">
        <f t="shared" si="72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3">(E262-$S262)/$S262</f>
        <v>#DIV/0!</v>
      </c>
      <c r="F263" s="15" t="e">
        <f t="shared" si="73"/>
        <v>#DIV/0!</v>
      </c>
      <c r="G263" s="15" t="e">
        <f t="shared" si="73"/>
        <v>#DIV/0!</v>
      </c>
      <c r="H263" s="15" t="e">
        <f t="shared" si="73"/>
        <v>#DIV/0!</v>
      </c>
      <c r="I263" s="15" t="e">
        <f t="shared" si="73"/>
        <v>#DIV/0!</v>
      </c>
      <c r="J263" s="15" t="e">
        <f t="shared" si="73"/>
        <v>#DIV/0!</v>
      </c>
      <c r="K263" s="15" t="e">
        <f t="shared" si="73"/>
        <v>#DIV/0!</v>
      </c>
      <c r="L263" s="15" t="e">
        <f t="shared" si="73"/>
        <v>#DIV/0!</v>
      </c>
      <c r="M263" s="15" t="e">
        <f t="shared" si="73"/>
        <v>#DIV/0!</v>
      </c>
      <c r="N263" s="15" t="e">
        <f t="shared" si="73"/>
        <v>#DIV/0!</v>
      </c>
      <c r="O263" s="15" t="e">
        <f t="shared" si="73"/>
        <v>#DIV/0!</v>
      </c>
      <c r="P263" s="15" t="e">
        <f t="shared" si="73"/>
        <v>#DIV/0!</v>
      </c>
      <c r="Q263" s="15" t="e">
        <f t="shared" si="73"/>
        <v>#DIV/0!</v>
      </c>
      <c r="R263" s="15" t="e">
        <f t="shared" si="73"/>
        <v>#DIV/0!</v>
      </c>
      <c r="S263" s="14"/>
      <c r="T263" s="15" t="e">
        <f t="shared" ref="T263:AI263" si="74">(T262-$S262)/$S262</f>
        <v>#DIV/0!</v>
      </c>
      <c r="U263" s="15" t="e">
        <f t="shared" si="74"/>
        <v>#DIV/0!</v>
      </c>
      <c r="V263" s="15" t="e">
        <f t="shared" si="74"/>
        <v>#DIV/0!</v>
      </c>
      <c r="W263" s="15" t="e">
        <f t="shared" si="74"/>
        <v>#DIV/0!</v>
      </c>
      <c r="X263" s="15" t="e">
        <f t="shared" si="74"/>
        <v>#DIV/0!</v>
      </c>
      <c r="Y263" s="15" t="e">
        <f t="shared" si="74"/>
        <v>#DIV/0!</v>
      </c>
      <c r="Z263" s="15" t="e">
        <f t="shared" si="74"/>
        <v>#DIV/0!</v>
      </c>
      <c r="AA263" s="15" t="e">
        <f t="shared" si="74"/>
        <v>#DIV/0!</v>
      </c>
      <c r="AB263" s="15" t="e">
        <f t="shared" si="74"/>
        <v>#DIV/0!</v>
      </c>
      <c r="AC263" s="15" t="e">
        <f t="shared" si="74"/>
        <v>#DIV/0!</v>
      </c>
      <c r="AD263" s="15" t="e">
        <f t="shared" si="74"/>
        <v>#DIV/0!</v>
      </c>
      <c r="AE263" s="15" t="e">
        <f t="shared" si="74"/>
        <v>#DIV/0!</v>
      </c>
      <c r="AF263" s="15" t="e">
        <f t="shared" si="74"/>
        <v>#DIV/0!</v>
      </c>
      <c r="AG263" s="15" t="e">
        <f t="shared" si="74"/>
        <v>#DIV/0!</v>
      </c>
      <c r="AH263" s="15" t="e">
        <f t="shared" si="74"/>
        <v>#DIV/0!</v>
      </c>
      <c r="AI263" s="21" t="e">
        <f t="shared" si="74"/>
        <v>#DIV/0!</v>
      </c>
    </row>
    <row r="264" spans="1:35" hidden="1" x14ac:dyDescent="0.4">
      <c r="A264" s="16" t="s">
        <v>27</v>
      </c>
      <c r="D264" s="10"/>
      <c r="E264" s="17" t="e">
        <f t="shared" ref="E264:R264" si="75">(E262-D262)/D262</f>
        <v>#DIV/0!</v>
      </c>
      <c r="F264" s="17" t="e">
        <f t="shared" si="75"/>
        <v>#DIV/0!</v>
      </c>
      <c r="G264" s="17" t="e">
        <f t="shared" si="75"/>
        <v>#DIV/0!</v>
      </c>
      <c r="H264" s="17" t="e">
        <f t="shared" si="75"/>
        <v>#DIV/0!</v>
      </c>
      <c r="I264" s="17" t="e">
        <f t="shared" si="75"/>
        <v>#DIV/0!</v>
      </c>
      <c r="J264" s="17" t="e">
        <f t="shared" si="75"/>
        <v>#DIV/0!</v>
      </c>
      <c r="K264" s="17" t="e">
        <f t="shared" si="75"/>
        <v>#DIV/0!</v>
      </c>
      <c r="L264" s="17" t="e">
        <f t="shared" si="75"/>
        <v>#DIV/0!</v>
      </c>
      <c r="M264" s="17" t="e">
        <f t="shared" si="75"/>
        <v>#DIV/0!</v>
      </c>
      <c r="N264" s="17" t="e">
        <f t="shared" si="75"/>
        <v>#DIV/0!</v>
      </c>
      <c r="O264" s="17" t="e">
        <f t="shared" si="75"/>
        <v>#DIV/0!</v>
      </c>
      <c r="P264" s="17" t="e">
        <f t="shared" si="75"/>
        <v>#DIV/0!</v>
      </c>
      <c r="Q264" s="17" t="e">
        <f t="shared" si="75"/>
        <v>#DIV/0!</v>
      </c>
      <c r="R264" s="17" t="e">
        <f t="shared" si="75"/>
        <v>#DIV/0!</v>
      </c>
      <c r="S264" s="10"/>
      <c r="T264" s="17" t="e">
        <f t="shared" ref="T264:AI264" si="76">(T262-S262)/S262</f>
        <v>#DIV/0!</v>
      </c>
      <c r="U264" s="17" t="e">
        <f t="shared" si="76"/>
        <v>#DIV/0!</v>
      </c>
      <c r="V264" s="17" t="e">
        <f t="shared" si="76"/>
        <v>#DIV/0!</v>
      </c>
      <c r="W264" s="17" t="e">
        <f t="shared" si="76"/>
        <v>#DIV/0!</v>
      </c>
      <c r="X264" s="17" t="e">
        <f t="shared" si="76"/>
        <v>#DIV/0!</v>
      </c>
      <c r="Y264" s="17" t="e">
        <f t="shared" si="76"/>
        <v>#DIV/0!</v>
      </c>
      <c r="Z264" s="17" t="e">
        <f t="shared" si="76"/>
        <v>#DIV/0!</v>
      </c>
      <c r="AA264" s="17" t="e">
        <f t="shared" si="76"/>
        <v>#DIV/0!</v>
      </c>
      <c r="AB264" s="17" t="e">
        <f t="shared" si="76"/>
        <v>#DIV/0!</v>
      </c>
      <c r="AC264" s="17" t="e">
        <f t="shared" si="76"/>
        <v>#DIV/0!</v>
      </c>
      <c r="AD264" s="17" t="e">
        <f t="shared" si="76"/>
        <v>#DIV/0!</v>
      </c>
      <c r="AE264" s="17" t="e">
        <f t="shared" si="76"/>
        <v>#DIV/0!</v>
      </c>
      <c r="AF264" s="17" t="e">
        <f t="shared" si="76"/>
        <v>#DIV/0!</v>
      </c>
      <c r="AG264" s="17" t="e">
        <f t="shared" si="76"/>
        <v>#DIV/0!</v>
      </c>
      <c r="AH264" s="22" t="e">
        <f t="shared" si="76"/>
        <v>#DIV/0!</v>
      </c>
      <c r="AI264" s="23" t="e">
        <f t="shared" si="76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6" t="s">
        <v>169</v>
      </c>
      <c r="B266" s="36" t="s">
        <v>170</v>
      </c>
      <c r="C266" s="36"/>
      <c r="AI266" s="28"/>
    </row>
    <row r="269" spans="1:35" x14ac:dyDescent="0.4">
      <c r="A269" s="9" t="s">
        <v>171</v>
      </c>
    </row>
    <row r="270" spans="1:35" x14ac:dyDescent="0.4">
      <c r="A270" s="2" t="s">
        <v>67</v>
      </c>
    </row>
    <row r="271" spans="1:35" x14ac:dyDescent="0.4">
      <c r="A271" s="6" t="s">
        <v>172</v>
      </c>
      <c r="B271" s="6"/>
      <c r="C271" s="6"/>
    </row>
    <row r="272" spans="1:35" x14ac:dyDescent="0.4">
      <c r="A272" s="6" t="s">
        <v>173</v>
      </c>
      <c r="B272" s="6"/>
      <c r="C272" s="6"/>
    </row>
    <row r="273" spans="1:38" x14ac:dyDescent="0.4">
      <c r="A273" s="6" t="s">
        <v>174</v>
      </c>
      <c r="B273" s="6"/>
      <c r="C273" s="6"/>
    </row>
    <row r="274" spans="1:38" hidden="1" x14ac:dyDescent="0.4">
      <c r="A274" s="2" t="s">
        <v>36</v>
      </c>
      <c r="D274" s="10">
        <f t="shared" ref="D274:AI274" si="77">D278+D280</f>
        <v>0</v>
      </c>
      <c r="E274" s="10">
        <f t="shared" si="77"/>
        <v>0</v>
      </c>
      <c r="F274" s="10">
        <f t="shared" si="77"/>
        <v>0</v>
      </c>
      <c r="G274" s="10">
        <f t="shared" si="77"/>
        <v>0</v>
      </c>
      <c r="H274" s="10">
        <f t="shared" si="77"/>
        <v>0</v>
      </c>
      <c r="I274" s="10">
        <f t="shared" si="77"/>
        <v>0</v>
      </c>
      <c r="J274" s="10">
        <f t="shared" si="77"/>
        <v>0</v>
      </c>
      <c r="K274" s="10">
        <f t="shared" si="77"/>
        <v>0</v>
      </c>
      <c r="L274" s="10">
        <f t="shared" si="77"/>
        <v>0</v>
      </c>
      <c r="M274" s="10">
        <f t="shared" si="77"/>
        <v>0</v>
      </c>
      <c r="N274" s="10">
        <f t="shared" si="77"/>
        <v>0</v>
      </c>
      <c r="O274" s="10">
        <f t="shared" si="77"/>
        <v>0</v>
      </c>
      <c r="P274" s="10">
        <f t="shared" si="77"/>
        <v>0</v>
      </c>
      <c r="Q274" s="10">
        <f t="shared" si="77"/>
        <v>0</v>
      </c>
      <c r="R274" s="10">
        <f t="shared" si="77"/>
        <v>0</v>
      </c>
      <c r="S274" s="10">
        <f t="shared" si="77"/>
        <v>0</v>
      </c>
      <c r="T274" s="10">
        <f t="shared" si="77"/>
        <v>0</v>
      </c>
      <c r="U274" s="10">
        <f t="shared" si="77"/>
        <v>0</v>
      </c>
      <c r="V274" s="10">
        <f t="shared" si="77"/>
        <v>0</v>
      </c>
      <c r="W274" s="10">
        <f t="shared" si="77"/>
        <v>0</v>
      </c>
      <c r="X274" s="10">
        <f t="shared" si="77"/>
        <v>0</v>
      </c>
      <c r="Y274" s="10">
        <f t="shared" si="77"/>
        <v>0</v>
      </c>
      <c r="Z274" s="10">
        <f t="shared" si="77"/>
        <v>0</v>
      </c>
      <c r="AA274" s="10">
        <f t="shared" si="77"/>
        <v>0</v>
      </c>
      <c r="AB274" s="10">
        <f t="shared" si="77"/>
        <v>0</v>
      </c>
      <c r="AC274" s="10">
        <f t="shared" si="77"/>
        <v>0</v>
      </c>
      <c r="AD274" s="10">
        <f t="shared" si="77"/>
        <v>0</v>
      </c>
      <c r="AE274" s="10">
        <f t="shared" si="77"/>
        <v>0</v>
      </c>
      <c r="AF274" s="10">
        <f t="shared" si="77"/>
        <v>0</v>
      </c>
      <c r="AG274" s="10">
        <f t="shared" si="77"/>
        <v>0</v>
      </c>
      <c r="AH274" s="10">
        <f t="shared" si="77"/>
        <v>0</v>
      </c>
      <c r="AI274" s="27">
        <f t="shared" si="77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8">(E274-$D274)/$D274</f>
        <v>#DIV/0!</v>
      </c>
      <c r="F275" s="15" t="e">
        <f t="shared" si="78"/>
        <v>#DIV/0!</v>
      </c>
      <c r="G275" s="15" t="e">
        <f t="shared" si="78"/>
        <v>#DIV/0!</v>
      </c>
      <c r="H275" s="15" t="e">
        <f t="shared" si="78"/>
        <v>#DIV/0!</v>
      </c>
      <c r="I275" s="15" t="e">
        <f t="shared" si="78"/>
        <v>#DIV/0!</v>
      </c>
      <c r="J275" s="15" t="e">
        <f t="shared" si="78"/>
        <v>#DIV/0!</v>
      </c>
      <c r="K275" s="15" t="e">
        <f t="shared" si="78"/>
        <v>#DIV/0!</v>
      </c>
      <c r="L275" s="15" t="e">
        <f t="shared" si="78"/>
        <v>#DIV/0!</v>
      </c>
      <c r="M275" s="15" t="e">
        <f t="shared" si="78"/>
        <v>#DIV/0!</v>
      </c>
      <c r="N275" s="15" t="e">
        <f t="shared" si="78"/>
        <v>#DIV/0!</v>
      </c>
      <c r="O275" s="15" t="e">
        <f t="shared" si="78"/>
        <v>#DIV/0!</v>
      </c>
      <c r="P275" s="15" t="e">
        <f t="shared" si="78"/>
        <v>#DIV/0!</v>
      </c>
      <c r="Q275" s="15" t="e">
        <f t="shared" si="78"/>
        <v>#DIV/0!</v>
      </c>
      <c r="R275" s="15" t="e">
        <f t="shared" si="78"/>
        <v>#DIV/0!</v>
      </c>
      <c r="S275" s="20" t="e">
        <f t="shared" si="78"/>
        <v>#DIV/0!</v>
      </c>
      <c r="T275" s="15" t="e">
        <f t="shared" si="78"/>
        <v>#DIV/0!</v>
      </c>
      <c r="U275" s="15" t="e">
        <f t="shared" si="78"/>
        <v>#DIV/0!</v>
      </c>
      <c r="V275" s="15" t="e">
        <f t="shared" si="78"/>
        <v>#DIV/0!</v>
      </c>
      <c r="W275" s="15" t="e">
        <f t="shared" si="78"/>
        <v>#DIV/0!</v>
      </c>
      <c r="X275" s="15" t="e">
        <f t="shared" si="78"/>
        <v>#DIV/0!</v>
      </c>
      <c r="Y275" s="15" t="e">
        <f t="shared" si="78"/>
        <v>#DIV/0!</v>
      </c>
      <c r="Z275" s="15" t="e">
        <f t="shared" si="78"/>
        <v>#DIV/0!</v>
      </c>
      <c r="AA275" s="15" t="e">
        <f t="shared" si="78"/>
        <v>#DIV/0!</v>
      </c>
      <c r="AB275" s="15" t="e">
        <f t="shared" si="78"/>
        <v>#DIV/0!</v>
      </c>
      <c r="AC275" s="15" t="e">
        <f t="shared" si="78"/>
        <v>#DIV/0!</v>
      </c>
      <c r="AD275" s="15" t="e">
        <f t="shared" si="78"/>
        <v>#DIV/0!</v>
      </c>
      <c r="AE275" s="15" t="e">
        <f t="shared" si="78"/>
        <v>#DIV/0!</v>
      </c>
      <c r="AF275" s="15" t="e">
        <f t="shared" si="78"/>
        <v>#DIV/0!</v>
      </c>
      <c r="AG275" s="15" t="e">
        <f t="shared" si="78"/>
        <v>#DIV/0!</v>
      </c>
      <c r="AH275" s="15" t="e">
        <f t="shared" si="78"/>
        <v>#DIV/0!</v>
      </c>
      <c r="AI275" s="21" t="e">
        <f t="shared" si="78"/>
        <v>#DIV/0!</v>
      </c>
    </row>
    <row r="276" spans="1:38" hidden="1" x14ac:dyDescent="0.4">
      <c r="A276" s="16" t="s">
        <v>27</v>
      </c>
      <c r="D276" s="10"/>
      <c r="E276" s="17" t="e">
        <f t="shared" ref="E276:AI276" si="79">(E274-D274)/D274</f>
        <v>#DIV/0!</v>
      </c>
      <c r="F276" s="17" t="e">
        <f t="shared" si="79"/>
        <v>#DIV/0!</v>
      </c>
      <c r="G276" s="17" t="e">
        <f t="shared" si="79"/>
        <v>#DIV/0!</v>
      </c>
      <c r="H276" s="17" t="e">
        <f t="shared" si="79"/>
        <v>#DIV/0!</v>
      </c>
      <c r="I276" s="17" t="e">
        <f t="shared" si="79"/>
        <v>#DIV/0!</v>
      </c>
      <c r="J276" s="17" t="e">
        <f t="shared" si="79"/>
        <v>#DIV/0!</v>
      </c>
      <c r="K276" s="17" t="e">
        <f t="shared" si="79"/>
        <v>#DIV/0!</v>
      </c>
      <c r="L276" s="17" t="e">
        <f t="shared" si="79"/>
        <v>#DIV/0!</v>
      </c>
      <c r="M276" s="17" t="e">
        <f t="shared" si="79"/>
        <v>#DIV/0!</v>
      </c>
      <c r="N276" s="17" t="e">
        <f t="shared" si="79"/>
        <v>#DIV/0!</v>
      </c>
      <c r="O276" s="17" t="e">
        <f t="shared" si="79"/>
        <v>#DIV/0!</v>
      </c>
      <c r="P276" s="17" t="e">
        <f t="shared" si="79"/>
        <v>#DIV/0!</v>
      </c>
      <c r="Q276" s="17" t="e">
        <f t="shared" si="79"/>
        <v>#DIV/0!</v>
      </c>
      <c r="R276" s="17" t="e">
        <f t="shared" si="79"/>
        <v>#DIV/0!</v>
      </c>
      <c r="S276" s="17" t="e">
        <f t="shared" si="79"/>
        <v>#DIV/0!</v>
      </c>
      <c r="T276" s="17" t="e">
        <f t="shared" si="79"/>
        <v>#DIV/0!</v>
      </c>
      <c r="U276" s="17" t="e">
        <f t="shared" si="79"/>
        <v>#DIV/0!</v>
      </c>
      <c r="V276" s="17" t="e">
        <f t="shared" si="79"/>
        <v>#DIV/0!</v>
      </c>
      <c r="W276" s="17" t="e">
        <f t="shared" si="79"/>
        <v>#DIV/0!</v>
      </c>
      <c r="X276" s="17" t="e">
        <f t="shared" si="79"/>
        <v>#DIV/0!</v>
      </c>
      <c r="Y276" s="17" t="e">
        <f t="shared" si="79"/>
        <v>#DIV/0!</v>
      </c>
      <c r="Z276" s="17" t="e">
        <f t="shared" si="79"/>
        <v>#DIV/0!</v>
      </c>
      <c r="AA276" s="17" t="e">
        <f t="shared" si="79"/>
        <v>#DIV/0!</v>
      </c>
      <c r="AB276" s="17" t="e">
        <f t="shared" si="79"/>
        <v>#DIV/0!</v>
      </c>
      <c r="AC276" s="17" t="e">
        <f t="shared" si="79"/>
        <v>#DIV/0!</v>
      </c>
      <c r="AD276" s="17" t="e">
        <f t="shared" si="79"/>
        <v>#DIV/0!</v>
      </c>
      <c r="AE276" s="17" t="e">
        <f t="shared" si="79"/>
        <v>#DIV/0!</v>
      </c>
      <c r="AF276" s="17" t="e">
        <f t="shared" si="79"/>
        <v>#DIV/0!</v>
      </c>
      <c r="AG276" s="17" t="e">
        <f t="shared" si="79"/>
        <v>#DIV/0!</v>
      </c>
      <c r="AH276" s="22" t="e">
        <f t="shared" si="79"/>
        <v>#DIV/0!</v>
      </c>
      <c r="AI276" s="23" t="e">
        <f t="shared" si="79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175</v>
      </c>
      <c r="B278" s="2" t="s">
        <v>176</v>
      </c>
      <c r="AI278" s="28"/>
    </row>
    <row r="279" spans="1:38" hidden="1" x14ac:dyDescent="0.4">
      <c r="A279" s="2" t="s">
        <v>177</v>
      </c>
      <c r="B279" s="2" t="s">
        <v>178</v>
      </c>
    </row>
    <row r="280" spans="1:38" hidden="1" x14ac:dyDescent="0.4">
      <c r="A280" s="2" t="s">
        <v>179</v>
      </c>
      <c r="B280" s="2" t="s">
        <v>180</v>
      </c>
    </row>
    <row r="283" spans="1:38" x14ac:dyDescent="0.4">
      <c r="A283" s="9" t="s">
        <v>181</v>
      </c>
    </row>
    <row r="284" spans="1:38" x14ac:dyDescent="0.4">
      <c r="A284" s="2" t="s">
        <v>67</v>
      </c>
    </row>
    <row r="285" spans="1:38" x14ac:dyDescent="0.4">
      <c r="A285" s="33" t="s">
        <v>182</v>
      </c>
      <c r="B285" s="6"/>
      <c r="C285" s="6"/>
    </row>
    <row r="286" spans="1:38" x14ac:dyDescent="0.4">
      <c r="A286" s="4" t="s">
        <v>183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0">D291</f>
        <v>0.48668</v>
      </c>
      <c r="E287" s="10">
        <f t="shared" si="80"/>
        <v>0.38594000000000001</v>
      </c>
      <c r="F287" s="10">
        <f t="shared" si="80"/>
        <v>0.17802000000000001</v>
      </c>
      <c r="G287" s="10">
        <f t="shared" si="80"/>
        <v>0.10856</v>
      </c>
      <c r="H287" s="10">
        <f t="shared" si="80"/>
        <v>8.0500000000000002E-2</v>
      </c>
      <c r="I287" s="10">
        <f t="shared" si="80"/>
        <v>7.9119999999999996E-2</v>
      </c>
      <c r="J287" s="10">
        <f t="shared" si="80"/>
        <v>7.3139999999999997E-2</v>
      </c>
      <c r="K287" s="10">
        <f t="shared" si="80"/>
        <v>9.4299999999999995E-2</v>
      </c>
      <c r="L287" s="10">
        <f t="shared" si="80"/>
        <v>0.11638</v>
      </c>
      <c r="M287" s="10">
        <f t="shared" si="80"/>
        <v>0.10764</v>
      </c>
      <c r="N287" s="10">
        <f t="shared" si="80"/>
        <v>0.10672</v>
      </c>
      <c r="O287" s="10">
        <f t="shared" si="80"/>
        <v>0.11316</v>
      </c>
      <c r="P287" s="10">
        <f t="shared" si="80"/>
        <v>8.0500000000000002E-2</v>
      </c>
      <c r="Q287" s="10">
        <f t="shared" si="80"/>
        <v>7.2679999999999995E-2</v>
      </c>
      <c r="R287" s="10">
        <f t="shared" si="80"/>
        <v>6.762E-2</v>
      </c>
      <c r="S287" s="10">
        <f t="shared" si="80"/>
        <v>5.1979999999999998E-2</v>
      </c>
      <c r="T287" s="10">
        <f t="shared" si="80"/>
        <v>4.5999999999999999E-2</v>
      </c>
      <c r="U287" s="10">
        <f t="shared" si="80"/>
        <v>5.1979999999999998E-2</v>
      </c>
      <c r="V287" s="10">
        <f t="shared" si="80"/>
        <v>4.9588E-2</v>
      </c>
      <c r="W287" s="10">
        <f t="shared" si="80"/>
        <v>2.0976000000000002E-2</v>
      </c>
      <c r="X287" s="10">
        <f t="shared" si="80"/>
        <v>1.7847999999999999E-2</v>
      </c>
      <c r="Y287" s="10">
        <f t="shared" si="80"/>
        <v>1.9411999999999999E-2</v>
      </c>
      <c r="Z287" s="10">
        <f t="shared" si="80"/>
        <v>1.7342E-2</v>
      </c>
      <c r="AA287" s="10">
        <f t="shared" si="80"/>
        <v>1.5916E-2</v>
      </c>
      <c r="AB287" s="10">
        <f t="shared" si="80"/>
        <v>1.3294E-2</v>
      </c>
      <c r="AC287" s="10">
        <f t="shared" si="80"/>
        <v>1.0994E-2</v>
      </c>
      <c r="AD287" s="10">
        <f>AD291+AD292</f>
        <v>1.0349000000000001E-2</v>
      </c>
      <c r="AE287" s="10">
        <f t="shared" ref="AE287:AG287" si="81">AE291+AE292</f>
        <v>1.1668999999999999E-2</v>
      </c>
      <c r="AF287" s="10">
        <f t="shared" si="81"/>
        <v>1.0482E-2</v>
      </c>
      <c r="AG287" s="10">
        <f t="shared" si="81"/>
        <v>7.7105999999999997E-3</v>
      </c>
      <c r="AH287" s="10">
        <f t="shared" si="80"/>
        <v>7.8200000000000006E-3</v>
      </c>
      <c r="AI287" s="27">
        <f t="shared" si="80"/>
        <v>7.3452480000000004E-3</v>
      </c>
      <c r="AJ287" s="27">
        <f t="shared" si="80"/>
        <v>5.2532000000000004E-3</v>
      </c>
      <c r="AK287" s="27">
        <f t="shared" si="80"/>
        <v>4.9203720000000001E-3</v>
      </c>
      <c r="AL287" s="27">
        <f t="shared" si="80"/>
        <v>4.0491959999999997E-3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2">(E287-$D287)/$D287</f>
        <v>-0.20699432892249525</v>
      </c>
      <c r="F288" s="15">
        <f t="shared" si="82"/>
        <v>-0.63421550094517953</v>
      </c>
      <c r="G288" s="15">
        <f t="shared" si="82"/>
        <v>-0.77693761814744799</v>
      </c>
      <c r="H288" s="15">
        <f t="shared" si="82"/>
        <v>-0.83459357277882795</v>
      </c>
      <c r="I288" s="15">
        <f t="shared" si="82"/>
        <v>-0.83742911153119104</v>
      </c>
      <c r="J288" s="15">
        <f t="shared" si="82"/>
        <v>-0.84971644612476371</v>
      </c>
      <c r="K288" s="15">
        <f t="shared" si="82"/>
        <v>-0.80623818525519853</v>
      </c>
      <c r="L288" s="15">
        <f t="shared" si="82"/>
        <v>-0.76086956521739135</v>
      </c>
      <c r="M288" s="15">
        <f t="shared" si="82"/>
        <v>-0.77882797731568998</v>
      </c>
      <c r="N288" s="15">
        <f t="shared" si="82"/>
        <v>-0.78071833648393196</v>
      </c>
      <c r="O288" s="15">
        <f t="shared" si="82"/>
        <v>-0.76748582230623819</v>
      </c>
      <c r="P288" s="15">
        <f t="shared" si="82"/>
        <v>-0.83459357277882795</v>
      </c>
      <c r="Q288" s="15">
        <f t="shared" si="82"/>
        <v>-0.85066162570888471</v>
      </c>
      <c r="R288" s="15">
        <f t="shared" si="82"/>
        <v>-0.86105860113421551</v>
      </c>
      <c r="S288" s="20">
        <f t="shared" si="82"/>
        <v>-0.8931947069943289</v>
      </c>
      <c r="T288" s="15">
        <f t="shared" si="82"/>
        <v>-0.90548204158790169</v>
      </c>
      <c r="U288" s="15">
        <f t="shared" si="82"/>
        <v>-0.8931947069943289</v>
      </c>
      <c r="V288" s="15">
        <f t="shared" si="82"/>
        <v>-0.89810964083175804</v>
      </c>
      <c r="W288" s="15">
        <f t="shared" si="82"/>
        <v>-0.95689981096408316</v>
      </c>
      <c r="X288" s="15">
        <f t="shared" si="82"/>
        <v>-0.96332703213610593</v>
      </c>
      <c r="Y288" s="15">
        <f t="shared" si="82"/>
        <v>-0.9601134215500946</v>
      </c>
      <c r="Z288" s="15">
        <f t="shared" si="82"/>
        <v>-0.9643667296786389</v>
      </c>
      <c r="AA288" s="15">
        <f t="shared" si="82"/>
        <v>-0.96729678638941397</v>
      </c>
      <c r="AB288" s="15">
        <f t="shared" si="82"/>
        <v>-0.97268431001890354</v>
      </c>
      <c r="AC288" s="15">
        <f t="shared" si="82"/>
        <v>-0.9774102079395085</v>
      </c>
      <c r="AD288" s="15">
        <f t="shared" si="82"/>
        <v>-0.97873551409550419</v>
      </c>
      <c r="AE288" s="15">
        <f t="shared" si="82"/>
        <v>-0.97602325963672232</v>
      </c>
      <c r="AF288" s="15">
        <f t="shared" si="82"/>
        <v>-0.97846223391139975</v>
      </c>
      <c r="AG288" s="15">
        <f t="shared" si="82"/>
        <v>-0.98415673543190596</v>
      </c>
      <c r="AH288" s="15">
        <f t="shared" si="82"/>
        <v>-0.98393194706994336</v>
      </c>
      <c r="AI288" s="21">
        <f t="shared" si="82"/>
        <v>-0.98490743815237936</v>
      </c>
      <c r="AJ288" s="21">
        <f t="shared" si="82"/>
        <v>-0.9892060491493383</v>
      </c>
      <c r="AK288" s="21">
        <f t="shared" si="82"/>
        <v>-0.98988992356373795</v>
      </c>
      <c r="AL288" s="21">
        <f t="shared" si="82"/>
        <v>-0.99167996219281673</v>
      </c>
    </row>
    <row r="289" spans="1:38" x14ac:dyDescent="0.4">
      <c r="A289" s="16" t="s">
        <v>27</v>
      </c>
      <c r="D289" s="10"/>
      <c r="E289" s="17">
        <f t="shared" ref="E289:AH289" si="83">(E287-D287)/D287</f>
        <v>-0.20699432892249525</v>
      </c>
      <c r="F289" s="17">
        <f t="shared" si="83"/>
        <v>-0.53873659117997619</v>
      </c>
      <c r="G289" s="17">
        <f t="shared" si="83"/>
        <v>-0.39018087855297162</v>
      </c>
      <c r="H289" s="17">
        <f t="shared" si="83"/>
        <v>-0.25847457627118647</v>
      </c>
      <c r="I289" s="17">
        <f t="shared" si="83"/>
        <v>-1.714285714285722E-2</v>
      </c>
      <c r="J289" s="17">
        <f t="shared" si="83"/>
        <v>-7.5581395348837205E-2</v>
      </c>
      <c r="K289" s="17">
        <f t="shared" si="83"/>
        <v>0.28930817610062892</v>
      </c>
      <c r="L289" s="17">
        <f t="shared" si="83"/>
        <v>0.23414634146341468</v>
      </c>
      <c r="M289" s="17">
        <f t="shared" si="83"/>
        <v>-7.5098814229248995E-2</v>
      </c>
      <c r="N289" s="17">
        <f t="shared" si="83"/>
        <v>-8.547008547008586E-3</v>
      </c>
      <c r="O289" s="17">
        <f t="shared" si="83"/>
        <v>6.0344827586206913E-2</v>
      </c>
      <c r="P289" s="17">
        <f t="shared" si="83"/>
        <v>-0.28861788617886175</v>
      </c>
      <c r="Q289" s="17">
        <f t="shared" si="83"/>
        <v>-9.7142857142857239E-2</v>
      </c>
      <c r="R289" s="17">
        <f t="shared" si="83"/>
        <v>-6.9620253164556903E-2</v>
      </c>
      <c r="S289" s="17">
        <f t="shared" si="83"/>
        <v>-0.23129251700680273</v>
      </c>
      <c r="T289" s="17">
        <f t="shared" si="83"/>
        <v>-0.1150442477876106</v>
      </c>
      <c r="U289" s="17">
        <f t="shared" si="83"/>
        <v>0.12999999999999998</v>
      </c>
      <c r="V289" s="17">
        <f t="shared" si="83"/>
        <v>-4.6017699115044219E-2</v>
      </c>
      <c r="W289" s="17">
        <f t="shared" si="83"/>
        <v>-0.57699443413729123</v>
      </c>
      <c r="X289" s="17">
        <f t="shared" si="83"/>
        <v>-0.14912280701754396</v>
      </c>
      <c r="Y289" s="17">
        <f t="shared" si="83"/>
        <v>8.762886597938141E-2</v>
      </c>
      <c r="Z289" s="17">
        <f t="shared" si="83"/>
        <v>-0.10663507109004734</v>
      </c>
      <c r="AA289" s="17">
        <f t="shared" si="83"/>
        <v>-8.2228116710875349E-2</v>
      </c>
      <c r="AB289" s="17">
        <f t="shared" si="83"/>
        <v>-0.16473988439306356</v>
      </c>
      <c r="AC289" s="17">
        <f t="shared" si="83"/>
        <v>-0.17301038062283736</v>
      </c>
      <c r="AD289" s="17">
        <f t="shared" si="83"/>
        <v>-5.8668364562488605E-2</v>
      </c>
      <c r="AE289" s="17">
        <f t="shared" si="83"/>
        <v>0.12754855541598203</v>
      </c>
      <c r="AF289" s="17">
        <f t="shared" si="83"/>
        <v>-0.10172251264032899</v>
      </c>
      <c r="AG289" s="17">
        <f t="shared" si="83"/>
        <v>-0.26439610761305099</v>
      </c>
      <c r="AH289" s="22">
        <f t="shared" si="83"/>
        <v>1.4188260316966361E-2</v>
      </c>
      <c r="AI289" s="23">
        <f>(AI287-AH287)/AH287</f>
        <v>-6.0709974424552449E-2</v>
      </c>
      <c r="AJ289" s="23">
        <f>(AJ287-AI287)/AI287</f>
        <v>-0.2848165235537316</v>
      </c>
      <c r="AK289" s="23">
        <f>(AK287-AJ287)/AJ287</f>
        <v>-6.3357191806898708E-2</v>
      </c>
      <c r="AL289" s="23">
        <f>(AL287-AK287)/AK287</f>
        <v>-0.17705490560469825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  <c r="AJ290" s="23">
        <f>(AJ288-AI288)/AI288</f>
        <v>4.364482214717403E-3</v>
      </c>
    </row>
    <row r="291" spans="1:38" x14ac:dyDescent="0.4">
      <c r="A291" s="2" t="s">
        <v>184</v>
      </c>
      <c r="B291" s="2" t="s">
        <v>185</v>
      </c>
      <c r="D291" s="2">
        <v>0.48668</v>
      </c>
      <c r="E291" s="2">
        <v>0.38594000000000001</v>
      </c>
      <c r="F291" s="2">
        <v>0.17802000000000001</v>
      </c>
      <c r="G291" s="2">
        <v>0.10856</v>
      </c>
      <c r="H291" s="2">
        <v>8.0500000000000002E-2</v>
      </c>
      <c r="I291" s="2">
        <v>7.9119999999999996E-2</v>
      </c>
      <c r="J291" s="2">
        <v>7.3139999999999997E-2</v>
      </c>
      <c r="K291" s="2">
        <v>9.4299999999999995E-2</v>
      </c>
      <c r="L291" s="2">
        <v>0.11638</v>
      </c>
      <c r="M291" s="2">
        <v>0.10764</v>
      </c>
      <c r="N291" s="2">
        <v>0.10672</v>
      </c>
      <c r="O291" s="2">
        <v>0.11316</v>
      </c>
      <c r="P291" s="2">
        <v>8.0500000000000002E-2</v>
      </c>
      <c r="Q291" s="2">
        <v>7.2679999999999995E-2</v>
      </c>
      <c r="R291" s="2">
        <v>6.762E-2</v>
      </c>
      <c r="S291" s="2">
        <v>5.1979999999999998E-2</v>
      </c>
      <c r="T291" s="2">
        <v>4.5999999999999999E-2</v>
      </c>
      <c r="U291" s="2">
        <v>5.1979999999999998E-2</v>
      </c>
      <c r="V291" s="2">
        <v>4.9588E-2</v>
      </c>
      <c r="W291" s="2">
        <v>2.0976000000000002E-2</v>
      </c>
      <c r="X291" s="2">
        <v>1.7847999999999999E-2</v>
      </c>
      <c r="Y291" s="2">
        <v>1.9411999999999999E-2</v>
      </c>
      <c r="Z291" s="2">
        <v>1.7342E-2</v>
      </c>
      <c r="AA291" s="2">
        <v>1.5916E-2</v>
      </c>
      <c r="AB291" s="2">
        <v>1.3294E-2</v>
      </c>
      <c r="AC291" s="2">
        <v>1.0994E-2</v>
      </c>
      <c r="AD291" s="2">
        <v>1.0212000000000001E-2</v>
      </c>
      <c r="AE291" s="2">
        <v>1.1224E-2</v>
      </c>
      <c r="AF291" s="2">
        <v>1.0212000000000001E-2</v>
      </c>
      <c r="AG291" s="2">
        <v>7.6819999999999996E-3</v>
      </c>
      <c r="AH291" s="2">
        <v>7.8200000000000006E-3</v>
      </c>
      <c r="AI291" s="28">
        <v>7.3452480000000004E-3</v>
      </c>
      <c r="AJ291" s="2">
        <v>5.2532000000000004E-3</v>
      </c>
      <c r="AK291" s="2">
        <v>4.9203720000000001E-3</v>
      </c>
      <c r="AL291" s="2">
        <v>4.0491959999999997E-3</v>
      </c>
    </row>
    <row r="292" spans="1:38" x14ac:dyDescent="0.4">
      <c r="A292" s="2" t="s">
        <v>186</v>
      </c>
      <c r="B292" s="2" t="s">
        <v>187</v>
      </c>
      <c r="C292" s="26"/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1.37E-4</v>
      </c>
      <c r="AE292" s="2">
        <v>4.4499999999999997E-4</v>
      </c>
      <c r="AF292" s="2">
        <v>2.7E-4</v>
      </c>
      <c r="AG292" s="2">
        <v>2.8600000000000001E-5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188</v>
      </c>
    </row>
    <row r="296" spans="1:38" x14ac:dyDescent="0.4">
      <c r="A296" s="2" t="s">
        <v>67</v>
      </c>
    </row>
    <row r="297" spans="1:38" x14ac:dyDescent="0.4">
      <c r="A297" s="33" t="s">
        <v>189</v>
      </c>
      <c r="B297" s="6"/>
      <c r="C297" s="6"/>
    </row>
    <row r="298" spans="1:38" x14ac:dyDescent="0.4">
      <c r="A298" s="33" t="s">
        <v>190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4">D304</f>
        <v>4.7904440849136105E-4</v>
      </c>
      <c r="E299" s="10">
        <f t="shared" si="84"/>
        <v>7.3167479306889482E-4</v>
      </c>
      <c r="F299" s="10">
        <f t="shared" si="84"/>
        <v>1.382317198631788E-4</v>
      </c>
      <c r="G299" s="10">
        <f t="shared" si="84"/>
        <v>6.6732554416707013E-5</v>
      </c>
      <c r="H299" s="10">
        <f t="shared" si="84"/>
        <v>1.048654426548253E-4</v>
      </c>
      <c r="I299" s="10">
        <f t="shared" si="84"/>
        <v>9.5332220595295734E-5</v>
      </c>
      <c r="J299" s="10">
        <f t="shared" si="84"/>
        <v>1.3346510883341403E-4</v>
      </c>
      <c r="K299" s="10">
        <f t="shared" si="84"/>
        <v>1.5253155295247316E-4</v>
      </c>
      <c r="L299" s="10">
        <f t="shared" si="84"/>
        <v>2.3594724597335694E-4</v>
      </c>
      <c r="M299" s="10">
        <f t="shared" si="84"/>
        <v>2.0973088530965061E-4</v>
      </c>
      <c r="N299" s="10">
        <f t="shared" si="84"/>
        <v>1.6087312225456153E-4</v>
      </c>
      <c r="O299" s="10">
        <f t="shared" si="84"/>
        <v>1.2023014750000001E-4</v>
      </c>
      <c r="P299" s="10">
        <f t="shared" si="84"/>
        <v>1.9281618189999998E-4</v>
      </c>
      <c r="Q299" s="10">
        <f t="shared" si="84"/>
        <v>3.4620696575000004E-4</v>
      </c>
      <c r="R299" s="10">
        <f t="shared" si="84"/>
        <v>4.3739147600000002E-4</v>
      </c>
      <c r="S299" s="10">
        <f t="shared" si="84"/>
        <v>4.9687339565000006E-4</v>
      </c>
      <c r="T299" s="10">
        <f t="shared" si="84"/>
        <v>4.1601057935000002E-4</v>
      </c>
      <c r="U299" s="10">
        <f t="shared" si="84"/>
        <v>6.2731240046999992E-4</v>
      </c>
      <c r="V299" s="10">
        <f t="shared" si="84"/>
        <v>6.1375084153000002E-4</v>
      </c>
      <c r="W299" s="10">
        <f t="shared" si="84"/>
        <v>3.34735464E-4</v>
      </c>
      <c r="X299" s="10">
        <f t="shared" si="84"/>
        <v>3.5791911010000003E-4</v>
      </c>
      <c r="Y299" s="10">
        <f t="shared" si="84"/>
        <v>3.2444115000000002E-4</v>
      </c>
      <c r="Z299" s="10">
        <f t="shared" si="84"/>
        <v>3.4216435000000001E-4</v>
      </c>
      <c r="AA299" s="10">
        <f t="shared" si="84"/>
        <v>3.4134030598274997E-4</v>
      </c>
      <c r="AB299" s="10">
        <f t="shared" si="84"/>
        <v>3.5417155200000004E-4</v>
      </c>
      <c r="AC299" s="10">
        <f t="shared" si="84"/>
        <v>3.1833423839999997E-4</v>
      </c>
      <c r="AD299" s="10">
        <f t="shared" si="84"/>
        <v>2.8335839999999997E-4</v>
      </c>
      <c r="AE299" s="10">
        <f t="shared" si="84"/>
        <v>3.022368E-4</v>
      </c>
      <c r="AF299" s="10">
        <f t="shared" si="84"/>
        <v>2.8545600000000001E-4</v>
      </c>
      <c r="AG299" s="10">
        <f t="shared" si="84"/>
        <v>3.1582559999999998E-4</v>
      </c>
      <c r="AH299" s="10">
        <f t="shared" si="84"/>
        <v>4.2809280000000004E-4</v>
      </c>
      <c r="AI299" s="10">
        <f t="shared" si="84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5">(E299-$D299)/$D299</f>
        <v>0.52736318407960214</v>
      </c>
      <c r="F300" s="15">
        <f t="shared" si="85"/>
        <v>-0.71144278606965183</v>
      </c>
      <c r="G300" s="15">
        <f t="shared" si="85"/>
        <v>-0.8606965174129354</v>
      </c>
      <c r="H300" s="15">
        <f t="shared" si="85"/>
        <v>-0.78109452736318408</v>
      </c>
      <c r="I300" s="15">
        <f t="shared" si="85"/>
        <v>-0.80099502487562191</v>
      </c>
      <c r="J300" s="15">
        <f t="shared" si="85"/>
        <v>-0.72139303482587069</v>
      </c>
      <c r="K300" s="15">
        <f t="shared" si="85"/>
        <v>-0.68159203980099503</v>
      </c>
      <c r="L300" s="15">
        <f t="shared" si="85"/>
        <v>-0.5074626865671642</v>
      </c>
      <c r="M300" s="15">
        <f t="shared" si="85"/>
        <v>-0.56218905472636815</v>
      </c>
      <c r="N300" s="15">
        <f t="shared" si="85"/>
        <v>-0.66417910447761197</v>
      </c>
      <c r="O300" s="15">
        <f t="shared" si="85"/>
        <v>-0.74902087286930896</v>
      </c>
      <c r="P300" s="15">
        <f t="shared" si="85"/>
        <v>-0.59749831438962053</v>
      </c>
      <c r="Q300" s="15">
        <f t="shared" si="85"/>
        <v>-0.27729671902382003</v>
      </c>
      <c r="R300" s="15">
        <f t="shared" si="85"/>
        <v>-8.6950044198485163E-2</v>
      </c>
      <c r="S300" s="20">
        <f t="shared" si="85"/>
        <v>3.7217817059565034E-2</v>
      </c>
      <c r="T300" s="15">
        <f t="shared" si="85"/>
        <v>-0.13158243374527931</v>
      </c>
      <c r="U300" s="15">
        <f t="shared" si="85"/>
        <v>0.30950782297109874</v>
      </c>
      <c r="V300" s="15">
        <f t="shared" si="85"/>
        <v>0.28119821597096928</v>
      </c>
      <c r="W300" s="15">
        <f t="shared" si="85"/>
        <v>-0.30124335433916971</v>
      </c>
      <c r="X300" s="15">
        <f t="shared" si="85"/>
        <v>-0.25284774489450151</v>
      </c>
      <c r="Y300" s="15">
        <f t="shared" si="85"/>
        <v>-0.32273262301139893</v>
      </c>
      <c r="Z300" s="15">
        <f t="shared" si="85"/>
        <v>-0.28573563549657732</v>
      </c>
      <c r="AA300" s="15">
        <f t="shared" si="85"/>
        <v>-0.28745581843294682</v>
      </c>
      <c r="AB300" s="15">
        <f t="shared" si="85"/>
        <v>-0.26067073172739669</v>
      </c>
      <c r="AC300" s="15">
        <f t="shared" si="85"/>
        <v>-0.33548073465147077</v>
      </c>
      <c r="AD300" s="15">
        <f t="shared" si="85"/>
        <v>-0.40849241745171111</v>
      </c>
      <c r="AE300" s="15">
        <f t="shared" si="85"/>
        <v>-0.36908396248309316</v>
      </c>
      <c r="AF300" s="15">
        <f t="shared" si="85"/>
        <v>-0.40411370023297571</v>
      </c>
      <c r="AG300" s="15">
        <f t="shared" si="85"/>
        <v>-0.34071749006606872</v>
      </c>
      <c r="AH300" s="15">
        <f t="shared" si="85"/>
        <v>-0.10636092935897373</v>
      </c>
      <c r="AI300" s="21">
        <f t="shared" si="85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6">(E299-D299)/D299</f>
        <v>0.52736318407960214</v>
      </c>
      <c r="F301" s="17">
        <f t="shared" si="86"/>
        <v>-0.81107491856677527</v>
      </c>
      <c r="G301" s="17">
        <f t="shared" si="86"/>
        <v>-0.51724137931034475</v>
      </c>
      <c r="H301" s="17">
        <f t="shared" si="86"/>
        <v>0.5714285714285714</v>
      </c>
      <c r="I301" s="17">
        <f t="shared" si="86"/>
        <v>-9.090909090909087E-2</v>
      </c>
      <c r="J301" s="17">
        <f t="shared" si="86"/>
        <v>0.39999999999999997</v>
      </c>
      <c r="K301" s="17">
        <f t="shared" si="86"/>
        <v>0.14285714285714279</v>
      </c>
      <c r="L301" s="17">
        <f t="shared" si="86"/>
        <v>0.54687500000000011</v>
      </c>
      <c r="M301" s="17">
        <f t="shared" si="86"/>
        <v>-0.11111111111111113</v>
      </c>
      <c r="N301" s="17">
        <f t="shared" si="86"/>
        <v>-0.23295454545454555</v>
      </c>
      <c r="O301" s="17">
        <f t="shared" si="86"/>
        <v>-0.25263993254416423</v>
      </c>
      <c r="P301" s="17">
        <f t="shared" si="86"/>
        <v>0.60372573692467568</v>
      </c>
      <c r="Q301" s="17">
        <f t="shared" si="86"/>
        <v>0.79552858239643465</v>
      </c>
      <c r="R301" s="17">
        <f t="shared" si="86"/>
        <v>0.26338150086744744</v>
      </c>
      <c r="S301" s="17">
        <f t="shared" si="86"/>
        <v>0.13599240706282087</v>
      </c>
      <c r="T301" s="17">
        <f t="shared" si="86"/>
        <v>-0.16274330042206606</v>
      </c>
      <c r="U301" s="17">
        <f t="shared" si="86"/>
        <v>0.50792415291493453</v>
      </c>
      <c r="V301" s="17">
        <f t="shared" si="86"/>
        <v>-2.1618509262433208E-2</v>
      </c>
      <c r="W301" s="17">
        <f t="shared" si="86"/>
        <v>-0.4546069164393346</v>
      </c>
      <c r="X301" s="17">
        <f t="shared" si="86"/>
        <v>6.9259605250550998E-2</v>
      </c>
      <c r="Y301" s="17">
        <f t="shared" si="86"/>
        <v>-9.3534989206490005E-2</v>
      </c>
      <c r="Z301" s="17">
        <f t="shared" si="86"/>
        <v>5.4626856056945894E-2</v>
      </c>
      <c r="AA301" s="17">
        <f t="shared" si="86"/>
        <v>-2.4083280951099689E-3</v>
      </c>
      <c r="AB301" s="17">
        <f t="shared" si="86"/>
        <v>3.7590773173732703E-2</v>
      </c>
      <c r="AC301" s="17">
        <f t="shared" si="86"/>
        <v>-0.10118631323613497</v>
      </c>
      <c r="AD301" s="17">
        <f t="shared" si="86"/>
        <v>-0.10987143128491078</v>
      </c>
      <c r="AE301" s="17">
        <f t="shared" si="86"/>
        <v>6.6623752816221557E-2</v>
      </c>
      <c r="AF301" s="17">
        <f t="shared" si="86"/>
        <v>-5.5522027761013837E-2</v>
      </c>
      <c r="AG301" s="17">
        <f t="shared" si="86"/>
        <v>0.10638977635782736</v>
      </c>
      <c r="AH301" s="22">
        <f t="shared" si="86"/>
        <v>0.35547213398787197</v>
      </c>
      <c r="AI301" s="23">
        <f t="shared" si="86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191</v>
      </c>
      <c r="B303" s="2" t="s">
        <v>192</v>
      </c>
      <c r="AI303" s="28"/>
    </row>
    <row r="304" spans="1:38" hidden="1" x14ac:dyDescent="0.4">
      <c r="A304" s="2" t="s">
        <v>193</v>
      </c>
      <c r="B304" s="2" t="s">
        <v>194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195</v>
      </c>
    </row>
    <row r="308" spans="1:38" x14ac:dyDescent="0.4">
      <c r="A308" s="2" t="s">
        <v>67</v>
      </c>
    </row>
    <row r="309" spans="1:38" x14ac:dyDescent="0.4">
      <c r="A309" s="6" t="s">
        <v>196</v>
      </c>
      <c r="B309" s="6"/>
      <c r="C309" s="6"/>
    </row>
    <row r="310" spans="1:38" x14ac:dyDescent="0.4">
      <c r="A310" s="6" t="s">
        <v>197</v>
      </c>
      <c r="B310" s="6"/>
      <c r="C310" s="6"/>
    </row>
    <row r="311" spans="1:38" x14ac:dyDescent="0.4">
      <c r="A311" s="6" t="s">
        <v>198</v>
      </c>
      <c r="B311" s="6"/>
      <c r="C311" s="6"/>
    </row>
    <row r="312" spans="1:38" x14ac:dyDescent="0.4">
      <c r="A312" s="6" t="s">
        <v>199</v>
      </c>
      <c r="B312" s="6"/>
      <c r="C312" s="6"/>
    </row>
    <row r="313" spans="1:38" x14ac:dyDescent="0.4">
      <c r="A313" s="6" t="s">
        <v>200</v>
      </c>
      <c r="B313" s="6"/>
      <c r="C313" s="6"/>
    </row>
    <row r="314" spans="1:38" x14ac:dyDescent="0.4">
      <c r="A314" s="6" t="s">
        <v>201</v>
      </c>
      <c r="B314" s="6"/>
      <c r="C314" s="6"/>
    </row>
    <row r="315" spans="1:38" x14ac:dyDescent="0.4">
      <c r="A315" s="4" t="s">
        <v>202</v>
      </c>
      <c r="B315" s="4"/>
      <c r="C315" s="4"/>
    </row>
    <row r="316" spans="1:38" x14ac:dyDescent="0.4">
      <c r="A316" s="2" t="s">
        <v>36</v>
      </c>
      <c r="D316" s="10">
        <f>D326</f>
        <v>0</v>
      </c>
      <c r="E316" s="10">
        <f t="shared" ref="E316:R316" si="87">E326</f>
        <v>0</v>
      </c>
      <c r="F316" s="10">
        <f t="shared" si="87"/>
        <v>0</v>
      </c>
      <c r="G316" s="10">
        <f t="shared" si="87"/>
        <v>0</v>
      </c>
      <c r="H316" s="10">
        <f t="shared" si="87"/>
        <v>0</v>
      </c>
      <c r="I316" s="10">
        <f t="shared" si="87"/>
        <v>0</v>
      </c>
      <c r="J316" s="10">
        <f t="shared" si="87"/>
        <v>0</v>
      </c>
      <c r="K316" s="10">
        <f t="shared" si="87"/>
        <v>0</v>
      </c>
      <c r="L316" s="10">
        <f t="shared" si="87"/>
        <v>0</v>
      </c>
      <c r="M316" s="10">
        <f t="shared" si="87"/>
        <v>0</v>
      </c>
      <c r="N316" s="10">
        <f t="shared" si="87"/>
        <v>0</v>
      </c>
      <c r="O316" s="10">
        <f t="shared" si="87"/>
        <v>0</v>
      </c>
      <c r="P316" s="10">
        <f t="shared" si="87"/>
        <v>0</v>
      </c>
      <c r="Q316" s="10">
        <f t="shared" si="87"/>
        <v>0</v>
      </c>
      <c r="R316" s="10">
        <f t="shared" si="87"/>
        <v>0</v>
      </c>
      <c r="S316" s="10">
        <f>S326</f>
        <v>0.3426864</v>
      </c>
      <c r="T316" s="10">
        <f t="shared" ref="T316:AL316" si="88">T326</f>
        <v>0.41732320000000001</v>
      </c>
      <c r="U316" s="10">
        <f t="shared" si="88"/>
        <v>0.62406399999999995</v>
      </c>
      <c r="V316" s="10">
        <f t="shared" si="88"/>
        <v>0.67902240000000003</v>
      </c>
      <c r="W316" s="10">
        <f t="shared" si="88"/>
        <v>0.26452160000000002</v>
      </c>
      <c r="X316" s="10">
        <f t="shared" si="88"/>
        <v>0.33390560000000002</v>
      </c>
      <c r="Y316" s="10">
        <f t="shared" si="88"/>
        <v>0.32167519999999999</v>
      </c>
      <c r="Z316" s="10">
        <f t="shared" si="88"/>
        <v>0.45809119999999998</v>
      </c>
      <c r="AA316" s="10">
        <f t="shared" si="88"/>
        <v>0.57051680000000005</v>
      </c>
      <c r="AB316" s="10">
        <f t="shared" si="88"/>
        <v>0.5235552</v>
      </c>
      <c r="AC316" s="10">
        <f t="shared" si="88"/>
        <v>0.46600960000000002</v>
      </c>
      <c r="AD316" s="10">
        <f t="shared" si="88"/>
        <v>0.3722432</v>
      </c>
      <c r="AE316" s="10">
        <f t="shared" si="88"/>
        <v>0.41544160000000002</v>
      </c>
      <c r="AF316" s="10">
        <f t="shared" si="88"/>
        <v>0.46350079999999999</v>
      </c>
      <c r="AG316" s="10">
        <f t="shared" si="88"/>
        <v>0.53547199999999995</v>
      </c>
      <c r="AH316" s="10">
        <f t="shared" si="88"/>
        <v>0.36261568</v>
      </c>
      <c r="AI316" s="10">
        <f t="shared" si="88"/>
        <v>0.40058636800000003</v>
      </c>
      <c r="AJ316" s="10">
        <f t="shared" si="88"/>
        <v>0.52676646400000005</v>
      </c>
      <c r="AK316" s="10">
        <f t="shared" si="88"/>
        <v>0.26606137600000002</v>
      </c>
      <c r="AL316" s="10">
        <f t="shared" si="88"/>
        <v>0.47648854400000001</v>
      </c>
    </row>
    <row r="317" spans="1:38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f t="shared" ref="T318:AL318" si="89">(T316-S316)/S316</f>
        <v>0.21779913063372228</v>
      </c>
      <c r="U318" s="17">
        <f t="shared" si="89"/>
        <v>0.49539733233139194</v>
      </c>
      <c r="V318" s="17">
        <f t="shared" si="89"/>
        <v>8.806532663316595E-2</v>
      </c>
      <c r="W318" s="17">
        <f t="shared" si="89"/>
        <v>-0.61043759381133811</v>
      </c>
      <c r="X318" s="17">
        <f t="shared" si="89"/>
        <v>0.26229994072317719</v>
      </c>
      <c r="Y318" s="17">
        <f t="shared" si="89"/>
        <v>-3.6628316506222204E-2</v>
      </c>
      <c r="Z318" s="17">
        <f t="shared" si="89"/>
        <v>0.42407994150621492</v>
      </c>
      <c r="AA318" s="17">
        <f t="shared" si="89"/>
        <v>0.24542187232586016</v>
      </c>
      <c r="AB318" s="17">
        <f t="shared" si="89"/>
        <v>-8.2314140442490108E-2</v>
      </c>
      <c r="AC318" s="17">
        <f t="shared" si="89"/>
        <v>-0.10991314764899665</v>
      </c>
      <c r="AD318" s="17">
        <f t="shared" si="89"/>
        <v>-0.20121130551816963</v>
      </c>
      <c r="AE318" s="17">
        <f t="shared" si="89"/>
        <v>0.11604886267902281</v>
      </c>
      <c r="AF318" s="17">
        <f t="shared" si="89"/>
        <v>0.11568220418946963</v>
      </c>
      <c r="AG318" s="17">
        <f t="shared" si="89"/>
        <v>0.15527740189445188</v>
      </c>
      <c r="AH318" s="22">
        <f t="shared" si="89"/>
        <v>-0.32281112737920931</v>
      </c>
      <c r="AI318" s="23">
        <f t="shared" si="89"/>
        <v>0.10471330969471598</v>
      </c>
      <c r="AJ318" s="23">
        <f t="shared" si="89"/>
        <v>0.31498849206970519</v>
      </c>
      <c r="AK318" s="23">
        <f t="shared" si="89"/>
        <v>-0.49491587983854646</v>
      </c>
      <c r="AL318" s="23">
        <f t="shared" si="89"/>
        <v>0.79089708985042606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203</v>
      </c>
      <c r="B320" s="2" t="s">
        <v>204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205</v>
      </c>
      <c r="B321" s="2" t="s">
        <v>206</v>
      </c>
      <c r="D321" s="2" t="s">
        <v>207</v>
      </c>
      <c r="E321" s="2" t="s">
        <v>207</v>
      </c>
      <c r="F321" s="2" t="s">
        <v>207</v>
      </c>
      <c r="G321" s="2" t="s">
        <v>207</v>
      </c>
      <c r="H321" s="2" t="s">
        <v>207</v>
      </c>
      <c r="I321" s="2" t="s">
        <v>207</v>
      </c>
      <c r="J321" s="2" t="s">
        <v>207</v>
      </c>
      <c r="K321" s="2" t="s">
        <v>207</v>
      </c>
      <c r="L321" s="2" t="s">
        <v>207</v>
      </c>
      <c r="M321" s="2" t="s">
        <v>207</v>
      </c>
      <c r="N321" s="2" t="s">
        <v>207</v>
      </c>
      <c r="O321" s="2" t="s">
        <v>207</v>
      </c>
      <c r="P321" s="2" t="s">
        <v>207</v>
      </c>
      <c r="Q321" s="2" t="s">
        <v>207</v>
      </c>
      <c r="R321" s="2" t="s">
        <v>207</v>
      </c>
      <c r="S321" s="2" t="s">
        <v>207</v>
      </c>
      <c r="T321" s="2" t="s">
        <v>207</v>
      </c>
      <c r="U321" s="2" t="s">
        <v>207</v>
      </c>
      <c r="V321" s="2" t="s">
        <v>207</v>
      </c>
      <c r="W321" s="2" t="s">
        <v>207</v>
      </c>
      <c r="X321" s="2" t="s">
        <v>207</v>
      </c>
      <c r="Y321" s="2" t="s">
        <v>207</v>
      </c>
      <c r="Z321" s="2" t="s">
        <v>207</v>
      </c>
      <c r="AA321" s="2" t="s">
        <v>207</v>
      </c>
      <c r="AB321" s="2" t="s">
        <v>207</v>
      </c>
      <c r="AC321" s="2" t="s">
        <v>207</v>
      </c>
      <c r="AD321" s="2" t="s">
        <v>207</v>
      </c>
      <c r="AE321" s="2" t="s">
        <v>207</v>
      </c>
      <c r="AF321" s="2" t="s">
        <v>207</v>
      </c>
      <c r="AG321" s="2" t="s">
        <v>207</v>
      </c>
      <c r="AH321" s="2" t="s">
        <v>207</v>
      </c>
    </row>
    <row r="322" spans="1:38" hidden="1" x14ac:dyDescent="0.4">
      <c r="A322" s="2" t="s">
        <v>208</v>
      </c>
      <c r="B322" s="2" t="s">
        <v>209</v>
      </c>
      <c r="D322" s="2" t="s">
        <v>207</v>
      </c>
      <c r="E322" s="2" t="s">
        <v>207</v>
      </c>
      <c r="F322" s="2" t="s">
        <v>207</v>
      </c>
      <c r="G322" s="2" t="s">
        <v>207</v>
      </c>
      <c r="H322" s="2" t="s">
        <v>207</v>
      </c>
      <c r="I322" s="2" t="s">
        <v>207</v>
      </c>
      <c r="J322" s="2" t="s">
        <v>207</v>
      </c>
      <c r="K322" s="2" t="s">
        <v>207</v>
      </c>
      <c r="L322" s="2" t="s">
        <v>207</v>
      </c>
      <c r="M322" s="2" t="s">
        <v>207</v>
      </c>
      <c r="N322" s="2" t="s">
        <v>207</v>
      </c>
      <c r="O322" s="2" t="s">
        <v>207</v>
      </c>
      <c r="P322" s="2" t="s">
        <v>207</v>
      </c>
      <c r="Q322" s="2" t="s">
        <v>207</v>
      </c>
      <c r="R322" s="2" t="s">
        <v>207</v>
      </c>
      <c r="S322" s="2" t="s">
        <v>207</v>
      </c>
      <c r="T322" s="2" t="s">
        <v>207</v>
      </c>
      <c r="U322" s="2" t="s">
        <v>207</v>
      </c>
      <c r="V322" s="2" t="s">
        <v>207</v>
      </c>
      <c r="W322" s="2" t="s">
        <v>207</v>
      </c>
      <c r="X322" s="2" t="s">
        <v>207</v>
      </c>
      <c r="Y322" s="2" t="s">
        <v>207</v>
      </c>
      <c r="Z322" s="2" t="s">
        <v>207</v>
      </c>
      <c r="AA322" s="2" t="s">
        <v>207</v>
      </c>
      <c r="AB322" s="2" t="s">
        <v>207</v>
      </c>
      <c r="AC322" s="2" t="s">
        <v>207</v>
      </c>
      <c r="AD322" s="2" t="s">
        <v>207</v>
      </c>
      <c r="AE322" s="2" t="s">
        <v>207</v>
      </c>
      <c r="AF322" s="2" t="s">
        <v>207</v>
      </c>
      <c r="AG322" s="2" t="s">
        <v>207</v>
      </c>
      <c r="AH322" s="2" t="s">
        <v>207</v>
      </c>
    </row>
    <row r="323" spans="1:38" hidden="1" x14ac:dyDescent="0.4">
      <c r="A323" s="2" t="s">
        <v>210</v>
      </c>
      <c r="B323" s="2" t="s">
        <v>211</v>
      </c>
      <c r="D323" s="2" t="s">
        <v>207</v>
      </c>
      <c r="E323" s="2" t="s">
        <v>207</v>
      </c>
      <c r="F323" s="2" t="s">
        <v>207</v>
      </c>
      <c r="G323" s="2" t="s">
        <v>207</v>
      </c>
      <c r="H323" s="2" t="s">
        <v>207</v>
      </c>
      <c r="I323" s="2" t="s">
        <v>207</v>
      </c>
      <c r="J323" s="2" t="s">
        <v>207</v>
      </c>
      <c r="K323" s="2" t="s">
        <v>207</v>
      </c>
      <c r="L323" s="2" t="s">
        <v>207</v>
      </c>
      <c r="M323" s="2" t="s">
        <v>207</v>
      </c>
      <c r="N323" s="2" t="s">
        <v>207</v>
      </c>
      <c r="O323" s="2" t="s">
        <v>207</v>
      </c>
      <c r="P323" s="2" t="s">
        <v>207</v>
      </c>
      <c r="Q323" s="2" t="s">
        <v>207</v>
      </c>
      <c r="R323" s="2" t="s">
        <v>207</v>
      </c>
      <c r="S323" s="2" t="s">
        <v>207</v>
      </c>
      <c r="T323" s="2" t="s">
        <v>207</v>
      </c>
      <c r="U323" s="2" t="s">
        <v>207</v>
      </c>
      <c r="V323" s="2" t="s">
        <v>207</v>
      </c>
      <c r="W323" s="2" t="s">
        <v>207</v>
      </c>
      <c r="X323" s="2" t="s">
        <v>207</v>
      </c>
      <c r="Y323" s="2" t="s">
        <v>207</v>
      </c>
      <c r="Z323" s="2" t="s">
        <v>207</v>
      </c>
      <c r="AA323" s="2" t="s">
        <v>207</v>
      </c>
      <c r="AB323" s="2" t="s">
        <v>207</v>
      </c>
      <c r="AC323" s="2" t="s">
        <v>207</v>
      </c>
      <c r="AD323" s="2" t="s">
        <v>207</v>
      </c>
      <c r="AE323" s="2" t="s">
        <v>207</v>
      </c>
      <c r="AF323" s="2" t="s">
        <v>207</v>
      </c>
      <c r="AG323" s="2" t="s">
        <v>207</v>
      </c>
      <c r="AH323" s="2" t="s">
        <v>207</v>
      </c>
    </row>
    <row r="324" spans="1:38" hidden="1" x14ac:dyDescent="0.4">
      <c r="A324" s="2" t="s">
        <v>212</v>
      </c>
      <c r="B324" s="2" t="s">
        <v>213</v>
      </c>
      <c r="D324" s="2" t="s">
        <v>207</v>
      </c>
      <c r="E324" s="2" t="s">
        <v>207</v>
      </c>
      <c r="F324" s="2" t="s">
        <v>207</v>
      </c>
      <c r="G324" s="2" t="s">
        <v>207</v>
      </c>
      <c r="H324" s="2" t="s">
        <v>207</v>
      </c>
      <c r="I324" s="2" t="s">
        <v>207</v>
      </c>
      <c r="J324" s="2" t="s">
        <v>207</v>
      </c>
      <c r="K324" s="2" t="s">
        <v>207</v>
      </c>
      <c r="L324" s="2" t="s">
        <v>207</v>
      </c>
      <c r="M324" s="2" t="s">
        <v>207</v>
      </c>
      <c r="N324" s="2" t="s">
        <v>207</v>
      </c>
      <c r="O324" s="2" t="s">
        <v>207</v>
      </c>
      <c r="P324" s="2" t="s">
        <v>207</v>
      </c>
      <c r="Q324" s="2" t="s">
        <v>207</v>
      </c>
      <c r="R324" s="2" t="s">
        <v>207</v>
      </c>
      <c r="S324" s="2" t="s">
        <v>207</v>
      </c>
      <c r="T324" s="2" t="s">
        <v>207</v>
      </c>
      <c r="U324" s="2" t="s">
        <v>207</v>
      </c>
      <c r="V324" s="2" t="s">
        <v>207</v>
      </c>
      <c r="W324" s="2" t="s">
        <v>207</v>
      </c>
      <c r="X324" s="2" t="s">
        <v>207</v>
      </c>
      <c r="Y324" s="2" t="s">
        <v>207</v>
      </c>
      <c r="Z324" s="2" t="s">
        <v>207</v>
      </c>
      <c r="AA324" s="2" t="s">
        <v>207</v>
      </c>
      <c r="AB324" s="2" t="s">
        <v>207</v>
      </c>
      <c r="AC324" s="2" t="s">
        <v>207</v>
      </c>
      <c r="AD324" s="2" t="s">
        <v>207</v>
      </c>
      <c r="AE324" s="2" t="s">
        <v>207</v>
      </c>
      <c r="AF324" s="2" t="s">
        <v>207</v>
      </c>
      <c r="AG324" s="2" t="s">
        <v>207</v>
      </c>
      <c r="AH324" s="2" t="s">
        <v>207</v>
      </c>
    </row>
    <row r="325" spans="1:38" hidden="1" x14ac:dyDescent="0.4">
      <c r="A325" s="2" t="s">
        <v>214</v>
      </c>
      <c r="B325" s="2" t="s">
        <v>215</v>
      </c>
    </row>
    <row r="326" spans="1:38" x14ac:dyDescent="0.4">
      <c r="A326" s="2" t="s">
        <v>216</v>
      </c>
      <c r="B326" s="2" t="s">
        <v>217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0.3426864</v>
      </c>
      <c r="T326" s="2">
        <v>0.41732320000000001</v>
      </c>
      <c r="U326" s="2">
        <v>0.62406399999999995</v>
      </c>
      <c r="V326" s="2">
        <v>0.67902240000000003</v>
      </c>
      <c r="W326" s="2">
        <v>0.26452160000000002</v>
      </c>
      <c r="X326" s="2">
        <v>0.33390560000000002</v>
      </c>
      <c r="Y326" s="2">
        <v>0.32167519999999999</v>
      </c>
      <c r="Z326" s="2">
        <v>0.45809119999999998</v>
      </c>
      <c r="AA326" s="2">
        <v>0.57051680000000005</v>
      </c>
      <c r="AB326" s="2">
        <v>0.5235552</v>
      </c>
      <c r="AC326" s="2">
        <v>0.46600960000000002</v>
      </c>
      <c r="AD326" s="2">
        <v>0.3722432</v>
      </c>
      <c r="AE326" s="2">
        <v>0.41544160000000002</v>
      </c>
      <c r="AF326" s="2">
        <v>0.46350079999999999</v>
      </c>
      <c r="AG326" s="2">
        <v>0.53547199999999995</v>
      </c>
      <c r="AH326" s="2">
        <v>0.36261568</v>
      </c>
      <c r="AI326" s="2">
        <v>0.40058636800000003</v>
      </c>
      <c r="AJ326" s="2">
        <v>0.52676646400000005</v>
      </c>
      <c r="AK326" s="2">
        <v>0.26606137600000002</v>
      </c>
      <c r="AL326" s="2">
        <v>0.47648854400000001</v>
      </c>
    </row>
    <row r="329" spans="1:38" x14ac:dyDescent="0.4">
      <c r="A329" s="9" t="s">
        <v>218</v>
      </c>
    </row>
    <row r="330" spans="1:38" x14ac:dyDescent="0.4">
      <c r="A330" s="2" t="s">
        <v>67</v>
      </c>
    </row>
    <row r="331" spans="1:38" x14ac:dyDescent="0.4">
      <c r="A331" s="33" t="s">
        <v>219</v>
      </c>
      <c r="B331" s="33"/>
      <c r="C331" s="33"/>
    </row>
    <row r="332" spans="1:38" x14ac:dyDescent="0.4">
      <c r="A332" s="33" t="s">
        <v>220</v>
      </c>
      <c r="B332" s="33"/>
      <c r="C332" s="33"/>
    </row>
    <row r="333" spans="1:38" x14ac:dyDescent="0.4">
      <c r="A333" s="33" t="s">
        <v>221</v>
      </c>
      <c r="B333" s="33"/>
      <c r="C333" s="33"/>
    </row>
    <row r="334" spans="1:38" x14ac:dyDescent="0.4">
      <c r="A334" s="33" t="s">
        <v>222</v>
      </c>
      <c r="B334" s="33"/>
      <c r="C334" s="33"/>
    </row>
    <row r="335" spans="1:38" x14ac:dyDescent="0.4">
      <c r="A335" s="33" t="s">
        <v>223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224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hidden="1" x14ac:dyDescent="0.4">
      <c r="A338" s="14" t="s">
        <v>26</v>
      </c>
      <c r="B338" s="14"/>
      <c r="C338" s="14"/>
      <c r="D338" s="14"/>
      <c r="E338" s="15" t="e">
        <f t="shared" ref="E338:AI338" si="90">(E337-$D337)/$D337</f>
        <v>#DIV/0!</v>
      </c>
      <c r="F338" s="15" t="e">
        <f t="shared" si="90"/>
        <v>#DIV/0!</v>
      </c>
      <c r="G338" s="15" t="e">
        <f t="shared" si="90"/>
        <v>#DIV/0!</v>
      </c>
      <c r="H338" s="15" t="e">
        <f t="shared" si="90"/>
        <v>#DIV/0!</v>
      </c>
      <c r="I338" s="15" t="e">
        <f t="shared" si="90"/>
        <v>#DIV/0!</v>
      </c>
      <c r="J338" s="15" t="e">
        <f t="shared" si="90"/>
        <v>#DIV/0!</v>
      </c>
      <c r="K338" s="15" t="e">
        <f t="shared" si="90"/>
        <v>#DIV/0!</v>
      </c>
      <c r="L338" s="15" t="e">
        <f t="shared" si="90"/>
        <v>#DIV/0!</v>
      </c>
      <c r="M338" s="15" t="e">
        <f t="shared" si="90"/>
        <v>#DIV/0!</v>
      </c>
      <c r="N338" s="15" t="e">
        <f t="shared" si="90"/>
        <v>#DIV/0!</v>
      </c>
      <c r="O338" s="15" t="e">
        <f t="shared" si="90"/>
        <v>#DIV/0!</v>
      </c>
      <c r="P338" s="15" t="e">
        <f t="shared" si="90"/>
        <v>#DIV/0!</v>
      </c>
      <c r="Q338" s="15" t="e">
        <f t="shared" si="90"/>
        <v>#DIV/0!</v>
      </c>
      <c r="R338" s="15" t="e">
        <f t="shared" si="90"/>
        <v>#DIV/0!</v>
      </c>
      <c r="S338" s="20" t="e">
        <f t="shared" si="90"/>
        <v>#DIV/0!</v>
      </c>
      <c r="T338" s="15" t="e">
        <f t="shared" si="90"/>
        <v>#DIV/0!</v>
      </c>
      <c r="U338" s="15" t="e">
        <f t="shared" si="90"/>
        <v>#DIV/0!</v>
      </c>
      <c r="V338" s="15" t="e">
        <f t="shared" si="90"/>
        <v>#DIV/0!</v>
      </c>
      <c r="W338" s="15" t="e">
        <f t="shared" si="90"/>
        <v>#DIV/0!</v>
      </c>
      <c r="X338" s="15" t="e">
        <f t="shared" si="90"/>
        <v>#DIV/0!</v>
      </c>
      <c r="Y338" s="15" t="e">
        <f t="shared" si="90"/>
        <v>#DIV/0!</v>
      </c>
      <c r="Z338" s="15" t="e">
        <f t="shared" si="90"/>
        <v>#DIV/0!</v>
      </c>
      <c r="AA338" s="15" t="e">
        <f t="shared" si="90"/>
        <v>#DIV/0!</v>
      </c>
      <c r="AB338" s="15" t="e">
        <f t="shared" si="90"/>
        <v>#DIV/0!</v>
      </c>
      <c r="AC338" s="15" t="e">
        <f t="shared" si="90"/>
        <v>#DIV/0!</v>
      </c>
      <c r="AD338" s="15" t="e">
        <f t="shared" si="90"/>
        <v>#DIV/0!</v>
      </c>
      <c r="AE338" s="15" t="e">
        <f t="shared" si="90"/>
        <v>#DIV/0!</v>
      </c>
      <c r="AF338" s="15" t="e">
        <f t="shared" si="90"/>
        <v>#DIV/0!</v>
      </c>
      <c r="AG338" s="15" t="e">
        <f t="shared" si="90"/>
        <v>#DIV/0!</v>
      </c>
      <c r="AH338" s="15" t="e">
        <f t="shared" si="90"/>
        <v>#DIV/0!</v>
      </c>
      <c r="AI338" s="21" t="e">
        <f t="shared" si="90"/>
        <v>#DIV/0!</v>
      </c>
    </row>
    <row r="339" spans="1:35" hidden="1" x14ac:dyDescent="0.4">
      <c r="A339" s="16" t="s">
        <v>27</v>
      </c>
      <c r="D339" s="10"/>
      <c r="E339" s="17" t="e">
        <f t="shared" ref="E339:R339" si="91">(E337-D337)/D337</f>
        <v>#DIV/0!</v>
      </c>
      <c r="F339" s="17" t="e">
        <f t="shared" si="91"/>
        <v>#DIV/0!</v>
      </c>
      <c r="G339" s="17" t="e">
        <f t="shared" si="91"/>
        <v>#DIV/0!</v>
      </c>
      <c r="H339" s="17" t="e">
        <f t="shared" si="91"/>
        <v>#DIV/0!</v>
      </c>
      <c r="I339" s="17" t="e">
        <f t="shared" si="91"/>
        <v>#DIV/0!</v>
      </c>
      <c r="J339" s="17" t="e">
        <f t="shared" si="91"/>
        <v>#DIV/0!</v>
      </c>
      <c r="K339" s="17" t="e">
        <f t="shared" si="91"/>
        <v>#DIV/0!</v>
      </c>
      <c r="L339" s="17" t="e">
        <f t="shared" si="91"/>
        <v>#DIV/0!</v>
      </c>
      <c r="M339" s="17" t="e">
        <f t="shared" si="91"/>
        <v>#DIV/0!</v>
      </c>
      <c r="N339" s="17" t="e">
        <f t="shared" si="91"/>
        <v>#DIV/0!</v>
      </c>
      <c r="O339" s="17" t="e">
        <f t="shared" si="91"/>
        <v>#DIV/0!</v>
      </c>
      <c r="P339" s="17" t="e">
        <f t="shared" si="91"/>
        <v>#DIV/0!</v>
      </c>
      <c r="Q339" s="17" t="e">
        <f t="shared" si="91"/>
        <v>#DIV/0!</v>
      </c>
      <c r="R339" s="17" t="e">
        <f t="shared" si="91"/>
        <v>#DIV/0!</v>
      </c>
      <c r="S339" s="22" t="e">
        <f>(S337-R337)/R337</f>
        <v>#DIV/0!</v>
      </c>
      <c r="T339" s="17" t="e">
        <f t="shared" ref="T339:AI339" si="92">(T337-S337)/S337</f>
        <v>#DIV/0!</v>
      </c>
      <c r="U339" s="17" t="e">
        <f t="shared" si="92"/>
        <v>#DIV/0!</v>
      </c>
      <c r="V339" s="17" t="e">
        <f t="shared" si="92"/>
        <v>#DIV/0!</v>
      </c>
      <c r="W339" s="17" t="e">
        <f t="shared" si="92"/>
        <v>#DIV/0!</v>
      </c>
      <c r="X339" s="17" t="e">
        <f t="shared" si="92"/>
        <v>#DIV/0!</v>
      </c>
      <c r="Y339" s="17" t="e">
        <f t="shared" si="92"/>
        <v>#DIV/0!</v>
      </c>
      <c r="Z339" s="17" t="e">
        <f t="shared" si="92"/>
        <v>#DIV/0!</v>
      </c>
      <c r="AA339" s="17" t="e">
        <f t="shared" si="92"/>
        <v>#DIV/0!</v>
      </c>
      <c r="AB339" s="17" t="e">
        <f t="shared" si="92"/>
        <v>#DIV/0!</v>
      </c>
      <c r="AC339" s="17" t="e">
        <f t="shared" si="92"/>
        <v>#DIV/0!</v>
      </c>
      <c r="AD339" s="17" t="e">
        <f t="shared" si="92"/>
        <v>#DIV/0!</v>
      </c>
      <c r="AE339" s="17" t="e">
        <f t="shared" si="92"/>
        <v>#DIV/0!</v>
      </c>
      <c r="AF339" s="17" t="e">
        <f t="shared" si="92"/>
        <v>#DIV/0!</v>
      </c>
      <c r="AG339" s="17" t="e">
        <f t="shared" si="92"/>
        <v>#DIV/0!</v>
      </c>
      <c r="AH339" s="22" t="e">
        <f t="shared" si="92"/>
        <v>#DIV/0!</v>
      </c>
      <c r="AI339" s="23" t="e">
        <f t="shared" si="92"/>
        <v>#DIV/0!</v>
      </c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225</v>
      </c>
      <c r="B341" s="2" t="s">
        <v>226</v>
      </c>
      <c r="AI341" s="28"/>
    </row>
    <row r="342" spans="1:35" hidden="1" x14ac:dyDescent="0.4">
      <c r="A342" s="2" t="s">
        <v>227</v>
      </c>
      <c r="B342" s="2" t="s">
        <v>228</v>
      </c>
    </row>
    <row r="343" spans="1:35" hidden="1" x14ac:dyDescent="0.4">
      <c r="A343" s="2" t="s">
        <v>229</v>
      </c>
      <c r="B343" s="2" t="s">
        <v>230</v>
      </c>
    </row>
    <row r="344" spans="1:35" hidden="1" x14ac:dyDescent="0.4">
      <c r="A344" s="2" t="s">
        <v>231</v>
      </c>
      <c r="B344" s="2" t="s">
        <v>232</v>
      </c>
    </row>
    <row r="348" spans="1:35" x14ac:dyDescent="0.4">
      <c r="A348" s="9" t="s">
        <v>233</v>
      </c>
    </row>
    <row r="349" spans="1:35" x14ac:dyDescent="0.4">
      <c r="A349" s="2" t="s">
        <v>67</v>
      </c>
    </row>
    <row r="350" spans="1:35" x14ac:dyDescent="0.4">
      <c r="A350" s="6" t="s">
        <v>234</v>
      </c>
      <c r="B350" s="6"/>
      <c r="C350" s="6"/>
    </row>
    <row r="351" spans="1:35" x14ac:dyDescent="0.4">
      <c r="A351" s="6" t="s">
        <v>235</v>
      </c>
      <c r="B351" s="6"/>
      <c r="C351" s="6"/>
    </row>
    <row r="352" spans="1:35" x14ac:dyDescent="0.4">
      <c r="A352" s="6" t="s">
        <v>236</v>
      </c>
      <c r="B352" s="6"/>
      <c r="C352" s="6"/>
    </row>
    <row r="353" spans="1:35" x14ac:dyDescent="0.4">
      <c r="A353" s="6" t="s">
        <v>237</v>
      </c>
      <c r="B353" s="6"/>
      <c r="C353" s="6"/>
    </row>
    <row r="354" spans="1:35" x14ac:dyDescent="0.4">
      <c r="A354" s="6" t="s">
        <v>238</v>
      </c>
      <c r="B354" s="6"/>
      <c r="C354" s="6"/>
    </row>
    <row r="355" spans="1:35" x14ac:dyDescent="0.4">
      <c r="A355" s="6" t="s">
        <v>239</v>
      </c>
      <c r="B355" s="6"/>
      <c r="C355" s="6"/>
    </row>
    <row r="356" spans="1:35" hidden="1" x14ac:dyDescent="0.4">
      <c r="A356" s="2" t="s">
        <v>36</v>
      </c>
      <c r="D356" s="10">
        <f t="shared" ref="D356:AI356" si="93">SUM(D359:D371)</f>
        <v>0</v>
      </c>
      <c r="E356" s="10">
        <f t="shared" si="93"/>
        <v>0</v>
      </c>
      <c r="F356" s="10">
        <f t="shared" si="93"/>
        <v>0</v>
      </c>
      <c r="G356" s="10">
        <f t="shared" si="93"/>
        <v>0</v>
      </c>
      <c r="H356" s="10">
        <f t="shared" si="93"/>
        <v>0</v>
      </c>
      <c r="I356" s="10">
        <f t="shared" si="93"/>
        <v>0</v>
      </c>
      <c r="J356" s="10">
        <f t="shared" si="93"/>
        <v>0</v>
      </c>
      <c r="K356" s="10">
        <f t="shared" si="93"/>
        <v>0</v>
      </c>
      <c r="L356" s="10">
        <f t="shared" si="93"/>
        <v>0</v>
      </c>
      <c r="M356" s="10">
        <f t="shared" si="93"/>
        <v>0</v>
      </c>
      <c r="N356" s="10">
        <f t="shared" si="93"/>
        <v>0</v>
      </c>
      <c r="O356" s="10">
        <f t="shared" si="93"/>
        <v>0</v>
      </c>
      <c r="P356" s="10">
        <f t="shared" si="93"/>
        <v>0</v>
      </c>
      <c r="Q356" s="10">
        <f t="shared" si="93"/>
        <v>0</v>
      </c>
      <c r="R356" s="10">
        <f t="shared" si="93"/>
        <v>0</v>
      </c>
      <c r="S356" s="10">
        <f t="shared" si="93"/>
        <v>0</v>
      </c>
      <c r="T356" s="10">
        <f t="shared" si="93"/>
        <v>0</v>
      </c>
      <c r="U356" s="10">
        <f t="shared" si="93"/>
        <v>0</v>
      </c>
      <c r="V356" s="10">
        <f t="shared" si="93"/>
        <v>0</v>
      </c>
      <c r="W356" s="10">
        <f t="shared" si="93"/>
        <v>0</v>
      </c>
      <c r="X356" s="10">
        <f t="shared" si="93"/>
        <v>0</v>
      </c>
      <c r="Y356" s="10">
        <f t="shared" si="93"/>
        <v>0</v>
      </c>
      <c r="Z356" s="10">
        <f t="shared" si="93"/>
        <v>0</v>
      </c>
      <c r="AA356" s="10">
        <f t="shared" si="93"/>
        <v>0</v>
      </c>
      <c r="AB356" s="10">
        <f t="shared" si="93"/>
        <v>0</v>
      </c>
      <c r="AC356" s="10">
        <f t="shared" si="93"/>
        <v>0</v>
      </c>
      <c r="AD356" s="10">
        <f t="shared" si="93"/>
        <v>0</v>
      </c>
      <c r="AE356" s="10">
        <f t="shared" si="93"/>
        <v>0</v>
      </c>
      <c r="AF356" s="10">
        <f t="shared" si="93"/>
        <v>0</v>
      </c>
      <c r="AG356" s="10">
        <f t="shared" si="93"/>
        <v>0</v>
      </c>
      <c r="AH356" s="10">
        <f t="shared" si="93"/>
        <v>0</v>
      </c>
      <c r="AI356" s="10">
        <f t="shared" si="93"/>
        <v>0</v>
      </c>
    </row>
    <row r="357" spans="1:35" hidden="1" x14ac:dyDescent="0.4">
      <c r="A357" s="16" t="s">
        <v>26</v>
      </c>
      <c r="B357" s="16"/>
      <c r="C357" s="16"/>
      <c r="D357" s="16"/>
      <c r="E357" s="17" t="e">
        <f t="shared" ref="E357:AI357" si="94">(E356-$D356)/$D356</f>
        <v>#DIV/0!</v>
      </c>
      <c r="F357" s="17" t="e">
        <f t="shared" si="94"/>
        <v>#DIV/0!</v>
      </c>
      <c r="G357" s="17" t="e">
        <f t="shared" si="94"/>
        <v>#DIV/0!</v>
      </c>
      <c r="H357" s="17" t="e">
        <f t="shared" si="94"/>
        <v>#DIV/0!</v>
      </c>
      <c r="I357" s="17" t="e">
        <f t="shared" si="94"/>
        <v>#DIV/0!</v>
      </c>
      <c r="J357" s="17" t="e">
        <f t="shared" si="94"/>
        <v>#DIV/0!</v>
      </c>
      <c r="K357" s="17" t="e">
        <f t="shared" si="94"/>
        <v>#DIV/0!</v>
      </c>
      <c r="L357" s="17" t="e">
        <f t="shared" si="94"/>
        <v>#DIV/0!</v>
      </c>
      <c r="M357" s="17" t="e">
        <f t="shared" si="94"/>
        <v>#DIV/0!</v>
      </c>
      <c r="N357" s="17" t="e">
        <f t="shared" si="94"/>
        <v>#DIV/0!</v>
      </c>
      <c r="O357" s="17" t="e">
        <f t="shared" si="94"/>
        <v>#DIV/0!</v>
      </c>
      <c r="P357" s="17" t="e">
        <f t="shared" si="94"/>
        <v>#DIV/0!</v>
      </c>
      <c r="Q357" s="17" t="e">
        <f t="shared" si="94"/>
        <v>#DIV/0!</v>
      </c>
      <c r="R357" s="17" t="e">
        <f t="shared" si="94"/>
        <v>#DIV/0!</v>
      </c>
      <c r="S357" s="37" t="e">
        <f t="shared" si="94"/>
        <v>#DIV/0!</v>
      </c>
      <c r="T357" s="17" t="e">
        <f t="shared" si="94"/>
        <v>#DIV/0!</v>
      </c>
      <c r="U357" s="17" t="e">
        <f t="shared" si="94"/>
        <v>#DIV/0!</v>
      </c>
      <c r="V357" s="17" t="e">
        <f t="shared" si="94"/>
        <v>#DIV/0!</v>
      </c>
      <c r="W357" s="17" t="e">
        <f t="shared" si="94"/>
        <v>#DIV/0!</v>
      </c>
      <c r="X357" s="17" t="e">
        <f t="shared" si="94"/>
        <v>#DIV/0!</v>
      </c>
      <c r="Y357" s="17" t="e">
        <f t="shared" si="94"/>
        <v>#DIV/0!</v>
      </c>
      <c r="Z357" s="17" t="e">
        <f t="shared" si="94"/>
        <v>#DIV/0!</v>
      </c>
      <c r="AA357" s="17" t="e">
        <f t="shared" si="94"/>
        <v>#DIV/0!</v>
      </c>
      <c r="AB357" s="17" t="e">
        <f t="shared" si="94"/>
        <v>#DIV/0!</v>
      </c>
      <c r="AC357" s="17" t="e">
        <f t="shared" si="94"/>
        <v>#DIV/0!</v>
      </c>
      <c r="AD357" s="17" t="e">
        <f t="shared" si="94"/>
        <v>#DIV/0!</v>
      </c>
      <c r="AE357" s="17" t="e">
        <f t="shared" si="94"/>
        <v>#DIV/0!</v>
      </c>
      <c r="AF357" s="17" t="e">
        <f t="shared" si="94"/>
        <v>#DIV/0!</v>
      </c>
      <c r="AG357" s="17" t="e">
        <f t="shared" si="94"/>
        <v>#DIV/0!</v>
      </c>
      <c r="AH357" s="17" t="e">
        <f t="shared" si="94"/>
        <v>#DIV/0!</v>
      </c>
      <c r="AI357" s="23" t="e">
        <f t="shared" si="94"/>
        <v>#DIV/0!</v>
      </c>
    </row>
    <row r="358" spans="1:35" hidden="1" x14ac:dyDescent="0.4">
      <c r="A358" s="16" t="s">
        <v>27</v>
      </c>
      <c r="D358" s="10"/>
      <c r="E358" s="17" t="e">
        <f t="shared" ref="E358:AI358" si="95">(E356-D356)/D356</f>
        <v>#DIV/0!</v>
      </c>
      <c r="F358" s="17" t="e">
        <f t="shared" si="95"/>
        <v>#DIV/0!</v>
      </c>
      <c r="G358" s="17" t="e">
        <f t="shared" si="95"/>
        <v>#DIV/0!</v>
      </c>
      <c r="H358" s="17" t="e">
        <f t="shared" si="95"/>
        <v>#DIV/0!</v>
      </c>
      <c r="I358" s="17" t="e">
        <f t="shared" si="95"/>
        <v>#DIV/0!</v>
      </c>
      <c r="J358" s="17" t="e">
        <f t="shared" si="95"/>
        <v>#DIV/0!</v>
      </c>
      <c r="K358" s="17" t="e">
        <f t="shared" si="95"/>
        <v>#DIV/0!</v>
      </c>
      <c r="L358" s="17" t="e">
        <f t="shared" si="95"/>
        <v>#DIV/0!</v>
      </c>
      <c r="M358" s="17" t="e">
        <f t="shared" si="95"/>
        <v>#DIV/0!</v>
      </c>
      <c r="N358" s="17" t="e">
        <f t="shared" si="95"/>
        <v>#DIV/0!</v>
      </c>
      <c r="O358" s="17" t="e">
        <f t="shared" si="95"/>
        <v>#DIV/0!</v>
      </c>
      <c r="P358" s="17" t="e">
        <f t="shared" si="95"/>
        <v>#DIV/0!</v>
      </c>
      <c r="Q358" s="17" t="e">
        <f t="shared" si="95"/>
        <v>#DIV/0!</v>
      </c>
      <c r="R358" s="17" t="e">
        <f t="shared" si="95"/>
        <v>#DIV/0!</v>
      </c>
      <c r="S358" s="17" t="e">
        <f t="shared" si="95"/>
        <v>#DIV/0!</v>
      </c>
      <c r="T358" s="17" t="e">
        <f t="shared" si="95"/>
        <v>#DIV/0!</v>
      </c>
      <c r="U358" s="17" t="e">
        <f t="shared" si="95"/>
        <v>#DIV/0!</v>
      </c>
      <c r="V358" s="17" t="e">
        <f t="shared" si="95"/>
        <v>#DIV/0!</v>
      </c>
      <c r="W358" s="17" t="e">
        <f t="shared" si="95"/>
        <v>#DIV/0!</v>
      </c>
      <c r="X358" s="17" t="e">
        <f t="shared" si="95"/>
        <v>#DIV/0!</v>
      </c>
      <c r="Y358" s="17" t="e">
        <f t="shared" si="95"/>
        <v>#DIV/0!</v>
      </c>
      <c r="Z358" s="17" t="e">
        <f t="shared" si="95"/>
        <v>#DIV/0!</v>
      </c>
      <c r="AA358" s="17" t="e">
        <f t="shared" si="95"/>
        <v>#DIV/0!</v>
      </c>
      <c r="AB358" s="17" t="e">
        <f t="shared" si="95"/>
        <v>#DIV/0!</v>
      </c>
      <c r="AC358" s="17" t="e">
        <f t="shared" si="95"/>
        <v>#DIV/0!</v>
      </c>
      <c r="AD358" s="17" t="e">
        <f t="shared" si="95"/>
        <v>#DIV/0!</v>
      </c>
      <c r="AE358" s="17" t="e">
        <f t="shared" si="95"/>
        <v>#DIV/0!</v>
      </c>
      <c r="AF358" s="17" t="e">
        <f t="shared" si="95"/>
        <v>#DIV/0!</v>
      </c>
      <c r="AG358" s="17" t="e">
        <f t="shared" si="95"/>
        <v>#DIV/0!</v>
      </c>
      <c r="AH358" s="22" t="e">
        <f t="shared" si="95"/>
        <v>#DIV/0!</v>
      </c>
      <c r="AI358" s="23" t="e">
        <f t="shared" si="95"/>
        <v>#DIV/0!</v>
      </c>
    </row>
    <row r="359" spans="1:35" hidden="1" x14ac:dyDescent="0.4">
      <c r="A359" s="2" t="s">
        <v>37</v>
      </c>
      <c r="AI359" s="38"/>
    </row>
    <row r="360" spans="1:35" hidden="1" x14ac:dyDescent="0.4">
      <c r="A360" s="2" t="s">
        <v>240</v>
      </c>
      <c r="B360" s="2" t="s">
        <v>241</v>
      </c>
      <c r="AI360" s="38"/>
    </row>
    <row r="361" spans="1:35" hidden="1" x14ac:dyDescent="0.4">
      <c r="A361" s="2" t="s">
        <v>242</v>
      </c>
      <c r="B361" s="2" t="s">
        <v>243</v>
      </c>
      <c r="AI361" s="38"/>
    </row>
    <row r="362" spans="1:35" hidden="1" x14ac:dyDescent="0.4">
      <c r="A362" s="2" t="s">
        <v>244</v>
      </c>
      <c r="B362" s="2" t="s">
        <v>245</v>
      </c>
      <c r="AI362" s="38"/>
    </row>
    <row r="363" spans="1:35" hidden="1" x14ac:dyDescent="0.4">
      <c r="A363" s="2" t="s">
        <v>246</v>
      </c>
      <c r="B363" s="2" t="s">
        <v>247</v>
      </c>
      <c r="AI363" s="38"/>
    </row>
    <row r="364" spans="1:35" hidden="1" x14ac:dyDescent="0.4">
      <c r="A364" s="2" t="s">
        <v>248</v>
      </c>
      <c r="B364" s="2" t="s">
        <v>249</v>
      </c>
      <c r="AI364" s="38"/>
    </row>
    <row r="365" spans="1:35" hidden="1" x14ac:dyDescent="0.4">
      <c r="A365" s="2" t="s">
        <v>250</v>
      </c>
      <c r="B365" s="2" t="s">
        <v>251</v>
      </c>
      <c r="AI365" s="38"/>
    </row>
    <row r="366" spans="1:35" hidden="1" x14ac:dyDescent="0.4">
      <c r="A366" s="2" t="s">
        <v>252</v>
      </c>
      <c r="B366" s="2" t="s">
        <v>253</v>
      </c>
      <c r="AI366" s="38"/>
    </row>
    <row r="367" spans="1:35" hidden="1" x14ac:dyDescent="0.4">
      <c r="A367" s="2" t="s">
        <v>254</v>
      </c>
      <c r="B367" s="2" t="s">
        <v>255</v>
      </c>
      <c r="AI367" s="38"/>
    </row>
    <row r="368" spans="1:35" hidden="1" x14ac:dyDescent="0.4">
      <c r="A368" s="2" t="s">
        <v>256</v>
      </c>
      <c r="B368" s="2" t="s">
        <v>257</v>
      </c>
      <c r="AI368" s="38"/>
    </row>
    <row r="369" spans="1:38" hidden="1" x14ac:dyDescent="0.4">
      <c r="A369" s="2" t="s">
        <v>258</v>
      </c>
      <c r="B369" s="2" t="s">
        <v>259</v>
      </c>
      <c r="AI369" s="38"/>
    </row>
    <row r="370" spans="1:38" hidden="1" x14ac:dyDescent="0.4">
      <c r="A370" s="2" t="s">
        <v>260</v>
      </c>
      <c r="B370" s="2" t="s">
        <v>261</v>
      </c>
      <c r="AI370" s="38"/>
    </row>
    <row r="371" spans="1:38" hidden="1" x14ac:dyDescent="0.4">
      <c r="A371" s="2" t="s">
        <v>262</v>
      </c>
      <c r="B371" s="2" t="s">
        <v>263</v>
      </c>
      <c r="AI371" s="38"/>
    </row>
    <row r="372" spans="1:38" x14ac:dyDescent="0.4"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5"/>
    </row>
    <row r="374" spans="1:38" x14ac:dyDescent="0.4">
      <c r="A374" s="9" t="s">
        <v>264</v>
      </c>
    </row>
    <row r="375" spans="1:38" x14ac:dyDescent="0.4">
      <c r="A375" s="2" t="s">
        <v>67</v>
      </c>
    </row>
    <row r="376" spans="1:38" x14ac:dyDescent="0.4">
      <c r="A376" s="4" t="s">
        <v>265</v>
      </c>
      <c r="B376" s="4"/>
      <c r="C376" s="4"/>
    </row>
    <row r="377" spans="1:38" x14ac:dyDescent="0.4">
      <c r="A377" s="33" t="s">
        <v>292</v>
      </c>
      <c r="B377" s="6"/>
      <c r="C377" s="6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</row>
    <row r="378" spans="1:38" x14ac:dyDescent="0.4">
      <c r="A378" s="33" t="s">
        <v>266</v>
      </c>
      <c r="B378" s="6"/>
      <c r="C378" s="6"/>
    </row>
    <row r="379" spans="1:38" x14ac:dyDescent="0.4">
      <c r="A379" s="2" t="s">
        <v>36</v>
      </c>
      <c r="D379" s="10">
        <f t="shared" ref="D379:AL379" si="96">D384+D386+D387+D389+D391</f>
        <v>2.9702350000000002E-2</v>
      </c>
      <c r="E379" s="10">
        <f t="shared" si="96"/>
        <v>2.8944651000000002E-2</v>
      </c>
      <c r="F379" s="10">
        <f t="shared" si="96"/>
        <v>2.5853448000000001E-2</v>
      </c>
      <c r="G379" s="10">
        <f t="shared" si="96"/>
        <v>4.5502242999999998E-2</v>
      </c>
      <c r="H379" s="10">
        <f t="shared" si="96"/>
        <v>3.2903447000000002E-2</v>
      </c>
      <c r="I379" s="10">
        <f t="shared" si="96"/>
        <v>2.6505788000000002E-2</v>
      </c>
      <c r="J379" s="10">
        <f t="shared" si="96"/>
        <v>2.4619107999999997E-2</v>
      </c>
      <c r="K379" s="10">
        <f t="shared" si="96"/>
        <v>2.6388048000000001E-2</v>
      </c>
      <c r="L379" s="10">
        <f t="shared" si="96"/>
        <v>3.3301636000000003E-2</v>
      </c>
      <c r="M379" s="10">
        <f t="shared" si="96"/>
        <v>2.5392297000000001E-2</v>
      </c>
      <c r="N379" s="10">
        <f t="shared" si="96"/>
        <v>2.1128993999999998E-2</v>
      </c>
      <c r="O379" s="10">
        <f t="shared" si="96"/>
        <v>2.4337944E-2</v>
      </c>
      <c r="P379" s="10">
        <f t="shared" si="96"/>
        <v>2.0757480000000002E-2</v>
      </c>
      <c r="Q379" s="10">
        <f t="shared" si="96"/>
        <v>2.2126093999999999E-2</v>
      </c>
      <c r="R379" s="10">
        <f t="shared" si="96"/>
        <v>2.1780250000000001E-2</v>
      </c>
      <c r="S379" s="10">
        <f t="shared" si="96"/>
        <v>3.5632705000000001E-2</v>
      </c>
      <c r="T379" s="10">
        <f t="shared" si="96"/>
        <v>3.2790010000000001E-2</v>
      </c>
      <c r="U379" s="10">
        <f t="shared" si="96"/>
        <v>4.0399721E-2</v>
      </c>
      <c r="V379" s="10">
        <f t="shared" si="96"/>
        <v>4.6718681400000003E-2</v>
      </c>
      <c r="W379" s="10">
        <f t="shared" si="96"/>
        <v>5.0975954599999998E-2</v>
      </c>
      <c r="X379" s="10">
        <f t="shared" si="96"/>
        <v>5.0911386000000003E-2</v>
      </c>
      <c r="Y379" s="10">
        <f t="shared" si="96"/>
        <v>4.5171092539999999E-2</v>
      </c>
      <c r="Z379" s="10">
        <f t="shared" si="96"/>
        <v>2.9700691899999999E-2</v>
      </c>
      <c r="AA379" s="10">
        <f t="shared" si="96"/>
        <v>2.8804655529999997E-2</v>
      </c>
      <c r="AB379" s="10">
        <f t="shared" si="96"/>
        <v>3.1234755499999999E-2</v>
      </c>
      <c r="AC379" s="10">
        <f t="shared" si="96"/>
        <v>4.4207780799999999E-2</v>
      </c>
      <c r="AD379" s="10">
        <f t="shared" si="96"/>
        <v>3.9052089200000001E-2</v>
      </c>
      <c r="AE379" s="10">
        <f t="shared" si="96"/>
        <v>4.1525283900000001E-2</v>
      </c>
      <c r="AF379" s="10">
        <f t="shared" si="96"/>
        <v>4.0905716100000003E-2</v>
      </c>
      <c r="AG379" s="10">
        <f t="shared" si="96"/>
        <v>5.1692147100000002E-2</v>
      </c>
      <c r="AH379" s="10">
        <f t="shared" si="96"/>
        <v>6.7462597599999993E-2</v>
      </c>
      <c r="AI379" s="10">
        <f t="shared" si="96"/>
        <v>9.5937548400000017E-2</v>
      </c>
      <c r="AJ379" s="10">
        <f t="shared" si="96"/>
        <v>8.2572200599999993E-2</v>
      </c>
      <c r="AK379" s="10">
        <f t="shared" si="96"/>
        <v>7.5266710000000001E-2</v>
      </c>
      <c r="AL379" s="10">
        <f t="shared" si="96"/>
        <v>7.9895684100000003E-2</v>
      </c>
    </row>
    <row r="380" spans="1:38" x14ac:dyDescent="0.4">
      <c r="A380" s="14" t="s">
        <v>26</v>
      </c>
      <c r="B380" s="14"/>
      <c r="C380" s="14"/>
      <c r="D380" s="14"/>
      <c r="E380" s="15">
        <f t="shared" ref="E380:AL380" si="97">(E379-$D379)/$D379</f>
        <v>-2.5509732394911531E-2</v>
      </c>
      <c r="F380" s="15">
        <f t="shared" si="97"/>
        <v>-0.12958240677926161</v>
      </c>
      <c r="G380" s="15">
        <f t="shared" si="97"/>
        <v>0.53194083969786887</v>
      </c>
      <c r="H380" s="15">
        <f t="shared" si="97"/>
        <v>0.10777251631604906</v>
      </c>
      <c r="I380" s="15">
        <f t="shared" si="97"/>
        <v>-0.10761983479421661</v>
      </c>
      <c r="J380" s="15">
        <f t="shared" si="97"/>
        <v>-0.1711393879608854</v>
      </c>
      <c r="K380" s="15">
        <f t="shared" si="97"/>
        <v>-0.1115838309090022</v>
      </c>
      <c r="L380" s="15">
        <f t="shared" si="97"/>
        <v>0.12117849261085402</v>
      </c>
      <c r="M380" s="15">
        <f t="shared" si="97"/>
        <v>-0.14510814800849095</v>
      </c>
      <c r="N380" s="15">
        <f t="shared" si="97"/>
        <v>-0.28864234648100245</v>
      </c>
      <c r="O380" s="15">
        <f t="shared" si="97"/>
        <v>-0.18060544031027853</v>
      </c>
      <c r="P380" s="15">
        <f t="shared" si="97"/>
        <v>-0.30115024568763077</v>
      </c>
      <c r="Q380" s="15">
        <f t="shared" si="97"/>
        <v>-0.2550726120997161</v>
      </c>
      <c r="R380" s="15">
        <f t="shared" si="97"/>
        <v>-0.26671626992477027</v>
      </c>
      <c r="S380" s="20">
        <f t="shared" si="97"/>
        <v>0.19965945455494255</v>
      </c>
      <c r="T380" s="15">
        <f t="shared" si="97"/>
        <v>0.10395339089331311</v>
      </c>
      <c r="U380" s="15">
        <f t="shared" si="97"/>
        <v>0.3601523448481348</v>
      </c>
      <c r="V380" s="15">
        <f t="shared" si="97"/>
        <v>0.57289512109311214</v>
      </c>
      <c r="W380" s="15">
        <f t="shared" si="97"/>
        <v>0.71622631205948328</v>
      </c>
      <c r="X380" s="15">
        <f t="shared" si="97"/>
        <v>0.71405245712881305</v>
      </c>
      <c r="Y380" s="15">
        <f t="shared" si="97"/>
        <v>0.52079187471698352</v>
      </c>
      <c r="Z380" s="15">
        <f t="shared" si="97"/>
        <v>-5.5823865788496117E-5</v>
      </c>
      <c r="AA380" s="15">
        <f t="shared" si="97"/>
        <v>-3.0223011647226738E-2</v>
      </c>
      <c r="AB380" s="15">
        <f t="shared" si="97"/>
        <v>5.1592062580906789E-2</v>
      </c>
      <c r="AC380" s="15">
        <f t="shared" si="97"/>
        <v>0.48835970217844699</v>
      </c>
      <c r="AD380" s="15">
        <f t="shared" si="97"/>
        <v>0.31478112674586345</v>
      </c>
      <c r="AE380" s="15">
        <f t="shared" si="97"/>
        <v>0.39804708718333726</v>
      </c>
      <c r="AF380" s="15">
        <f t="shared" si="97"/>
        <v>0.3771878689733304</v>
      </c>
      <c r="AG380" s="15">
        <f t="shared" si="97"/>
        <v>0.74033862977171838</v>
      </c>
      <c r="AH380" s="15">
        <f t="shared" si="97"/>
        <v>1.2712882179356175</v>
      </c>
      <c r="AI380" s="21">
        <f t="shared" si="97"/>
        <v>2.22996491523398</v>
      </c>
      <c r="AJ380" s="21">
        <f t="shared" si="97"/>
        <v>1.7799888089662934</v>
      </c>
      <c r="AK380" s="21">
        <f t="shared" si="97"/>
        <v>1.5340321557048515</v>
      </c>
      <c r="AL380" s="21">
        <f t="shared" si="97"/>
        <v>1.6898775383092581</v>
      </c>
    </row>
    <row r="381" spans="1:38" x14ac:dyDescent="0.4">
      <c r="A381" s="16" t="s">
        <v>27</v>
      </c>
      <c r="D381" s="10"/>
      <c r="E381" s="17">
        <f t="shared" ref="E381:AL381" si="98">(E379-D379)/D379</f>
        <v>-2.5509732394911531E-2</v>
      </c>
      <c r="F381" s="17">
        <f t="shared" si="98"/>
        <v>-0.10679703825069442</v>
      </c>
      <c r="G381" s="17">
        <f t="shared" si="98"/>
        <v>0.7600067503568575</v>
      </c>
      <c r="H381" s="17">
        <f t="shared" si="98"/>
        <v>-0.27688296596719408</v>
      </c>
      <c r="I381" s="17">
        <f t="shared" si="98"/>
        <v>-0.1944373487677446</v>
      </c>
      <c r="J381" s="17">
        <f t="shared" si="98"/>
        <v>-7.1179924928095134E-2</v>
      </c>
      <c r="K381" s="17">
        <f t="shared" si="98"/>
        <v>7.1852318938606705E-2</v>
      </c>
      <c r="L381" s="17">
        <f t="shared" si="98"/>
        <v>0.26199694649638355</v>
      </c>
      <c r="M381" s="17">
        <f t="shared" si="98"/>
        <v>-0.23750601922380032</v>
      </c>
      <c r="N381" s="17">
        <f t="shared" si="98"/>
        <v>-0.16789749269237056</v>
      </c>
      <c r="O381" s="17">
        <f t="shared" si="98"/>
        <v>0.15187424446237252</v>
      </c>
      <c r="P381" s="17">
        <f t="shared" si="98"/>
        <v>-0.14711448099313559</v>
      </c>
      <c r="Q381" s="17">
        <f t="shared" si="98"/>
        <v>6.5933533357613594E-2</v>
      </c>
      <c r="R381" s="17">
        <f t="shared" si="98"/>
        <v>-1.56305943561479E-2</v>
      </c>
      <c r="S381" s="17">
        <f t="shared" si="98"/>
        <v>0.63600991724153755</v>
      </c>
      <c r="T381" s="17">
        <f t="shared" si="98"/>
        <v>-7.9777692992996155E-2</v>
      </c>
      <c r="U381" s="17">
        <f t="shared" si="98"/>
        <v>0.2320740676809796</v>
      </c>
      <c r="V381" s="17">
        <f t="shared" si="98"/>
        <v>0.15641099105610171</v>
      </c>
      <c r="W381" s="17">
        <f t="shared" si="98"/>
        <v>9.1125714006131911E-2</v>
      </c>
      <c r="X381" s="17">
        <f t="shared" si="98"/>
        <v>-1.2666481776879778E-3</v>
      </c>
      <c r="Y381" s="17">
        <f t="shared" si="98"/>
        <v>-0.11275068135053333</v>
      </c>
      <c r="Z381" s="17">
        <f t="shared" si="98"/>
        <v>-0.34248453535412321</v>
      </c>
      <c r="AA381" s="17">
        <f t="shared" si="98"/>
        <v>-3.0168871924495546E-2</v>
      </c>
      <c r="AB381" s="17">
        <f t="shared" si="98"/>
        <v>8.4364833575914747E-2</v>
      </c>
      <c r="AC381" s="17">
        <f t="shared" si="98"/>
        <v>0.41533942213826519</v>
      </c>
      <c r="AD381" s="17">
        <f t="shared" si="98"/>
        <v>-0.11662407627573104</v>
      </c>
      <c r="AE381" s="17">
        <f t="shared" si="98"/>
        <v>6.3330662985374944E-2</v>
      </c>
      <c r="AF381" s="17">
        <f t="shared" si="98"/>
        <v>-1.4920254404329267E-2</v>
      </c>
      <c r="AG381" s="17">
        <f t="shared" si="98"/>
        <v>0.26369006653326865</v>
      </c>
      <c r="AH381" s="22">
        <f t="shared" si="98"/>
        <v>0.3050840675952497</v>
      </c>
      <c r="AI381" s="23">
        <f t="shared" si="98"/>
        <v>0.42208500432838397</v>
      </c>
      <c r="AJ381" s="23">
        <f t="shared" si="98"/>
        <v>-0.13931300124821641</v>
      </c>
      <c r="AK381" s="23">
        <f t="shared" si="98"/>
        <v>-8.8473972437643766E-2</v>
      </c>
      <c r="AL381" s="23">
        <f t="shared" si="98"/>
        <v>6.1500949091570528E-2</v>
      </c>
    </row>
    <row r="382" spans="1:38" hidden="1" x14ac:dyDescent="0.4">
      <c r="A382" s="2" t="s">
        <v>37</v>
      </c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5"/>
    </row>
    <row r="383" spans="1:38" hidden="1" x14ac:dyDescent="0.4">
      <c r="A383" s="2" t="s">
        <v>267</v>
      </c>
      <c r="B383" s="2" t="s">
        <v>268</v>
      </c>
      <c r="D383" s="2">
        <v>6.7180984486206127E-4</v>
      </c>
      <c r="E383" s="2">
        <v>6.7269269000133744E-4</v>
      </c>
      <c r="F383" s="2">
        <v>6.8425308052125146E-4</v>
      </c>
      <c r="G383" s="2">
        <v>6.1106730555858242E-4</v>
      </c>
      <c r="H383" s="2">
        <v>6.1701722995602132E-4</v>
      </c>
      <c r="I383" s="2">
        <v>6.7380481213854127E-4</v>
      </c>
      <c r="J383" s="2">
        <v>6.6721714709504535E-4</v>
      </c>
      <c r="K383" s="2">
        <v>6.666797976635538E-4</v>
      </c>
      <c r="L383" s="2">
        <v>6.6892617493336708E-4</v>
      </c>
      <c r="M383" s="2">
        <v>6.7517884656100014E-4</v>
      </c>
      <c r="N383" s="2">
        <v>7.5340204187899953E-4</v>
      </c>
      <c r="O383" s="2">
        <v>6.6710054525600008E-4</v>
      </c>
      <c r="P383" s="2">
        <v>6.5968849771000002E-4</v>
      </c>
      <c r="Q383" s="2">
        <v>5.3213952840500014E-4</v>
      </c>
      <c r="R383" s="2">
        <v>5.6659453736300014E-4</v>
      </c>
      <c r="S383" s="2">
        <v>5.7123342233300059E-4</v>
      </c>
      <c r="T383" s="2">
        <v>5.6277784594099996E-4</v>
      </c>
      <c r="U383" s="2">
        <v>5.7974074638300014E-4</v>
      </c>
      <c r="V383" s="2">
        <v>6.3809968602099982E-4</v>
      </c>
      <c r="W383" s="2">
        <v>5.7537724501599997E-4</v>
      </c>
      <c r="X383" s="2">
        <v>5.5847348032299956E-4</v>
      </c>
      <c r="Y383" s="2">
        <v>5.5131966269299985E-4</v>
      </c>
      <c r="AI383" s="28"/>
    </row>
    <row r="384" spans="1:38" x14ac:dyDescent="0.4">
      <c r="A384" s="2" t="s">
        <v>269</v>
      </c>
      <c r="B384" s="2" t="s">
        <v>270</v>
      </c>
      <c r="D384" s="2">
        <v>2.5999999999999998E-4</v>
      </c>
      <c r="E384" s="2">
        <v>2.5999999999999998E-4</v>
      </c>
      <c r="F384" s="2">
        <v>4.9919999999999999E-4</v>
      </c>
      <c r="G384" s="2">
        <v>1.9229600000000003E-2</v>
      </c>
      <c r="H384" s="2">
        <v>8.9855999999999998E-3</v>
      </c>
      <c r="I384" s="2">
        <v>8.8971999999999999E-4</v>
      </c>
      <c r="J384" s="2">
        <v>4.5135999999999999E-4</v>
      </c>
      <c r="K384" s="2">
        <v>4.2119999999999999E-4</v>
      </c>
      <c r="L384" s="2">
        <v>3.02432E-3</v>
      </c>
      <c r="M384" s="2">
        <v>1.05456E-3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</row>
    <row r="385" spans="1:38" hidden="1" x14ac:dyDescent="0.4">
      <c r="A385" s="2" t="s">
        <v>271</v>
      </c>
      <c r="B385" s="2" t="s">
        <v>272</v>
      </c>
      <c r="AI385" s="28"/>
      <c r="AJ385" s="2">
        <v>0</v>
      </c>
    </row>
    <row r="386" spans="1:38" x14ac:dyDescent="0.4">
      <c r="A386" s="2" t="s">
        <v>273</v>
      </c>
      <c r="B386" s="2" t="s">
        <v>274</v>
      </c>
      <c r="D386" s="2">
        <v>3.4190779999999999E-3</v>
      </c>
      <c r="E386" s="2">
        <v>3.4190779999999999E-3</v>
      </c>
      <c r="F386" s="2">
        <v>9.5019899999999999E-4</v>
      </c>
      <c r="G386" s="2">
        <v>2.755749E-3</v>
      </c>
      <c r="H386" s="2">
        <v>8.3363399999999998E-4</v>
      </c>
      <c r="I386" s="2">
        <v>3.2197789999999999E-3</v>
      </c>
      <c r="J386" s="2">
        <v>1.079677E-3</v>
      </c>
      <c r="K386" s="2">
        <v>1.055166E-3</v>
      </c>
      <c r="L386" s="2">
        <v>1.009767E-3</v>
      </c>
      <c r="M386" s="2">
        <v>4.4198700000000002E-4</v>
      </c>
      <c r="N386" s="2">
        <v>1.4586860000000001E-3</v>
      </c>
      <c r="O386" s="2">
        <v>1.8559239999999999E-3</v>
      </c>
      <c r="P386" s="2">
        <v>1.7575959999999999E-3</v>
      </c>
      <c r="Q386" s="2">
        <v>4.7624750000000004E-3</v>
      </c>
      <c r="R386" s="2">
        <v>2.416933E-3</v>
      </c>
      <c r="S386" s="2">
        <v>4.3340130000000003E-3</v>
      </c>
      <c r="T386" s="2">
        <v>4.0113190000000002E-3</v>
      </c>
      <c r="U386" s="2">
        <v>2.3889500000000001E-4</v>
      </c>
      <c r="V386" s="2">
        <v>7.3814000000000002E-6</v>
      </c>
      <c r="W386" s="2">
        <v>2.29476E-5</v>
      </c>
      <c r="X386" s="2">
        <v>1.0694439999999999E-3</v>
      </c>
      <c r="Y386" s="2">
        <v>5.2749880000000004E-3</v>
      </c>
      <c r="Z386" s="2">
        <v>1.2739610000000001E-3</v>
      </c>
      <c r="AA386" s="2">
        <v>9.7807699999999994E-4</v>
      </c>
      <c r="AB386" s="2">
        <v>2.500525E-3</v>
      </c>
      <c r="AC386" s="2">
        <v>7.0047460000000001E-3</v>
      </c>
      <c r="AD386" s="2">
        <v>4.0167799999999999E-4</v>
      </c>
      <c r="AE386" s="2">
        <v>1.1293799999999999E-3</v>
      </c>
      <c r="AF386" s="2">
        <v>6.1636799999999995E-4</v>
      </c>
      <c r="AG386" s="2">
        <v>1.3906910000000001E-3</v>
      </c>
      <c r="AH386" s="2">
        <v>1.4436290000000001E-3</v>
      </c>
      <c r="AI386" s="28">
        <v>9.3903200000000002E-4</v>
      </c>
      <c r="AJ386" s="2">
        <v>1.2752830000000001E-3</v>
      </c>
      <c r="AK386" s="2">
        <v>1.2529539999999999E-3</v>
      </c>
      <c r="AL386" s="2">
        <v>1.277299E-3</v>
      </c>
    </row>
    <row r="387" spans="1:38" x14ac:dyDescent="0.4">
      <c r="A387" s="2" t="s">
        <v>275</v>
      </c>
      <c r="B387" s="2" t="s">
        <v>276</v>
      </c>
      <c r="D387" s="2">
        <v>2.8806799999999999E-4</v>
      </c>
      <c r="E387" s="2">
        <v>2.8806799999999999E-4</v>
      </c>
      <c r="F387" s="2">
        <v>1.90368E-4</v>
      </c>
      <c r="G387" s="2">
        <v>1.05012E-4</v>
      </c>
      <c r="H387" s="2">
        <v>4.16556E-4</v>
      </c>
      <c r="I387" s="2">
        <v>4.7775600000000002E-4</v>
      </c>
      <c r="J387" s="2">
        <v>5.9418000000000003E-4</v>
      </c>
      <c r="K387" s="2">
        <v>1.406088E-3</v>
      </c>
      <c r="L387" s="2">
        <v>6.2747280000000002E-3</v>
      </c>
      <c r="M387" s="2">
        <v>2.6063280000000002E-3</v>
      </c>
      <c r="N387" s="2">
        <v>9.9720000000000001E-5</v>
      </c>
      <c r="O387" s="2">
        <v>4.0237199999999997E-3</v>
      </c>
      <c r="P387" s="2">
        <v>7.7266800000000001E-4</v>
      </c>
      <c r="Q387" s="2">
        <v>1.7625599999999999E-4</v>
      </c>
      <c r="R387" s="2">
        <v>1.4459399999999999E-3</v>
      </c>
      <c r="S387" s="2">
        <v>9.3925799999999993E-3</v>
      </c>
      <c r="T387" s="2">
        <v>6.8767200000000002E-3</v>
      </c>
      <c r="U387" s="2">
        <v>1.8643860000000002E-2</v>
      </c>
      <c r="V387" s="2">
        <v>2.496744E-2</v>
      </c>
      <c r="W387" s="2">
        <v>2.6795664E-2</v>
      </c>
      <c r="X387" s="2">
        <v>2.4885936000000001E-2</v>
      </c>
      <c r="Y387" s="2">
        <v>1.4065128E-2</v>
      </c>
      <c r="Z387" s="2">
        <v>1.415772E-3</v>
      </c>
      <c r="AA387" s="2">
        <v>5.1119999999999996E-4</v>
      </c>
      <c r="AB387" s="2">
        <v>6.1866000000000004E-4</v>
      </c>
      <c r="AC387" s="2">
        <v>1.1320956E-2</v>
      </c>
      <c r="AD387" s="2">
        <v>1.2866687999999999E-2</v>
      </c>
      <c r="AE387" s="2">
        <v>1.5168096000000001E-2</v>
      </c>
      <c r="AF387" s="2">
        <v>1.5334128000000001E-2</v>
      </c>
      <c r="AG387" s="2">
        <v>2.3643612000000001E-2</v>
      </c>
      <c r="AH387" s="2">
        <v>3.8832515999999997E-2</v>
      </c>
      <c r="AI387" s="28">
        <v>6.7545504000000006E-2</v>
      </c>
      <c r="AJ387" s="2">
        <v>5.4072719999999998E-2</v>
      </c>
      <c r="AK387" s="2">
        <v>4.6692971999999999E-2</v>
      </c>
      <c r="AL387" s="2">
        <v>5.0735268E-2</v>
      </c>
    </row>
    <row r="388" spans="1:38" hidden="1" x14ac:dyDescent="0.4">
      <c r="A388" s="2" t="s">
        <v>277</v>
      </c>
      <c r="B388" s="2" t="s">
        <v>278</v>
      </c>
    </row>
    <row r="389" spans="1:38" x14ac:dyDescent="0.4">
      <c r="A389" s="2" t="s">
        <v>279</v>
      </c>
      <c r="B389" s="2" t="s">
        <v>280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5.4053999999999999E-7</v>
      </c>
      <c r="Z389" s="2">
        <v>6.4099000000000002E-6</v>
      </c>
      <c r="AA389" s="2">
        <v>9.5405299999999999E-6</v>
      </c>
      <c r="AB389" s="2">
        <v>1.24775E-5</v>
      </c>
      <c r="AC389" s="2">
        <v>1.57748E-5</v>
      </c>
      <c r="AD389" s="2">
        <v>1.7171199999999999E-5</v>
      </c>
      <c r="AE389" s="2">
        <v>1.6927900000000001E-5</v>
      </c>
      <c r="AF389" s="2">
        <v>1.7135100000000001E-5</v>
      </c>
      <c r="AG389" s="2">
        <v>2.2081100000000001E-5</v>
      </c>
      <c r="AH389" s="2">
        <v>3.3175600000000001E-5</v>
      </c>
      <c r="AI389" s="2">
        <v>4.0905400000000003E-5</v>
      </c>
      <c r="AJ389" s="2">
        <v>4.6175599999999999E-5</v>
      </c>
      <c r="AK389" s="2">
        <v>5.9008999999999997E-5</v>
      </c>
      <c r="AL389" s="2">
        <v>6.7716099999999994E-5</v>
      </c>
    </row>
    <row r="390" spans="1:38" hidden="1" x14ac:dyDescent="0.4">
      <c r="A390" s="2" t="s">
        <v>281</v>
      </c>
      <c r="B390" s="2" t="s">
        <v>282</v>
      </c>
    </row>
    <row r="391" spans="1:38" x14ac:dyDescent="0.4">
      <c r="A391" s="2" t="s">
        <v>283</v>
      </c>
      <c r="B391" s="2" t="s">
        <v>284</v>
      </c>
      <c r="D391" s="39">
        <v>2.5735204000000001E-2</v>
      </c>
      <c r="E391" s="39">
        <v>2.4977505000000001E-2</v>
      </c>
      <c r="F391" s="39">
        <v>2.4213681000000001E-2</v>
      </c>
      <c r="G391" s="39">
        <v>2.3411881999999998E-2</v>
      </c>
      <c r="H391" s="39">
        <v>2.2667657000000001E-2</v>
      </c>
      <c r="I391" s="39">
        <v>2.1918533E-2</v>
      </c>
      <c r="J391" s="39">
        <v>2.2493890999999998E-2</v>
      </c>
      <c r="K391" s="39">
        <v>2.3505594000000001E-2</v>
      </c>
      <c r="L391" s="39">
        <v>2.2992821E-2</v>
      </c>
      <c r="M391" s="39">
        <v>2.1289421999999999E-2</v>
      </c>
      <c r="N391" s="39">
        <v>1.9570588E-2</v>
      </c>
      <c r="O391" s="39">
        <v>1.84583E-2</v>
      </c>
      <c r="P391" s="39">
        <v>1.8227216000000001E-2</v>
      </c>
      <c r="Q391" s="39">
        <v>1.7187363000000001E-2</v>
      </c>
      <c r="R391" s="39">
        <v>1.7917377000000002E-2</v>
      </c>
      <c r="S391" s="39">
        <v>2.1906111999999998E-2</v>
      </c>
      <c r="T391" s="39">
        <v>2.1901970999999999E-2</v>
      </c>
      <c r="U391" s="39">
        <v>2.1516965999999998E-2</v>
      </c>
      <c r="V391" s="39">
        <v>2.174386E-2</v>
      </c>
      <c r="W391" s="39">
        <v>2.4157343000000001E-2</v>
      </c>
      <c r="X391" s="39">
        <v>2.4956005999999999E-2</v>
      </c>
      <c r="Y391" s="39">
        <v>2.5830435999999998E-2</v>
      </c>
      <c r="Z391" s="39">
        <v>2.7004548999999999E-2</v>
      </c>
      <c r="AA391" s="39">
        <v>2.7305837999999999E-2</v>
      </c>
      <c r="AB391" s="39">
        <v>2.8103092999999999E-2</v>
      </c>
      <c r="AC391" s="39">
        <v>2.5866304E-2</v>
      </c>
      <c r="AD391" s="39">
        <v>2.5766552000000002E-2</v>
      </c>
      <c r="AE391" s="39">
        <v>2.5210880000000001E-2</v>
      </c>
      <c r="AF391" s="39">
        <v>2.4938084999999999E-2</v>
      </c>
      <c r="AG391" s="39">
        <v>2.6635763E-2</v>
      </c>
      <c r="AH391" s="39">
        <v>2.7153277E-2</v>
      </c>
      <c r="AI391" s="39">
        <v>2.7412107000000002E-2</v>
      </c>
      <c r="AJ391" s="2">
        <v>2.7178022E-2</v>
      </c>
      <c r="AK391" s="2">
        <v>2.7261774999999999E-2</v>
      </c>
      <c r="AL391" s="2">
        <v>2.7815401E-2</v>
      </c>
    </row>
    <row r="393" spans="1:38" x14ac:dyDescent="0.4">
      <c r="A393" s="9" t="s">
        <v>285</v>
      </c>
    </row>
    <row r="394" spans="1:38" x14ac:dyDescent="0.4">
      <c r="A394" s="4" t="s">
        <v>286</v>
      </c>
    </row>
    <row r="395" spans="1:38" x14ac:dyDescent="0.4">
      <c r="A395" s="2" t="s">
        <v>36</v>
      </c>
      <c r="D395" s="10">
        <f t="shared" ref="D395:AL395" si="99">D399</f>
        <v>5.9241100000000004E-4</v>
      </c>
      <c r="E395" s="10">
        <f t="shared" si="99"/>
        <v>6.4205299999999996E-4</v>
      </c>
      <c r="F395" s="10">
        <f t="shared" si="99"/>
        <v>9.9988500000000005E-4</v>
      </c>
      <c r="G395" s="10">
        <f t="shared" si="99"/>
        <v>9.0730300000000004E-4</v>
      </c>
      <c r="H395" s="10">
        <f t="shared" si="99"/>
        <v>1.06668E-3</v>
      </c>
      <c r="I395" s="10">
        <f t="shared" si="99"/>
        <v>1.0463460000000001E-3</v>
      </c>
      <c r="J395" s="10">
        <f t="shared" si="99"/>
        <v>1.31898E-3</v>
      </c>
      <c r="K395" s="10">
        <f t="shared" si="99"/>
        <v>1.2942159999999999E-3</v>
      </c>
      <c r="L395" s="10">
        <f t="shared" si="99"/>
        <v>1.0589550000000001E-3</v>
      </c>
      <c r="M395" s="10">
        <f t="shared" si="99"/>
        <v>1.5905909999999999E-3</v>
      </c>
      <c r="N395" s="10">
        <f t="shared" si="99"/>
        <v>1.316254E-3</v>
      </c>
      <c r="O395" s="10">
        <f t="shared" si="99"/>
        <v>1.341472E-3</v>
      </c>
      <c r="P395" s="10">
        <f t="shared" si="99"/>
        <v>2.4131500000000002E-3</v>
      </c>
      <c r="Q395" s="10">
        <f t="shared" si="99"/>
        <v>2.0782650000000001E-3</v>
      </c>
      <c r="R395" s="10">
        <f t="shared" si="99"/>
        <v>1.7147530000000001E-3</v>
      </c>
      <c r="S395" s="10">
        <f t="shared" si="99"/>
        <v>2.0414539999999998E-3</v>
      </c>
      <c r="T395" s="10">
        <f t="shared" si="99"/>
        <v>2.1633289999999999E-3</v>
      </c>
      <c r="U395" s="10">
        <f t="shared" si="99"/>
        <v>1.9418320000000001E-3</v>
      </c>
      <c r="V395" s="10">
        <f t="shared" si="99"/>
        <v>1.771641E-3</v>
      </c>
      <c r="W395" s="10">
        <f t="shared" si="99"/>
        <v>1.634202E-3</v>
      </c>
      <c r="X395" s="10">
        <f t="shared" si="99"/>
        <v>1.5410759999999999E-3</v>
      </c>
      <c r="Y395" s="10">
        <f t="shared" si="99"/>
        <v>1.4401500000000001E-3</v>
      </c>
      <c r="Z395" s="10">
        <f t="shared" si="99"/>
        <v>1.43272E-3</v>
      </c>
      <c r="AA395" s="10">
        <f t="shared" si="99"/>
        <v>1.3679499999999999E-3</v>
      </c>
      <c r="AB395" s="10">
        <f t="shared" si="99"/>
        <v>1.43294E-3</v>
      </c>
      <c r="AC395" s="10">
        <f t="shared" si="99"/>
        <v>1.29225E-3</v>
      </c>
      <c r="AD395" s="10">
        <f t="shared" si="99"/>
        <v>9.1757399999999999E-4</v>
      </c>
      <c r="AE395" s="10">
        <f t="shared" si="99"/>
        <v>1.0735619999999999E-3</v>
      </c>
      <c r="AF395" s="10">
        <f t="shared" si="99"/>
        <v>1.3039740000000001E-3</v>
      </c>
      <c r="AG395" s="10">
        <f t="shared" si="99"/>
        <v>1.113389E-3</v>
      </c>
      <c r="AH395" s="10">
        <f t="shared" si="99"/>
        <v>1.0637540000000001E-3</v>
      </c>
      <c r="AI395" s="27">
        <f t="shared" si="99"/>
        <v>1.1965910000000001E-3</v>
      </c>
      <c r="AJ395" s="27">
        <f t="shared" si="99"/>
        <v>1.064307E-3</v>
      </c>
      <c r="AK395" s="27">
        <f t="shared" si="99"/>
        <v>1.0191320000000001E-3</v>
      </c>
      <c r="AL395" s="27">
        <f t="shared" si="99"/>
        <v>9.7956499999999995E-4</v>
      </c>
    </row>
    <row r="396" spans="1:38" x14ac:dyDescent="0.4">
      <c r="A396" s="14" t="s">
        <v>26</v>
      </c>
      <c r="B396" s="14"/>
      <c r="C396" s="14"/>
      <c r="D396" s="14"/>
      <c r="E396" s="15">
        <f t="shared" ref="E396:AL396" si="100">(E395-$D395)/$D395</f>
        <v>8.3796553406334309E-2</v>
      </c>
      <c r="F396" s="15">
        <f t="shared" si="100"/>
        <v>0.68782314980646875</v>
      </c>
      <c r="G396" s="15">
        <f t="shared" si="100"/>
        <v>0.53154313474935466</v>
      </c>
      <c r="H396" s="15">
        <f t="shared" si="100"/>
        <v>0.80057426347586369</v>
      </c>
      <c r="I396" s="15">
        <f t="shared" si="100"/>
        <v>0.76625012027123063</v>
      </c>
      <c r="J396" s="15">
        <f t="shared" si="100"/>
        <v>1.2264610211491682</v>
      </c>
      <c r="K396" s="15">
        <f t="shared" si="100"/>
        <v>1.1846589614304932</v>
      </c>
      <c r="L396" s="15">
        <f t="shared" si="100"/>
        <v>0.78753433005126516</v>
      </c>
      <c r="M396" s="15">
        <f t="shared" si="100"/>
        <v>1.6849450803580621</v>
      </c>
      <c r="N396" s="15">
        <f t="shared" si="100"/>
        <v>1.2218594860662613</v>
      </c>
      <c r="O396" s="15">
        <f t="shared" si="100"/>
        <v>1.2644279056263303</v>
      </c>
      <c r="P396" s="15">
        <f t="shared" si="100"/>
        <v>3.0734388794266141</v>
      </c>
      <c r="Q396" s="15">
        <f t="shared" si="100"/>
        <v>2.5081472153623072</v>
      </c>
      <c r="R396" s="15">
        <f t="shared" si="100"/>
        <v>1.8945326808583907</v>
      </c>
      <c r="S396" s="20">
        <f t="shared" si="100"/>
        <v>2.4460096115703447</v>
      </c>
      <c r="T396" s="15">
        <f t="shared" si="100"/>
        <v>2.6517367165700834</v>
      </c>
      <c r="U396" s="15">
        <f t="shared" si="100"/>
        <v>2.2778459549198105</v>
      </c>
      <c r="V396" s="15">
        <f t="shared" si="100"/>
        <v>1.9905606074161346</v>
      </c>
      <c r="W396" s="15">
        <f t="shared" si="100"/>
        <v>1.7585612015982144</v>
      </c>
      <c r="X396" s="15">
        <f t="shared" si="100"/>
        <v>1.6013629051452452</v>
      </c>
      <c r="Y396" s="15">
        <f t="shared" si="100"/>
        <v>1.4309980739722927</v>
      </c>
      <c r="Z396" s="15">
        <f t="shared" si="100"/>
        <v>1.4184561056428726</v>
      </c>
      <c r="AA396" s="15">
        <f t="shared" si="100"/>
        <v>1.309123226948858</v>
      </c>
      <c r="AB396" s="15">
        <f t="shared" si="100"/>
        <v>1.418827469442667</v>
      </c>
      <c r="AC396" s="15">
        <f t="shared" si="100"/>
        <v>1.1813403194741487</v>
      </c>
      <c r="AD396" s="15">
        <f t="shared" si="100"/>
        <v>0.54888076014793774</v>
      </c>
      <c r="AE396" s="15">
        <f t="shared" si="100"/>
        <v>0.81219119834034115</v>
      </c>
      <c r="AF396" s="15">
        <f t="shared" si="100"/>
        <v>1.2011306339686467</v>
      </c>
      <c r="AG396" s="15">
        <f t="shared" si="100"/>
        <v>0.87941986222403012</v>
      </c>
      <c r="AH396" s="15">
        <f t="shared" si="100"/>
        <v>0.79563512493859834</v>
      </c>
      <c r="AI396" s="21">
        <f t="shared" si="100"/>
        <v>1.0198662752717287</v>
      </c>
      <c r="AJ396" s="21">
        <f t="shared" si="100"/>
        <v>0.79656859848989958</v>
      </c>
      <c r="AK396" s="21">
        <f t="shared" si="100"/>
        <v>0.72031241823666337</v>
      </c>
      <c r="AL396" s="21">
        <f t="shared" si="100"/>
        <v>0.65352263884364048</v>
      </c>
    </row>
    <row r="397" spans="1:38" x14ac:dyDescent="0.4">
      <c r="A397" s="16" t="s">
        <v>27</v>
      </c>
      <c r="D397" s="10"/>
      <c r="E397" s="17">
        <f t="shared" ref="E397:AL397" si="101">(E395-D395)/D395</f>
        <v>8.3796553406334309E-2</v>
      </c>
      <c r="F397" s="17">
        <f t="shared" si="101"/>
        <v>0.55732470683884372</v>
      </c>
      <c r="G397" s="17">
        <f t="shared" si="101"/>
        <v>-9.2592648154537785E-2</v>
      </c>
      <c r="H397" s="17">
        <f t="shared" si="101"/>
        <v>0.1756601708580264</v>
      </c>
      <c r="I397" s="17">
        <f t="shared" si="101"/>
        <v>-1.9062886713915973E-2</v>
      </c>
      <c r="J397" s="17">
        <f t="shared" si="101"/>
        <v>0.26055817100653117</v>
      </c>
      <c r="K397" s="17">
        <f t="shared" si="101"/>
        <v>-1.8775114103322291E-2</v>
      </c>
      <c r="L397" s="17">
        <f t="shared" si="101"/>
        <v>-0.18177877572213591</v>
      </c>
      <c r="M397" s="17">
        <f t="shared" si="101"/>
        <v>0.50203833024066158</v>
      </c>
      <c r="N397" s="17">
        <f t="shared" si="101"/>
        <v>-0.17247488512131651</v>
      </c>
      <c r="O397" s="17">
        <f t="shared" si="101"/>
        <v>1.9158916136247282E-2</v>
      </c>
      <c r="P397" s="17">
        <f t="shared" si="101"/>
        <v>0.79888212351804599</v>
      </c>
      <c r="Q397" s="17">
        <f t="shared" si="101"/>
        <v>-0.1387750450655782</v>
      </c>
      <c r="R397" s="17">
        <f t="shared" si="101"/>
        <v>-0.174911284172134</v>
      </c>
      <c r="S397" s="17">
        <f t="shared" si="101"/>
        <v>0.19052364976180228</v>
      </c>
      <c r="T397" s="17">
        <f t="shared" si="101"/>
        <v>5.970009610797012E-2</v>
      </c>
      <c r="U397" s="17">
        <f t="shared" si="101"/>
        <v>-0.1023871080173195</v>
      </c>
      <c r="V397" s="17">
        <f t="shared" si="101"/>
        <v>-8.7644554214782788E-2</v>
      </c>
      <c r="W397" s="17">
        <f t="shared" si="101"/>
        <v>-7.7577229246783092E-2</v>
      </c>
      <c r="X397" s="17">
        <f t="shared" si="101"/>
        <v>-5.6985611325894851E-2</v>
      </c>
      <c r="Y397" s="17">
        <f t="shared" si="101"/>
        <v>-6.549060526541188E-2</v>
      </c>
      <c r="Z397" s="17">
        <f t="shared" si="101"/>
        <v>-5.1591848071382215E-3</v>
      </c>
      <c r="AA397" s="17">
        <f t="shared" si="101"/>
        <v>-4.5207716790440576E-2</v>
      </c>
      <c r="AB397" s="17">
        <f t="shared" si="101"/>
        <v>4.7509046383274252E-2</v>
      </c>
      <c r="AC397" s="17">
        <f t="shared" si="101"/>
        <v>-9.8182757128700407E-2</v>
      </c>
      <c r="AD397" s="17">
        <f t="shared" si="101"/>
        <v>-0.28994080092861291</v>
      </c>
      <c r="AE397" s="17">
        <f t="shared" si="101"/>
        <v>0.17000045772874986</v>
      </c>
      <c r="AF397" s="17">
        <f t="shared" si="101"/>
        <v>0.21462384100778545</v>
      </c>
      <c r="AG397" s="17">
        <f t="shared" si="101"/>
        <v>-0.14615705527870959</v>
      </c>
      <c r="AH397" s="22">
        <f t="shared" si="101"/>
        <v>-4.4580106324025037E-2</v>
      </c>
      <c r="AI397" s="23">
        <f t="shared" si="101"/>
        <v>0.12487567614316844</v>
      </c>
      <c r="AJ397" s="23">
        <f t="shared" si="101"/>
        <v>-0.11055072284514933</v>
      </c>
      <c r="AK397" s="23">
        <f t="shared" si="101"/>
        <v>-4.2445459815635848E-2</v>
      </c>
      <c r="AL397" s="23">
        <f t="shared" si="101"/>
        <v>-3.8824215116393279E-2</v>
      </c>
    </row>
    <row r="398" spans="1:38" hidden="1" x14ac:dyDescent="0.4">
      <c r="A398" s="2" t="s">
        <v>37</v>
      </c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5"/>
    </row>
    <row r="399" spans="1:38" x14ac:dyDescent="0.4">
      <c r="A399" s="2" t="s">
        <v>287</v>
      </c>
      <c r="B399" s="2" t="s">
        <v>288</v>
      </c>
      <c r="D399" s="2">
        <v>5.9241100000000004E-4</v>
      </c>
      <c r="E399" s="2">
        <v>6.4205299999999996E-4</v>
      </c>
      <c r="F399" s="2">
        <v>9.9988500000000005E-4</v>
      </c>
      <c r="G399" s="2">
        <v>9.0730300000000004E-4</v>
      </c>
      <c r="H399" s="2">
        <v>1.06668E-3</v>
      </c>
      <c r="I399" s="2">
        <v>1.0463460000000001E-3</v>
      </c>
      <c r="J399" s="2">
        <v>1.31898E-3</v>
      </c>
      <c r="K399" s="2">
        <v>1.2942159999999999E-3</v>
      </c>
      <c r="L399" s="2">
        <v>1.0589550000000001E-3</v>
      </c>
      <c r="M399" s="2">
        <v>1.5905909999999999E-3</v>
      </c>
      <c r="N399" s="2">
        <v>1.316254E-3</v>
      </c>
      <c r="O399" s="2">
        <v>1.341472E-3</v>
      </c>
      <c r="P399" s="2">
        <v>2.4131500000000002E-3</v>
      </c>
      <c r="Q399" s="2">
        <v>2.0782650000000001E-3</v>
      </c>
      <c r="R399" s="2">
        <v>1.7147530000000001E-3</v>
      </c>
      <c r="S399" s="2">
        <v>2.0414539999999998E-3</v>
      </c>
      <c r="T399" s="2">
        <v>2.1633289999999999E-3</v>
      </c>
      <c r="U399" s="2">
        <v>1.9418320000000001E-3</v>
      </c>
      <c r="V399" s="2">
        <v>1.771641E-3</v>
      </c>
      <c r="W399" s="2">
        <v>1.634202E-3</v>
      </c>
      <c r="X399" s="2">
        <v>1.5410759999999999E-3</v>
      </c>
      <c r="Y399" s="2">
        <v>1.4401500000000001E-3</v>
      </c>
      <c r="Z399" s="2">
        <v>1.43272E-3</v>
      </c>
      <c r="AA399" s="2">
        <v>1.3679499999999999E-3</v>
      </c>
      <c r="AB399" s="2">
        <v>1.43294E-3</v>
      </c>
      <c r="AC399" s="2">
        <v>1.29225E-3</v>
      </c>
      <c r="AD399" s="2">
        <v>9.1757399999999999E-4</v>
      </c>
      <c r="AE399" s="2">
        <v>1.0735619999999999E-3</v>
      </c>
      <c r="AF399" s="2">
        <v>1.3039740000000001E-3</v>
      </c>
      <c r="AG399" s="2">
        <v>1.113389E-3</v>
      </c>
      <c r="AH399" s="2">
        <v>1.0637540000000001E-3</v>
      </c>
      <c r="AI399" s="28">
        <v>1.1965910000000001E-3</v>
      </c>
      <c r="AJ399" s="2">
        <v>1.064307E-3</v>
      </c>
      <c r="AK399" s="2">
        <v>1.0191320000000001E-3</v>
      </c>
      <c r="AL399" s="2">
        <v>9.7956499999999995E-4</v>
      </c>
    </row>
    <row r="401" spans="1:37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7" x14ac:dyDescent="0.4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4" spans="1:37" s="40" customFormat="1" x14ac:dyDescent="0.4"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</row>
    <row r="405" spans="1:37" x14ac:dyDescent="0.4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7" x14ac:dyDescent="0.4">
      <c r="A406" s="2" t="s">
        <v>289</v>
      </c>
    </row>
    <row r="407" spans="1:37" x14ac:dyDescent="0.4">
      <c r="A407" s="2" t="s">
        <v>290</v>
      </c>
      <c r="D407" s="10">
        <f t="shared" ref="D407:AK407" si="102">D23+D83+D132+D195+D248+D287+D316+D379+D395</f>
        <v>11.247381105381894</v>
      </c>
      <c r="E407" s="10">
        <f t="shared" si="102"/>
        <v>11.627414418509177</v>
      </c>
      <c r="F407" s="10">
        <f t="shared" si="102"/>
        <v>5.1534274602316561</v>
      </c>
      <c r="G407" s="10">
        <f t="shared" si="102"/>
        <v>4.4882889518909241</v>
      </c>
      <c r="H407" s="10">
        <f t="shared" si="102"/>
        <v>4.1531305932364102</v>
      </c>
      <c r="I407" s="10">
        <f t="shared" si="102"/>
        <v>3.693287555589194</v>
      </c>
      <c r="J407" s="10">
        <f t="shared" si="102"/>
        <v>3.3060433568591461</v>
      </c>
      <c r="K407" s="10">
        <f t="shared" si="102"/>
        <v>3.2772171037084443</v>
      </c>
      <c r="L407" s="10">
        <f t="shared" si="102"/>
        <v>3.2888572118517012</v>
      </c>
      <c r="M407" s="10">
        <f t="shared" si="102"/>
        <v>2.7900718949724892</v>
      </c>
      <c r="N407" s="10">
        <f t="shared" si="102"/>
        <v>2.2884130915402618</v>
      </c>
      <c r="O407" s="10">
        <f t="shared" si="102"/>
        <v>2.2078449398775462</v>
      </c>
      <c r="P407" s="10">
        <f t="shared" si="102"/>
        <v>2.2248579462730493</v>
      </c>
      <c r="Q407" s="10">
        <f t="shared" si="102"/>
        <v>2.0888873084591935</v>
      </c>
      <c r="R407" s="10">
        <f t="shared" si="102"/>
        <v>2.0802634654123859</v>
      </c>
      <c r="S407" s="10">
        <f t="shared" si="102"/>
        <v>3.3502911929866728</v>
      </c>
      <c r="T407" s="10">
        <f t="shared" si="102"/>
        <v>3.7983282445384448</v>
      </c>
      <c r="U407" s="10">
        <f t="shared" si="102"/>
        <v>4.0567169449057712</v>
      </c>
      <c r="V407" s="10">
        <f t="shared" si="102"/>
        <v>4.0166691991132017</v>
      </c>
      <c r="W407" s="10">
        <f t="shared" si="102"/>
        <v>3.242462720536623</v>
      </c>
      <c r="X407" s="10">
        <f t="shared" si="102"/>
        <v>3.415818791385314</v>
      </c>
      <c r="Y407" s="10">
        <f t="shared" si="102"/>
        <v>3.4594320048992571</v>
      </c>
      <c r="Z407" s="10">
        <f t="shared" si="102"/>
        <v>3.483974204291866</v>
      </c>
      <c r="AA407" s="10">
        <f t="shared" si="102"/>
        <v>4.0872770259120017</v>
      </c>
      <c r="AB407" s="10">
        <f t="shared" si="102"/>
        <v>3.4048462694563022</v>
      </c>
      <c r="AC407" s="10">
        <f t="shared" si="102"/>
        <v>3.5061931670489188</v>
      </c>
      <c r="AD407" s="10">
        <f t="shared" si="102"/>
        <v>3.7828648086633079</v>
      </c>
      <c r="AE407" s="10">
        <f t="shared" si="102"/>
        <v>4.0738065578038398</v>
      </c>
      <c r="AF407" s="10">
        <f t="shared" si="102"/>
        <v>4.1216612368072738</v>
      </c>
      <c r="AG407" s="10">
        <f t="shared" si="102"/>
        <v>4.1274132376782156</v>
      </c>
      <c r="AH407" s="10">
        <f t="shared" si="102"/>
        <v>3.5798759022967666</v>
      </c>
      <c r="AI407" s="10">
        <f t="shared" si="102"/>
        <v>3.8096955461369268</v>
      </c>
      <c r="AJ407" s="10">
        <f t="shared" si="102"/>
        <v>4.0143619512617743</v>
      </c>
      <c r="AK407" s="10">
        <f t="shared" si="102"/>
        <v>3.5324662230233996</v>
      </c>
    </row>
    <row r="408" spans="1:37" x14ac:dyDescent="0.4">
      <c r="A408" s="2" t="s">
        <v>21</v>
      </c>
      <c r="D408" s="10">
        <f t="shared" ref="D408:AK408" si="103">D8</f>
        <v>11.247381105381892</v>
      </c>
      <c r="E408" s="10">
        <f t="shared" si="103"/>
        <v>11.627414418509177</v>
      </c>
      <c r="F408" s="10">
        <f t="shared" si="103"/>
        <v>5.1534274602316561</v>
      </c>
      <c r="G408" s="10">
        <f t="shared" si="103"/>
        <v>4.4882889518909259</v>
      </c>
      <c r="H408" s="10">
        <f t="shared" si="103"/>
        <v>4.1531305932364111</v>
      </c>
      <c r="I408" s="10">
        <f t="shared" si="103"/>
        <v>3.693287555589194</v>
      </c>
      <c r="J408" s="10">
        <f t="shared" si="103"/>
        <v>3.3060433568591461</v>
      </c>
      <c r="K408" s="10">
        <f t="shared" si="103"/>
        <v>3.2772171037084443</v>
      </c>
      <c r="L408" s="10">
        <f t="shared" si="103"/>
        <v>3.2888572118517021</v>
      </c>
      <c r="M408" s="10">
        <f t="shared" si="103"/>
        <v>2.7900718949724892</v>
      </c>
      <c r="N408" s="10">
        <f t="shared" si="103"/>
        <v>2.2884130915402627</v>
      </c>
      <c r="O408" s="10">
        <f t="shared" si="103"/>
        <v>2.2078449398775466</v>
      </c>
      <c r="P408" s="10">
        <f t="shared" si="103"/>
        <v>2.2248579462730502</v>
      </c>
      <c r="Q408" s="10">
        <f t="shared" si="103"/>
        <v>2.0888873084591939</v>
      </c>
      <c r="R408" s="10">
        <f t="shared" si="103"/>
        <v>2.0802634654123859</v>
      </c>
      <c r="S408" s="10">
        <f t="shared" si="103"/>
        <v>3.3502911929866728</v>
      </c>
      <c r="T408" s="10">
        <f t="shared" si="103"/>
        <v>3.7983282445384452</v>
      </c>
      <c r="U408" s="10">
        <f t="shared" si="103"/>
        <v>4.0567169449057712</v>
      </c>
      <c r="V408" s="10">
        <f t="shared" si="103"/>
        <v>4.0166691991132026</v>
      </c>
      <c r="W408" s="10">
        <f t="shared" si="103"/>
        <v>3.2424627205366239</v>
      </c>
      <c r="X408" s="10">
        <f t="shared" si="103"/>
        <v>3.415818791385314</v>
      </c>
      <c r="Y408" s="10">
        <f t="shared" si="103"/>
        <v>3.4594320048992575</v>
      </c>
      <c r="Z408" s="10">
        <f t="shared" si="103"/>
        <v>3.4839742042918656</v>
      </c>
      <c r="AA408" s="10">
        <f t="shared" si="103"/>
        <v>4.0872770259120026</v>
      </c>
      <c r="AB408" s="10">
        <f t="shared" si="103"/>
        <v>3.4048462694563026</v>
      </c>
      <c r="AC408" s="10">
        <f t="shared" si="103"/>
        <v>3.5061931670489184</v>
      </c>
      <c r="AD408" s="10">
        <f t="shared" si="103"/>
        <v>3.7828648086633065</v>
      </c>
      <c r="AE408" s="10">
        <f t="shared" si="103"/>
        <v>4.0738065578038389</v>
      </c>
      <c r="AF408" s="10">
        <f t="shared" si="103"/>
        <v>4.1216166368072731</v>
      </c>
      <c r="AG408" s="10">
        <f t="shared" si="103"/>
        <v>4.1274132376782156</v>
      </c>
      <c r="AH408" s="10">
        <f t="shared" si="103"/>
        <v>3.5798759022967666</v>
      </c>
      <c r="AI408" s="10">
        <f t="shared" si="103"/>
        <v>3.8096955461369264</v>
      </c>
      <c r="AJ408" s="10">
        <f t="shared" si="103"/>
        <v>4.0143619512617734</v>
      </c>
      <c r="AK408" s="10">
        <f t="shared" si="103"/>
        <v>3.5324662230233992</v>
      </c>
    </row>
    <row r="409" spans="1:37" hidden="1" x14ac:dyDescent="0.4">
      <c r="A409" s="2" t="s">
        <v>291</v>
      </c>
      <c r="D409" s="39">
        <f t="shared" ref="D409:AH409" si="104">D407-D408</f>
        <v>0</v>
      </c>
      <c r="E409" s="39">
        <f t="shared" si="104"/>
        <v>0</v>
      </c>
      <c r="F409" s="39">
        <f t="shared" si="104"/>
        <v>0</v>
      </c>
      <c r="G409" s="39">
        <f t="shared" si="104"/>
        <v>0</v>
      </c>
      <c r="H409" s="39">
        <f t="shared" si="104"/>
        <v>0</v>
      </c>
      <c r="I409" s="39">
        <f t="shared" si="104"/>
        <v>0</v>
      </c>
      <c r="J409" s="39">
        <f t="shared" si="104"/>
        <v>0</v>
      </c>
      <c r="K409" s="39">
        <f t="shared" si="104"/>
        <v>0</v>
      </c>
      <c r="L409" s="39">
        <f t="shared" si="104"/>
        <v>0</v>
      </c>
      <c r="M409" s="39">
        <f t="shared" si="104"/>
        <v>0</v>
      </c>
      <c r="N409" s="39">
        <f t="shared" si="104"/>
        <v>0</v>
      </c>
      <c r="O409" s="39">
        <f t="shared" si="104"/>
        <v>0</v>
      </c>
      <c r="P409" s="39">
        <f t="shared" si="104"/>
        <v>0</v>
      </c>
      <c r="Q409" s="39">
        <f t="shared" si="104"/>
        <v>0</v>
      </c>
      <c r="R409" s="39">
        <f t="shared" si="104"/>
        <v>0</v>
      </c>
      <c r="S409" s="39">
        <f t="shared" si="104"/>
        <v>0</v>
      </c>
      <c r="T409" s="39">
        <f t="shared" si="104"/>
        <v>0</v>
      </c>
      <c r="U409" s="39">
        <f t="shared" si="104"/>
        <v>0</v>
      </c>
      <c r="V409" s="39">
        <f t="shared" si="104"/>
        <v>0</v>
      </c>
      <c r="W409" s="39">
        <f t="shared" si="104"/>
        <v>0</v>
      </c>
      <c r="X409" s="39">
        <f t="shared" si="104"/>
        <v>0</v>
      </c>
      <c r="Y409" s="39">
        <f t="shared" si="104"/>
        <v>0</v>
      </c>
      <c r="Z409" s="39">
        <f t="shared" si="104"/>
        <v>0</v>
      </c>
      <c r="AA409" s="39">
        <f t="shared" si="104"/>
        <v>0</v>
      </c>
      <c r="AB409" s="39">
        <f t="shared" si="104"/>
        <v>0</v>
      </c>
      <c r="AC409" s="39">
        <f t="shared" si="104"/>
        <v>0</v>
      </c>
      <c r="AD409" s="39">
        <f t="shared" si="104"/>
        <v>0</v>
      </c>
      <c r="AE409" s="39">
        <f t="shared" si="104"/>
        <v>0</v>
      </c>
      <c r="AF409" s="39">
        <f t="shared" si="104"/>
        <v>4.4600000000727391E-5</v>
      </c>
      <c r="AG409" s="39">
        <f t="shared" si="104"/>
        <v>0</v>
      </c>
      <c r="AH409" s="39">
        <f t="shared" si="104"/>
        <v>0</v>
      </c>
      <c r="AI409" s="39">
        <f>AI407-AI408</f>
        <v>0</v>
      </c>
      <c r="AJ409" s="39">
        <f>AJ407-AJ408</f>
        <v>0</v>
      </c>
      <c r="AK409" s="39">
        <f>AK407-AK408</f>
        <v>0</v>
      </c>
    </row>
    <row r="410" spans="1:37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7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7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7" x14ac:dyDescent="0.4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FE03-A3AF-4447-8460-9B7582A0827E}">
  <dimension ref="C5:F15"/>
  <sheetViews>
    <sheetView workbookViewId="0">
      <selection activeCell="D13" sqref="D13"/>
    </sheetView>
  </sheetViews>
  <sheetFormatPr defaultRowHeight="14.5" x14ac:dyDescent="0.35"/>
  <sheetData>
    <row r="5" spans="3:6" x14ac:dyDescent="0.35">
      <c r="C5" s="55">
        <v>0.81384900000000004</v>
      </c>
      <c r="D5" s="55">
        <v>0.81384900000000004</v>
      </c>
      <c r="E5">
        <f>SUM(C5:C15)</f>
        <v>6.4772590227894726</v>
      </c>
      <c r="F5">
        <v>8.8597390227894728</v>
      </c>
    </row>
    <row r="6" spans="3:6" x14ac:dyDescent="0.35">
      <c r="C6">
        <v>0</v>
      </c>
      <c r="D6">
        <v>0</v>
      </c>
    </row>
    <row r="7" spans="3:6" x14ac:dyDescent="0.35">
      <c r="C7" s="55">
        <v>5.4873999999999999E-2</v>
      </c>
      <c r="D7" s="55">
        <v>5.4873999999999999E-2</v>
      </c>
    </row>
    <row r="8" spans="3:6" x14ac:dyDescent="0.35">
      <c r="C8">
        <v>8.8400000000000006E-3</v>
      </c>
      <c r="D8">
        <v>8.8400000000000006E-3</v>
      </c>
    </row>
    <row r="9" spans="3:6" x14ac:dyDescent="0.35">
      <c r="C9">
        <v>8.8669999999999999E-3</v>
      </c>
      <c r="D9">
        <v>8.8669999999999999E-3</v>
      </c>
    </row>
    <row r="10" spans="3:6" x14ac:dyDescent="0.35">
      <c r="C10">
        <v>8.1612022789473673E-2</v>
      </c>
      <c r="D10">
        <v>8.1612022789473673E-2</v>
      </c>
    </row>
    <row r="11" spans="3:6" x14ac:dyDescent="0.35">
      <c r="C11">
        <v>0.54290400000000005</v>
      </c>
      <c r="D11">
        <v>0.54290400000000005</v>
      </c>
    </row>
    <row r="12" spans="3:6" x14ac:dyDescent="0.35">
      <c r="C12">
        <v>0.14358000000000001</v>
      </c>
      <c r="D12">
        <v>0.14358000000000001</v>
      </c>
    </row>
    <row r="13" spans="3:6" x14ac:dyDescent="0.35">
      <c r="C13">
        <v>1.9182090000000001</v>
      </c>
      <c r="D13">
        <v>2.6435019999999998</v>
      </c>
    </row>
    <row r="14" spans="3:6" x14ac:dyDescent="0.35">
      <c r="C14">
        <v>2.6435019999999998</v>
      </c>
      <c r="D14">
        <v>1.9182090000000001</v>
      </c>
    </row>
    <row r="15" spans="3:6" x14ac:dyDescent="0.35">
      <c r="C15">
        <v>0.26102199999999998</v>
      </c>
      <c r="D15">
        <v>2.6435019999999998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55EE-8233-475E-8FC8-87583790AF93}">
  <dimension ref="A1:AR56"/>
  <sheetViews>
    <sheetView zoomScaleNormal="100" workbookViewId="0">
      <pane xSplit="3" ySplit="2" topLeftCell="D53" activePane="bottomRight" state="frozen"/>
      <selection pane="topRight" activeCell="D1" sqref="D1"/>
      <selection pane="bottomLeft" activeCell="A3" sqref="A3"/>
      <selection pane="bottomRight" activeCell="D55" sqref="D55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26953125" style="2" bestFit="1" customWidth="1"/>
    <col min="23" max="25" width="9.54296875" style="2" bestFit="1" customWidth="1"/>
    <col min="26" max="33" width="10.26953125" style="2" bestFit="1" customWidth="1"/>
    <col min="34" max="34" width="9.7265625" style="2" customWidth="1"/>
    <col min="35" max="16384" width="9.1796875" style="2"/>
  </cols>
  <sheetData>
    <row r="1" spans="1:44" x14ac:dyDescent="0.4">
      <c r="A1" s="2" t="s">
        <v>1</v>
      </c>
      <c r="B1" s="44" t="s">
        <v>2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5" t="s">
        <v>293</v>
      </c>
    </row>
    <row r="6" spans="1:44" x14ac:dyDescent="0.4">
      <c r="C6" s="2" t="str">
        <f>'[1]SO2 analize LT'!A16</f>
        <v>ENERGIJOS GAMYBA</v>
      </c>
      <c r="D6" s="10">
        <f>'Pb analizė LT'!D23</f>
        <v>6.4772590227894735</v>
      </c>
      <c r="E6" s="10">
        <f>'Pb analizė LT'!E23</f>
        <v>7.1255299999999995</v>
      </c>
      <c r="F6" s="10">
        <f>'Pb analizė LT'!F23</f>
        <v>3.3448340000000001</v>
      </c>
      <c r="G6" s="10">
        <f>'Pb analizė LT'!G23</f>
        <v>3.1842440000000005</v>
      </c>
      <c r="H6" s="10">
        <f>'Pb analizė LT'!H23</f>
        <v>2.8374079999999999</v>
      </c>
      <c r="I6" s="10">
        <f>'Pb analizė LT'!I23</f>
        <v>2.3976739999999999</v>
      </c>
      <c r="J6" s="10">
        <f>'Pb analizė LT'!J23</f>
        <v>2.3673090000000001</v>
      </c>
      <c r="K6" s="10">
        <f>'Pb analizė LT'!K23</f>
        <v>2.065175</v>
      </c>
      <c r="L6" s="10">
        <f>'Pb analizė LT'!L23</f>
        <v>2.0179469999999999</v>
      </c>
      <c r="M6" s="10">
        <f>'Pb analizė LT'!M23</f>
        <v>1.7624319999999998</v>
      </c>
      <c r="N6" s="10">
        <f>'Pb analizė LT'!N23</f>
        <v>1.4079359999999999</v>
      </c>
      <c r="O6" s="10">
        <f>'Pb analizė LT'!O23</f>
        <v>1.4049019999999999</v>
      </c>
      <c r="P6" s="10">
        <f>'Pb analizė LT'!P23</f>
        <v>1.4611469999999998</v>
      </c>
      <c r="Q6" s="10">
        <f>'Pb analizė LT'!Q23</f>
        <v>1.4891639999999999</v>
      </c>
      <c r="R6" s="10">
        <f>'Pb analizė LT'!R23</f>
        <v>1.481248594</v>
      </c>
      <c r="S6" s="10">
        <f>'Pb analizė LT'!S23</f>
        <v>1.5949176899999999</v>
      </c>
      <c r="T6" s="10">
        <f>'Pb analizė LT'!T23</f>
        <v>1.810045591</v>
      </c>
      <c r="U6" s="10">
        <f>'Pb analizė LT'!U23</f>
        <v>1.7218875900000001</v>
      </c>
      <c r="V6" s="10">
        <f>'Pb analizė LT'!V23</f>
        <v>1.620381579</v>
      </c>
      <c r="W6" s="10">
        <f>'Pb analizė LT'!W23</f>
        <v>1.601515</v>
      </c>
      <c r="X6" s="10">
        <f>'Pb analizė LT'!X23</f>
        <v>1.7081310000000001</v>
      </c>
      <c r="Y6" s="10">
        <f>'Pb analizė LT'!Y23</f>
        <v>1.7753907599999998</v>
      </c>
      <c r="Z6" s="10">
        <f>'Pb analizė LT'!Z23</f>
        <v>1.7328551000000001</v>
      </c>
      <c r="AA6" s="10">
        <f>'Pb analizė LT'!AA23</f>
        <v>1.81159779</v>
      </c>
      <c r="AB6" s="10">
        <f>'Pb analizė LT'!AB23</f>
        <v>1.6562555699999999</v>
      </c>
      <c r="AC6" s="10">
        <f>'Pb analizė LT'!AC23</f>
        <v>1.5505910000000001</v>
      </c>
      <c r="AD6" s="10">
        <f>'Pb analizė LT'!AD23</f>
        <v>1.6180740000000002</v>
      </c>
      <c r="AE6" s="10">
        <f>'Pb analizė LT'!AE23</f>
        <v>1.7178779999999998</v>
      </c>
      <c r="AF6" s="10">
        <f>'Pb analizė LT'!AF23</f>
        <v>1.6099079999999999</v>
      </c>
      <c r="AG6" s="10">
        <f>'Pb analizė LT'!AG23</f>
        <v>1.4488369999999999</v>
      </c>
      <c r="AH6" s="10">
        <f>'Pb analizė LT'!AH23</f>
        <v>1.3007629999999999</v>
      </c>
      <c r="AI6" s="10">
        <f>'Pb analizė LT'!AI23</f>
        <v>1.4395750000000003</v>
      </c>
      <c r="AJ6" s="10">
        <f>'Pb analizė LT'!AJ23</f>
        <v>1.3907350000000001</v>
      </c>
      <c r="AK6" s="10">
        <f>'Pb analizė LT'!AK23</f>
        <v>1.1342030000000001</v>
      </c>
      <c r="AL6" s="10">
        <f>'Pb analizė LT'!AL23</f>
        <v>1.1364566199999999</v>
      </c>
    </row>
    <row r="7" spans="1:44" x14ac:dyDescent="0.4">
      <c r="C7" s="2" t="str">
        <f>'[1]SO2 analize LT'!A77</f>
        <v>DEGALŲ / KURO GAMYBA IR PASKIRSTYMAS</v>
      </c>
      <c r="D7" s="10">
        <f>'Pb analizė LT'!D83</f>
        <v>2.8299999999999999E-2</v>
      </c>
      <c r="E7" s="10">
        <f>'Pb analizė LT'!E83</f>
        <v>3.4623000000000001E-2</v>
      </c>
      <c r="F7" s="10">
        <f>'Pb analizė LT'!F83</f>
        <v>1.1962E-2</v>
      </c>
      <c r="G7" s="10">
        <f>'Pb analizė LT'!G83</f>
        <v>1.5006E-2</v>
      </c>
      <c r="H7" s="10">
        <f>'Pb analizė LT'!H83</f>
        <v>1.0718E-2</v>
      </c>
      <c r="I7" s="10">
        <f>'Pb analizė LT'!I83</f>
        <v>9.306E-3</v>
      </c>
      <c r="J7" s="10">
        <f>'Pb analizė LT'!J83</f>
        <v>1.0944000000000001E-2</v>
      </c>
      <c r="K7" s="10">
        <f>'Pb analizė LT'!K83</f>
        <v>1.4858E-2</v>
      </c>
      <c r="L7" s="10">
        <f>'Pb analizė LT'!L83</f>
        <v>1.8873000000000001E-2</v>
      </c>
      <c r="M7" s="10">
        <f>'Pb analizė LT'!M83</f>
        <v>1.2940999999999999E-2</v>
      </c>
      <c r="N7" s="10">
        <f>'Pb analizė LT'!N83</f>
        <v>1.4083999999999999E-2</v>
      </c>
      <c r="O7" s="10">
        <f>'Pb analizė LT'!O83</f>
        <v>1.9779999999999999E-2</v>
      </c>
      <c r="P7" s="10">
        <f>'Pb analizė LT'!P83</f>
        <v>1.9553000000000001E-2</v>
      </c>
      <c r="Q7" s="10">
        <f>'Pb analizė LT'!Q83</f>
        <v>2.1462999999999999E-2</v>
      </c>
      <c r="R7" s="10">
        <f>'Pb analizė LT'!R83</f>
        <v>2.6179999999999998E-2</v>
      </c>
      <c r="S7" s="10">
        <f>'Pb analizė LT'!S83</f>
        <v>2.7795E-2</v>
      </c>
      <c r="T7" s="10">
        <f>'Pb analizė LT'!T83</f>
        <v>2.4265999999999999E-2</v>
      </c>
      <c r="U7" s="10">
        <f>'Pb analizė LT'!U83</f>
        <v>1.4378999999999999E-2</v>
      </c>
      <c r="V7" s="10">
        <f>'Pb analizė LT'!V83</f>
        <v>2.8025000000000001E-2</v>
      </c>
      <c r="W7" s="10">
        <f>'Pb analizė LT'!W83</f>
        <v>2.5493999999999999E-2</v>
      </c>
      <c r="X7" s="10">
        <f>'Pb analizė LT'!X83</f>
        <v>2.7245999999999999E-2</v>
      </c>
      <c r="Y7" s="10">
        <f>'Pb analizė LT'!Y83</f>
        <v>2.7314999999999999E-2</v>
      </c>
      <c r="Z7" s="10">
        <f>'Pb analizė LT'!Z83</f>
        <v>2.5876E-2</v>
      </c>
      <c r="AA7" s="10">
        <f>'Pb analizė LT'!AA83</f>
        <v>2.7324000000000001E-2</v>
      </c>
      <c r="AB7" s="10">
        <f>'Pb analizė LT'!AB83</f>
        <v>2.2735999999999999E-2</v>
      </c>
      <c r="AC7" s="10">
        <f>'Pb analizė LT'!AC83</f>
        <v>2.5229999999999999E-2</v>
      </c>
      <c r="AD7" s="10">
        <f>'Pb analizė LT'!AD83</f>
        <v>2.7970999999999999E-2</v>
      </c>
      <c r="AE7" s="10">
        <f>'Pb analizė LT'!AE83</f>
        <v>2.946E-2</v>
      </c>
      <c r="AF7" s="10">
        <f>'Pb analizė LT'!AF83</f>
        <v>2.9068E-2</v>
      </c>
      <c r="AG7" s="10">
        <f>'Pb analizė LT'!AG83</f>
        <v>2.8546999999999999E-2</v>
      </c>
      <c r="AH7" s="10">
        <f>'Pb analizė LT'!AH83</f>
        <v>2.3705E-2</v>
      </c>
      <c r="AI7" s="10">
        <f>'Pb analizė LT'!AI83</f>
        <v>2.3862000000000001E-2</v>
      </c>
      <c r="AJ7" s="10">
        <f>'Pb analizė LT'!AJ83</f>
        <v>2.4722999999999998E-2</v>
      </c>
      <c r="AK7" s="10">
        <f>'Pb analizė LT'!AK83</f>
        <v>2.7286000000000001E-2</v>
      </c>
      <c r="AL7" s="10">
        <f>'Pb analizė LT'!AL83</f>
        <v>2.6535E-2</v>
      </c>
    </row>
    <row r="8" spans="1:44" x14ac:dyDescent="0.4">
      <c r="C8" s="2" t="s">
        <v>153</v>
      </c>
      <c r="D8" s="10">
        <f>'Pb analizė LT'!D248</f>
        <v>2.2789999999999999</v>
      </c>
      <c r="E8" s="10">
        <f>'Pb analizė LT'!E248</f>
        <v>2.2789999999999999</v>
      </c>
      <c r="F8" s="10">
        <f>'Pb analizė LT'!F248</f>
        <v>0.35199999999999998</v>
      </c>
      <c r="G8" s="10">
        <f>'Pb analizė LT'!G248</f>
        <v>9.2999999999999999E-2</v>
      </c>
      <c r="H8" s="10">
        <f>'Pb analizė LT'!H248</f>
        <v>0.16900000000000001</v>
      </c>
      <c r="I8" s="10">
        <f>'Pb analizė LT'!I248</f>
        <v>4.2999999999999997E-2</v>
      </c>
      <c r="J8" s="10">
        <f>'Pb analizė LT'!J248</f>
        <v>4.2000000000000003E-2</v>
      </c>
      <c r="K8" s="10">
        <f>'Pb analizė LT'!K248</f>
        <v>0.104</v>
      </c>
      <c r="L8" s="10">
        <f>'Pb analizė LT'!L248</f>
        <v>0.14499999999999999</v>
      </c>
      <c r="M8" s="10">
        <f>'Pb analizė LT'!M248</f>
        <v>5.1999999999999998E-2</v>
      </c>
      <c r="N8" s="10">
        <f>'Pb analizė LT'!N248</f>
        <v>8.5999999999999993E-2</v>
      </c>
      <c r="O8" s="10">
        <f>'Pb analizė LT'!O248</f>
        <v>2.3E-2</v>
      </c>
      <c r="P8" s="10">
        <f>'Pb analizė LT'!P248</f>
        <v>4.2000000000000003E-2</v>
      </c>
      <c r="Q8" s="10">
        <f>'Pb analizė LT'!Q248</f>
        <v>5.0999999999999997E-2</v>
      </c>
      <c r="R8" s="10">
        <f>'Pb analizė LT'!R248</f>
        <v>1.4822E-2</v>
      </c>
      <c r="S8" s="10">
        <f>'Pb analizė LT'!S248</f>
        <v>1.4822E-2</v>
      </c>
      <c r="T8" s="10">
        <f>'Pb analizė LT'!T248</f>
        <v>1.4822E-2</v>
      </c>
      <c r="U8" s="10">
        <f>'Pb analizė LT'!U248</f>
        <v>1.4822E-2</v>
      </c>
      <c r="V8" s="10">
        <f>'Pb analizė LT'!V248</f>
        <v>1.4999999999999999E-2</v>
      </c>
      <c r="W8" s="10">
        <f>'Pb analizė LT'!W248</f>
        <v>1.4822E-2</v>
      </c>
      <c r="X8" s="10">
        <f>'Pb analizė LT'!X248</f>
        <v>1.4822E-2</v>
      </c>
      <c r="Y8" s="10">
        <f>'Pb analizė LT'!Y248</f>
        <v>1.4822E-2</v>
      </c>
      <c r="Z8" s="10">
        <f>'Pb analizė LT'!Z248</f>
        <v>1.4822E-2</v>
      </c>
      <c r="AA8" s="10">
        <f>'Pb analizė LT'!AA248</f>
        <v>1.4822E-2</v>
      </c>
      <c r="AB8" s="10">
        <f>'Pb analizė LT'!AB248</f>
        <v>1.4822E-2</v>
      </c>
      <c r="AC8" s="10">
        <f>'Pb analizė LT'!AC248</f>
        <v>1.4822E-2</v>
      </c>
      <c r="AD8" s="10">
        <f>'Pb analizė LT'!AD248</f>
        <v>1.8360000000000001E-2</v>
      </c>
      <c r="AE8" s="10">
        <f>'Pb analizė LT'!AE248</f>
        <v>7.5999999999999998E-2</v>
      </c>
      <c r="AF8" s="10">
        <f>'Pb analizė LT'!AF248</f>
        <v>7.5999999999999998E-2</v>
      </c>
      <c r="AG8" s="10">
        <f>'Pb analizė LT'!AG248</f>
        <v>7.5999999999999998E-2</v>
      </c>
      <c r="AH8" s="10">
        <f>'Pb analizė LT'!AH248</f>
        <v>7.5999999999999998E-2</v>
      </c>
      <c r="AI8" s="10">
        <f>'Pb analizė LT'!AI248</f>
        <v>7.5999999999999998E-2</v>
      </c>
      <c r="AJ8" s="10">
        <f>'Pb analizė LT'!AJ248</f>
        <v>7.5999999999999998E-2</v>
      </c>
      <c r="AK8" s="10">
        <f>'Pb analizė LT'!AK248</f>
        <v>7.5999999999999998E-2</v>
      </c>
      <c r="AL8" s="10">
        <f>'Pb analizė LT'!AL248</f>
        <v>7.5999999999999998E-2</v>
      </c>
    </row>
    <row r="9" spans="1:44" x14ac:dyDescent="0.4">
      <c r="C9" s="2" t="str">
        <f>'[1]SO2 analize LT'!A188</f>
        <v>NE KELIŲ TRANSPORTAS IR MECHANIZMAI</v>
      </c>
      <c r="D9" s="10">
        <f>'Pb analizė LT'!D195</f>
        <v>1.4510590161024028</v>
      </c>
      <c r="E9" s="10">
        <f>'Pb analizė LT'!E195</f>
        <v>1.2344106235288104</v>
      </c>
      <c r="F9" s="10">
        <f>'Pb analizė LT'!F195</f>
        <v>0.89128527345625297</v>
      </c>
      <c r="G9" s="10">
        <f>'Pb analizė LT'!G195</f>
        <v>0.78163166174049803</v>
      </c>
      <c r="H9" s="10">
        <f>'Pb analizė LT'!H195</f>
        <v>0.82920784713654372</v>
      </c>
      <c r="I9" s="10">
        <f>'Pb analizė LT'!I195</f>
        <v>0.87821504312003085</v>
      </c>
      <c r="J9" s="10">
        <f>'Pb analizė LT'!J195</f>
        <v>0.50251285602071483</v>
      </c>
      <c r="K9" s="10">
        <f>'Pb analizė LT'!K195</f>
        <v>0.6489254689549484</v>
      </c>
      <c r="L9" s="10">
        <f>'Pb analizė LT'!L195</f>
        <v>0.61296735891618637</v>
      </c>
      <c r="M9" s="10">
        <f>'Pb analizė LT'!M195</f>
        <v>0.51494768037337846</v>
      </c>
      <c r="N9" s="10">
        <f>'Pb analizė LT'!N195</f>
        <v>0.37072988907716131</v>
      </c>
      <c r="O9" s="10">
        <f>'Pb analizė LT'!O195</f>
        <v>0.31382181039146911</v>
      </c>
      <c r="P9" s="10">
        <f>'Pb analizė LT'!P195</f>
        <v>0.28054855284402186</v>
      </c>
      <c r="Q9" s="10">
        <f>'Pb analizė LT'!Q195</f>
        <v>0.10568569476537279</v>
      </c>
      <c r="R9" s="10">
        <f>'Pb analizė LT'!R195</f>
        <v>0.1047299187602497</v>
      </c>
      <c r="S9" s="10">
        <f>'Pb analizė LT'!S195</f>
        <v>0.12604004398667329</v>
      </c>
      <c r="T9" s="10">
        <f>'Pb analizė LT'!T195</f>
        <v>7.4172514538445297E-2</v>
      </c>
      <c r="U9" s="10">
        <f>'Pb analizė LT'!U195</f>
        <v>7.0314401905771665E-2</v>
      </c>
      <c r="V9" s="10">
        <f>'Pb analizė LT'!V195</f>
        <v>6.5729097713201512E-2</v>
      </c>
      <c r="W9" s="10">
        <f>'Pb analizė LT'!W195</f>
        <v>4.2396463936622629E-2</v>
      </c>
      <c r="X9" s="10">
        <f>'Pb analizė LT'!X195</f>
        <v>2.184829385313748E-3</v>
      </c>
      <c r="Y9" s="10">
        <f>'Pb analizė LT'!Y195</f>
        <v>2.1279023592567425E-3</v>
      </c>
      <c r="Z9" s="10">
        <f>'Pb analizė LT'!Z195</f>
        <v>2.1246923918652322E-3</v>
      </c>
      <c r="AA9" s="10">
        <f>'Pb analizė LT'!AA195</f>
        <v>2.0581303820022654E-3</v>
      </c>
      <c r="AB9" s="10">
        <f>'Pb analizė LT'!AB195</f>
        <v>2.070103956302174E-3</v>
      </c>
      <c r="AC9" s="10">
        <f>'Pb analizė LT'!AC195</f>
        <v>1.8879362489185683E-3</v>
      </c>
      <c r="AD9" s="10">
        <f>'Pb analizė LT'!AD195</f>
        <v>1.7919454633072551E-3</v>
      </c>
      <c r="AE9" s="10">
        <f>'Pb analizė LT'!AE195</f>
        <v>2.0871119038392326E-3</v>
      </c>
      <c r="AF9" s="10">
        <f>'Pb analizė LT'!AF195</f>
        <v>2.0967467072737201E-3</v>
      </c>
      <c r="AG9" s="10">
        <f>'Pb analizė LT'!AG195</f>
        <v>2.2031015782154294E-3</v>
      </c>
      <c r="AH9" s="10">
        <f>'Pb analizė LT'!AH195</f>
        <v>1.7818706967658523E-3</v>
      </c>
      <c r="AI9" s="10">
        <f>'Pb analizė LT'!AI195</f>
        <v>1.7097907369269594E-3</v>
      </c>
      <c r="AJ9" s="10">
        <f>'Pb analizė LT'!AJ195</f>
        <v>1.6167796617739376E-3</v>
      </c>
      <c r="AK9" s="10">
        <f>'Pb analizė LT'!AK195</f>
        <v>1.6866330233992017E-3</v>
      </c>
      <c r="AL9" s="10">
        <f>'Pb analizė LT'!AL195</f>
        <v>1.7890471334912443E-3</v>
      </c>
    </row>
    <row r="10" spans="1:44" x14ac:dyDescent="0.4">
      <c r="C10" s="2" t="str">
        <f>'[1]SO2 analize LT'!A124</f>
        <v>KELIŲ TRANSPORTAS</v>
      </c>
      <c r="D10" s="10">
        <f>'Pb analizė LT'!D132</f>
        <v>0.49478830549001707</v>
      </c>
      <c r="E10" s="10">
        <f>'Pb analizė LT'!E132</f>
        <v>0.53832409098036704</v>
      </c>
      <c r="F10" s="10">
        <f>'Pb analizė LT'!F132</f>
        <v>0.34847285377540288</v>
      </c>
      <c r="G10" s="10">
        <f>'Pb analizė LT'!G132</f>
        <v>0.25943774415042647</v>
      </c>
      <c r="H10" s="10">
        <f>'Pb analizė LT'!H132</f>
        <v>0.19232661909986712</v>
      </c>
      <c r="I10" s="10">
        <f>'Pb analizė LT'!I132</f>
        <v>0.25842037846916266</v>
      </c>
      <c r="J10" s="10">
        <f>'Pb analizė LT'!J132</f>
        <v>0.28419941283843164</v>
      </c>
      <c r="K10" s="10">
        <f>'Pb analizė LT'!K132</f>
        <v>0.32227637075349619</v>
      </c>
      <c r="L10" s="10">
        <f>'Pb analizė LT'!L132</f>
        <v>0.34332926193551466</v>
      </c>
      <c r="M10" s="10">
        <f>'Pb analizė LT'!M132</f>
        <v>0.31312832659911116</v>
      </c>
      <c r="N10" s="10">
        <f>'Pb analizė LT'!N132</f>
        <v>0.280497954463101</v>
      </c>
      <c r="O10" s="10">
        <f>'Pb analizė LT'!O132</f>
        <v>0.30750171348607724</v>
      </c>
      <c r="P10" s="10">
        <f>'Pb analizė LT'!P132</f>
        <v>0.31793876342902827</v>
      </c>
      <c r="Q10" s="10">
        <f>'Pb analizė LT'!Q132</f>
        <v>0.32469025469382079</v>
      </c>
      <c r="R10" s="10">
        <f>'Pb analizė LT'!R132</f>
        <v>0.36216794965213639</v>
      </c>
      <c r="S10" s="10">
        <f>'Pb analizė LT'!S132</f>
        <v>1.1543759</v>
      </c>
      <c r="T10" s="10">
        <f>'Pb analizė LT'!T132</f>
        <v>1.3767456</v>
      </c>
      <c r="U10" s="10">
        <f>'Pb analizė LT'!U132</f>
        <v>1.5169284000000001</v>
      </c>
      <c r="V10" s="10">
        <f>'Pb analizė LT'!V132</f>
        <v>1.5104328</v>
      </c>
      <c r="W10" s="10">
        <f>'Pb analizė LT'!W132</f>
        <v>1.2201275</v>
      </c>
      <c r="X10" s="10">
        <f>'Pb analizė LT'!X132</f>
        <v>1.2592288999999999</v>
      </c>
      <c r="Y10" s="10">
        <f>'Pb analizė LT'!Y132</f>
        <v>1.2520779</v>
      </c>
      <c r="Z10" s="10">
        <f>'Pb analizė LT'!Z132</f>
        <v>1.2017298000000001</v>
      </c>
      <c r="AA10" s="10">
        <f>'Pb analizė LT'!AA132</f>
        <v>1.6148697000000001</v>
      </c>
      <c r="AB10" s="10">
        <f>'Pb analizė LT'!AB132</f>
        <v>1.1394457</v>
      </c>
      <c r="AC10" s="10">
        <f>'Pb analizė LT'!AC132</f>
        <v>1.3911586</v>
      </c>
      <c r="AD10" s="10">
        <f>'Pb analizė LT'!AD132</f>
        <v>1.6941060000000001</v>
      </c>
      <c r="AE10" s="10">
        <f>'Pb analizė LT'!AE132</f>
        <v>1.778672</v>
      </c>
      <c r="AF10" s="10">
        <f>'Pb analizė LT'!AF132</f>
        <v>1.888396</v>
      </c>
      <c r="AG10" s="10">
        <f>'Pb analizė LT'!AG132</f>
        <v>1.975838</v>
      </c>
      <c r="AH10" s="10">
        <f>'Pb analizė LT'!AH132</f>
        <v>1.738664</v>
      </c>
      <c r="AI10" s="10">
        <f>'Pb analizė LT'!AI132</f>
        <v>1.7634829999999999</v>
      </c>
      <c r="AJ10" s="10">
        <f>'Pb analizė LT'!AJ132</f>
        <v>1.9056310000000001</v>
      </c>
      <c r="AK10" s="10">
        <f>'Pb analizė LT'!AK132</f>
        <v>1.9460230000000001</v>
      </c>
      <c r="AL10" s="10">
        <f>'Pb analizė LT'!AL132</f>
        <v>2.0364960000000001</v>
      </c>
    </row>
    <row r="11" spans="1:44" x14ac:dyDescent="0.4">
      <c r="C11" s="2" t="str">
        <f>'[1]SO2 analize LT'!A314</f>
        <v>KITI PRAMONĖS PROCESAI</v>
      </c>
      <c r="D11" s="10">
        <f>'Pb analizė LT'!D287+'Pb analizė LT'!D316</f>
        <v>0.48668</v>
      </c>
      <c r="E11" s="10">
        <f>'Pb analizė LT'!E287+'Pb analizė LT'!E316</f>
        <v>0.38594000000000001</v>
      </c>
      <c r="F11" s="10">
        <f>'Pb analizė LT'!F287+'Pb analizė LT'!F316</f>
        <v>0.17802000000000001</v>
      </c>
      <c r="G11" s="10">
        <f>'Pb analizė LT'!G287+'Pb analizė LT'!G316</f>
        <v>0.10856</v>
      </c>
      <c r="H11" s="10">
        <f>'Pb analizė LT'!H287+'Pb analizė LT'!H316</f>
        <v>8.0500000000000002E-2</v>
      </c>
      <c r="I11" s="10">
        <f>'Pb analizė LT'!I287+'Pb analizė LT'!I316</f>
        <v>7.9119999999999996E-2</v>
      </c>
      <c r="J11" s="10">
        <f>'Pb analizė LT'!J287+'Pb analizė LT'!J316</f>
        <v>7.3139999999999997E-2</v>
      </c>
      <c r="K11" s="10">
        <f>'Pb analizė LT'!K287+'Pb analizė LT'!K316</f>
        <v>9.4299999999999995E-2</v>
      </c>
      <c r="L11" s="10">
        <f>'Pb analizė LT'!L287+'Pb analizė LT'!L316</f>
        <v>0.11638</v>
      </c>
      <c r="M11" s="10">
        <f>'Pb analizė LT'!M287+'Pb analizė LT'!M316</f>
        <v>0.10764</v>
      </c>
      <c r="N11" s="10">
        <f>'Pb analizė LT'!N287+'Pb analizė LT'!N316</f>
        <v>0.10672</v>
      </c>
      <c r="O11" s="10">
        <f>'Pb analizė LT'!O287+'Pb analizė LT'!O316</f>
        <v>0.11316</v>
      </c>
      <c r="P11" s="10">
        <f>'Pb analizė LT'!P287+'Pb analizė LT'!P316</f>
        <v>8.0500000000000002E-2</v>
      </c>
      <c r="Q11" s="10">
        <f>'Pb analizė LT'!Q287+'Pb analizė LT'!Q316</f>
        <v>7.2679999999999995E-2</v>
      </c>
      <c r="R11" s="10">
        <f>'Pb analizė LT'!R287+'Pb analizė LT'!R316</f>
        <v>6.762E-2</v>
      </c>
      <c r="S11" s="10">
        <f>'Pb analizė LT'!S287+'Pb analizė LT'!S316</f>
        <v>0.39466639999999997</v>
      </c>
      <c r="T11" s="10">
        <f>'Pb analizė LT'!T287+'Pb analizė LT'!T316</f>
        <v>0.46332319999999999</v>
      </c>
      <c r="U11" s="10">
        <f>'Pb analizė LT'!U287+'Pb analizė LT'!U316</f>
        <v>0.67604399999999998</v>
      </c>
      <c r="V11" s="10">
        <f>'Pb analizė LT'!V287+'Pb analizė LT'!V316</f>
        <v>0.72861039999999999</v>
      </c>
      <c r="W11" s="10">
        <f>'Pb analizė LT'!W287+'Pb analizė LT'!W316</f>
        <v>0.28549760000000002</v>
      </c>
      <c r="X11" s="10">
        <f>'Pb analizė LT'!X287+'Pb analizė LT'!X316</f>
        <v>0.3517536</v>
      </c>
      <c r="Y11" s="10">
        <f>'Pb analizė LT'!Y287+'Pb analizė LT'!Y316</f>
        <v>0.34108719999999998</v>
      </c>
      <c r="Z11" s="10">
        <f>'Pb analizė LT'!Z287+'Pb analizė LT'!Z316</f>
        <v>0.4754332</v>
      </c>
      <c r="AA11" s="10">
        <f>'Pb analizė LT'!AA287+'Pb analizė LT'!AA316</f>
        <v>0.58643280000000009</v>
      </c>
      <c r="AB11" s="10">
        <f>'Pb analizė LT'!AB287+'Pb analizė LT'!AB316</f>
        <v>0.53684920000000003</v>
      </c>
      <c r="AC11" s="10">
        <f>'Pb analizė LT'!AC287+'Pb analizė LT'!AC316</f>
        <v>0.47700360000000003</v>
      </c>
      <c r="AD11" s="10">
        <f>'Pb analizė LT'!AD287+'Pb analizė LT'!AD316</f>
        <v>0.38259219999999999</v>
      </c>
      <c r="AE11" s="10">
        <f>'Pb analizė LT'!AE287+'Pb analizė LT'!AE316</f>
        <v>0.42711060000000001</v>
      </c>
      <c r="AF11" s="10">
        <f>'Pb analizė LT'!AF287+'Pb analizė LT'!AF316</f>
        <v>0.47398279999999998</v>
      </c>
      <c r="AG11" s="10">
        <f>'Pb analizė LT'!AG287+'Pb analizė LT'!AG316</f>
        <v>0.54318259999999996</v>
      </c>
      <c r="AH11" s="10">
        <f>'Pb analizė LT'!AH287+'Pb analizė LT'!AH316</f>
        <v>0.37043567999999999</v>
      </c>
      <c r="AI11" s="10">
        <f>'Pb analizė LT'!AI287+'Pb analizė LT'!AI316</f>
        <v>0.40793161600000005</v>
      </c>
      <c r="AJ11" s="10">
        <f>'Pb analizė LT'!AJ287+'Pb analizė LT'!AJ316</f>
        <v>0.532019664</v>
      </c>
      <c r="AK11" s="10">
        <f>'Pb analizė LT'!AK287+'Pb analizė LT'!AK316</f>
        <v>0.27098174800000002</v>
      </c>
      <c r="AL11" s="10">
        <f>'Pb analizė LT'!AL287+'Pb analizė LT'!AL316</f>
        <v>0.48053773999999999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'Pb analizė LT'!D379</f>
        <v>2.9702350000000002E-2</v>
      </c>
      <c r="E13" s="10">
        <f>'Pb analizė LT'!E379</f>
        <v>2.8944651000000002E-2</v>
      </c>
      <c r="F13" s="10">
        <f>'Pb analizė LT'!F379</f>
        <v>2.5853448000000001E-2</v>
      </c>
      <c r="G13" s="10">
        <f>'Pb analizė LT'!G379</f>
        <v>4.5502242999999998E-2</v>
      </c>
      <c r="H13" s="10">
        <f>'Pb analizė LT'!H379</f>
        <v>3.2903447000000002E-2</v>
      </c>
      <c r="I13" s="10">
        <f>'Pb analizė LT'!I379</f>
        <v>2.6505788000000002E-2</v>
      </c>
      <c r="J13" s="10">
        <f>'Pb analizė LT'!J379</f>
        <v>2.4619107999999997E-2</v>
      </c>
      <c r="K13" s="10">
        <f>'Pb analizė LT'!K379</f>
        <v>2.6388048000000001E-2</v>
      </c>
      <c r="L13" s="10">
        <f>'Pb analizė LT'!L379</f>
        <v>3.3301636000000003E-2</v>
      </c>
      <c r="M13" s="10">
        <f>'Pb analizė LT'!M379</f>
        <v>2.5392297000000001E-2</v>
      </c>
      <c r="N13" s="10">
        <f>'Pb analizė LT'!N379</f>
        <v>2.1128993999999998E-2</v>
      </c>
      <c r="O13" s="10">
        <f>'Pb analizė LT'!O379</f>
        <v>2.4337944E-2</v>
      </c>
      <c r="P13" s="10">
        <f>'Pb analizė LT'!P379</f>
        <v>2.0757480000000002E-2</v>
      </c>
      <c r="Q13" s="10">
        <f>'Pb analizė LT'!Q379</f>
        <v>2.2126093999999999E-2</v>
      </c>
      <c r="R13" s="10">
        <f>'Pb analizė LT'!R379</f>
        <v>2.1780250000000001E-2</v>
      </c>
      <c r="S13" s="10">
        <f>'Pb analizė LT'!S379</f>
        <v>3.5632705000000001E-2</v>
      </c>
      <c r="T13" s="10">
        <f>'Pb analizė LT'!T379</f>
        <v>3.2790010000000001E-2</v>
      </c>
      <c r="U13" s="10">
        <f>'Pb analizė LT'!U379</f>
        <v>4.0399721E-2</v>
      </c>
      <c r="V13" s="10">
        <f>'Pb analizė LT'!V379</f>
        <v>4.6718681400000003E-2</v>
      </c>
      <c r="W13" s="10">
        <f>'Pb analizė LT'!W379</f>
        <v>5.0975954599999998E-2</v>
      </c>
      <c r="X13" s="10">
        <f>'Pb analizė LT'!X379</f>
        <v>5.0911386000000003E-2</v>
      </c>
      <c r="Y13" s="10">
        <f>'Pb analizė LT'!Y379</f>
        <v>4.5171092539999999E-2</v>
      </c>
      <c r="Z13" s="10">
        <f>'Pb analizė LT'!Z379</f>
        <v>2.9700691899999999E-2</v>
      </c>
      <c r="AA13" s="10">
        <f>'Pb analizė LT'!AA379</f>
        <v>2.8804655529999997E-2</v>
      </c>
      <c r="AB13" s="10">
        <f>'Pb analizė LT'!AB379</f>
        <v>3.1234755499999999E-2</v>
      </c>
      <c r="AC13" s="10">
        <f>'Pb analizė LT'!AC379</f>
        <v>4.4207780799999999E-2</v>
      </c>
      <c r="AD13" s="10">
        <f>'Pb analizė LT'!AD379</f>
        <v>3.9052089200000001E-2</v>
      </c>
      <c r="AE13" s="10">
        <f>'Pb analizė LT'!AE379</f>
        <v>4.1525283900000001E-2</v>
      </c>
      <c r="AF13" s="10">
        <f>'Pb analizė LT'!AF379</f>
        <v>4.0905716100000003E-2</v>
      </c>
      <c r="AG13" s="10">
        <f>'Pb analizė LT'!AG379</f>
        <v>5.1692147100000002E-2</v>
      </c>
      <c r="AH13" s="10">
        <f>'Pb analizė LT'!AH379</f>
        <v>6.7462597599999993E-2</v>
      </c>
      <c r="AI13" s="10">
        <f>'Pb analizė LT'!AI379</f>
        <v>9.5937548400000017E-2</v>
      </c>
      <c r="AJ13" s="10">
        <f>'Pb analizė LT'!AJ379</f>
        <v>8.2572200599999993E-2</v>
      </c>
      <c r="AK13" s="10">
        <f>'Pb analizė LT'!AK379</f>
        <v>7.5266710000000001E-2</v>
      </c>
      <c r="AL13" s="10">
        <f>'Pb analizė LT'!AL379</f>
        <v>7.9895684100000003E-2</v>
      </c>
    </row>
    <row r="14" spans="1:44" x14ac:dyDescent="0.4">
      <c r="C14" s="2" t="str">
        <f>'[1]KD2.5 analize LT'!A372</f>
        <v>GAISRAI</v>
      </c>
      <c r="D14" s="10">
        <f>'Pb analizė LT'!D395</f>
        <v>5.9241100000000004E-4</v>
      </c>
      <c r="E14" s="10">
        <f>'Pb analizė LT'!E395</f>
        <v>6.4205299999999996E-4</v>
      </c>
      <c r="F14" s="10">
        <f>'Pb analizė LT'!F395</f>
        <v>9.9988500000000005E-4</v>
      </c>
      <c r="G14" s="10">
        <f>'Pb analizė LT'!G395</f>
        <v>9.0730300000000004E-4</v>
      </c>
      <c r="H14" s="10">
        <f>'Pb analizė LT'!H395</f>
        <v>1.06668E-3</v>
      </c>
      <c r="I14" s="10">
        <f>'Pb analizė LT'!I395</f>
        <v>1.0463460000000001E-3</v>
      </c>
      <c r="J14" s="10">
        <f>'Pb analizė LT'!J395</f>
        <v>1.31898E-3</v>
      </c>
      <c r="K14" s="10">
        <f>'Pb analizė LT'!K395</f>
        <v>1.2942159999999999E-3</v>
      </c>
      <c r="L14" s="10">
        <f>'Pb analizė LT'!L395</f>
        <v>1.0589550000000001E-3</v>
      </c>
      <c r="M14" s="10">
        <f>'Pb analizė LT'!M395</f>
        <v>1.5905909999999999E-3</v>
      </c>
      <c r="N14" s="10">
        <f>'Pb analizė LT'!N395</f>
        <v>1.316254E-3</v>
      </c>
      <c r="O14" s="10">
        <f>'Pb analizė LT'!O395</f>
        <v>1.341472E-3</v>
      </c>
      <c r="P14" s="10">
        <f>'Pb analizė LT'!P395</f>
        <v>2.4131500000000002E-3</v>
      </c>
      <c r="Q14" s="10">
        <f>'Pb analizė LT'!Q395</f>
        <v>2.0782650000000001E-3</v>
      </c>
      <c r="R14" s="10">
        <f>'Pb analizė LT'!R395</f>
        <v>1.7147530000000001E-3</v>
      </c>
      <c r="S14" s="10">
        <f>'Pb analizė LT'!S395</f>
        <v>2.0414539999999998E-3</v>
      </c>
      <c r="T14" s="10">
        <f>'Pb analizė LT'!T395</f>
        <v>2.1633289999999999E-3</v>
      </c>
      <c r="U14" s="10">
        <f>'Pb analizė LT'!U395</f>
        <v>1.9418320000000001E-3</v>
      </c>
      <c r="V14" s="10">
        <f>'Pb analizė LT'!V395</f>
        <v>1.771641E-3</v>
      </c>
      <c r="W14" s="10">
        <f>'Pb analizė LT'!W395</f>
        <v>1.634202E-3</v>
      </c>
      <c r="X14" s="10">
        <f>'Pb analizė LT'!X395</f>
        <v>1.5410759999999999E-3</v>
      </c>
      <c r="Y14" s="10">
        <f>'Pb analizė LT'!Y395</f>
        <v>1.4401500000000001E-3</v>
      </c>
      <c r="Z14" s="10">
        <f>'Pb analizė LT'!Z395</f>
        <v>1.43272E-3</v>
      </c>
      <c r="AA14" s="10">
        <f>'Pb analizė LT'!AA395</f>
        <v>1.3679499999999999E-3</v>
      </c>
      <c r="AB14" s="10">
        <f>'Pb analizė LT'!AB395</f>
        <v>1.43294E-3</v>
      </c>
      <c r="AC14" s="10">
        <f>'Pb analizė LT'!AC395</f>
        <v>1.29225E-3</v>
      </c>
      <c r="AD14" s="10">
        <f>'Pb analizė LT'!AD395</f>
        <v>9.1757399999999999E-4</v>
      </c>
      <c r="AE14" s="10">
        <f>'Pb analizė LT'!AE395</f>
        <v>1.0735619999999999E-3</v>
      </c>
      <c r="AF14" s="10">
        <f>'Pb analizė LT'!AF395</f>
        <v>1.3039740000000001E-3</v>
      </c>
      <c r="AG14" s="10">
        <f>'Pb analizė LT'!AG395</f>
        <v>1.113389E-3</v>
      </c>
      <c r="AH14" s="10">
        <f>'Pb analizė LT'!AH395</f>
        <v>1.0637540000000001E-3</v>
      </c>
      <c r="AI14" s="10">
        <f>'Pb analizė LT'!AI395</f>
        <v>1.1965910000000001E-3</v>
      </c>
      <c r="AJ14" s="10">
        <f>'Pb analizė LT'!AJ395</f>
        <v>1.064307E-3</v>
      </c>
      <c r="AK14" s="10">
        <f>'Pb analizė LT'!AK395</f>
        <v>1.0191320000000001E-3</v>
      </c>
      <c r="AL14" s="10">
        <f>'Pb analizė LT'!AL395</f>
        <v>9.7956499999999995E-4</v>
      </c>
    </row>
    <row r="15" spans="1:44" x14ac:dyDescent="0.4">
      <c r="C15" s="2" t="s">
        <v>294</v>
      </c>
      <c r="D15" s="10">
        <f>SUM(D6:D14)</f>
        <v>11.247381105381892</v>
      </c>
      <c r="E15" s="10">
        <f t="shared" ref="E15:R15" si="0">SUM(E6:E14)</f>
        <v>11.627414418509177</v>
      </c>
      <c r="F15" s="10">
        <f t="shared" si="0"/>
        <v>5.1534274602316552</v>
      </c>
      <c r="G15" s="10">
        <f t="shared" si="0"/>
        <v>4.488288951890925</v>
      </c>
      <c r="H15" s="10">
        <f t="shared" si="0"/>
        <v>4.1531305932364102</v>
      </c>
      <c r="I15" s="10">
        <f t="shared" si="0"/>
        <v>3.693287555589194</v>
      </c>
      <c r="J15" s="10">
        <f t="shared" si="0"/>
        <v>3.3060433568591465</v>
      </c>
      <c r="K15" s="10">
        <f t="shared" si="0"/>
        <v>3.2772171037084443</v>
      </c>
      <c r="L15" s="10">
        <f t="shared" si="0"/>
        <v>3.2888572118517012</v>
      </c>
      <c r="M15" s="10">
        <f t="shared" si="0"/>
        <v>2.7900718949724892</v>
      </c>
      <c r="N15" s="10">
        <f t="shared" si="0"/>
        <v>2.2884130915402623</v>
      </c>
      <c r="O15" s="10">
        <f t="shared" si="0"/>
        <v>2.2078449398775462</v>
      </c>
      <c r="P15" s="10">
        <f t="shared" si="0"/>
        <v>2.2248579462730498</v>
      </c>
      <c r="Q15" s="10">
        <f t="shared" si="0"/>
        <v>2.0888873084591935</v>
      </c>
      <c r="R15" s="10">
        <f t="shared" si="0"/>
        <v>2.0802634654123859</v>
      </c>
      <c r="S15" s="10">
        <f>SUM(S6:S14)</f>
        <v>3.3502911929866732</v>
      </c>
      <c r="T15" s="10">
        <f t="shared" ref="T15:AL15" si="1">SUM(T6:T14)</f>
        <v>3.7983282445384452</v>
      </c>
      <c r="U15" s="10">
        <f t="shared" si="1"/>
        <v>4.0567169449057721</v>
      </c>
      <c r="V15" s="10">
        <f t="shared" si="1"/>
        <v>4.0166691991132017</v>
      </c>
      <c r="W15" s="10">
        <f t="shared" si="1"/>
        <v>3.242462720536623</v>
      </c>
      <c r="X15" s="10">
        <f t="shared" si="1"/>
        <v>3.4158187913853135</v>
      </c>
      <c r="Y15" s="10">
        <f t="shared" si="1"/>
        <v>3.4594320048992562</v>
      </c>
      <c r="Z15" s="10">
        <f t="shared" si="1"/>
        <v>3.4839742042918651</v>
      </c>
      <c r="AA15" s="10">
        <f t="shared" si="1"/>
        <v>4.0872770259120017</v>
      </c>
      <c r="AB15" s="10">
        <f t="shared" si="1"/>
        <v>3.4048462694563018</v>
      </c>
      <c r="AC15" s="10">
        <f t="shared" si="1"/>
        <v>3.5061931670489188</v>
      </c>
      <c r="AD15" s="10">
        <f t="shared" si="1"/>
        <v>3.7828648086633074</v>
      </c>
      <c r="AE15" s="10">
        <f t="shared" si="1"/>
        <v>4.0738065578038398</v>
      </c>
      <c r="AF15" s="10">
        <f t="shared" si="1"/>
        <v>4.1216612368072738</v>
      </c>
      <c r="AG15" s="10">
        <f t="shared" si="1"/>
        <v>4.1274132376782156</v>
      </c>
      <c r="AH15" s="10">
        <f t="shared" si="1"/>
        <v>3.5798759022967657</v>
      </c>
      <c r="AI15" s="10">
        <f t="shared" si="1"/>
        <v>3.8096955461369268</v>
      </c>
      <c r="AJ15" s="10">
        <f t="shared" si="1"/>
        <v>4.0143619512617734</v>
      </c>
      <c r="AK15" s="10">
        <f t="shared" si="1"/>
        <v>3.5324662230233996</v>
      </c>
      <c r="AL15" s="10">
        <f t="shared" si="1"/>
        <v>3.8386896562334911</v>
      </c>
    </row>
    <row r="16" spans="1:44" hidden="1" x14ac:dyDescent="0.4">
      <c r="C16" s="2" t="s">
        <v>295</v>
      </c>
      <c r="D16" s="10">
        <f>D15-'Pb analizė LT'!D8</f>
        <v>0</v>
      </c>
      <c r="E16" s="10">
        <f>E15-'Pb analizė LT'!E8</f>
        <v>0</v>
      </c>
      <c r="F16" s="10">
        <f>F15-'Pb analizė LT'!F8</f>
        <v>0</v>
      </c>
      <c r="G16" s="10">
        <f>G15-'Pb analizė LT'!G8</f>
        <v>0</v>
      </c>
      <c r="H16" s="10">
        <f>H15-'Pb analizė LT'!H8</f>
        <v>0</v>
      </c>
      <c r="I16" s="10">
        <f>I15-'Pb analizė LT'!I8</f>
        <v>0</v>
      </c>
      <c r="J16" s="10">
        <f>J15-'Pb analizė LT'!J8</f>
        <v>0</v>
      </c>
      <c r="K16" s="10">
        <f>K15-'Pb analizė LT'!K8</f>
        <v>0</v>
      </c>
      <c r="L16" s="10">
        <f>L15-'Pb analizė LT'!L8</f>
        <v>0</v>
      </c>
      <c r="M16" s="10">
        <f>M15-'Pb analizė LT'!M8</f>
        <v>0</v>
      </c>
      <c r="N16" s="10">
        <f>N15-'Pb analizė LT'!N8</f>
        <v>0</v>
      </c>
      <c r="O16" s="10">
        <f>O15-'Pb analizė LT'!O8</f>
        <v>0</v>
      </c>
      <c r="P16" s="10">
        <f>P15-'Pb analizė LT'!P8</f>
        <v>0</v>
      </c>
      <c r="Q16" s="10">
        <f>Q15-'Pb analizė LT'!Q8</f>
        <v>0</v>
      </c>
      <c r="R16" s="10">
        <f>R15-'Pb analizė LT'!R8</f>
        <v>0</v>
      </c>
      <c r="S16" s="10">
        <f>S15-'Pb analizė LT'!S8</f>
        <v>0</v>
      </c>
      <c r="T16" s="10">
        <f>T15-'Pb analizė LT'!T8</f>
        <v>0</v>
      </c>
      <c r="U16" s="10">
        <f>U15-'Pb analizė LT'!U8</f>
        <v>0</v>
      </c>
      <c r="V16" s="10">
        <f>V15-'Pb analizė LT'!V8</f>
        <v>0</v>
      </c>
      <c r="W16" s="10">
        <f>W15-'Pb analizė LT'!W8</f>
        <v>0</v>
      </c>
      <c r="X16" s="10">
        <f>X15-'Pb analizė LT'!X8</f>
        <v>0</v>
      </c>
      <c r="Y16" s="10">
        <f>Y15-'Pb analizė LT'!Y8</f>
        <v>0</v>
      </c>
      <c r="Z16" s="10">
        <f>Z15-'Pb analizė LT'!Z8</f>
        <v>0</v>
      </c>
      <c r="AA16" s="10">
        <f>AA15-'Pb analizė LT'!AA8</f>
        <v>0</v>
      </c>
      <c r="AB16" s="10">
        <f>AB15-'Pb analizė LT'!AB8</f>
        <v>0</v>
      </c>
      <c r="AC16" s="10">
        <f>AC15-'Pb analizė LT'!AC8</f>
        <v>0</v>
      </c>
      <c r="AD16" s="10">
        <f>AD15-'Pb analizė LT'!AD8</f>
        <v>0</v>
      </c>
      <c r="AE16" s="10">
        <f>AE15-'Pb analizė LT'!AE8</f>
        <v>0</v>
      </c>
      <c r="AF16" s="10">
        <f>AF15-'Pb analizė LT'!AF8</f>
        <v>4.4600000000727391E-5</v>
      </c>
      <c r="AG16" s="10">
        <f>AG15-'Pb analizė LT'!AG8</f>
        <v>0</v>
      </c>
      <c r="AH16" s="10">
        <f>AH15-'Pb analizė LT'!AH8</f>
        <v>0</v>
      </c>
      <c r="AI16" s="10">
        <f>AI15-'Pb analizė LT'!AI8</f>
        <v>0</v>
      </c>
      <c r="AJ16" s="10">
        <f>AJ15-'Pb analizė LT'!AJ8</f>
        <v>0</v>
      </c>
      <c r="AK16" s="10">
        <f>AK15-'Pb analizė LT'!AK8</f>
        <v>0</v>
      </c>
    </row>
    <row r="19" spans="1:38" ht="20" x14ac:dyDescent="0.4">
      <c r="A19" s="45" t="s">
        <v>296</v>
      </c>
    </row>
    <row r="21" spans="1:38" x14ac:dyDescent="0.4">
      <c r="C21" s="2" t="s">
        <v>28</v>
      </c>
      <c r="D21" s="24">
        <f t="shared" ref="D21:AL21" si="2">D6/D$15</f>
        <v>0.57589041947641417</v>
      </c>
      <c r="E21" s="24">
        <f t="shared" si="2"/>
        <v>0.61282153912542903</v>
      </c>
      <c r="F21" s="24">
        <f t="shared" si="2"/>
        <v>0.64905037003269361</v>
      </c>
      <c r="G21" s="24">
        <f t="shared" si="2"/>
        <v>0.70945610546274485</v>
      </c>
      <c r="H21" s="24">
        <f t="shared" si="2"/>
        <v>0.68319739442358662</v>
      </c>
      <c r="I21" s="24">
        <f t="shared" si="2"/>
        <v>0.64919775780023081</v>
      </c>
      <c r="J21" s="24">
        <f t="shared" si="2"/>
        <v>0.71605503753859545</v>
      </c>
      <c r="K21" s="24">
        <f t="shared" si="2"/>
        <v>0.63016118085771078</v>
      </c>
      <c r="L21" s="24">
        <f t="shared" si="2"/>
        <v>0.6135708758434818</v>
      </c>
      <c r="M21" s="24">
        <f t="shared" si="2"/>
        <v>0.63167977971312372</v>
      </c>
      <c r="N21" s="24">
        <f t="shared" si="2"/>
        <v>0.61524556261490371</v>
      </c>
      <c r="O21" s="24">
        <f t="shared" si="2"/>
        <v>0.6363227664339145</v>
      </c>
      <c r="P21" s="24">
        <f t="shared" si="2"/>
        <v>0.65673720987338835</v>
      </c>
      <c r="Q21" s="24">
        <f t="shared" si="2"/>
        <v>0.71289819894517825</v>
      </c>
      <c r="R21" s="24">
        <f t="shared" si="2"/>
        <v>0.71204855472783168</v>
      </c>
      <c r="S21" s="24">
        <f t="shared" si="2"/>
        <v>0.47605345270844468</v>
      </c>
      <c r="T21" s="24">
        <f t="shared" si="2"/>
        <v>0.47653743290950046</v>
      </c>
      <c r="U21" s="24">
        <f t="shared" si="2"/>
        <v>0.42445347146102042</v>
      </c>
      <c r="V21" s="24">
        <f t="shared" si="2"/>
        <v>0.40341424664937481</v>
      </c>
      <c r="W21" s="24">
        <f t="shared" si="2"/>
        <v>0.49391932553505241</v>
      </c>
      <c r="X21" s="24">
        <f t="shared" si="2"/>
        <v>0.50006487589678417</v>
      </c>
      <c r="Y21" s="24">
        <f t="shared" si="2"/>
        <v>0.51320296438423618</v>
      </c>
      <c r="Z21" s="24">
        <f t="shared" si="2"/>
        <v>0.49737885483345917</v>
      </c>
      <c r="AA21" s="24">
        <f t="shared" si="2"/>
        <v>0.44322853051434036</v>
      </c>
      <c r="AB21" s="24">
        <f t="shared" si="2"/>
        <v>0.48644063165426754</v>
      </c>
      <c r="AC21" s="24">
        <f t="shared" si="2"/>
        <v>0.44224346067763759</v>
      </c>
      <c r="AD21" s="24">
        <f t="shared" si="2"/>
        <v>0.42773772837305124</v>
      </c>
      <c r="AE21" s="24">
        <f t="shared" si="2"/>
        <v>0.4216886530140242</v>
      </c>
      <c r="AF21" s="24">
        <f t="shared" si="2"/>
        <v>0.3905968752655346</v>
      </c>
      <c r="AG21" s="24">
        <f t="shared" si="2"/>
        <v>0.35102785123958435</v>
      </c>
      <c r="AH21" s="24">
        <f t="shared" si="2"/>
        <v>0.36335421548145297</v>
      </c>
      <c r="AI21" s="24">
        <f t="shared" si="2"/>
        <v>0.37787140273183906</v>
      </c>
      <c r="AJ21" s="24">
        <f t="shared" si="2"/>
        <v>0.34643986189707471</v>
      </c>
      <c r="AK21" s="24">
        <f t="shared" si="2"/>
        <v>0.32107964475573897</v>
      </c>
      <c r="AL21" s="24">
        <f t="shared" si="2"/>
        <v>0.29605326863414305</v>
      </c>
    </row>
    <row r="22" spans="1:38" x14ac:dyDescent="0.4">
      <c r="C22" s="2" t="s">
        <v>66</v>
      </c>
      <c r="D22" s="24">
        <f t="shared" ref="D22:AL22" si="3">D7/D$15</f>
        <v>2.5161412896783945E-3</v>
      </c>
      <c r="E22" s="24">
        <f t="shared" si="3"/>
        <v>2.9777041355716319E-3</v>
      </c>
      <c r="F22" s="24">
        <f t="shared" si="3"/>
        <v>2.3211736445907572E-3</v>
      </c>
      <c r="G22" s="24">
        <f t="shared" si="3"/>
        <v>3.3433676309271359E-3</v>
      </c>
      <c r="H22" s="24">
        <f t="shared" si="3"/>
        <v>2.5807038231484515E-3</v>
      </c>
      <c r="I22" s="24">
        <f t="shared" si="3"/>
        <v>2.5197063212467367E-3</v>
      </c>
      <c r="J22" s="24">
        <f t="shared" si="3"/>
        <v>3.3103014143157435E-3</v>
      </c>
      <c r="K22" s="24">
        <f t="shared" si="3"/>
        <v>4.5337246602267928E-3</v>
      </c>
      <c r="L22" s="24">
        <f t="shared" si="3"/>
        <v>5.7384674323924427E-3</v>
      </c>
      <c r="M22" s="24">
        <f t="shared" si="3"/>
        <v>4.638231732780349E-3</v>
      </c>
      <c r="N22" s="24">
        <f t="shared" si="3"/>
        <v>6.1544832320988346E-3</v>
      </c>
      <c r="O22" s="24">
        <f t="shared" si="3"/>
        <v>8.9589624899550496E-3</v>
      </c>
      <c r="P22" s="24">
        <f t="shared" si="3"/>
        <v>8.7884262600918094E-3</v>
      </c>
      <c r="Q22" s="24">
        <f t="shared" si="3"/>
        <v>1.0274848199365793E-2</v>
      </c>
      <c r="R22" s="24">
        <f t="shared" si="3"/>
        <v>1.2584944376173114E-2</v>
      </c>
      <c r="S22" s="24">
        <f t="shared" si="3"/>
        <v>8.296293784308845E-3</v>
      </c>
      <c r="T22" s="24">
        <f t="shared" si="3"/>
        <v>6.3886000465840963E-3</v>
      </c>
      <c r="U22" s="24">
        <f t="shared" si="3"/>
        <v>3.5444918132768542E-3</v>
      </c>
      <c r="V22" s="24">
        <f t="shared" si="3"/>
        <v>6.9771740242356396E-3</v>
      </c>
      <c r="W22" s="24">
        <f t="shared" si="3"/>
        <v>7.862542208590383E-3</v>
      </c>
      <c r="X22" s="24">
        <f t="shared" si="3"/>
        <v>7.9764184413746841E-3</v>
      </c>
      <c r="Y22" s="24">
        <f t="shared" si="3"/>
        <v>7.8958048492690208E-3</v>
      </c>
      <c r="Z22" s="24">
        <f t="shared" si="3"/>
        <v>7.4271502837545906E-3</v>
      </c>
      <c r="AA22" s="24">
        <f t="shared" si="3"/>
        <v>6.6851353179084175E-3</v>
      </c>
      <c r="AB22" s="24">
        <f t="shared" si="3"/>
        <v>6.677540834649949E-3</v>
      </c>
      <c r="AC22" s="24">
        <f t="shared" si="3"/>
        <v>7.195838562778189E-3</v>
      </c>
      <c r="AD22" s="24">
        <f t="shared" si="3"/>
        <v>7.3941315417728817E-3</v>
      </c>
      <c r="AE22" s="24">
        <f t="shared" si="3"/>
        <v>7.2315657560042997E-3</v>
      </c>
      <c r="AF22" s="24">
        <f t="shared" si="3"/>
        <v>7.0524961489840171E-3</v>
      </c>
      <c r="AG22" s="24">
        <f t="shared" si="3"/>
        <v>6.91643854300823E-3</v>
      </c>
      <c r="AH22" s="24">
        <f t="shared" si="3"/>
        <v>6.6217379168901974E-3</v>
      </c>
      <c r="AI22" s="24">
        <f t="shared" si="3"/>
        <v>6.2634926363594415E-3</v>
      </c>
      <c r="AJ22" s="24">
        <f t="shared" si="3"/>
        <v>6.158637487142681E-3</v>
      </c>
      <c r="AK22" s="24">
        <f t="shared" si="3"/>
        <v>7.7243484515603401E-3</v>
      </c>
      <c r="AL22" s="24">
        <f t="shared" si="3"/>
        <v>6.9125150445311194E-3</v>
      </c>
    </row>
    <row r="23" spans="1:38" x14ac:dyDescent="0.4">
      <c r="C23" s="2" t="s">
        <v>153</v>
      </c>
      <c r="D23" s="24">
        <f t="shared" ref="D23:AL23" si="4">D8/D$15</f>
        <v>0.20262494696738731</v>
      </c>
      <c r="E23" s="24">
        <f t="shared" si="4"/>
        <v>0.19600230265914995</v>
      </c>
      <c r="F23" s="24">
        <f t="shared" si="4"/>
        <v>6.8304056419992182E-2</v>
      </c>
      <c r="G23" s="24">
        <f t="shared" si="4"/>
        <v>2.0720591075318116E-2</v>
      </c>
      <c r="H23" s="24">
        <f t="shared" si="4"/>
        <v>4.0692195009524944E-2</v>
      </c>
      <c r="I23" s="24">
        <f t="shared" si="4"/>
        <v>1.1642743586246472E-2</v>
      </c>
      <c r="J23" s="24">
        <f t="shared" si="4"/>
        <v>1.2704007620729279E-2</v>
      </c>
      <c r="K23" s="24">
        <f t="shared" si="4"/>
        <v>3.1734241799945245E-2</v>
      </c>
      <c r="L23" s="24">
        <f t="shared" si="4"/>
        <v>4.4088262475330056E-2</v>
      </c>
      <c r="M23" s="24">
        <f t="shared" si="4"/>
        <v>1.8637512565070562E-2</v>
      </c>
      <c r="N23" s="24">
        <f t="shared" si="4"/>
        <v>3.7580627517786125E-2</v>
      </c>
      <c r="O23" s="24">
        <f t="shared" si="4"/>
        <v>1.041739824413378E-2</v>
      </c>
      <c r="P23" s="24">
        <f t="shared" si="4"/>
        <v>1.8877609723513322E-2</v>
      </c>
      <c r="Q23" s="24">
        <f t="shared" si="4"/>
        <v>2.4414912089067483E-2</v>
      </c>
      <c r="R23" s="24">
        <f t="shared" si="4"/>
        <v>7.1250590352802861E-3</v>
      </c>
      <c r="S23" s="24">
        <f t="shared" si="4"/>
        <v>4.4240930552626621E-3</v>
      </c>
      <c r="T23" s="24">
        <f t="shared" si="4"/>
        <v>3.902243051614171E-3</v>
      </c>
      <c r="U23" s="24">
        <f t="shared" si="4"/>
        <v>3.6536934179281963E-3</v>
      </c>
      <c r="V23" s="24">
        <f t="shared" si="4"/>
        <v>3.7344374795195215E-3</v>
      </c>
      <c r="W23" s="24">
        <f t="shared" si="4"/>
        <v>4.5712167810357989E-3</v>
      </c>
      <c r="X23" s="24">
        <f t="shared" si="4"/>
        <v>4.3392231570893187E-3</v>
      </c>
      <c r="Y23" s="24">
        <f t="shared" si="4"/>
        <v>4.2845183772969222E-3</v>
      </c>
      <c r="Z23" s="24">
        <f t="shared" si="4"/>
        <v>4.2543368954170097E-3</v>
      </c>
      <c r="AA23" s="24">
        <f t="shared" si="4"/>
        <v>3.6263751896515356E-3</v>
      </c>
      <c r="AB23" s="24">
        <f t="shared" si="4"/>
        <v>4.3532068196332494E-3</v>
      </c>
      <c r="AC23" s="24">
        <f t="shared" si="4"/>
        <v>4.227376899623398E-3</v>
      </c>
      <c r="AD23" s="24">
        <f t="shared" si="4"/>
        <v>4.853464484893287E-3</v>
      </c>
      <c r="AE23" s="24">
        <f t="shared" si="4"/>
        <v>1.8655770449977148E-2</v>
      </c>
      <c r="AF23" s="24">
        <f t="shared" si="4"/>
        <v>1.8439167033259436E-2</v>
      </c>
      <c r="AG23" s="24">
        <f t="shared" si="4"/>
        <v>1.8413470041287194E-2</v>
      </c>
      <c r="AH23" s="24">
        <f t="shared" si="4"/>
        <v>2.1229786192096815E-2</v>
      </c>
      <c r="AI23" s="24">
        <f t="shared" si="4"/>
        <v>1.9949100677366421E-2</v>
      </c>
      <c r="AJ23" s="24">
        <f t="shared" si="4"/>
        <v>1.8932024795649548E-2</v>
      </c>
      <c r="AK23" s="24">
        <f t="shared" si="4"/>
        <v>2.1514713857604114E-2</v>
      </c>
      <c r="AL23" s="24">
        <f t="shared" si="4"/>
        <v>1.9798422588444133E-2</v>
      </c>
    </row>
    <row r="24" spans="1:38" x14ac:dyDescent="0.4">
      <c r="C24" s="2" t="s">
        <v>119</v>
      </c>
      <c r="D24" s="24">
        <f t="shared" ref="D24:AL24" si="5">D9/D$15</f>
        <v>0.12901305668464177</v>
      </c>
      <c r="E24" s="24">
        <f t="shared" si="5"/>
        <v>0.10616381072337162</v>
      </c>
      <c r="F24" s="24">
        <f t="shared" si="5"/>
        <v>0.17294999887631837</v>
      </c>
      <c r="G24" s="24">
        <f t="shared" si="5"/>
        <v>0.17414914015533584</v>
      </c>
      <c r="H24" s="24">
        <f t="shared" si="5"/>
        <v>0.19965850543851232</v>
      </c>
      <c r="I24" s="24">
        <f t="shared" si="5"/>
        <v>0.23778680373560251</v>
      </c>
      <c r="J24" s="24">
        <f t="shared" si="5"/>
        <v>0.15199826553337131</v>
      </c>
      <c r="K24" s="24">
        <f t="shared" si="5"/>
        <v>0.198011132134223</v>
      </c>
      <c r="L24" s="24">
        <f t="shared" si="5"/>
        <v>0.1863770055772874</v>
      </c>
      <c r="M24" s="24">
        <f t="shared" si="5"/>
        <v>0.18456430506370733</v>
      </c>
      <c r="N24" s="24">
        <f t="shared" si="5"/>
        <v>0.16200304501301124</v>
      </c>
      <c r="O24" s="24">
        <f t="shared" si="5"/>
        <v>0.14213942506708585</v>
      </c>
      <c r="P24" s="24">
        <f t="shared" si="5"/>
        <v>0.12609728783537852</v>
      </c>
      <c r="Q24" s="24">
        <f t="shared" si="5"/>
        <v>5.0594253858207767E-2</v>
      </c>
      <c r="R24" s="24">
        <f t="shared" si="5"/>
        <v>5.0344545535480199E-2</v>
      </c>
      <c r="S24" s="24">
        <f t="shared" si="5"/>
        <v>3.7620623619379422E-2</v>
      </c>
      <c r="T24" s="24">
        <f t="shared" si="5"/>
        <v>1.952767369305082E-2</v>
      </c>
      <c r="U24" s="24">
        <f t="shared" si="5"/>
        <v>1.7332834126884075E-2</v>
      </c>
      <c r="V24" s="24">
        <f t="shared" si="5"/>
        <v>1.6364080399678706E-2</v>
      </c>
      <c r="W24" s="24">
        <f t="shared" si="5"/>
        <v>1.3075389785701552E-2</v>
      </c>
      <c r="X24" s="24">
        <f t="shared" si="5"/>
        <v>6.3962098657688814E-4</v>
      </c>
      <c r="Y24" s="24">
        <f t="shared" si="5"/>
        <v>6.1510165722095469E-4</v>
      </c>
      <c r="Z24" s="24">
        <f t="shared" si="5"/>
        <v>6.0984733734476264E-4</v>
      </c>
      <c r="AA24" s="24">
        <f t="shared" si="5"/>
        <v>5.0354560480104257E-4</v>
      </c>
      <c r="AB24" s="24">
        <f t="shared" si="5"/>
        <v>6.079874956095259E-4</v>
      </c>
      <c r="AC24" s="24">
        <f t="shared" si="5"/>
        <v>5.3845756892727053E-4</v>
      </c>
      <c r="AD24" s="24">
        <f t="shared" si="5"/>
        <v>4.7370063535007672E-4</v>
      </c>
      <c r="AE24" s="24">
        <f t="shared" si="5"/>
        <v>5.1232474449262508E-4</v>
      </c>
      <c r="AF24" s="24">
        <f t="shared" si="5"/>
        <v>5.087139837086428E-4</v>
      </c>
      <c r="AG24" s="24">
        <f t="shared" si="5"/>
        <v>5.3377295932082033E-4</v>
      </c>
      <c r="AH24" s="24">
        <f t="shared" si="5"/>
        <v>4.9774649887238977E-4</v>
      </c>
      <c r="AI24" s="24">
        <f t="shared" si="5"/>
        <v>4.4879983616032153E-4</v>
      </c>
      <c r="AJ24" s="24">
        <f t="shared" si="5"/>
        <v>4.0274885060271156E-4</v>
      </c>
      <c r="AK24" s="24">
        <f t="shared" si="5"/>
        <v>4.7746614317394119E-4</v>
      </c>
      <c r="AL24" s="24">
        <f t="shared" si="5"/>
        <v>4.6605672604610893E-4</v>
      </c>
    </row>
    <row r="25" spans="1:38" x14ac:dyDescent="0.4">
      <c r="C25" s="2" t="s">
        <v>90</v>
      </c>
      <c r="D25" s="24">
        <f t="shared" ref="D25:AL25" si="6">D10/D$15</f>
        <v>4.3991423501534947E-2</v>
      </c>
      <c r="E25" s="24">
        <f t="shared" si="6"/>
        <v>4.6297833000897626E-2</v>
      </c>
      <c r="F25" s="24">
        <f t="shared" si="6"/>
        <v>6.7619629162246606E-2</v>
      </c>
      <c r="G25" s="24">
        <f t="shared" si="6"/>
        <v>5.7803262430580551E-2</v>
      </c>
      <c r="H25" s="24">
        <f t="shared" si="6"/>
        <v>4.6308830117955127E-2</v>
      </c>
      <c r="I25" s="24">
        <f t="shared" si="6"/>
        <v>6.9970283813423947E-2</v>
      </c>
      <c r="J25" s="24">
        <f t="shared" si="6"/>
        <v>8.5963607297767183E-2</v>
      </c>
      <c r="K25" s="24">
        <f t="shared" si="6"/>
        <v>9.8338425729810094E-2</v>
      </c>
      <c r="L25" s="24">
        <f t="shared" si="6"/>
        <v>0.10439165941844356</v>
      </c>
      <c r="M25" s="24">
        <f t="shared" si="6"/>
        <v>0.11222948310520102</v>
      </c>
      <c r="N25" s="24">
        <f t="shared" si="6"/>
        <v>0.12257312960672945</v>
      </c>
      <c r="O25" s="24">
        <f t="shared" si="6"/>
        <v>0.13927686131034739</v>
      </c>
      <c r="P25" s="24">
        <f t="shared" si="6"/>
        <v>0.14290294980927679</v>
      </c>
      <c r="Q25" s="24">
        <f t="shared" si="6"/>
        <v>0.15543694165738364</v>
      </c>
      <c r="R25" s="24">
        <f t="shared" si="6"/>
        <v>0.17409715436229187</v>
      </c>
      <c r="S25" s="24">
        <f t="shared" si="6"/>
        <v>0.34455987062154808</v>
      </c>
      <c r="T25" s="24">
        <f t="shared" si="6"/>
        <v>0.36246093316963857</v>
      </c>
      <c r="U25" s="24">
        <f t="shared" si="6"/>
        <v>0.37393005738418228</v>
      </c>
      <c r="V25" s="24">
        <f t="shared" si="6"/>
        <v>0.37604112390770755</v>
      </c>
      <c r="W25" s="24">
        <f t="shared" si="6"/>
        <v>0.37629653913124117</v>
      </c>
      <c r="X25" s="24">
        <f t="shared" si="6"/>
        <v>0.36864628275240247</v>
      </c>
      <c r="Y25" s="24">
        <f t="shared" si="6"/>
        <v>0.36193164028858038</v>
      </c>
      <c r="Z25" s="24">
        <f t="shared" si="6"/>
        <v>0.34493073987735151</v>
      </c>
      <c r="AA25" s="24">
        <f t="shared" si="6"/>
        <v>0.3950967085818391</v>
      </c>
      <c r="AB25" s="24">
        <f t="shared" si="6"/>
        <v>0.33465408121992857</v>
      </c>
      <c r="AC25" s="24">
        <f t="shared" si="6"/>
        <v>0.39677180740469753</v>
      </c>
      <c r="AD25" s="24">
        <f t="shared" si="6"/>
        <v>0.44783678129872695</v>
      </c>
      <c r="AE25" s="24">
        <f t="shared" si="6"/>
        <v>0.43661179655002308</v>
      </c>
      <c r="AF25" s="24">
        <f t="shared" si="6"/>
        <v>0.45816380617024982</v>
      </c>
      <c r="AG25" s="24">
        <f t="shared" si="6"/>
        <v>0.47871097130837903</v>
      </c>
      <c r="AH25" s="24">
        <f t="shared" si="6"/>
        <v>0.48567717078810285</v>
      </c>
      <c r="AI25" s="24">
        <f t="shared" si="6"/>
        <v>0.46289341986610744</v>
      </c>
      <c r="AJ25" s="24">
        <f t="shared" si="6"/>
        <v>0.47470333346524274</v>
      </c>
      <c r="AK25" s="24">
        <f t="shared" si="6"/>
        <v>0.5508964211225833</v>
      </c>
      <c r="AL25" s="24">
        <f t="shared" si="6"/>
        <v>0.530518531679949</v>
      </c>
    </row>
    <row r="26" spans="1:38" x14ac:dyDescent="0.4">
      <c r="C26" s="2" t="s">
        <v>218</v>
      </c>
      <c r="D26" s="24">
        <f t="shared" ref="D26:AL26" si="7">D11/D$15</f>
        <v>4.3270517415571766E-2</v>
      </c>
      <c r="E26" s="24">
        <f t="shared" si="7"/>
        <v>3.3192246023814105E-2</v>
      </c>
      <c r="F26" s="24">
        <f t="shared" si="7"/>
        <v>3.454400035195173E-2</v>
      </c>
      <c r="G26" s="24">
        <f t="shared" si="7"/>
        <v>2.4187391044478868E-2</v>
      </c>
      <c r="H26" s="24">
        <f t="shared" si="7"/>
        <v>1.9382968628797383E-2</v>
      </c>
      <c r="I26" s="24">
        <f t="shared" si="7"/>
        <v>2.1422648198693509E-2</v>
      </c>
      <c r="J26" s="24">
        <f t="shared" si="7"/>
        <v>2.2123121842384269E-2</v>
      </c>
      <c r="K26" s="24">
        <f t="shared" si="7"/>
        <v>2.8774413478219581E-2</v>
      </c>
      <c r="L26" s="24">
        <f t="shared" si="7"/>
        <v>3.5386151633647667E-2</v>
      </c>
      <c r="M26" s="24">
        <f t="shared" si="7"/>
        <v>3.8579651009696063E-2</v>
      </c>
      <c r="N26" s="24">
        <f t="shared" si="7"/>
        <v>4.663493684532715E-2</v>
      </c>
      <c r="O26" s="24">
        <f t="shared" si="7"/>
        <v>5.1253599361138193E-2</v>
      </c>
      <c r="P26" s="24">
        <f t="shared" si="7"/>
        <v>3.618208530340053E-2</v>
      </c>
      <c r="Q26" s="24">
        <f t="shared" si="7"/>
        <v>3.4793643345753425E-2</v>
      </c>
      <c r="R26" s="24">
        <f t="shared" si="7"/>
        <v>3.2505498041131627E-2</v>
      </c>
      <c r="S26" s="24">
        <f t="shared" si="7"/>
        <v>0.1178006260548857</v>
      </c>
      <c r="T26" s="24">
        <f t="shared" si="7"/>
        <v>0.12198082160650674</v>
      </c>
      <c r="U26" s="24">
        <f t="shared" si="7"/>
        <v>0.16664805782147141</v>
      </c>
      <c r="V26" s="24">
        <f t="shared" si="7"/>
        <v>0.18139666571518068</v>
      </c>
      <c r="W26" s="24">
        <f t="shared" si="7"/>
        <v>8.8049616790274329E-2</v>
      </c>
      <c r="X26" s="24">
        <f t="shared" si="7"/>
        <v>0.10297782800631043</v>
      </c>
      <c r="Y26" s="24">
        <f t="shared" si="7"/>
        <v>9.8596301218509694E-2</v>
      </c>
      <c r="Z26" s="24">
        <f t="shared" si="7"/>
        <v>0.13646289327123021</v>
      </c>
      <c r="AA26" s="24">
        <f t="shared" si="7"/>
        <v>0.14347762490337887</v>
      </c>
      <c r="AB26" s="24">
        <f t="shared" si="7"/>
        <v>0.15767208194269694</v>
      </c>
      <c r="AC26" s="24">
        <f t="shared" si="7"/>
        <v>0.13604601266206987</v>
      </c>
      <c r="AD26" s="24">
        <f t="shared" si="7"/>
        <v>0.10113821649766826</v>
      </c>
      <c r="AE26" s="24">
        <f t="shared" si="7"/>
        <v>0.10484312250463171</v>
      </c>
      <c r="AF26" s="24">
        <f t="shared" si="7"/>
        <v>0.11499800026436843</v>
      </c>
      <c r="AG26" s="24">
        <f t="shared" si="7"/>
        <v>0.13160363857958532</v>
      </c>
      <c r="AH26" s="24">
        <f t="shared" si="7"/>
        <v>0.10347724058321045</v>
      </c>
      <c r="AI26" s="24">
        <f t="shared" si="7"/>
        <v>0.10707722206664183</v>
      </c>
      <c r="AJ26" s="24">
        <f t="shared" si="7"/>
        <v>0.13252907198185712</v>
      </c>
      <c r="AK26" s="24">
        <f t="shared" si="7"/>
        <v>7.6711773274386663E-2</v>
      </c>
      <c r="AL26" s="24">
        <f t="shared" si="7"/>
        <v>0.12518275323968281</v>
      </c>
    </row>
    <row r="27" spans="1:38" hidden="1" x14ac:dyDescent="0.4">
      <c r="C27" s="2" t="s">
        <v>233</v>
      </c>
      <c r="D27" s="24">
        <f t="shared" ref="D27:AI27" si="8">D12/D$15</f>
        <v>0</v>
      </c>
      <c r="E27" s="24">
        <f t="shared" si="8"/>
        <v>0</v>
      </c>
      <c r="F27" s="24">
        <f t="shared" si="8"/>
        <v>0</v>
      </c>
      <c r="G27" s="24">
        <f t="shared" si="8"/>
        <v>0</v>
      </c>
      <c r="H27" s="24">
        <f t="shared" si="8"/>
        <v>0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4">
        <f t="shared" si="8"/>
        <v>0</v>
      </c>
      <c r="Q27" s="24">
        <f t="shared" si="8"/>
        <v>0</v>
      </c>
      <c r="R27" s="24">
        <f t="shared" si="8"/>
        <v>0</v>
      </c>
      <c r="S27" s="24">
        <f t="shared" si="8"/>
        <v>0</v>
      </c>
      <c r="T27" s="24">
        <f t="shared" si="8"/>
        <v>0</v>
      </c>
      <c r="U27" s="24">
        <f t="shared" si="8"/>
        <v>0</v>
      </c>
      <c r="V27" s="24">
        <f t="shared" si="8"/>
        <v>0</v>
      </c>
      <c r="W27" s="24">
        <f t="shared" si="8"/>
        <v>0</v>
      </c>
      <c r="X27" s="24">
        <f t="shared" si="8"/>
        <v>0</v>
      </c>
      <c r="Y27" s="24">
        <f t="shared" si="8"/>
        <v>0</v>
      </c>
      <c r="Z27" s="24">
        <f t="shared" si="8"/>
        <v>0</v>
      </c>
      <c r="AA27" s="24">
        <f t="shared" si="8"/>
        <v>0</v>
      </c>
      <c r="AB27" s="24">
        <f t="shared" si="8"/>
        <v>0</v>
      </c>
      <c r="AC27" s="24">
        <f t="shared" si="8"/>
        <v>0</v>
      </c>
      <c r="AD27" s="24">
        <f t="shared" si="8"/>
        <v>0</v>
      </c>
      <c r="AE27" s="24">
        <f t="shared" si="8"/>
        <v>0</v>
      </c>
      <c r="AF27" s="24">
        <f t="shared" si="8"/>
        <v>0</v>
      </c>
      <c r="AG27" s="24">
        <f t="shared" si="8"/>
        <v>0</v>
      </c>
      <c r="AH27" s="24">
        <f t="shared" si="8"/>
        <v>0</v>
      </c>
      <c r="AI27" s="24">
        <f t="shared" si="8"/>
        <v>0</v>
      </c>
    </row>
    <row r="28" spans="1:38" x14ac:dyDescent="0.4">
      <c r="C28" s="2" t="s">
        <v>264</v>
      </c>
      <c r="D28" s="24">
        <f t="shared" ref="D28:AI28" si="9">D13/D$15</f>
        <v>2.6408236478967866E-3</v>
      </c>
      <c r="E28" s="24">
        <f t="shared" si="9"/>
        <v>2.4893454346930533E-3</v>
      </c>
      <c r="F28" s="24">
        <f t="shared" si="9"/>
        <v>5.016748212623108E-3</v>
      </c>
      <c r="G28" s="24">
        <f t="shared" si="9"/>
        <v>1.0137993228094153E-2</v>
      </c>
      <c r="H28" s="24">
        <f t="shared" si="9"/>
        <v>7.9225649811217064E-3</v>
      </c>
      <c r="I28" s="24">
        <f t="shared" si="9"/>
        <v>7.1767463543118311E-3</v>
      </c>
      <c r="J28" s="24">
        <f t="shared" si="9"/>
        <v>7.4466984677989782E-3</v>
      </c>
      <c r="K28" s="24">
        <f t="shared" si="9"/>
        <v>8.0519682294284758E-3</v>
      </c>
      <c r="L28" s="24">
        <f t="shared" si="9"/>
        <v>1.0125594957420004E-2</v>
      </c>
      <c r="M28" s="24">
        <f t="shared" si="9"/>
        <v>9.1009471998750677E-3</v>
      </c>
      <c r="N28" s="24">
        <f t="shared" si="9"/>
        <v>9.2330331783667188E-3</v>
      </c>
      <c r="O28" s="24">
        <f t="shared" si="9"/>
        <v>1.1023393699627229E-2</v>
      </c>
      <c r="P28" s="24">
        <f t="shared" si="9"/>
        <v>9.3298001496103164E-3</v>
      </c>
      <c r="Q28" s="24">
        <f t="shared" si="9"/>
        <v>1.0592287056557716E-2</v>
      </c>
      <c r="R28" s="24">
        <f t="shared" si="9"/>
        <v>1.0469947851380614E-2</v>
      </c>
      <c r="S28" s="24">
        <f t="shared" si="9"/>
        <v>1.0635703867947858E-2</v>
      </c>
      <c r="T28" s="24">
        <f t="shared" si="9"/>
        <v>8.6327478535190381E-3</v>
      </c>
      <c r="U28" s="24">
        <f t="shared" si="9"/>
        <v>9.958723161775436E-3</v>
      </c>
      <c r="V28" s="24">
        <f t="shared" si="9"/>
        <v>1.1631199654259437E-2</v>
      </c>
      <c r="W28" s="24">
        <f t="shared" si="9"/>
        <v>1.5721369524817095E-2</v>
      </c>
      <c r="X28" s="24">
        <f t="shared" si="9"/>
        <v>1.4904592166422408E-2</v>
      </c>
      <c r="Y28" s="24">
        <f t="shared" si="9"/>
        <v>1.3057372561746721E-2</v>
      </c>
      <c r="Z28" s="24">
        <f t="shared" si="9"/>
        <v>8.5249459836447931E-3</v>
      </c>
      <c r="AA28" s="24">
        <f t="shared" si="9"/>
        <v>7.0473949642727634E-3</v>
      </c>
      <c r="AB28" s="24">
        <f t="shared" si="9"/>
        <v>9.1736169647940319E-3</v>
      </c>
      <c r="AC28" s="24">
        <f t="shared" si="9"/>
        <v>1.2608484100494857E-2</v>
      </c>
      <c r="AD28" s="24">
        <f t="shared" si="9"/>
        <v>1.0323416557357553E-2</v>
      </c>
      <c r="AE28" s="24">
        <f t="shared" si="9"/>
        <v>1.0193239004059629E-2</v>
      </c>
      <c r="AF28" s="24">
        <f t="shared" si="9"/>
        <v>9.9245701550393396E-3</v>
      </c>
      <c r="AG28" s="24">
        <f t="shared" si="9"/>
        <v>1.2524102657837641E-2</v>
      </c>
      <c r="AH28" s="24">
        <f t="shared" si="9"/>
        <v>1.8844954250150835E-2</v>
      </c>
      <c r="AI28" s="24">
        <f t="shared" si="9"/>
        <v>2.5182471207517289E-2</v>
      </c>
      <c r="AJ28" s="24">
        <f t="shared" ref="AJ28:AL29" si="10">AJ13/AJ$15</f>
        <v>2.0569196699875638E-2</v>
      </c>
      <c r="AK28" s="24">
        <f t="shared" si="10"/>
        <v>2.130712800859566E-2</v>
      </c>
      <c r="AL28" s="24">
        <f t="shared" si="10"/>
        <v>2.0813269957955748E-2</v>
      </c>
    </row>
    <row r="29" spans="1:38" x14ac:dyDescent="0.4">
      <c r="C29" s="2" t="s">
        <v>285</v>
      </c>
      <c r="D29" s="24">
        <f t="shared" ref="D29:AI29" si="11">D14/D$15</f>
        <v>5.2671016874899906E-5</v>
      </c>
      <c r="E29" s="24">
        <f t="shared" si="11"/>
        <v>5.5218897072933392E-5</v>
      </c>
      <c r="F29" s="24">
        <f t="shared" si="11"/>
        <v>1.9402329958381786E-4</v>
      </c>
      <c r="G29" s="24">
        <f t="shared" si="11"/>
        <v>2.0214897252053069E-4</v>
      </c>
      <c r="H29" s="24">
        <f t="shared" si="11"/>
        <v>2.5683757735360985E-4</v>
      </c>
      <c r="I29" s="24">
        <f t="shared" si="11"/>
        <v>2.8331019024406166E-4</v>
      </c>
      <c r="J29" s="24">
        <f t="shared" si="11"/>
        <v>3.9896028503784528E-4</v>
      </c>
      <c r="K29" s="24">
        <f t="shared" si="11"/>
        <v>3.9491311043613397E-4</v>
      </c>
      <c r="L29" s="24">
        <f t="shared" si="11"/>
        <v>3.2198266199698724E-4</v>
      </c>
      <c r="M29" s="24">
        <f t="shared" si="11"/>
        <v>5.7008961054592596E-4</v>
      </c>
      <c r="N29" s="24">
        <f t="shared" si="11"/>
        <v>5.7518199177669833E-4</v>
      </c>
      <c r="O29" s="24">
        <f t="shared" si="11"/>
        <v>6.0759339379802741E-4</v>
      </c>
      <c r="P29" s="24">
        <f t="shared" si="11"/>
        <v>1.0846310453403851E-3</v>
      </c>
      <c r="Q29" s="24">
        <f t="shared" si="11"/>
        <v>9.9491484848599691E-4</v>
      </c>
      <c r="R29" s="24">
        <f t="shared" si="11"/>
        <v>8.2429607043070963E-4</v>
      </c>
      <c r="S29" s="24">
        <f t="shared" si="11"/>
        <v>6.093362882227892E-4</v>
      </c>
      <c r="T29" s="24">
        <f t="shared" si="11"/>
        <v>5.6954766958611746E-4</v>
      </c>
      <c r="U29" s="24">
        <f t="shared" si="11"/>
        <v>4.7867081346122963E-4</v>
      </c>
      <c r="V29" s="24">
        <f t="shared" si="11"/>
        <v>4.4107217004356298E-4</v>
      </c>
      <c r="W29" s="24">
        <f t="shared" si="11"/>
        <v>5.0400024328715854E-4</v>
      </c>
      <c r="X29" s="24">
        <f t="shared" si="11"/>
        <v>4.5115859303970979E-4</v>
      </c>
      <c r="Y29" s="24">
        <f t="shared" si="11"/>
        <v>4.1629666314020803E-4</v>
      </c>
      <c r="Z29" s="24">
        <f t="shared" si="11"/>
        <v>4.1123151779799336E-4</v>
      </c>
      <c r="AA29" s="24">
        <f t="shared" si="11"/>
        <v>3.3468492380811076E-4</v>
      </c>
      <c r="AB29" s="24">
        <f t="shared" si="11"/>
        <v>4.2085306842027173E-4</v>
      </c>
      <c r="AC29" s="24">
        <f t="shared" si="11"/>
        <v>3.6856212377130859E-4</v>
      </c>
      <c r="AD29" s="24">
        <f t="shared" si="11"/>
        <v>2.4256061117981876E-4</v>
      </c>
      <c r="AE29" s="24">
        <f t="shared" si="11"/>
        <v>2.6352797678708378E-4</v>
      </c>
      <c r="AF29" s="24">
        <f t="shared" si="11"/>
        <v>3.1637097885562422E-4</v>
      </c>
      <c r="AG29" s="24">
        <f t="shared" si="11"/>
        <v>2.6975467099735141E-4</v>
      </c>
      <c r="AH29" s="24">
        <f t="shared" si="11"/>
        <v>2.9714828922352312E-4</v>
      </c>
      <c r="AI29" s="24">
        <f t="shared" si="11"/>
        <v>3.140909780082969E-4</v>
      </c>
      <c r="AJ29" s="24">
        <f t="shared" si="10"/>
        <v>2.6512482255504452E-4</v>
      </c>
      <c r="AK29" s="24">
        <f t="shared" si="10"/>
        <v>2.8850438635694468E-4</v>
      </c>
      <c r="AL29" s="24">
        <f t="shared" si="10"/>
        <v>2.5518212924801681E-4</v>
      </c>
    </row>
    <row r="46" spans="1:1" ht="20" x14ac:dyDescent="0.4">
      <c r="A46" s="45" t="s">
        <v>316</v>
      </c>
    </row>
    <row r="47" spans="1:1" ht="20" x14ac:dyDescent="0.4">
      <c r="A47" s="45"/>
    </row>
    <row r="49" spans="3:31" x14ac:dyDescent="0.4">
      <c r="D49" s="2" t="s">
        <v>297</v>
      </c>
      <c r="E49" s="2" t="s">
        <v>297</v>
      </c>
      <c r="F49" s="2" t="s">
        <v>297</v>
      </c>
      <c r="H49" s="2" t="s">
        <v>298</v>
      </c>
      <c r="I49" s="2" t="s">
        <v>298</v>
      </c>
      <c r="J49" s="2" t="s">
        <v>298</v>
      </c>
    </row>
    <row r="50" spans="3:31" x14ac:dyDescent="0.4">
      <c r="D50" s="46">
        <v>2022</v>
      </c>
      <c r="E50" s="46">
        <v>2023</v>
      </c>
      <c r="F50" s="46">
        <v>2024</v>
      </c>
      <c r="H50" s="46">
        <v>2022</v>
      </c>
      <c r="I50" s="46">
        <v>2023</v>
      </c>
      <c r="J50" s="46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113</v>
      </c>
      <c r="D51" s="10">
        <f>'Pb analizė LT'!AJ173</f>
        <v>1.90445</v>
      </c>
      <c r="E51" s="10">
        <f>'Pb analizė LT'!AK173</f>
        <v>1.94479</v>
      </c>
      <c r="F51" s="10">
        <f>'Pb analizė LT'!AL173</f>
        <v>2.0351900000000001</v>
      </c>
      <c r="G51" s="10"/>
      <c r="H51" s="24">
        <f t="shared" ref="H51:H56" si="12">D51/AJ$15</f>
        <v>0.4744091397641419</v>
      </c>
      <c r="I51" s="24">
        <f t="shared" ref="I51:J56" si="13">E51/AK$15</f>
        <v>0.55054737319907765</v>
      </c>
      <c r="J51" s="24">
        <f t="shared" si="13"/>
        <v>0.53017831141810023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301</v>
      </c>
      <c r="D52" s="10">
        <f>'Pb analizė LT'!AJ55</f>
        <v>0.75366699999999998</v>
      </c>
      <c r="E52" s="10">
        <f>'Pb analizė LT'!AK55</f>
        <v>0.613985</v>
      </c>
      <c r="F52" s="10">
        <f>'Pb analizė LT'!AL55</f>
        <v>0.68092399999999997</v>
      </c>
      <c r="G52" s="10"/>
      <c r="H52" s="24">
        <f t="shared" si="12"/>
        <v>0.18774266225872116</v>
      </c>
      <c r="I52" s="24">
        <f t="shared" si="13"/>
        <v>0.17381199457711924</v>
      </c>
      <c r="J52" s="24">
        <f t="shared" si="13"/>
        <v>0.17738448819228597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299</v>
      </c>
      <c r="D53" s="10">
        <f>'Pb analizė LT'!AJ316</f>
        <v>0.52676646400000005</v>
      </c>
      <c r="E53" s="10">
        <f>'Pb analizė LT'!AK316</f>
        <v>0.26606137600000002</v>
      </c>
      <c r="F53" s="10">
        <f>'Pb analizė LT'!AL316</f>
        <v>0.47648854400000001</v>
      </c>
      <c r="G53" s="10"/>
      <c r="H53" s="24">
        <f t="shared" si="12"/>
        <v>0.1312204704995347</v>
      </c>
      <c r="I53" s="24">
        <f t="shared" si="13"/>
        <v>7.5318873331584463E-2</v>
      </c>
      <c r="J53" s="24">
        <f t="shared" si="13"/>
        <v>0.1241279151666376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38</v>
      </c>
      <c r="D54" s="10">
        <f>'Pb analizė LT'!AJ33</f>
        <v>0.17833399999999999</v>
      </c>
      <c r="E54" s="10">
        <f>'Pb analizė LT'!AK33</f>
        <v>0.17377999999999999</v>
      </c>
      <c r="F54" s="10">
        <f>'Pb analizė LT'!AL33</f>
        <v>0.15214</v>
      </c>
      <c r="G54" s="10"/>
      <c r="H54" s="24">
        <f t="shared" si="12"/>
        <v>4.4423996182991664E-2</v>
      </c>
      <c r="I54" s="24">
        <f t="shared" si="13"/>
        <v>4.919509176545319E-2</v>
      </c>
      <c r="J54" s="24">
        <f t="shared" si="13"/>
        <v>3.9633315955340663E-2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317</v>
      </c>
      <c r="D55" s="10">
        <f>'Pb analizė LT'!AJ51</f>
        <v>0.17133599999999999</v>
      </c>
      <c r="E55" s="10">
        <f>'Pb analizė LT'!AK51</f>
        <v>0.129137</v>
      </c>
      <c r="F55" s="10">
        <f>'Pb analizė LT'!AL51</f>
        <v>0.14773500000000001</v>
      </c>
      <c r="G55" s="10"/>
      <c r="H55" s="24">
        <f t="shared" si="12"/>
        <v>4.2680755268255405E-2</v>
      </c>
      <c r="I55" s="24">
        <f t="shared" si="13"/>
        <v>3.6557178992492403E-2</v>
      </c>
      <c r="J55" s="24">
        <f t="shared" si="13"/>
        <v>3.8485788961892031E-2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300</v>
      </c>
      <c r="D56" s="10">
        <f>AI15-SUM(D52:D55)</f>
        <v>2.179592082136927</v>
      </c>
      <c r="E56" s="10">
        <f>AJ15-SUM(E52:E55)</f>
        <v>2.8313985752617734</v>
      </c>
      <c r="F56" s="10">
        <f>AK15-SUM(F52:F55)</f>
        <v>2.0751786790233995</v>
      </c>
      <c r="G56" s="10"/>
      <c r="H56" s="24">
        <f t="shared" si="12"/>
        <v>0.54294857030812804</v>
      </c>
      <c r="I56" s="24">
        <f t="shared" si="13"/>
        <v>0.80153592320506606</v>
      </c>
      <c r="J56" s="24">
        <f t="shared" si="13"/>
        <v>0.54059558465571755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7AD82-190B-47D5-B5AA-A842A43FAA01}">
  <dimension ref="A1:AR412"/>
  <sheetViews>
    <sheetView workbookViewId="0">
      <pane xSplit="3" ySplit="5" topLeftCell="AF163" activePane="bottomRight" state="frozen"/>
      <selection pane="topRight" activeCell="D1" sqref="D1"/>
      <selection pane="bottomLeft" activeCell="A6" sqref="A6"/>
      <selection pane="bottomRight" activeCell="A62" sqref="A62:XFD62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8" width="11.54296875" style="2" bestFit="1" customWidth="1"/>
    <col min="19" max="19" width="11.54296875" style="2" customWidth="1"/>
    <col min="20" max="21" width="10.453125" style="2" bestFit="1" customWidth="1"/>
    <col min="22" max="33" width="11.54296875" style="2" bestFit="1" customWidth="1"/>
    <col min="34" max="34" width="10.54296875" style="2" customWidth="1"/>
    <col min="35" max="35" width="9.7265625" style="2" customWidth="1"/>
    <col min="36" max="36" width="10.1796875" style="2" customWidth="1"/>
    <col min="37" max="37" width="9.54296875" style="2" bestFit="1" customWidth="1"/>
    <col min="38" max="16384" width="9.1796875" style="2"/>
  </cols>
  <sheetData>
    <row r="1" spans="1:44" ht="20" x14ac:dyDescent="0.4">
      <c r="A1" s="1" t="s">
        <v>302</v>
      </c>
    </row>
    <row r="2" spans="1:44" x14ac:dyDescent="0.4">
      <c r="A2" s="2" t="s">
        <v>1</v>
      </c>
      <c r="B2" s="3" t="s">
        <v>303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0.23461111225513773</v>
      </c>
      <c r="E8" s="10">
        <v>0.2539997412433686</v>
      </c>
      <c r="F8" s="10">
        <v>0.13974199546685354</v>
      </c>
      <c r="G8" s="10">
        <v>0.14775559452699669</v>
      </c>
      <c r="H8" s="10">
        <v>0.13840111414397982</v>
      </c>
      <c r="I8" s="10">
        <v>0.11709042265216982</v>
      </c>
      <c r="J8" s="10">
        <v>0.12483877974280423</v>
      </c>
      <c r="K8" s="10">
        <v>0.11914271223201313</v>
      </c>
      <c r="L8" s="10">
        <v>0.1448394562720163</v>
      </c>
      <c r="M8" s="10">
        <v>0.11794446950653391</v>
      </c>
      <c r="N8" s="10">
        <v>0.10361367709253108</v>
      </c>
      <c r="O8" s="10">
        <v>0.11486276638312747</v>
      </c>
      <c r="P8" s="10">
        <v>0.12051898049581254</v>
      </c>
      <c r="Q8" s="10">
        <v>0.11849720482118743</v>
      </c>
      <c r="R8" s="10">
        <v>0.12621198242079557</v>
      </c>
      <c r="S8" s="10">
        <v>0.13868843850474905</v>
      </c>
      <c r="T8" s="10">
        <v>0.13784811615290782</v>
      </c>
      <c r="U8" s="10">
        <v>0.12586839685087975</v>
      </c>
      <c r="V8" s="10">
        <v>0.1397291160073485</v>
      </c>
      <c r="W8" s="10">
        <v>0.13486975666580078</v>
      </c>
      <c r="X8" s="10">
        <v>0.13438716524999825</v>
      </c>
      <c r="Y8" s="10">
        <v>0.1280042541847512</v>
      </c>
      <c r="Z8" s="10">
        <v>0.1335441879602931</v>
      </c>
      <c r="AA8" s="10">
        <v>0.13548529538164256</v>
      </c>
      <c r="AB8" s="10">
        <v>0.12466579229266724</v>
      </c>
      <c r="AC8" s="10">
        <v>0.1322714306103748</v>
      </c>
      <c r="AD8" s="10">
        <v>0.13456697343591734</v>
      </c>
      <c r="AE8" s="10">
        <v>0.13872982709012732</v>
      </c>
      <c r="AF8" s="10">
        <v>0.1270706150118075</v>
      </c>
      <c r="AG8" s="10">
        <v>0.12305937471594894</v>
      </c>
      <c r="AH8" s="10">
        <v>0.11636149968427659</v>
      </c>
      <c r="AI8" s="10">
        <v>0.12682703612815169</v>
      </c>
      <c r="AJ8" s="10">
        <v>0.12827833648169543</v>
      </c>
      <c r="AK8" s="10">
        <v>0.12722294700623177</v>
      </c>
      <c r="AL8" s="10">
        <v>0.12797868406757695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8.2641562890447814E-2</v>
      </c>
      <c r="F11" s="15">
        <f t="shared" ref="F11:R11" si="0">(F8-$D$8)/$D$8</f>
        <v>-0.40436753347435128</v>
      </c>
      <c r="G11" s="15">
        <f t="shared" si="0"/>
        <v>-0.37021058761141012</v>
      </c>
      <c r="H11" s="15">
        <f t="shared" si="0"/>
        <v>-0.4100828694189485</v>
      </c>
      <c r="I11" s="15">
        <f t="shared" si="0"/>
        <v>-0.50091697905240351</v>
      </c>
      <c r="J11" s="15">
        <f t="shared" si="0"/>
        <v>-0.46789059331919858</v>
      </c>
      <c r="K11" s="15">
        <f t="shared" si="0"/>
        <v>-0.49216935597472311</v>
      </c>
      <c r="L11" s="15">
        <f t="shared" si="0"/>
        <v>-0.38264025569895199</v>
      </c>
      <c r="M11" s="15">
        <f t="shared" si="0"/>
        <v>-0.49727671305581539</v>
      </c>
      <c r="N11" s="15">
        <f t="shared" si="0"/>
        <v>-0.55835989141105968</v>
      </c>
      <c r="O11" s="15">
        <f t="shared" si="0"/>
        <v>-0.51041208031862051</v>
      </c>
      <c r="P11" s="15">
        <f t="shared" si="0"/>
        <v>-0.48630318769918662</v>
      </c>
      <c r="Q11" s="15">
        <f t="shared" si="0"/>
        <v>-0.49492074914029366</v>
      </c>
      <c r="R11" s="15">
        <f t="shared" si="0"/>
        <v>-0.46203749171292008</v>
      </c>
      <c r="S11" s="15">
        <f>(S8-$D$8)/$D$8</f>
        <v>-0.40885818590755213</v>
      </c>
      <c r="T11" s="15">
        <f t="shared" ref="T11:AL11" si="1">(T8-$D$8)/$D$8</f>
        <v>-0.41243995295926528</v>
      </c>
      <c r="U11" s="15">
        <f t="shared" si="1"/>
        <v>-0.46350198146625354</v>
      </c>
      <c r="V11" s="15">
        <f t="shared" si="1"/>
        <v>-0.40442243053093668</v>
      </c>
      <c r="W11" s="15">
        <f t="shared" si="1"/>
        <v>-0.425134831127986</v>
      </c>
      <c r="X11" s="15">
        <f t="shared" si="1"/>
        <v>-0.42719181560397163</v>
      </c>
      <c r="Y11" s="15">
        <f t="shared" si="1"/>
        <v>-0.45439816147520079</v>
      </c>
      <c r="Z11" s="15">
        <f t="shared" si="1"/>
        <v>-0.43078489899035621</v>
      </c>
      <c r="AA11" s="15">
        <f t="shared" si="1"/>
        <v>-0.42251117570977043</v>
      </c>
      <c r="AB11" s="15">
        <f t="shared" si="1"/>
        <v>-0.46862793030411037</v>
      </c>
      <c r="AC11" s="15">
        <f t="shared" si="1"/>
        <v>-0.43620986517241062</v>
      </c>
      <c r="AD11" s="15">
        <f t="shared" si="1"/>
        <v>-0.42642540610106816</v>
      </c>
      <c r="AE11" s="15">
        <f t="shared" si="1"/>
        <v>-0.40868177233114289</v>
      </c>
      <c r="AF11" s="15">
        <f t="shared" si="1"/>
        <v>-0.4583776795976347</v>
      </c>
      <c r="AG11" s="15">
        <f t="shared" si="1"/>
        <v>-0.47547508072796296</v>
      </c>
      <c r="AH11" s="15">
        <f t="shared" si="1"/>
        <v>-0.5040239204111765</v>
      </c>
      <c r="AI11" s="15">
        <f t="shared" si="1"/>
        <v>-0.45941590358163303</v>
      </c>
      <c r="AJ11" s="15">
        <f t="shared" si="1"/>
        <v>-0.45322992057514416</v>
      </c>
      <c r="AK11" s="15">
        <f t="shared" si="1"/>
        <v>-0.45772838386325954</v>
      </c>
      <c r="AL11" s="15">
        <f t="shared" si="1"/>
        <v>-0.45450715084458088</v>
      </c>
    </row>
    <row r="12" spans="1:44" x14ac:dyDescent="0.4">
      <c r="A12" s="16" t="s">
        <v>27</v>
      </c>
      <c r="D12" s="10"/>
      <c r="E12" s="17">
        <f t="shared" ref="E12:AL12" si="2">(E8-D8)/D8</f>
        <v>8.2641562890447814E-2</v>
      </c>
      <c r="F12" s="17">
        <f t="shared" si="2"/>
        <v>-0.44983410304752858</v>
      </c>
      <c r="G12" s="17">
        <f t="shared" si="2"/>
        <v>5.7345675030409576E-2</v>
      </c>
      <c r="H12" s="17">
        <f t="shared" si="2"/>
        <v>-6.3310498752774419E-2</v>
      </c>
      <c r="I12" s="17">
        <f t="shared" si="2"/>
        <v>-0.15397774521988539</v>
      </c>
      <c r="J12" s="17">
        <f t="shared" si="2"/>
        <v>6.6174132052215534E-2</v>
      </c>
      <c r="K12" s="17">
        <f t="shared" si="2"/>
        <v>-4.5627388560880472E-2</v>
      </c>
      <c r="L12" s="17">
        <f t="shared" si="2"/>
        <v>0.21568036817864694</v>
      </c>
      <c r="M12" s="17">
        <f t="shared" si="2"/>
        <v>-0.18568826104243419</v>
      </c>
      <c r="N12" s="17">
        <f t="shared" si="2"/>
        <v>-0.12150457307545842</v>
      </c>
      <c r="O12" s="17">
        <f t="shared" si="2"/>
        <v>0.10856761005161998</v>
      </c>
      <c r="P12" s="17">
        <f t="shared" si="2"/>
        <v>4.9243234259382547E-2</v>
      </c>
      <c r="Q12" s="17">
        <f t="shared" si="2"/>
        <v>-1.6775578969450013E-2</v>
      </c>
      <c r="R12" s="17">
        <f t="shared" si="2"/>
        <v>6.5105144136097984E-2</v>
      </c>
      <c r="S12" s="17">
        <f t="shared" si="2"/>
        <v>9.8853182119875899E-2</v>
      </c>
      <c r="T12" s="17">
        <f t="shared" si="2"/>
        <v>-6.0590656359034026E-3</v>
      </c>
      <c r="U12" s="17">
        <f t="shared" si="2"/>
        <v>-8.6905208691713878E-2</v>
      </c>
      <c r="V12" s="17">
        <f t="shared" si="2"/>
        <v>0.11012072532305292</v>
      </c>
      <c r="W12" s="17">
        <f t="shared" si="2"/>
        <v>-3.4776999099401414E-2</v>
      </c>
      <c r="X12" s="17">
        <f t="shared" si="2"/>
        <v>-3.5782033550958983E-3</v>
      </c>
      <c r="Y12" s="17">
        <f t="shared" si="2"/>
        <v>-4.7496433557274786E-2</v>
      </c>
      <c r="Z12" s="17">
        <f t="shared" si="2"/>
        <v>4.3279294198660022E-2</v>
      </c>
      <c r="AA12" s="17">
        <f t="shared" si="2"/>
        <v>1.4535319365052451E-2</v>
      </c>
      <c r="AB12" s="17">
        <f t="shared" si="2"/>
        <v>-7.9857397502056143E-2</v>
      </c>
      <c r="AC12" s="17">
        <f t="shared" si="2"/>
        <v>6.1008221885378619E-2</v>
      </c>
      <c r="AD12" s="17">
        <f t="shared" si="2"/>
        <v>1.7354789427691291E-2</v>
      </c>
      <c r="AE12" s="17">
        <f t="shared" si="2"/>
        <v>3.0935180809371438E-2</v>
      </c>
      <c r="AF12" s="17">
        <f t="shared" si="2"/>
        <v>-8.404257630008645E-2</v>
      </c>
      <c r="AG12" s="17">
        <f t="shared" si="2"/>
        <v>-3.1567017248526195E-2</v>
      </c>
      <c r="AH12" s="17">
        <f t="shared" si="2"/>
        <v>-5.4427994999427562E-2</v>
      </c>
      <c r="AI12" s="17">
        <f t="shared" si="2"/>
        <v>8.9939855298111646E-2</v>
      </c>
      <c r="AJ12" s="17">
        <f t="shared" si="2"/>
        <v>1.1443146491866923E-2</v>
      </c>
      <c r="AK12" s="17">
        <f t="shared" si="2"/>
        <v>-8.2273398954955754E-3</v>
      </c>
      <c r="AL12" s="17">
        <f t="shared" si="2"/>
        <v>5.9402574702829905E-3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0.21128840386842104</v>
      </c>
      <c r="E23" s="10">
        <f t="shared" si="3"/>
        <v>0.2312998</v>
      </c>
      <c r="F23" s="10">
        <f t="shared" si="3"/>
        <v>0.12354179999999998</v>
      </c>
      <c r="G23" s="10">
        <f t="shared" si="3"/>
        <v>0.13188680000000003</v>
      </c>
      <c r="H23" s="10">
        <f t="shared" si="3"/>
        <v>0.12407570000000001</v>
      </c>
      <c r="I23" s="10">
        <f t="shared" si="3"/>
        <v>0.1035137</v>
      </c>
      <c r="J23" s="10">
        <f t="shared" si="3"/>
        <v>0.11121759999999999</v>
      </c>
      <c r="K23" s="10">
        <f t="shared" si="3"/>
        <v>0.10456729999999999</v>
      </c>
      <c r="L23" s="10">
        <f t="shared" si="3"/>
        <v>0.12971940000000001</v>
      </c>
      <c r="M23" s="10">
        <f t="shared" si="3"/>
        <v>0.10417479999999998</v>
      </c>
      <c r="N23" s="10">
        <f t="shared" si="3"/>
        <v>9.1095620000000002E-2</v>
      </c>
      <c r="O23" s="10">
        <f t="shared" si="3"/>
        <v>0.10126950000000001</v>
      </c>
      <c r="P23" s="10">
        <f t="shared" si="3"/>
        <v>0.1051613</v>
      </c>
      <c r="Q23" s="10">
        <f t="shared" si="3"/>
        <v>0.10348032</v>
      </c>
      <c r="R23" s="10">
        <f t="shared" si="3"/>
        <v>0.11055524899999999</v>
      </c>
      <c r="S23" s="10">
        <f t="shared" si="3"/>
        <v>0.11460891099999999</v>
      </c>
      <c r="T23" s="10">
        <f t="shared" si="3"/>
        <v>0.1134589285</v>
      </c>
      <c r="U23" s="10">
        <f t="shared" si="3"/>
        <v>0.10169542200000001</v>
      </c>
      <c r="V23" s="10">
        <f t="shared" si="3"/>
        <v>0.11298723199999998</v>
      </c>
      <c r="W23" s="10">
        <f t="shared" si="3"/>
        <v>0.11075475</v>
      </c>
      <c r="X23" s="10">
        <f t="shared" si="3"/>
        <v>0.10970549999999998</v>
      </c>
      <c r="Y23" s="10">
        <f t="shared" si="3"/>
        <v>0.10393046</v>
      </c>
      <c r="Z23" s="10">
        <f t="shared" si="3"/>
        <v>0.11094208</v>
      </c>
      <c r="AA23" s="10">
        <f t="shared" si="3"/>
        <v>0.1111433</v>
      </c>
      <c r="AB23" s="10">
        <f t="shared" si="3"/>
        <v>0.10227743</v>
      </c>
      <c r="AC23" s="10">
        <f t="shared" si="3"/>
        <v>0.1082499</v>
      </c>
      <c r="AD23" s="10">
        <f t="shared" si="3"/>
        <v>0.1099189</v>
      </c>
      <c r="AE23" s="10">
        <f t="shared" si="3"/>
        <v>0.11269950000000001</v>
      </c>
      <c r="AF23" s="10">
        <f t="shared" si="3"/>
        <v>0.10036219999999998</v>
      </c>
      <c r="AG23" s="10">
        <f t="shared" si="3"/>
        <v>9.5023400000000008E-2</v>
      </c>
      <c r="AH23" s="10">
        <f t="shared" si="3"/>
        <v>8.9338300000000009E-2</v>
      </c>
      <c r="AI23" s="10">
        <f t="shared" si="3"/>
        <v>9.7022600000000001E-2</v>
      </c>
      <c r="AJ23" s="10">
        <f t="shared" si="3"/>
        <v>9.9258200000000005E-2</v>
      </c>
      <c r="AK23" s="10">
        <f t="shared" si="3"/>
        <v>9.8831699999999995E-2</v>
      </c>
      <c r="AL23" s="10">
        <f t="shared" si="3"/>
        <v>9.82653E-2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9.4711284505897303E-2</v>
      </c>
      <c r="F24" s="15">
        <f t="shared" si="4"/>
        <v>-0.41529304146319779</v>
      </c>
      <c r="G24" s="15">
        <f t="shared" si="4"/>
        <v>-0.37579726295754512</v>
      </c>
      <c r="H24" s="15">
        <f t="shared" si="4"/>
        <v>-0.41276616355496903</v>
      </c>
      <c r="I24" s="15">
        <f t="shared" si="4"/>
        <v>-0.51008338316350421</v>
      </c>
      <c r="J24" s="15">
        <f t="shared" si="4"/>
        <v>-0.47362184595203682</v>
      </c>
      <c r="K24" s="15">
        <f t="shared" si="4"/>
        <v>-0.50509683406421668</v>
      </c>
      <c r="L24" s="15">
        <f t="shared" si="4"/>
        <v>-0.3860552797739803</v>
      </c>
      <c r="M24" s="15">
        <f t="shared" si="4"/>
        <v>-0.50695448452119318</v>
      </c>
      <c r="N24" s="15">
        <f t="shared" si="4"/>
        <v>-0.56885650924444764</v>
      </c>
      <c r="O24" s="15">
        <f t="shared" si="4"/>
        <v>-0.52070488419674388</v>
      </c>
      <c r="P24" s="15">
        <f t="shared" si="4"/>
        <v>-0.50228551082486883</v>
      </c>
      <c r="Q24" s="15">
        <f t="shared" si="4"/>
        <v>-0.51024136627752681</v>
      </c>
      <c r="R24" s="15">
        <f t="shared" si="4"/>
        <v>-0.47675666541147327</v>
      </c>
      <c r="S24" s="20">
        <f t="shared" si="4"/>
        <v>-0.45757122065547806</v>
      </c>
      <c r="T24" s="15">
        <f t="shared" si="4"/>
        <v>-0.46301393534755431</v>
      </c>
      <c r="U24" s="15">
        <f t="shared" si="4"/>
        <v>-0.51868905184531378</v>
      </c>
      <c r="V24" s="15">
        <f t="shared" si="4"/>
        <v>-0.46524641233807468</v>
      </c>
      <c r="W24" s="15">
        <f t="shared" si="4"/>
        <v>-0.47581245363104713</v>
      </c>
      <c r="X24" s="15">
        <f t="shared" si="4"/>
        <v>-0.48077841475711741</v>
      </c>
      <c r="Y24" s="15">
        <f t="shared" si="4"/>
        <v>-0.50811091334325065</v>
      </c>
      <c r="Z24" s="15">
        <f t="shared" si="4"/>
        <v>-0.47492584557982315</v>
      </c>
      <c r="AA24" s="15">
        <f t="shared" si="4"/>
        <v>-0.47397349800032557</v>
      </c>
      <c r="AB24" s="15">
        <f t="shared" si="4"/>
        <v>-0.51593448515190243</v>
      </c>
      <c r="AC24" s="15">
        <f t="shared" si="4"/>
        <v>-0.48766757655374138</v>
      </c>
      <c r="AD24" s="15">
        <f t="shared" si="4"/>
        <v>-0.4797684208526109</v>
      </c>
      <c r="AE24" s="15">
        <f t="shared" si="4"/>
        <v>-0.46660820974262673</v>
      </c>
      <c r="AF24" s="15">
        <f t="shared" si="4"/>
        <v>-0.52499901479448863</v>
      </c>
      <c r="AG24" s="15">
        <f t="shared" si="4"/>
        <v>-0.55026684730329345</v>
      </c>
      <c r="AH24" s="15">
        <f t="shared" si="4"/>
        <v>-0.57717367179490331</v>
      </c>
      <c r="AI24" s="21">
        <f t="shared" si="4"/>
        <v>-0.54080489878459959</v>
      </c>
      <c r="AJ24" s="21">
        <f t="shared" si="4"/>
        <v>-0.53022410041105417</v>
      </c>
      <c r="AK24" s="21">
        <f t="shared" si="4"/>
        <v>-0.53224266835984513</v>
      </c>
      <c r="AL24" s="21">
        <f t="shared" si="4"/>
        <v>-0.53492336445877886</v>
      </c>
    </row>
    <row r="25" spans="1:38" x14ac:dyDescent="0.4">
      <c r="A25" s="16" t="s">
        <v>27</v>
      </c>
      <c r="D25" s="10"/>
      <c r="E25" s="17">
        <f t="shared" ref="E25:AL25" si="5">(E23-D23)/D23</f>
        <v>9.4711284505897303E-2</v>
      </c>
      <c r="F25" s="17">
        <f t="shared" si="5"/>
        <v>-0.46588021260718782</v>
      </c>
      <c r="G25" s="17">
        <f t="shared" si="5"/>
        <v>6.7547987806556548E-2</v>
      </c>
      <c r="H25" s="17">
        <f t="shared" si="5"/>
        <v>-5.9225790602243845E-2</v>
      </c>
      <c r="I25" s="17">
        <f t="shared" si="5"/>
        <v>-0.16572141039703994</v>
      </c>
      <c r="J25" s="17">
        <f t="shared" si="5"/>
        <v>7.4423965136981726E-2</v>
      </c>
      <c r="K25" s="17">
        <f t="shared" si="5"/>
        <v>-5.9795392096214976E-2</v>
      </c>
      <c r="L25" s="17">
        <f t="shared" si="5"/>
        <v>0.24053504298188849</v>
      </c>
      <c r="M25" s="17">
        <f t="shared" si="5"/>
        <v>-0.19692197157865382</v>
      </c>
      <c r="N25" s="17">
        <f t="shared" si="5"/>
        <v>-0.12555032503062147</v>
      </c>
      <c r="O25" s="17">
        <f t="shared" si="5"/>
        <v>0.11168352550869087</v>
      </c>
      <c r="P25" s="17">
        <f t="shared" si="5"/>
        <v>3.843012950592218E-2</v>
      </c>
      <c r="Q25" s="17">
        <f t="shared" si="5"/>
        <v>-1.5984777670112471E-2</v>
      </c>
      <c r="R25" s="17">
        <f t="shared" si="5"/>
        <v>6.8369802103433713E-2</v>
      </c>
      <c r="S25" s="17">
        <f t="shared" si="5"/>
        <v>3.6666391118163916E-2</v>
      </c>
      <c r="T25" s="17">
        <f t="shared" si="5"/>
        <v>-1.0033971093224974E-2</v>
      </c>
      <c r="U25" s="17">
        <f t="shared" si="5"/>
        <v>-0.1036807473463844</v>
      </c>
      <c r="V25" s="17">
        <f t="shared" si="5"/>
        <v>0.11103557837637933</v>
      </c>
      <c r="W25" s="17">
        <f t="shared" si="5"/>
        <v>-1.9758710435529393E-2</v>
      </c>
      <c r="X25" s="17">
        <f t="shared" si="5"/>
        <v>-9.473634313652602E-3</v>
      </c>
      <c r="Y25" s="17">
        <f t="shared" si="5"/>
        <v>-5.2641298749834621E-2</v>
      </c>
      <c r="Z25" s="17">
        <f t="shared" si="5"/>
        <v>6.7464533496724599E-2</v>
      </c>
      <c r="AA25" s="17">
        <f t="shared" si="5"/>
        <v>1.8137392051780709E-3</v>
      </c>
      <c r="AB25" s="17">
        <f t="shared" si="5"/>
        <v>-7.9769720711909742E-2</v>
      </c>
      <c r="AC25" s="17">
        <f t="shared" si="5"/>
        <v>5.8394799321805343E-2</v>
      </c>
      <c r="AD25" s="17">
        <f t="shared" si="5"/>
        <v>1.5418028099795048E-2</v>
      </c>
      <c r="AE25" s="17">
        <f t="shared" si="5"/>
        <v>2.5296832482857891E-2</v>
      </c>
      <c r="AF25" s="17">
        <f t="shared" si="5"/>
        <v>-0.10947076073984377</v>
      </c>
      <c r="AG25" s="17">
        <f t="shared" si="5"/>
        <v>-5.3195326527317829E-2</v>
      </c>
      <c r="AH25" s="22">
        <f t="shared" si="5"/>
        <v>-5.9828421209933536E-2</v>
      </c>
      <c r="AI25" s="23">
        <f t="shared" si="5"/>
        <v>8.6013501488163419E-2</v>
      </c>
      <c r="AJ25" s="23">
        <f t="shared" si="5"/>
        <v>2.3042054119349557E-2</v>
      </c>
      <c r="AK25" s="23">
        <f t="shared" si="5"/>
        <v>-4.2968742129114793E-3</v>
      </c>
      <c r="AL25" s="23">
        <f t="shared" si="5"/>
        <v>-5.7309547442773393E-3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6.6460900000000003E-2</v>
      </c>
      <c r="E29" s="10">
        <f t="shared" si="6"/>
        <v>7.6699799999999999E-2</v>
      </c>
      <c r="F29" s="10">
        <f t="shared" si="6"/>
        <v>4.4785800000000001E-2</v>
      </c>
      <c r="G29" s="10">
        <f t="shared" si="6"/>
        <v>4.1622800000000001E-2</v>
      </c>
      <c r="H29" s="10">
        <f t="shared" si="6"/>
        <v>4.4396999999999999E-2</v>
      </c>
      <c r="I29" s="10">
        <f t="shared" si="6"/>
        <v>3.3551999999999998E-2</v>
      </c>
      <c r="J29" s="10">
        <f t="shared" si="6"/>
        <v>3.619E-2</v>
      </c>
      <c r="K29" s="10">
        <f t="shared" si="6"/>
        <v>3.0080799999999998E-2</v>
      </c>
      <c r="L29" s="10">
        <f t="shared" si="6"/>
        <v>4.8953999999999998E-2</v>
      </c>
      <c r="M29" s="10">
        <f t="shared" si="6"/>
        <v>3.1536999999999996E-2</v>
      </c>
      <c r="N29" s="10">
        <f t="shared" si="6"/>
        <v>1.4395000000000002E-2</v>
      </c>
      <c r="O29" s="10">
        <f t="shared" si="6"/>
        <v>1.6704E-2</v>
      </c>
      <c r="P29" s="10">
        <f t="shared" si="6"/>
        <v>1.6924999999999999E-2</v>
      </c>
      <c r="Q29" s="10">
        <f t="shared" si="6"/>
        <v>1.3115E-2</v>
      </c>
      <c r="R29" s="10">
        <f t="shared" si="6"/>
        <v>1.4044000000000001E-2</v>
      </c>
      <c r="S29" s="10">
        <f t="shared" si="6"/>
        <v>9.7339999999999996E-3</v>
      </c>
      <c r="T29" s="10">
        <f t="shared" si="6"/>
        <v>9.0109999999999999E-3</v>
      </c>
      <c r="U29" s="10">
        <f t="shared" si="6"/>
        <v>9.0840000000000001E-3</v>
      </c>
      <c r="V29" s="10">
        <f t="shared" si="6"/>
        <v>1.05658E-2</v>
      </c>
      <c r="W29" s="10">
        <f t="shared" si="6"/>
        <v>1.3023E-2</v>
      </c>
      <c r="X29" s="10">
        <f t="shared" si="6"/>
        <v>1.2496E-2</v>
      </c>
      <c r="Y29" s="10">
        <f t="shared" si="6"/>
        <v>8.0160000000000006E-3</v>
      </c>
      <c r="Z29" s="10">
        <f t="shared" si="6"/>
        <v>1.5876000000000001E-2</v>
      </c>
      <c r="AA29" s="10">
        <f t="shared" si="6"/>
        <v>1.4086000000000001E-2</v>
      </c>
      <c r="AB29" s="10">
        <f t="shared" si="6"/>
        <v>1.4417000000000001E-2</v>
      </c>
      <c r="AC29" s="10">
        <f t="shared" si="6"/>
        <v>1.8686899999999999E-2</v>
      </c>
      <c r="AD29" s="10">
        <f t="shared" si="6"/>
        <v>1.8853100000000001E-2</v>
      </c>
      <c r="AE29" s="10">
        <f t="shared" si="6"/>
        <v>2.2397500000000001E-2</v>
      </c>
      <c r="AF29" s="10">
        <f t="shared" si="6"/>
        <v>1.2451200000000001E-2</v>
      </c>
      <c r="AG29" s="10">
        <f t="shared" si="6"/>
        <v>1.20374E-2</v>
      </c>
      <c r="AH29" s="10">
        <f t="shared" si="6"/>
        <v>1.19913E-2</v>
      </c>
      <c r="AI29" s="27">
        <f t="shared" si="6"/>
        <v>1.52236E-2</v>
      </c>
      <c r="AJ29" s="27">
        <f t="shared" si="6"/>
        <v>1.3910200000000001E-2</v>
      </c>
      <c r="AK29" s="27">
        <f t="shared" si="6"/>
        <v>1.46377E-2</v>
      </c>
      <c r="AL29" s="27">
        <f t="shared" si="6"/>
        <v>1.17403E-2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0.15405900311310852</v>
      </c>
      <c r="F30" s="15">
        <f t="shared" si="7"/>
        <v>-0.32613310984353211</v>
      </c>
      <c r="G30" s="15">
        <f t="shared" si="7"/>
        <v>-0.37372500221935001</v>
      </c>
      <c r="H30" s="15">
        <f t="shared" si="7"/>
        <v>-0.33198316604198863</v>
      </c>
      <c r="I30" s="15">
        <f t="shared" si="7"/>
        <v>-0.49516181694801009</v>
      </c>
      <c r="J30" s="15">
        <f t="shared" si="7"/>
        <v>-0.45546930601300917</v>
      </c>
      <c r="K30" s="15">
        <f t="shared" si="7"/>
        <v>-0.54739102239060866</v>
      </c>
      <c r="L30" s="15">
        <f t="shared" si="7"/>
        <v>-0.26341653513569641</v>
      </c>
      <c r="M30" s="15">
        <f t="shared" si="7"/>
        <v>-0.52548039523990808</v>
      </c>
      <c r="N30" s="15">
        <f t="shared" si="7"/>
        <v>-0.78340648411321534</v>
      </c>
      <c r="O30" s="15">
        <f t="shared" si="7"/>
        <v>-0.74866425221445998</v>
      </c>
      <c r="P30" s="15">
        <f t="shared" si="7"/>
        <v>-0.74533898878889704</v>
      </c>
      <c r="Q30" s="15">
        <f t="shared" si="7"/>
        <v>-0.80266592838796946</v>
      </c>
      <c r="R30" s="15">
        <f t="shared" si="7"/>
        <v>-0.78868778484793312</v>
      </c>
      <c r="S30" s="20">
        <f t="shared" si="7"/>
        <v>-0.85353794486683154</v>
      </c>
      <c r="T30" s="15">
        <f t="shared" si="7"/>
        <v>-0.86441652159389959</v>
      </c>
      <c r="U30" s="15">
        <f t="shared" si="7"/>
        <v>-0.86331813141260494</v>
      </c>
      <c r="V30" s="15">
        <f t="shared" si="7"/>
        <v>-0.84102231537640926</v>
      </c>
      <c r="W30" s="15">
        <f t="shared" si="7"/>
        <v>-0.8040502009452174</v>
      </c>
      <c r="X30" s="15">
        <f t="shared" si="7"/>
        <v>-0.81197967526771375</v>
      </c>
      <c r="Y30" s="15">
        <f t="shared" si="7"/>
        <v>-0.8793877302293529</v>
      </c>
      <c r="Z30" s="15">
        <f t="shared" si="7"/>
        <v>-0.76112270522969139</v>
      </c>
      <c r="AA30" s="15">
        <f t="shared" si="7"/>
        <v>-0.78805583433266779</v>
      </c>
      <c r="AB30" s="15">
        <f t="shared" si="7"/>
        <v>-0.78307546241474313</v>
      </c>
      <c r="AC30" s="15">
        <f t="shared" si="7"/>
        <v>-0.71882866467351481</v>
      </c>
      <c r="AD30" s="15">
        <f t="shared" si="7"/>
        <v>-0.71632794620596474</v>
      </c>
      <c r="AE30" s="15">
        <f t="shared" si="7"/>
        <v>-0.66299734129390364</v>
      </c>
      <c r="AF30" s="15">
        <f t="shared" si="7"/>
        <v>-0.81265375581733013</v>
      </c>
      <c r="AG30" s="15">
        <f t="shared" si="7"/>
        <v>-0.81887997303677795</v>
      </c>
      <c r="AH30" s="15">
        <f t="shared" si="7"/>
        <v>-0.81957361395948602</v>
      </c>
      <c r="AI30" s="21">
        <f t="shared" si="7"/>
        <v>-0.77093900323348008</v>
      </c>
      <c r="AJ30" s="21">
        <f t="shared" si="7"/>
        <v>-0.79070099863227861</v>
      </c>
      <c r="AK30" s="21">
        <f t="shared" si="7"/>
        <v>-0.77975471292143195</v>
      </c>
      <c r="AL30" s="21">
        <f t="shared" si="7"/>
        <v>-0.82335027061023847</v>
      </c>
    </row>
    <row r="31" spans="1:38" x14ac:dyDescent="0.4">
      <c r="A31" s="16" t="s">
        <v>27</v>
      </c>
      <c r="D31" s="10"/>
      <c r="E31" s="17">
        <f t="shared" ref="E31:AL31" si="8">(E29-D29)/D29</f>
        <v>0.15405900311310852</v>
      </c>
      <c r="F31" s="17">
        <f t="shared" si="8"/>
        <v>-0.41608974208537702</v>
      </c>
      <c r="G31" s="17">
        <f t="shared" si="8"/>
        <v>-7.0625064194454468E-2</v>
      </c>
      <c r="H31" s="17">
        <f t="shared" si="8"/>
        <v>6.6650970141364771E-2</v>
      </c>
      <c r="I31" s="17">
        <f t="shared" si="8"/>
        <v>-0.24427326170687211</v>
      </c>
      <c r="J31" s="17">
        <f t="shared" si="8"/>
        <v>7.8624225083452598E-2</v>
      </c>
      <c r="K31" s="17">
        <f t="shared" si="8"/>
        <v>-0.16880906327714845</v>
      </c>
      <c r="L31" s="17">
        <f t="shared" si="8"/>
        <v>0.62741682402063781</v>
      </c>
      <c r="M31" s="17">
        <f t="shared" si="8"/>
        <v>-0.35578297994035224</v>
      </c>
      <c r="N31" s="17">
        <f t="shared" si="8"/>
        <v>-0.54355201826426092</v>
      </c>
      <c r="O31" s="17">
        <f t="shared" si="8"/>
        <v>0.16040291767974979</v>
      </c>
      <c r="P31" s="17">
        <f t="shared" si="8"/>
        <v>1.3230363984674268E-2</v>
      </c>
      <c r="Q31" s="17">
        <f t="shared" si="8"/>
        <v>-0.22511078286558342</v>
      </c>
      <c r="R31" s="17">
        <f t="shared" si="8"/>
        <v>7.0834921845215476E-2</v>
      </c>
      <c r="S31" s="17">
        <f t="shared" si="8"/>
        <v>-0.30689262318427807</v>
      </c>
      <c r="T31" s="17">
        <f t="shared" si="8"/>
        <v>-7.4275734538730195E-2</v>
      </c>
      <c r="U31" s="17">
        <f t="shared" si="8"/>
        <v>8.1012096326711965E-3</v>
      </c>
      <c r="V31" s="17">
        <f t="shared" si="8"/>
        <v>0.16312197269925144</v>
      </c>
      <c r="W31" s="17">
        <f t="shared" si="8"/>
        <v>0.23256166120880573</v>
      </c>
      <c r="X31" s="17">
        <f t="shared" si="8"/>
        <v>-4.046686631344542E-2</v>
      </c>
      <c r="Y31" s="17">
        <f t="shared" si="8"/>
        <v>-0.35851472471190776</v>
      </c>
      <c r="Z31" s="17">
        <f t="shared" si="8"/>
        <v>0.98053892215568861</v>
      </c>
      <c r="AA31" s="17">
        <f t="shared" si="8"/>
        <v>-0.11274880322499369</v>
      </c>
      <c r="AB31" s="17">
        <f t="shared" si="8"/>
        <v>2.3498509158029226E-2</v>
      </c>
      <c r="AC31" s="17">
        <f t="shared" si="8"/>
        <v>0.29617118679336879</v>
      </c>
      <c r="AD31" s="17">
        <f t="shared" si="8"/>
        <v>8.8939310426021309E-3</v>
      </c>
      <c r="AE31" s="17">
        <f t="shared" si="8"/>
        <v>0.18800091231680729</v>
      </c>
      <c r="AF31" s="17">
        <f t="shared" si="8"/>
        <v>-0.44408081259069093</v>
      </c>
      <c r="AG31" s="17">
        <f t="shared" si="8"/>
        <v>-3.3233744538679048E-2</v>
      </c>
      <c r="AH31" s="22">
        <f t="shared" si="8"/>
        <v>-3.8297306727366628E-3</v>
      </c>
      <c r="AI31" s="23">
        <f t="shared" si="8"/>
        <v>0.26955375980919505</v>
      </c>
      <c r="AJ31" s="23">
        <f t="shared" si="8"/>
        <v>-8.6273943088362753E-2</v>
      </c>
      <c r="AK31" s="23">
        <f t="shared" si="8"/>
        <v>5.2299751261664022E-2</v>
      </c>
      <c r="AL31" s="23">
        <f t="shared" si="8"/>
        <v>-0.19794093334335311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6.6431000000000004E-2</v>
      </c>
      <c r="E33" s="2">
        <v>7.6679999999999998E-2</v>
      </c>
      <c r="F33" s="2">
        <v>4.4776000000000003E-2</v>
      </c>
      <c r="G33" s="2">
        <v>4.1603000000000001E-2</v>
      </c>
      <c r="H33" s="2">
        <v>4.4396999999999999E-2</v>
      </c>
      <c r="I33" s="2">
        <v>3.3163999999999999E-2</v>
      </c>
      <c r="J33" s="2">
        <v>3.6062999999999998E-2</v>
      </c>
      <c r="K33" s="2">
        <v>3.0030999999999999E-2</v>
      </c>
      <c r="L33" s="2">
        <v>4.8675999999999997E-2</v>
      </c>
      <c r="M33" s="2">
        <v>3.1365999999999998E-2</v>
      </c>
      <c r="N33" s="2">
        <v>1.3912000000000001E-2</v>
      </c>
      <c r="O33" s="2">
        <v>1.6452999999999999E-2</v>
      </c>
      <c r="P33" s="2">
        <v>1.6791E-2</v>
      </c>
      <c r="Q33" s="2">
        <v>1.2885000000000001E-2</v>
      </c>
      <c r="R33" s="2">
        <v>1.383E-2</v>
      </c>
      <c r="S33" s="2">
        <v>9.4859999999999996E-3</v>
      </c>
      <c r="T33" s="2">
        <v>8.7279999999999996E-3</v>
      </c>
      <c r="U33" s="2">
        <v>8.9669999999999993E-3</v>
      </c>
      <c r="V33" s="2">
        <v>1.0505E-2</v>
      </c>
      <c r="W33" s="2">
        <v>1.2841E-2</v>
      </c>
      <c r="X33" s="2">
        <v>1.2175E-2</v>
      </c>
      <c r="Y33" s="2">
        <v>7.7720000000000003E-3</v>
      </c>
      <c r="Z33" s="2">
        <v>1.5624000000000001E-2</v>
      </c>
      <c r="AA33" s="2">
        <v>1.3834000000000001E-2</v>
      </c>
      <c r="AB33" s="2">
        <v>1.4236E-2</v>
      </c>
      <c r="AC33" s="2">
        <v>1.8608E-2</v>
      </c>
      <c r="AD33" s="2">
        <v>1.8770999999999999E-2</v>
      </c>
      <c r="AE33" s="2">
        <v>2.2353000000000001E-2</v>
      </c>
      <c r="AF33" s="2">
        <v>1.2408000000000001E-2</v>
      </c>
      <c r="AG33" s="2">
        <v>1.1990000000000001E-2</v>
      </c>
      <c r="AH33" s="2">
        <v>1.1946E-2</v>
      </c>
      <c r="AI33" s="28">
        <v>1.5173000000000001E-2</v>
      </c>
      <c r="AJ33" s="2">
        <v>1.3882E-2</v>
      </c>
      <c r="AK33" s="2">
        <v>1.4604000000000001E-2</v>
      </c>
      <c r="AL33" s="2">
        <v>1.1715E-2</v>
      </c>
    </row>
    <row r="34" spans="1:38" x14ac:dyDescent="0.4">
      <c r="A34" s="2" t="s">
        <v>41</v>
      </c>
      <c r="B34" s="2" t="s">
        <v>42</v>
      </c>
      <c r="D34" s="29">
        <v>2.9899999999999998E-5</v>
      </c>
      <c r="E34" s="29">
        <v>1.98E-5</v>
      </c>
      <c r="F34" s="29">
        <v>9.7999999999999993E-6</v>
      </c>
      <c r="G34" s="29">
        <v>1.98E-5</v>
      </c>
      <c r="H34" s="43">
        <v>0</v>
      </c>
      <c r="I34" s="29">
        <v>3.88E-4</v>
      </c>
      <c r="J34" s="29">
        <v>1.27E-4</v>
      </c>
      <c r="K34" s="29">
        <v>4.9799999999999998E-5</v>
      </c>
      <c r="L34" s="29">
        <v>2.7799999999999998E-4</v>
      </c>
      <c r="M34" s="29">
        <v>1.7100000000000001E-4</v>
      </c>
      <c r="N34" s="29">
        <v>4.8299999999999998E-4</v>
      </c>
      <c r="O34" s="29">
        <v>2.5099999999999998E-4</v>
      </c>
      <c r="P34" s="29">
        <v>1.34E-4</v>
      </c>
      <c r="Q34" s="29">
        <v>2.3000000000000001E-4</v>
      </c>
      <c r="R34" s="29">
        <v>2.14E-4</v>
      </c>
      <c r="S34" s="29">
        <v>2.4800000000000001E-4</v>
      </c>
      <c r="T34" s="29">
        <v>2.8299999999999999E-4</v>
      </c>
      <c r="U34" s="29">
        <v>1.17E-4</v>
      </c>
      <c r="V34" s="29">
        <v>6.0800000000000001E-5</v>
      </c>
      <c r="W34" s="29">
        <v>1.8200000000000001E-4</v>
      </c>
      <c r="X34" s="29">
        <v>3.21E-4</v>
      </c>
      <c r="Y34" s="29">
        <v>2.4399999999999999E-4</v>
      </c>
      <c r="Z34" s="29">
        <v>2.52E-4</v>
      </c>
      <c r="AA34" s="29">
        <v>2.52E-4</v>
      </c>
      <c r="AB34" s="29">
        <v>1.8100000000000001E-4</v>
      </c>
      <c r="AC34" s="29">
        <v>7.8899999999999993E-5</v>
      </c>
      <c r="AD34" s="29">
        <v>8.2100000000000003E-5</v>
      </c>
      <c r="AE34" s="29">
        <v>4.4499999999999997E-5</v>
      </c>
      <c r="AF34" s="29">
        <v>4.32E-5</v>
      </c>
      <c r="AG34" s="29">
        <v>4.74E-5</v>
      </c>
      <c r="AH34" s="29">
        <v>4.5300000000000003E-5</v>
      </c>
      <c r="AI34" s="30">
        <v>5.0599999999999997E-5</v>
      </c>
      <c r="AJ34" s="2">
        <v>2.8200000000000001E-5</v>
      </c>
      <c r="AK34" s="2">
        <v>3.3699999999999999E-5</v>
      </c>
      <c r="AL34" s="2">
        <v>2.5299999999999998E-5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3.3841999999999997E-2</v>
      </c>
      <c r="E37" s="10">
        <f t="shared" si="9"/>
        <v>3.9184999999999998E-2</v>
      </c>
      <c r="F37" s="10">
        <f t="shared" si="9"/>
        <v>2.0989000000000001E-2</v>
      </c>
      <c r="G37" s="10">
        <f t="shared" si="9"/>
        <v>2.9894E-2</v>
      </c>
      <c r="H37" s="10">
        <f t="shared" si="9"/>
        <v>2.1422E-2</v>
      </c>
      <c r="I37" s="10">
        <f t="shared" si="9"/>
        <v>1.6077999999999999E-2</v>
      </c>
      <c r="J37" s="10">
        <f t="shared" si="9"/>
        <v>1.8821000000000001E-2</v>
      </c>
      <c r="K37" s="10">
        <f t="shared" si="9"/>
        <v>2.0142E-2</v>
      </c>
      <c r="L37" s="10">
        <f t="shared" si="9"/>
        <v>2.5592E-2</v>
      </c>
      <c r="M37" s="10">
        <f t="shared" si="9"/>
        <v>1.8086999999999999E-2</v>
      </c>
      <c r="N37" s="10">
        <f t="shared" si="9"/>
        <v>2.3952999999999999E-2</v>
      </c>
      <c r="O37" s="10">
        <f t="shared" si="9"/>
        <v>3.1369000000000001E-2</v>
      </c>
      <c r="P37" s="10">
        <f t="shared" si="9"/>
        <v>3.3656999999999999E-2</v>
      </c>
      <c r="Q37" s="10">
        <f t="shared" si="9"/>
        <v>3.449E-2</v>
      </c>
      <c r="R37" s="10">
        <f t="shared" si="9"/>
        <v>3.9688000000000001E-2</v>
      </c>
      <c r="S37" s="10">
        <f t="shared" si="9"/>
        <v>4.5675E-2</v>
      </c>
      <c r="T37" s="10">
        <f t="shared" si="9"/>
        <v>4.0605000000000002E-2</v>
      </c>
      <c r="U37" s="10">
        <f t="shared" si="9"/>
        <v>3.1099000000000002E-2</v>
      </c>
      <c r="V37" s="10">
        <f t="shared" si="9"/>
        <v>4.1495999999999998E-2</v>
      </c>
      <c r="W37" s="10">
        <f t="shared" si="9"/>
        <v>3.9502000000000002E-2</v>
      </c>
      <c r="X37" s="10">
        <f t="shared" si="9"/>
        <v>3.7976000000000003E-2</v>
      </c>
      <c r="Y37" s="10">
        <f t="shared" si="9"/>
        <v>3.6216999999999999E-2</v>
      </c>
      <c r="Z37" s="10">
        <f t="shared" si="9"/>
        <v>3.4887000000000001E-2</v>
      </c>
      <c r="AA37" s="10">
        <f t="shared" si="9"/>
        <v>3.6895999999999998E-2</v>
      </c>
      <c r="AB37" s="10">
        <f t="shared" si="9"/>
        <v>3.2084000000000001E-2</v>
      </c>
      <c r="AC37" s="10">
        <f t="shared" si="9"/>
        <v>3.4995999999999999E-2</v>
      </c>
      <c r="AD37" s="10">
        <f t="shared" si="9"/>
        <v>3.6965999999999999E-2</v>
      </c>
      <c r="AE37" s="10">
        <f t="shared" si="9"/>
        <v>3.6540000000000003E-2</v>
      </c>
      <c r="AF37" s="10">
        <f t="shared" si="9"/>
        <v>3.4315999999999999E-2</v>
      </c>
      <c r="AG37" s="10">
        <f t="shared" si="9"/>
        <v>3.1053999999999998E-2</v>
      </c>
      <c r="AH37" s="10">
        <f t="shared" si="9"/>
        <v>2.6894000000000001E-2</v>
      </c>
      <c r="AI37" s="27">
        <f t="shared" si="9"/>
        <v>2.9395000000000001E-2</v>
      </c>
      <c r="AJ37" s="27">
        <f t="shared" si="9"/>
        <v>3.4151000000000001E-2</v>
      </c>
      <c r="AK37" s="27">
        <f t="shared" si="9"/>
        <v>3.9363000000000002E-2</v>
      </c>
      <c r="AL37" s="27">
        <f t="shared" si="9"/>
        <v>3.6968000000000001E-2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0.15788073990898885</v>
      </c>
      <c r="F38" s="15">
        <f t="shared" si="10"/>
        <v>-0.37979433839607579</v>
      </c>
      <c r="G38" s="15">
        <f t="shared" si="10"/>
        <v>-0.11665977188109442</v>
      </c>
      <c r="H38" s="15">
        <f t="shared" si="10"/>
        <v>-0.36699958631286561</v>
      </c>
      <c r="I38" s="15">
        <f t="shared" si="10"/>
        <v>-0.52490987530287814</v>
      </c>
      <c r="J38" s="15">
        <f t="shared" si="10"/>
        <v>-0.44385674605519759</v>
      </c>
      <c r="K38" s="15">
        <f t="shared" si="10"/>
        <v>-0.40482241002304825</v>
      </c>
      <c r="L38" s="15">
        <f t="shared" si="10"/>
        <v>-0.24377991844453631</v>
      </c>
      <c r="M38" s="15">
        <f t="shared" si="10"/>
        <v>-0.4655457715265055</v>
      </c>
      <c r="N38" s="15">
        <f t="shared" si="10"/>
        <v>-0.29221086224218423</v>
      </c>
      <c r="O38" s="15">
        <f t="shared" si="10"/>
        <v>-7.3074877371313643E-2</v>
      </c>
      <c r="P38" s="15">
        <f t="shared" si="10"/>
        <v>-5.4665799893622623E-3</v>
      </c>
      <c r="Q38" s="15">
        <f t="shared" si="10"/>
        <v>1.914780450328003E-2</v>
      </c>
      <c r="R38" s="15">
        <f t="shared" si="10"/>
        <v>0.1727439276638498</v>
      </c>
      <c r="S38" s="20">
        <f t="shared" si="10"/>
        <v>0.34965427575202424</v>
      </c>
      <c r="T38" s="15">
        <f t="shared" si="10"/>
        <v>0.19984043496247283</v>
      </c>
      <c r="U38" s="15">
        <f t="shared" si="10"/>
        <v>-8.1053129247680267E-2</v>
      </c>
      <c r="V38" s="15">
        <f t="shared" si="10"/>
        <v>0.22616866615448264</v>
      </c>
      <c r="W38" s="15">
        <f t="shared" si="10"/>
        <v>0.16724779859346392</v>
      </c>
      <c r="X38" s="15">
        <f t="shared" si="10"/>
        <v>0.12215590095148059</v>
      </c>
      <c r="Y38" s="15">
        <f t="shared" si="10"/>
        <v>7.0179067431002967E-2</v>
      </c>
      <c r="Z38" s="15">
        <f t="shared" si="10"/>
        <v>3.0878789669641402E-2</v>
      </c>
      <c r="AA38" s="15">
        <f t="shared" si="10"/>
        <v>9.0242893446013869E-2</v>
      </c>
      <c r="AB38" s="15">
        <f t="shared" si="10"/>
        <v>-5.194728443945381E-2</v>
      </c>
      <c r="AC38" s="15">
        <f t="shared" si="10"/>
        <v>3.409963950121158E-2</v>
      </c>
      <c r="AD38" s="15">
        <f t="shared" si="10"/>
        <v>9.2311329117664501E-2</v>
      </c>
      <c r="AE38" s="15">
        <f t="shared" si="10"/>
        <v>7.9723420601619466E-2</v>
      </c>
      <c r="AF38" s="15">
        <f t="shared" si="10"/>
        <v>1.4006264405177065E-2</v>
      </c>
      <c r="AG38" s="15">
        <f t="shared" si="10"/>
        <v>-8.238283789374147E-2</v>
      </c>
      <c r="AH38" s="15">
        <f t="shared" si="10"/>
        <v>-0.2053070149518349</v>
      </c>
      <c r="AI38" s="21">
        <f t="shared" si="10"/>
        <v>-0.13140476331186091</v>
      </c>
      <c r="AJ38" s="21">
        <f t="shared" si="10"/>
        <v>9.1306660362863827E-3</v>
      </c>
      <c r="AK38" s="21">
        <f t="shared" si="10"/>
        <v>0.16314047633118625</v>
      </c>
      <c r="AL38" s="21">
        <f t="shared" si="10"/>
        <v>9.2370427279711717E-2</v>
      </c>
    </row>
    <row r="39" spans="1:38" x14ac:dyDescent="0.4">
      <c r="A39" s="16" t="s">
        <v>27</v>
      </c>
      <c r="D39" s="10"/>
      <c r="E39" s="17">
        <f t="shared" ref="E39:AL39" si="11">(E37-D37)/D37</f>
        <v>0.15788073990898885</v>
      </c>
      <c r="F39" s="17">
        <f t="shared" si="11"/>
        <v>-0.46436136276636464</v>
      </c>
      <c r="G39" s="17">
        <f t="shared" si="11"/>
        <v>0.42426985563866787</v>
      </c>
      <c r="H39" s="17">
        <f t="shared" si="11"/>
        <v>-0.28340135144176087</v>
      </c>
      <c r="I39" s="17">
        <f t="shared" si="11"/>
        <v>-0.24946316870506963</v>
      </c>
      <c r="J39" s="17">
        <f t="shared" si="11"/>
        <v>0.17060579674088833</v>
      </c>
      <c r="K39" s="17">
        <f t="shared" si="11"/>
        <v>7.0187556452898314E-2</v>
      </c>
      <c r="L39" s="17">
        <f t="shared" si="11"/>
        <v>0.27057888988183892</v>
      </c>
      <c r="M39" s="17">
        <f t="shared" si="11"/>
        <v>-0.29325570490778374</v>
      </c>
      <c r="N39" s="17">
        <f t="shared" si="11"/>
        <v>0.32432133576601979</v>
      </c>
      <c r="O39" s="17">
        <f t="shared" si="11"/>
        <v>0.30960631236170849</v>
      </c>
      <c r="P39" s="17">
        <f t="shared" si="11"/>
        <v>7.2938251139660126E-2</v>
      </c>
      <c r="Q39" s="17">
        <f t="shared" si="11"/>
        <v>2.4749680601360798E-2</v>
      </c>
      <c r="R39" s="17">
        <f t="shared" si="11"/>
        <v>0.1507103508263265</v>
      </c>
      <c r="S39" s="17">
        <f t="shared" si="11"/>
        <v>0.15085164281394878</v>
      </c>
      <c r="T39" s="17">
        <f t="shared" si="11"/>
        <v>-0.11100164203612475</v>
      </c>
      <c r="U39" s="17">
        <f t="shared" si="11"/>
        <v>-0.2341090998645487</v>
      </c>
      <c r="V39" s="17">
        <f t="shared" si="11"/>
        <v>0.33431943149297394</v>
      </c>
      <c r="W39" s="17">
        <f t="shared" si="11"/>
        <v>-4.8052824368613745E-2</v>
      </c>
      <c r="X39" s="17">
        <f t="shared" si="11"/>
        <v>-3.8630955394663546E-2</v>
      </c>
      <c r="Y39" s="17">
        <f t="shared" si="11"/>
        <v>-4.6318727617442684E-2</v>
      </c>
      <c r="Z39" s="17">
        <f t="shared" si="11"/>
        <v>-3.6723085843664516E-2</v>
      </c>
      <c r="AA39" s="17">
        <f t="shared" si="11"/>
        <v>5.7585920256829098E-2</v>
      </c>
      <c r="AB39" s="17">
        <f t="shared" si="11"/>
        <v>-0.13042064180398952</v>
      </c>
      <c r="AC39" s="17">
        <f t="shared" si="11"/>
        <v>9.0761750405186317E-2</v>
      </c>
      <c r="AD39" s="17">
        <f t="shared" si="11"/>
        <v>5.6292147674019875E-2</v>
      </c>
      <c r="AE39" s="17">
        <f t="shared" si="11"/>
        <v>-1.1524103229995019E-2</v>
      </c>
      <c r="AF39" s="17">
        <f t="shared" si="11"/>
        <v>-6.0864805692391999E-2</v>
      </c>
      <c r="AG39" s="17">
        <f t="shared" si="11"/>
        <v>-9.5057699032521301E-2</v>
      </c>
      <c r="AH39" s="22">
        <f t="shared" si="11"/>
        <v>-0.1339601983641398</v>
      </c>
      <c r="AI39" s="23">
        <f t="shared" si="11"/>
        <v>9.2994720011898555E-2</v>
      </c>
      <c r="AJ39" s="23">
        <f t="shared" si="11"/>
        <v>0.16179622384759312</v>
      </c>
      <c r="AK39" s="23">
        <f t="shared" si="11"/>
        <v>0.15261632163040617</v>
      </c>
      <c r="AL39" s="23">
        <f t="shared" si="11"/>
        <v>-6.0843939740365345E-2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9">
        <v>3.3841999999999997E-2</v>
      </c>
      <c r="E41" s="39">
        <v>3.9184999999999998E-2</v>
      </c>
      <c r="F41" s="39">
        <v>2.0989000000000001E-2</v>
      </c>
      <c r="G41" s="39">
        <v>2.9894E-2</v>
      </c>
      <c r="H41" s="39">
        <v>2.1422E-2</v>
      </c>
      <c r="I41" s="39">
        <v>1.6077999999999999E-2</v>
      </c>
      <c r="J41" s="39">
        <v>1.8821000000000001E-2</v>
      </c>
      <c r="K41" s="39">
        <v>2.0142E-2</v>
      </c>
      <c r="L41" s="39">
        <v>2.5592E-2</v>
      </c>
      <c r="M41" s="39">
        <v>1.8086999999999999E-2</v>
      </c>
      <c r="N41" s="39">
        <v>2.3952999999999999E-2</v>
      </c>
      <c r="O41" s="39">
        <v>3.1369000000000001E-2</v>
      </c>
      <c r="P41" s="39">
        <v>3.3656999999999999E-2</v>
      </c>
      <c r="Q41" s="39">
        <v>3.449E-2</v>
      </c>
      <c r="R41" s="39">
        <v>3.9688000000000001E-2</v>
      </c>
      <c r="S41" s="39">
        <v>4.5675E-2</v>
      </c>
      <c r="T41" s="39">
        <v>4.0605000000000002E-2</v>
      </c>
      <c r="U41" s="39">
        <v>3.1099000000000002E-2</v>
      </c>
      <c r="V41" s="39">
        <v>4.1495999999999998E-2</v>
      </c>
      <c r="W41" s="39">
        <v>3.9502000000000002E-2</v>
      </c>
      <c r="X41" s="39">
        <v>3.7976000000000003E-2</v>
      </c>
      <c r="Y41" s="39">
        <v>3.6216999999999999E-2</v>
      </c>
      <c r="Z41" s="39">
        <v>3.4887000000000001E-2</v>
      </c>
      <c r="AA41" s="39">
        <v>3.6895999999999998E-2</v>
      </c>
      <c r="AB41" s="39">
        <v>3.2084000000000001E-2</v>
      </c>
      <c r="AC41" s="39">
        <v>3.4995999999999999E-2</v>
      </c>
      <c r="AD41" s="39">
        <v>3.6965999999999999E-2</v>
      </c>
      <c r="AE41" s="39">
        <v>3.6540000000000003E-2</v>
      </c>
      <c r="AF41" s="39">
        <v>3.4315999999999999E-2</v>
      </c>
      <c r="AG41" s="39">
        <v>3.1053999999999998E-2</v>
      </c>
      <c r="AH41" s="39">
        <v>2.6894000000000001E-2</v>
      </c>
      <c r="AI41" s="49">
        <v>2.9395000000000001E-2</v>
      </c>
      <c r="AJ41" s="39">
        <v>3.4151000000000001E-2</v>
      </c>
      <c r="AK41" s="39">
        <v>3.9363000000000002E-2</v>
      </c>
      <c r="AL41" s="39">
        <v>3.6968000000000001E-2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3.4701503868421052E-2</v>
      </c>
      <c r="E44" s="10">
        <f t="shared" si="12"/>
        <v>3.3777000000000001E-2</v>
      </c>
      <c r="F44" s="10">
        <f t="shared" si="12"/>
        <v>1.6691000000000001E-2</v>
      </c>
      <c r="G44" s="10">
        <f t="shared" si="12"/>
        <v>1.1479E-2</v>
      </c>
      <c r="H44" s="10">
        <f t="shared" si="12"/>
        <v>1.13597E-2</v>
      </c>
      <c r="I44" s="10">
        <f t="shared" si="12"/>
        <v>8.8126999999999997E-3</v>
      </c>
      <c r="J44" s="10">
        <f t="shared" si="12"/>
        <v>8.6225999999999994E-3</v>
      </c>
      <c r="K44" s="10">
        <f t="shared" si="12"/>
        <v>8.9674999999999998E-3</v>
      </c>
      <c r="L44" s="10">
        <f t="shared" si="12"/>
        <v>9.3323999999999994E-3</v>
      </c>
      <c r="M44" s="10">
        <f t="shared" si="12"/>
        <v>7.8957999999999997E-3</v>
      </c>
      <c r="N44" s="10">
        <f t="shared" si="12"/>
        <v>6.7906199999999998E-3</v>
      </c>
      <c r="O44" s="10">
        <f t="shared" si="12"/>
        <v>6.8605000000000003E-3</v>
      </c>
      <c r="P44" s="10">
        <f t="shared" si="12"/>
        <v>8.1192999999999994E-3</v>
      </c>
      <c r="Q44" s="10">
        <f t="shared" si="12"/>
        <v>8.7423199999999996E-3</v>
      </c>
      <c r="R44" s="10">
        <f t="shared" si="12"/>
        <v>9.6992490000000001E-3</v>
      </c>
      <c r="S44" s="10">
        <f t="shared" si="12"/>
        <v>1.0532910999999999E-2</v>
      </c>
      <c r="T44" s="10">
        <f t="shared" si="12"/>
        <v>1.20839285E-2</v>
      </c>
      <c r="U44" s="10">
        <f t="shared" si="12"/>
        <v>1.1933421999999999E-2</v>
      </c>
      <c r="V44" s="10">
        <f t="shared" si="12"/>
        <v>1.0456432E-2</v>
      </c>
      <c r="W44" s="10">
        <f t="shared" si="12"/>
        <v>6.9647500000000005E-3</v>
      </c>
      <c r="X44" s="10">
        <f t="shared" si="12"/>
        <v>7.5224999999999997E-3</v>
      </c>
      <c r="Y44" s="10">
        <f t="shared" si="12"/>
        <v>8.4334600000000003E-3</v>
      </c>
      <c r="Z44" s="10">
        <f t="shared" si="12"/>
        <v>9.8530800000000002E-3</v>
      </c>
      <c r="AA44" s="10">
        <f t="shared" si="12"/>
        <v>1.0689299999999999E-2</v>
      </c>
      <c r="AB44" s="10">
        <f t="shared" si="12"/>
        <v>9.703429999999999E-3</v>
      </c>
      <c r="AC44" s="10">
        <f t="shared" si="12"/>
        <v>1.1284999999999998E-2</v>
      </c>
      <c r="AD44" s="10">
        <f t="shared" si="12"/>
        <v>1.06918E-2</v>
      </c>
      <c r="AE44" s="10">
        <f t="shared" si="12"/>
        <v>1.0662E-2</v>
      </c>
      <c r="AF44" s="10">
        <f t="shared" si="12"/>
        <v>1.0369999999999999E-2</v>
      </c>
      <c r="AG44" s="10">
        <f t="shared" si="12"/>
        <v>1.1287E-2</v>
      </c>
      <c r="AH44" s="10">
        <f t="shared" si="12"/>
        <v>1.1228999999999999E-2</v>
      </c>
      <c r="AI44" s="27">
        <f t="shared" si="12"/>
        <v>1.2035000000000002E-2</v>
      </c>
      <c r="AJ44" s="27">
        <f t="shared" si="12"/>
        <v>1.2644000000000001E-2</v>
      </c>
      <c r="AK44" s="27">
        <f t="shared" si="12"/>
        <v>9.8449999999999996E-3</v>
      </c>
      <c r="AL44" s="27">
        <f t="shared" si="12"/>
        <v>1.0632000000000001E-2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-2.6641608154117046E-2</v>
      </c>
      <c r="F45" s="15">
        <f t="shared" si="13"/>
        <v>-0.51901220006810456</v>
      </c>
      <c r="G45" s="15">
        <f t="shared" si="13"/>
        <v>-0.6692074198419371</v>
      </c>
      <c r="H45" s="15">
        <f t="shared" si="13"/>
        <v>-0.67264531119247783</v>
      </c>
      <c r="I45" s="15">
        <f t="shared" si="13"/>
        <v>-0.74604270658080318</v>
      </c>
      <c r="J45" s="15">
        <f t="shared" si="13"/>
        <v>-0.75152085532965296</v>
      </c>
      <c r="K45" s="15">
        <f t="shared" si="13"/>
        <v>-0.74158180481161873</v>
      </c>
      <c r="L45" s="15">
        <f t="shared" si="13"/>
        <v>-0.73106641039575704</v>
      </c>
      <c r="M45" s="15">
        <f t="shared" si="13"/>
        <v>-0.77246519257670243</v>
      </c>
      <c r="N45" s="15">
        <f t="shared" si="13"/>
        <v>-0.80431338002674924</v>
      </c>
      <c r="O45" s="15">
        <f t="shared" si="13"/>
        <v>-0.80229963444774022</v>
      </c>
      <c r="P45" s="15">
        <f t="shared" si="13"/>
        <v>-0.76602454951848076</v>
      </c>
      <c r="Q45" s="15">
        <f t="shared" si="13"/>
        <v>-0.74807086075725804</v>
      </c>
      <c r="R45" s="15">
        <f t="shared" si="13"/>
        <v>-0.72049485126705193</v>
      </c>
      <c r="S45" s="20">
        <f t="shared" si="13"/>
        <v>-0.69647105093952066</v>
      </c>
      <c r="T45" s="15">
        <f t="shared" si="13"/>
        <v>-0.65177507736209161</v>
      </c>
      <c r="U45" s="15">
        <f t="shared" si="13"/>
        <v>-0.65611225250500993</v>
      </c>
      <c r="V45" s="15">
        <f t="shared" si="13"/>
        <v>-0.69867496118761785</v>
      </c>
      <c r="W45" s="15">
        <f t="shared" si="13"/>
        <v>-0.79929544188031465</v>
      </c>
      <c r="X45" s="15">
        <f t="shared" si="13"/>
        <v>-0.78322265142965164</v>
      </c>
      <c r="Y45" s="15">
        <f t="shared" si="13"/>
        <v>-0.75697133957140716</v>
      </c>
      <c r="Z45" s="15">
        <f t="shared" si="13"/>
        <v>-0.71606187335971716</v>
      </c>
      <c r="AA45" s="15">
        <f t="shared" si="13"/>
        <v>-0.69196435864765382</v>
      </c>
      <c r="AB45" s="15">
        <f t="shared" si="13"/>
        <v>-0.72037436657521114</v>
      </c>
      <c r="AC45" s="15">
        <f t="shared" si="13"/>
        <v>-0.67479795565086342</v>
      </c>
      <c r="AD45" s="15">
        <f t="shared" si="13"/>
        <v>-0.69189231566042542</v>
      </c>
      <c r="AE45" s="15">
        <f t="shared" si="13"/>
        <v>-0.69275106806818831</v>
      </c>
      <c r="AF45" s="15">
        <f t="shared" si="13"/>
        <v>-0.70116568897646914</v>
      </c>
      <c r="AG45" s="15">
        <f t="shared" si="13"/>
        <v>-0.67474032126108063</v>
      </c>
      <c r="AH45" s="15">
        <f t="shared" si="13"/>
        <v>-0.67641171856478022</v>
      </c>
      <c r="AI45" s="21">
        <f t="shared" si="13"/>
        <v>-0.65318505948233396</v>
      </c>
      <c r="AJ45" s="21">
        <f t="shared" si="13"/>
        <v>-0.63563538779348827</v>
      </c>
      <c r="AK45" s="21">
        <f t="shared" si="13"/>
        <v>-0.71629471629443953</v>
      </c>
      <c r="AL45" s="21">
        <f t="shared" si="13"/>
        <v>-0.69361558391492939</v>
      </c>
    </row>
    <row r="46" spans="1:38" x14ac:dyDescent="0.4">
      <c r="A46" s="16" t="s">
        <v>27</v>
      </c>
      <c r="D46" s="10"/>
      <c r="E46" s="17">
        <f t="shared" ref="E46:AL46" si="14">(E44-D44)/D44</f>
        <v>-2.6641608154117046E-2</v>
      </c>
      <c r="F46" s="17">
        <f t="shared" si="14"/>
        <v>-0.50584717411256175</v>
      </c>
      <c r="G46" s="17">
        <f t="shared" si="14"/>
        <v>-0.31226409442214376</v>
      </c>
      <c r="H46" s="17">
        <f t="shared" si="14"/>
        <v>-1.0392891366843739E-2</v>
      </c>
      <c r="I46" s="17">
        <f t="shared" si="14"/>
        <v>-0.22421366761446171</v>
      </c>
      <c r="J46" s="17">
        <f t="shared" si="14"/>
        <v>-2.1571141647849165E-2</v>
      </c>
      <c r="K46" s="17">
        <f t="shared" si="14"/>
        <v>3.9999536102799674E-2</v>
      </c>
      <c r="L46" s="17">
        <f t="shared" si="14"/>
        <v>4.069138555896288E-2</v>
      </c>
      <c r="M46" s="17">
        <f t="shared" si="14"/>
        <v>-0.1539368222536539</v>
      </c>
      <c r="N46" s="17">
        <f t="shared" si="14"/>
        <v>-0.13997061729020491</v>
      </c>
      <c r="O46" s="17">
        <f t="shared" si="14"/>
        <v>1.0290665653504462E-2</v>
      </c>
      <c r="P46" s="17">
        <f t="shared" si="14"/>
        <v>0.18348516871948095</v>
      </c>
      <c r="Q46" s="17">
        <f t="shared" si="14"/>
        <v>7.6733215917628397E-2</v>
      </c>
      <c r="R46" s="17">
        <f t="shared" si="14"/>
        <v>0.1094593883545787</v>
      </c>
      <c r="S46" s="17">
        <f t="shared" si="14"/>
        <v>8.5951190654039181E-2</v>
      </c>
      <c r="T46" s="17">
        <f t="shared" si="14"/>
        <v>0.14725440099133105</v>
      </c>
      <c r="U46" s="17">
        <f t="shared" si="14"/>
        <v>-1.2455096866884091E-2</v>
      </c>
      <c r="V46" s="17">
        <f t="shared" si="14"/>
        <v>-0.12376919210600273</v>
      </c>
      <c r="W46" s="17">
        <f t="shared" si="14"/>
        <v>-0.33392671611119351</v>
      </c>
      <c r="X46" s="17">
        <f t="shared" si="14"/>
        <v>8.0081840697799514E-2</v>
      </c>
      <c r="Y46" s="17">
        <f t="shared" si="14"/>
        <v>0.12109803921568636</v>
      </c>
      <c r="Z46" s="17">
        <f t="shared" si="14"/>
        <v>0.16833185904717635</v>
      </c>
      <c r="AA46" s="17">
        <f t="shared" si="14"/>
        <v>8.4868893787526198E-2</v>
      </c>
      <c r="AB46" s="17">
        <f t="shared" si="14"/>
        <v>-9.2229612790360446E-2</v>
      </c>
      <c r="AC46" s="17">
        <f t="shared" si="14"/>
        <v>0.16299081871049714</v>
      </c>
      <c r="AD46" s="17">
        <f t="shared" si="14"/>
        <v>-5.2565352237483272E-2</v>
      </c>
      <c r="AE46" s="17">
        <f t="shared" si="14"/>
        <v>-2.7871827007613279E-3</v>
      </c>
      <c r="AF46" s="17">
        <f t="shared" si="14"/>
        <v>-2.7386981804539544E-2</v>
      </c>
      <c r="AG46" s="17">
        <f t="shared" si="14"/>
        <v>8.8428158148505423E-2</v>
      </c>
      <c r="AH46" s="22">
        <f t="shared" si="14"/>
        <v>-5.1386550899265313E-3</v>
      </c>
      <c r="AI46" s="23">
        <f t="shared" si="14"/>
        <v>7.1778430848695604E-2</v>
      </c>
      <c r="AJ46" s="23">
        <f t="shared" si="14"/>
        <v>5.0602409638554079E-2</v>
      </c>
      <c r="AK46" s="23">
        <f t="shared" si="14"/>
        <v>-0.22136981967731739</v>
      </c>
      <c r="AL46" s="23">
        <f t="shared" si="14"/>
        <v>7.9939055358049904E-2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2.6600000000000001E-4</v>
      </c>
      <c r="E48" s="2">
        <v>3.5100000000000002E-4</v>
      </c>
      <c r="F48" s="2">
        <v>1.5699999999999999E-4</v>
      </c>
      <c r="G48" s="2">
        <v>1.0900000000000001E-4</v>
      </c>
      <c r="H48" s="2">
        <v>9.6700000000000006E-5</v>
      </c>
      <c r="I48" s="2">
        <v>8.4699999999999999E-5</v>
      </c>
      <c r="J48" s="2">
        <v>6.0600000000000003E-5</v>
      </c>
      <c r="K48" s="2">
        <v>4.85E-5</v>
      </c>
      <c r="L48" s="2">
        <v>3.6399999999999997E-5</v>
      </c>
      <c r="M48" s="2">
        <v>3.5800000000000003E-5</v>
      </c>
      <c r="N48" s="2">
        <v>8.0199999999999994E-6</v>
      </c>
      <c r="O48" s="2">
        <v>2.2799999999999999E-5</v>
      </c>
      <c r="P48" s="2">
        <v>2.05E-5</v>
      </c>
      <c r="Q48" s="2">
        <v>5.7200000000000003E-6</v>
      </c>
      <c r="R48" s="2">
        <v>3.1499999999999999E-6</v>
      </c>
      <c r="S48" s="2">
        <v>1.48E-6</v>
      </c>
      <c r="T48" s="2">
        <v>9.8300000000000008E-6</v>
      </c>
      <c r="U48" s="2">
        <v>1.4500000000000001E-6</v>
      </c>
      <c r="V48" s="2">
        <v>1.28E-6</v>
      </c>
      <c r="W48" s="2">
        <v>2.7499999999999999E-6</v>
      </c>
      <c r="X48" s="2">
        <v>1.5500000000000001E-5</v>
      </c>
      <c r="Y48" s="2">
        <v>1.46E-6</v>
      </c>
      <c r="Z48" s="2">
        <v>1.68E-6</v>
      </c>
      <c r="AA48" s="2">
        <v>1.3E-6</v>
      </c>
      <c r="AB48" s="2">
        <v>1.4300000000000001E-6</v>
      </c>
      <c r="AC48" s="2">
        <v>4.5000000000000003E-5</v>
      </c>
      <c r="AD48" s="2">
        <v>7.5799999999999999E-5</v>
      </c>
      <c r="AE48" s="2">
        <v>4.0299999999999998E-4</v>
      </c>
      <c r="AF48" s="2">
        <v>2.02E-4</v>
      </c>
      <c r="AG48" s="2">
        <v>1.9799999999999999E-4</v>
      </c>
      <c r="AH48" s="2">
        <v>1.9599999999999999E-4</v>
      </c>
      <c r="AI48" s="28">
        <v>2.0000000000000001E-4</v>
      </c>
      <c r="AJ48" s="2">
        <v>2.0799999999999999E-4</v>
      </c>
      <c r="AK48" s="2">
        <v>2.05E-4</v>
      </c>
      <c r="AL48" s="2">
        <v>1.1400000000000001E-4</v>
      </c>
    </row>
    <row r="49" spans="1:38" x14ac:dyDescent="0.4">
      <c r="A49" s="2" t="s">
        <v>49</v>
      </c>
      <c r="B49" s="2" t="s">
        <v>50</v>
      </c>
      <c r="D49" s="2">
        <v>2.6800000000000001E-4</v>
      </c>
      <c r="E49" s="2">
        <v>3.4200000000000002E-4</v>
      </c>
      <c r="F49" s="2">
        <v>2.32E-4</v>
      </c>
      <c r="G49" s="2">
        <v>2.22E-4</v>
      </c>
      <c r="H49" s="2">
        <v>3.6099999999999999E-4</v>
      </c>
      <c r="I49" s="2">
        <v>2.7599999999999999E-4</v>
      </c>
      <c r="J49" s="2">
        <v>3.6400000000000001E-4</v>
      </c>
      <c r="K49" s="2">
        <v>4.6900000000000002E-4</v>
      </c>
      <c r="L49" s="2">
        <v>1.74E-4</v>
      </c>
      <c r="M49" s="2">
        <v>1.8599999999999999E-4</v>
      </c>
      <c r="N49" s="2">
        <v>5.66E-5</v>
      </c>
      <c r="O49" s="2">
        <v>3.3699999999999999E-5</v>
      </c>
      <c r="P49" s="2">
        <v>2.48E-5</v>
      </c>
      <c r="Q49" s="2">
        <v>1.26E-5</v>
      </c>
      <c r="R49" s="2">
        <v>9.9E-8</v>
      </c>
      <c r="S49" s="2">
        <v>4.3099999999999998E-7</v>
      </c>
      <c r="T49" s="2">
        <v>9.8500000000000002E-8</v>
      </c>
      <c r="U49" s="2">
        <v>9.7199999999999997E-7</v>
      </c>
      <c r="V49" s="2">
        <v>1.5200000000000001E-7</v>
      </c>
      <c r="W49" s="2">
        <v>7.4999999999999993E-5</v>
      </c>
      <c r="X49" s="2">
        <v>1.13E-4</v>
      </c>
      <c r="Y49" s="2">
        <v>1.2899999999999999E-4</v>
      </c>
      <c r="Z49" s="2">
        <v>8.0400000000000003E-5</v>
      </c>
      <c r="AA49" s="2">
        <v>1.9100000000000001E-4</v>
      </c>
      <c r="AB49" s="2">
        <v>1.93E-4</v>
      </c>
      <c r="AC49" s="2">
        <v>1.4200000000000001E-4</v>
      </c>
      <c r="AD49" s="2">
        <v>1.7200000000000001E-4</v>
      </c>
      <c r="AE49" s="2">
        <v>2.2900000000000001E-4</v>
      </c>
      <c r="AF49" s="2">
        <v>3.4600000000000001E-4</v>
      </c>
      <c r="AG49" s="2">
        <v>3.5100000000000002E-4</v>
      </c>
      <c r="AH49" s="2">
        <v>3.4099999999999999E-4</v>
      </c>
      <c r="AI49" s="28">
        <v>3.4200000000000002E-4</v>
      </c>
      <c r="AJ49" s="2">
        <v>3.5599999999999998E-4</v>
      </c>
      <c r="AK49" s="2">
        <v>3.6299999999999999E-4</v>
      </c>
      <c r="AL49" s="2">
        <v>2.31E-4</v>
      </c>
    </row>
    <row r="50" spans="1:38" x14ac:dyDescent="0.4">
      <c r="A50" s="2" t="s">
        <v>51</v>
      </c>
      <c r="B50" s="2" t="s">
        <v>52</v>
      </c>
      <c r="D50" s="2">
        <v>1.0615038684210526E-3</v>
      </c>
      <c r="E50" s="2">
        <v>1.281E-3</v>
      </c>
      <c r="F50" s="2">
        <v>1.013E-3</v>
      </c>
      <c r="G50" s="2">
        <v>8.8099999999999995E-4</v>
      </c>
      <c r="H50" s="2">
        <v>7.7399999999999995E-4</v>
      </c>
      <c r="I50" s="2">
        <v>6.8599999999999998E-4</v>
      </c>
      <c r="J50" s="2">
        <v>7.18E-4</v>
      </c>
      <c r="K50" s="2">
        <v>6.7000000000000002E-4</v>
      </c>
      <c r="L50" s="2">
        <v>1.0380000000000001E-3</v>
      </c>
      <c r="M50" s="2">
        <v>8.25E-4</v>
      </c>
      <c r="N50" s="2">
        <v>7.1599999999999995E-4</v>
      </c>
      <c r="O50" s="2">
        <v>5.13E-4</v>
      </c>
      <c r="P50" s="2">
        <v>4.7100000000000001E-4</v>
      </c>
      <c r="Q50" s="2">
        <v>4.2700000000000002E-4</v>
      </c>
      <c r="R50" s="2">
        <v>4.08E-4</v>
      </c>
      <c r="S50" s="2">
        <v>5.44E-4</v>
      </c>
      <c r="T50" s="2">
        <v>3.5199999999999999E-4</v>
      </c>
      <c r="U50" s="2">
        <v>3.0499999999999999E-4</v>
      </c>
      <c r="V50" s="2">
        <v>2.4600000000000002E-4</v>
      </c>
      <c r="W50" s="2">
        <v>2.23E-4</v>
      </c>
      <c r="X50" s="2">
        <v>2.41E-4</v>
      </c>
      <c r="Y50" s="2">
        <v>2.5900000000000001E-4</v>
      </c>
      <c r="Z50" s="2">
        <v>2.4699999999999999E-4</v>
      </c>
      <c r="AA50" s="2">
        <v>2.9300000000000002E-4</v>
      </c>
      <c r="AB50" s="2">
        <v>4.8200000000000001E-4</v>
      </c>
      <c r="AC50" s="2">
        <v>4.9899999999999999E-4</v>
      </c>
      <c r="AD50" s="2">
        <v>4.8999999999999998E-4</v>
      </c>
      <c r="AE50" s="2">
        <v>5.04E-4</v>
      </c>
      <c r="AF50" s="2">
        <v>3.6000000000000002E-4</v>
      </c>
      <c r="AG50" s="2">
        <v>3.2899999999999997E-4</v>
      </c>
      <c r="AH50" s="2">
        <v>4.2200000000000001E-4</v>
      </c>
      <c r="AI50" s="28">
        <v>4.06E-4</v>
      </c>
      <c r="AJ50" s="2">
        <v>3.48E-4</v>
      </c>
      <c r="AK50" s="2">
        <v>3.8000000000000002E-4</v>
      </c>
      <c r="AL50" s="2">
        <v>4.1199999999999999E-4</v>
      </c>
    </row>
    <row r="51" spans="1:38" x14ac:dyDescent="0.4">
      <c r="A51" s="2" t="s">
        <v>53</v>
      </c>
      <c r="B51" s="2" t="s">
        <v>54</v>
      </c>
      <c r="D51" s="2">
        <v>3.0186999999999999E-2</v>
      </c>
      <c r="E51" s="2">
        <v>2.8351999999999999E-2</v>
      </c>
      <c r="F51" s="2">
        <v>1.2872E-2</v>
      </c>
      <c r="G51" s="2">
        <v>8.6359999999999996E-3</v>
      </c>
      <c r="H51" s="2">
        <v>8.4580000000000002E-3</v>
      </c>
      <c r="I51" s="2">
        <v>6.4140000000000004E-3</v>
      </c>
      <c r="J51" s="2">
        <v>6.1000000000000004E-3</v>
      </c>
      <c r="K51" s="2">
        <v>6.4770000000000001E-3</v>
      </c>
      <c r="L51" s="2">
        <v>6.7299999999999999E-3</v>
      </c>
      <c r="M51" s="2">
        <v>5.6230000000000004E-3</v>
      </c>
      <c r="N51" s="2">
        <v>4.8349999999999999E-3</v>
      </c>
      <c r="O51" s="2">
        <v>4.6610000000000002E-3</v>
      </c>
      <c r="P51" s="2">
        <v>4.9259999999999998E-3</v>
      </c>
      <c r="Q51" s="2">
        <v>5.1640000000000002E-3</v>
      </c>
      <c r="R51" s="2">
        <v>6.0060000000000001E-3</v>
      </c>
      <c r="S51" s="2">
        <v>6.8310000000000003E-3</v>
      </c>
      <c r="T51" s="2">
        <v>8.7889999999999999E-3</v>
      </c>
      <c r="U51" s="2">
        <v>8.8179999999999994E-3</v>
      </c>
      <c r="V51" s="2">
        <v>7.711E-3</v>
      </c>
      <c r="W51" s="2">
        <v>4.7650000000000001E-3</v>
      </c>
      <c r="X51" s="2">
        <v>5.0509999999999999E-3</v>
      </c>
      <c r="Y51" s="2">
        <v>5.9890000000000004E-3</v>
      </c>
      <c r="Z51" s="2">
        <v>7.0790000000000002E-3</v>
      </c>
      <c r="AA51" s="2">
        <v>8.0020000000000004E-3</v>
      </c>
      <c r="AB51" s="2">
        <v>7.149E-3</v>
      </c>
      <c r="AC51" s="2">
        <v>8.5749999999999993E-3</v>
      </c>
      <c r="AD51" s="2">
        <v>7.7999999999999996E-3</v>
      </c>
      <c r="AE51" s="2">
        <v>7.515E-3</v>
      </c>
      <c r="AF51" s="2">
        <v>8.3890000000000006E-3</v>
      </c>
      <c r="AG51" s="2">
        <v>9.3069999999999993E-3</v>
      </c>
      <c r="AH51" s="2">
        <v>8.9949999999999995E-3</v>
      </c>
      <c r="AI51" s="28">
        <v>1.0200000000000001E-2</v>
      </c>
      <c r="AJ51" s="2">
        <v>1.0861000000000001E-2</v>
      </c>
      <c r="AK51" s="2">
        <v>8.0759999999999998E-3</v>
      </c>
      <c r="AL51" s="2">
        <v>9.2189999999999998E-3</v>
      </c>
    </row>
    <row r="52" spans="1:38" x14ac:dyDescent="0.4">
      <c r="A52" s="2" t="s">
        <v>55</v>
      </c>
      <c r="B52" s="2" t="s">
        <v>56</v>
      </c>
      <c r="D52" s="2">
        <v>2.9190000000000002E-3</v>
      </c>
      <c r="E52" s="2">
        <v>3.4510000000000001E-3</v>
      </c>
      <c r="F52" s="2">
        <v>2.4169999999999999E-3</v>
      </c>
      <c r="G52" s="2">
        <v>1.6310000000000001E-3</v>
      </c>
      <c r="H52" s="2">
        <v>1.67E-3</v>
      </c>
      <c r="I52" s="2">
        <v>1.3519999999999999E-3</v>
      </c>
      <c r="J52" s="2">
        <v>1.3799999999999999E-3</v>
      </c>
      <c r="K52" s="2">
        <v>1.3029999999999999E-3</v>
      </c>
      <c r="L52" s="2">
        <v>1.354E-3</v>
      </c>
      <c r="M52" s="2">
        <v>1.2260000000000001E-3</v>
      </c>
      <c r="N52" s="2">
        <v>1.175E-3</v>
      </c>
      <c r="O52" s="2">
        <v>1.6299999999999999E-3</v>
      </c>
      <c r="P52" s="2">
        <v>2.6770000000000001E-3</v>
      </c>
      <c r="Q52" s="2">
        <v>3.1329999999999999E-3</v>
      </c>
      <c r="R52" s="2">
        <v>3.2820000000000002E-3</v>
      </c>
      <c r="S52" s="2">
        <v>3.156E-3</v>
      </c>
      <c r="T52" s="2">
        <v>2.9329999999999998E-3</v>
      </c>
      <c r="U52" s="2">
        <v>2.8080000000000002E-3</v>
      </c>
      <c r="V52" s="2">
        <v>2.4979999999999998E-3</v>
      </c>
      <c r="W52" s="2">
        <v>1.8990000000000001E-3</v>
      </c>
      <c r="X52" s="2">
        <v>2.1020000000000001E-3</v>
      </c>
      <c r="Y52" s="2">
        <v>2.055E-3</v>
      </c>
      <c r="Z52" s="2">
        <v>2.4450000000000001E-3</v>
      </c>
      <c r="AA52" s="2">
        <v>2.202E-3</v>
      </c>
      <c r="AB52" s="2">
        <v>1.8779999999999999E-3</v>
      </c>
      <c r="AC52" s="2">
        <v>2.0240000000000002E-3</v>
      </c>
      <c r="AD52" s="2">
        <v>2.1540000000000001E-3</v>
      </c>
      <c r="AE52" s="2">
        <v>2.0110000000000002E-3</v>
      </c>
      <c r="AF52" s="2">
        <v>1.073E-3</v>
      </c>
      <c r="AG52" s="2">
        <v>1.1019999999999999E-3</v>
      </c>
      <c r="AH52" s="2">
        <v>1.2750000000000001E-3</v>
      </c>
      <c r="AI52" s="28">
        <v>8.8699999999999998E-4</v>
      </c>
      <c r="AJ52" s="2">
        <v>8.7100000000000003E-4</v>
      </c>
      <c r="AK52" s="2">
        <v>8.2100000000000001E-4</v>
      </c>
      <c r="AL52" s="2">
        <v>6.5600000000000001E-4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4.8533E-2</v>
      </c>
      <c r="E55" s="10">
        <f t="shared" si="15"/>
        <v>5.0307999999999999E-2</v>
      </c>
      <c r="F55" s="10">
        <f t="shared" si="15"/>
        <v>2.5845E-2</v>
      </c>
      <c r="G55" s="10">
        <f t="shared" si="15"/>
        <v>3.4583999999999997E-2</v>
      </c>
      <c r="H55" s="10">
        <f t="shared" si="15"/>
        <v>3.2240999999999999E-2</v>
      </c>
      <c r="I55" s="10">
        <f t="shared" si="15"/>
        <v>3.2596E-2</v>
      </c>
      <c r="J55" s="10">
        <f t="shared" si="15"/>
        <v>3.6387999999999997E-2</v>
      </c>
      <c r="K55" s="10">
        <f t="shared" si="15"/>
        <v>3.7262999999999998E-2</v>
      </c>
      <c r="L55" s="10">
        <f t="shared" si="15"/>
        <v>3.7520999999999999E-2</v>
      </c>
      <c r="M55" s="10">
        <f t="shared" si="15"/>
        <v>3.9247999999999998E-2</v>
      </c>
      <c r="N55" s="10">
        <f t="shared" si="15"/>
        <v>4.0545999999999999E-2</v>
      </c>
      <c r="O55" s="10">
        <f t="shared" si="15"/>
        <v>4.1445999999999997E-2</v>
      </c>
      <c r="P55" s="10">
        <f t="shared" si="15"/>
        <v>4.1202999999999997E-2</v>
      </c>
      <c r="Q55" s="10">
        <f t="shared" si="15"/>
        <v>4.2008999999999998E-2</v>
      </c>
      <c r="R55" s="10">
        <f t="shared" si="15"/>
        <v>4.2451000000000003E-2</v>
      </c>
      <c r="S55" s="10">
        <f t="shared" si="15"/>
        <v>4.3825000000000003E-2</v>
      </c>
      <c r="T55" s="10">
        <f t="shared" si="15"/>
        <v>4.6093000000000002E-2</v>
      </c>
      <c r="U55" s="10">
        <f t="shared" si="15"/>
        <v>4.4866000000000003E-2</v>
      </c>
      <c r="V55" s="10">
        <f t="shared" si="15"/>
        <v>4.6462999999999997E-2</v>
      </c>
      <c r="W55" s="10">
        <f t="shared" si="15"/>
        <v>4.6929999999999999E-2</v>
      </c>
      <c r="X55" s="10">
        <f t="shared" si="15"/>
        <v>4.7532999999999999E-2</v>
      </c>
      <c r="Y55" s="10">
        <f t="shared" si="15"/>
        <v>4.6496000000000003E-2</v>
      </c>
      <c r="Z55" s="10">
        <f t="shared" si="15"/>
        <v>4.6486E-2</v>
      </c>
      <c r="AA55" s="10">
        <f t="shared" si="15"/>
        <v>4.5182E-2</v>
      </c>
      <c r="AB55" s="10">
        <f t="shared" si="15"/>
        <v>4.2063000000000003E-2</v>
      </c>
      <c r="AC55" s="10">
        <f t="shared" si="15"/>
        <v>3.9964E-2</v>
      </c>
      <c r="AD55" s="10">
        <f t="shared" si="15"/>
        <v>3.9772000000000002E-2</v>
      </c>
      <c r="AE55" s="10">
        <f t="shared" si="15"/>
        <v>3.9405999999999997E-2</v>
      </c>
      <c r="AF55" s="10">
        <f t="shared" si="15"/>
        <v>3.9928999999999999E-2</v>
      </c>
      <c r="AG55" s="10">
        <f t="shared" si="15"/>
        <v>3.7850000000000002E-2</v>
      </c>
      <c r="AH55" s="10">
        <f t="shared" si="15"/>
        <v>3.6892000000000001E-2</v>
      </c>
      <c r="AI55" s="27">
        <f t="shared" si="15"/>
        <v>3.7733999999999997E-2</v>
      </c>
      <c r="AJ55" s="27">
        <f t="shared" si="15"/>
        <v>3.5897999999999999E-2</v>
      </c>
      <c r="AK55" s="27">
        <f t="shared" si="15"/>
        <v>3.2883000000000003E-2</v>
      </c>
      <c r="AL55" s="27">
        <f t="shared" si="15"/>
        <v>3.7256999999999998E-2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3.657305338635565E-2</v>
      </c>
      <c r="F56" s="15">
        <f t="shared" si="16"/>
        <v>-0.46747573815754229</v>
      </c>
      <c r="G56" s="15">
        <f t="shared" si="16"/>
        <v>-0.28741268827395799</v>
      </c>
      <c r="H56" s="15">
        <f t="shared" si="16"/>
        <v>-0.33568911874394741</v>
      </c>
      <c r="I56" s="15">
        <f t="shared" si="16"/>
        <v>-0.32837450806667629</v>
      </c>
      <c r="J56" s="15">
        <f t="shared" si="16"/>
        <v>-0.25024210331114916</v>
      </c>
      <c r="K56" s="15">
        <f t="shared" si="16"/>
        <v>-0.23221313333195975</v>
      </c>
      <c r="L56" s="15">
        <f t="shared" si="16"/>
        <v>-0.22689716275523872</v>
      </c>
      <c r="M56" s="15">
        <f t="shared" si="16"/>
        <v>-0.19131312715059859</v>
      </c>
      <c r="N56" s="15">
        <f t="shared" si="16"/>
        <v>-0.16456843797004103</v>
      </c>
      <c r="O56" s="15">
        <f t="shared" si="16"/>
        <v>-0.1460243545628748</v>
      </c>
      <c r="P56" s="15">
        <f t="shared" si="16"/>
        <v>-0.15103125708280971</v>
      </c>
      <c r="Q56" s="15">
        <f t="shared" si="16"/>
        <v>-0.13442400016483633</v>
      </c>
      <c r="R56" s="15">
        <f t="shared" si="16"/>
        <v>-0.1253167947582057</v>
      </c>
      <c r="S56" s="20">
        <f>(S55-$D55)/$D55</f>
        <v>-9.7006160756598542E-2</v>
      </c>
      <c r="T56" s="15">
        <f t="shared" ref="T56:AL56" si="17">(T55-$D55)/$D55</f>
        <v>-5.0275070570539586E-2</v>
      </c>
      <c r="U56" s="15">
        <f t="shared" si="17"/>
        <v>-7.5556837615642899E-2</v>
      </c>
      <c r="V56" s="15">
        <f t="shared" si="17"/>
        <v>-4.2651391836482443E-2</v>
      </c>
      <c r="W56" s="15">
        <f t="shared" si="17"/>
        <v>-3.302907300187502E-2</v>
      </c>
      <c r="X56" s="15">
        <f t="shared" si="17"/>
        <v>-2.0604537119073639E-2</v>
      </c>
      <c r="Y56" s="15">
        <f t="shared" si="17"/>
        <v>-4.1971442111552903E-2</v>
      </c>
      <c r="Z56" s="15">
        <f t="shared" si="17"/>
        <v>-4.2177487482743706E-2</v>
      </c>
      <c r="AA56" s="15">
        <f t="shared" si="17"/>
        <v>-6.9045803886015694E-2</v>
      </c>
      <c r="AB56" s="15">
        <f t="shared" si="17"/>
        <v>-0.13331135516040626</v>
      </c>
      <c r="AC56" s="15">
        <f t="shared" si="17"/>
        <v>-0.17656027857334186</v>
      </c>
      <c r="AD56" s="15">
        <f t="shared" si="17"/>
        <v>-0.18051634970020394</v>
      </c>
      <c r="AE56" s="15">
        <f t="shared" si="17"/>
        <v>-0.18805761028578499</v>
      </c>
      <c r="AF56" s="15">
        <f t="shared" si="17"/>
        <v>-0.17728143737250943</v>
      </c>
      <c r="AG56" s="15">
        <f t="shared" si="17"/>
        <v>-0.22011827004306345</v>
      </c>
      <c r="AH56" s="15">
        <f t="shared" si="17"/>
        <v>-0.23985741660313598</v>
      </c>
      <c r="AI56" s="21">
        <f t="shared" si="17"/>
        <v>-0.22250839634887609</v>
      </c>
      <c r="AJ56" s="21">
        <f t="shared" si="17"/>
        <v>-0.26033832649949518</v>
      </c>
      <c r="AK56" s="21">
        <f t="shared" si="17"/>
        <v>-0.32246100591350207</v>
      </c>
      <c r="AL56" s="21">
        <f t="shared" si="17"/>
        <v>-0.23233676055467417</v>
      </c>
    </row>
    <row r="57" spans="1:38" x14ac:dyDescent="0.4">
      <c r="A57" s="16" t="s">
        <v>27</v>
      </c>
      <c r="D57" s="10"/>
      <c r="E57" s="17">
        <f t="shared" ref="E57:AL57" si="18">(E55-D55)/D55</f>
        <v>3.657305338635565E-2</v>
      </c>
      <c r="F57" s="17">
        <f t="shared" si="18"/>
        <v>-0.4862646100023853</v>
      </c>
      <c r="G57" s="17">
        <f t="shared" si="18"/>
        <v>0.33813116656993603</v>
      </c>
      <c r="H57" s="17">
        <f t="shared" si="18"/>
        <v>-6.7748091603053381E-2</v>
      </c>
      <c r="I57" s="17">
        <f t="shared" si="18"/>
        <v>1.1010824726280238E-2</v>
      </c>
      <c r="J57" s="17">
        <f t="shared" si="18"/>
        <v>0.11633329242851874</v>
      </c>
      <c r="K57" s="17">
        <f t="shared" si="18"/>
        <v>2.4046388919424011E-2</v>
      </c>
      <c r="L57" s="17">
        <f t="shared" si="18"/>
        <v>6.923758151517626E-3</v>
      </c>
      <c r="M57" s="17">
        <f t="shared" si="18"/>
        <v>4.602755790090881E-2</v>
      </c>
      <c r="N57" s="17">
        <f t="shared" si="18"/>
        <v>3.3071748878923779E-2</v>
      </c>
      <c r="O57" s="17">
        <f t="shared" si="18"/>
        <v>2.2197010802545211E-2</v>
      </c>
      <c r="P57" s="17">
        <f t="shared" si="18"/>
        <v>-5.8630507165950922E-3</v>
      </c>
      <c r="Q57" s="17">
        <f t="shared" si="18"/>
        <v>1.9561682401766891E-2</v>
      </c>
      <c r="R57" s="17">
        <f t="shared" si="18"/>
        <v>1.0521554904901448E-2</v>
      </c>
      <c r="S57" s="17">
        <f t="shared" si="18"/>
        <v>3.236672869897058E-2</v>
      </c>
      <c r="T57" s="17">
        <f t="shared" si="18"/>
        <v>5.1751283513976017E-2</v>
      </c>
      <c r="U57" s="17">
        <f t="shared" si="18"/>
        <v>-2.6620094157464233E-2</v>
      </c>
      <c r="V57" s="17">
        <f t="shared" si="18"/>
        <v>3.559488253911635E-2</v>
      </c>
      <c r="W57" s="17">
        <f t="shared" si="18"/>
        <v>1.0051008329208234E-2</v>
      </c>
      <c r="X57" s="17">
        <f t="shared" si="18"/>
        <v>1.2848923929256326E-2</v>
      </c>
      <c r="Y57" s="17">
        <f t="shared" si="18"/>
        <v>-2.1816422275050939E-2</v>
      </c>
      <c r="Z57" s="17">
        <f t="shared" si="18"/>
        <v>-2.1507226428086419E-4</v>
      </c>
      <c r="AA57" s="17">
        <f t="shared" si="18"/>
        <v>-2.8051456352450193E-2</v>
      </c>
      <c r="AB57" s="17">
        <f t="shared" si="18"/>
        <v>-6.9031915364525631E-2</v>
      </c>
      <c r="AC57" s="17">
        <f t="shared" si="18"/>
        <v>-4.9901338468487828E-2</v>
      </c>
      <c r="AD57" s="17">
        <f t="shared" si="18"/>
        <v>-4.8043238915022957E-3</v>
      </c>
      <c r="AE57" s="17">
        <f t="shared" si="18"/>
        <v>-9.2024539877301921E-3</v>
      </c>
      <c r="AF57" s="17">
        <f t="shared" si="18"/>
        <v>1.3272090544587186E-2</v>
      </c>
      <c r="AG57" s="17">
        <f t="shared" si="18"/>
        <v>-5.2067419669914038E-2</v>
      </c>
      <c r="AH57" s="22">
        <f t="shared" si="18"/>
        <v>-2.5310435931307808E-2</v>
      </c>
      <c r="AI57" s="23">
        <f t="shared" si="18"/>
        <v>2.2823376341754187E-2</v>
      </c>
      <c r="AJ57" s="23">
        <f t="shared" si="18"/>
        <v>-4.8656384162823911E-2</v>
      </c>
      <c r="AK57" s="23">
        <f t="shared" si="18"/>
        <v>-8.3987965903392858E-2</v>
      </c>
      <c r="AL57" s="23">
        <f t="shared" si="18"/>
        <v>0.1330170604871817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4.8533E-2</v>
      </c>
      <c r="E59" s="2">
        <v>5.0307999999999999E-2</v>
      </c>
      <c r="F59" s="2">
        <v>2.5845E-2</v>
      </c>
      <c r="G59" s="2">
        <v>3.4583999999999997E-2</v>
      </c>
      <c r="H59" s="2">
        <v>3.2240999999999999E-2</v>
      </c>
      <c r="I59" s="2">
        <v>3.2596E-2</v>
      </c>
      <c r="J59" s="2">
        <v>3.6387999999999997E-2</v>
      </c>
      <c r="K59" s="2">
        <v>3.7262999999999998E-2</v>
      </c>
      <c r="L59" s="2">
        <v>3.7520999999999999E-2</v>
      </c>
      <c r="M59" s="2">
        <v>3.9247999999999998E-2</v>
      </c>
      <c r="N59" s="2">
        <v>4.0545999999999999E-2</v>
      </c>
      <c r="O59" s="2">
        <v>4.1445999999999997E-2</v>
      </c>
      <c r="P59" s="2">
        <v>4.1202999999999997E-2</v>
      </c>
      <c r="Q59" s="2">
        <v>4.2008999999999998E-2</v>
      </c>
      <c r="R59" s="2">
        <v>4.2451000000000003E-2</v>
      </c>
      <c r="S59" s="2">
        <v>4.3825000000000003E-2</v>
      </c>
      <c r="T59" s="2">
        <v>4.6093000000000002E-2</v>
      </c>
      <c r="U59" s="2">
        <v>4.4866000000000003E-2</v>
      </c>
      <c r="V59" s="2">
        <v>4.6462999999999997E-2</v>
      </c>
      <c r="W59" s="2">
        <v>4.6929999999999999E-2</v>
      </c>
      <c r="X59" s="2">
        <v>4.7532999999999999E-2</v>
      </c>
      <c r="Y59" s="2">
        <v>4.6496000000000003E-2</v>
      </c>
      <c r="Z59" s="2">
        <v>4.6486E-2</v>
      </c>
      <c r="AA59" s="2">
        <v>4.5182E-2</v>
      </c>
      <c r="AB59" s="2">
        <v>4.2063000000000003E-2</v>
      </c>
      <c r="AC59" s="2">
        <v>3.9964E-2</v>
      </c>
      <c r="AD59" s="2">
        <v>3.9772000000000002E-2</v>
      </c>
      <c r="AE59" s="2">
        <v>3.9405999999999997E-2</v>
      </c>
      <c r="AF59" s="2">
        <v>3.9928999999999999E-2</v>
      </c>
      <c r="AG59" s="2">
        <v>3.7850000000000002E-2</v>
      </c>
      <c r="AH59" s="2">
        <v>3.6892000000000001E-2</v>
      </c>
      <c r="AI59" s="28">
        <v>3.7733999999999997E-2</v>
      </c>
      <c r="AJ59" s="2">
        <v>3.5897999999999999E-2</v>
      </c>
      <c r="AK59" s="2">
        <v>3.2883000000000003E-2</v>
      </c>
      <c r="AL59" s="2">
        <v>3.7256999999999998E-2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2.4799999999999999E-2</v>
      </c>
      <c r="E62" s="10">
        <f t="shared" si="19"/>
        <v>2.8386000000000002E-2</v>
      </c>
      <c r="F62" s="10">
        <f t="shared" si="19"/>
        <v>1.4544E-2</v>
      </c>
      <c r="G62" s="10">
        <f t="shared" si="19"/>
        <v>1.3661E-2</v>
      </c>
      <c r="H62" s="10">
        <f t="shared" si="19"/>
        <v>1.3978000000000001E-2</v>
      </c>
      <c r="I62" s="10">
        <f t="shared" si="19"/>
        <v>1.2034E-2</v>
      </c>
      <c r="J62" s="10">
        <f t="shared" si="19"/>
        <v>1.0584E-2</v>
      </c>
      <c r="K62" s="10">
        <f t="shared" si="19"/>
        <v>7.5360000000000002E-3</v>
      </c>
      <c r="L62" s="10">
        <f t="shared" si="19"/>
        <v>7.6309999999999998E-3</v>
      </c>
      <c r="M62" s="10">
        <f t="shared" si="19"/>
        <v>6.7190000000000001E-3</v>
      </c>
      <c r="N62" s="10">
        <f t="shared" si="19"/>
        <v>5.0299999999999997E-3</v>
      </c>
      <c r="O62" s="10">
        <f t="shared" si="19"/>
        <v>4.4010000000000004E-3</v>
      </c>
      <c r="P62" s="10">
        <f t="shared" si="19"/>
        <v>4.7299999999999998E-3</v>
      </c>
      <c r="Q62" s="10">
        <f t="shared" si="19"/>
        <v>4.4450000000000002E-3</v>
      </c>
      <c r="R62" s="10">
        <f t="shared" si="19"/>
        <v>4.2129999999999997E-3</v>
      </c>
      <c r="S62" s="10">
        <f t="shared" si="19"/>
        <v>4.45E-3</v>
      </c>
      <c r="T62" s="10">
        <f t="shared" si="19"/>
        <v>5.2880000000000002E-3</v>
      </c>
      <c r="U62" s="10">
        <f t="shared" si="19"/>
        <v>4.2880000000000001E-3</v>
      </c>
      <c r="V62" s="10">
        <f t="shared" si="19"/>
        <v>3.588E-3</v>
      </c>
      <c r="W62" s="10">
        <f t="shared" si="19"/>
        <v>3.9249999999999997E-3</v>
      </c>
      <c r="X62" s="10">
        <f t="shared" si="19"/>
        <v>3.7959999999999999E-3</v>
      </c>
      <c r="Y62" s="10">
        <f t="shared" si="19"/>
        <v>4.3290000000000004E-3</v>
      </c>
      <c r="Z62" s="10">
        <f t="shared" si="19"/>
        <v>3.4220000000000001E-3</v>
      </c>
      <c r="AA62" s="10">
        <f t="shared" si="19"/>
        <v>3.8600000000000001E-3</v>
      </c>
      <c r="AB62" s="10">
        <f t="shared" si="19"/>
        <v>3.496E-3</v>
      </c>
      <c r="AC62" s="10">
        <f t="shared" si="19"/>
        <v>2.8579999999999999E-3</v>
      </c>
      <c r="AD62" s="10">
        <f t="shared" si="19"/>
        <v>3.14E-3</v>
      </c>
      <c r="AE62" s="10">
        <f t="shared" si="19"/>
        <v>3.124E-3</v>
      </c>
      <c r="AF62" s="10">
        <f t="shared" si="19"/>
        <v>2.8310000000000002E-3</v>
      </c>
      <c r="AG62" s="10">
        <f t="shared" si="19"/>
        <v>2.333E-3</v>
      </c>
      <c r="AH62" s="10">
        <f t="shared" si="19"/>
        <v>1.789E-3</v>
      </c>
      <c r="AI62" s="27">
        <f t="shared" si="19"/>
        <v>2.0939999999999999E-3</v>
      </c>
      <c r="AJ62" s="27">
        <f t="shared" si="19"/>
        <v>1.944E-3</v>
      </c>
      <c r="AK62" s="27">
        <f t="shared" si="19"/>
        <v>1.5770000000000001E-3</v>
      </c>
      <c r="AL62" s="27">
        <f t="shared" si="19"/>
        <v>1.1100000000000001E-3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0.14459677419354849</v>
      </c>
      <c r="F63" s="15">
        <f t="shared" si="20"/>
        <v>-0.41354838709677416</v>
      </c>
      <c r="G63" s="15">
        <f t="shared" si="20"/>
        <v>-0.44915322580645162</v>
      </c>
      <c r="H63" s="15">
        <f t="shared" si="20"/>
        <v>-0.43637096774193546</v>
      </c>
      <c r="I63" s="15">
        <f t="shared" si="20"/>
        <v>-0.51475806451612904</v>
      </c>
      <c r="J63" s="15">
        <f t="shared" si="20"/>
        <v>-0.57322580645161292</v>
      </c>
      <c r="K63" s="15">
        <f t="shared" si="20"/>
        <v>-0.69612903225806444</v>
      </c>
      <c r="L63" s="15">
        <f t="shared" si="20"/>
        <v>-0.69229838709677427</v>
      </c>
      <c r="M63" s="15">
        <f t="shared" si="20"/>
        <v>-0.72907258064516134</v>
      </c>
      <c r="N63" s="15">
        <f t="shared" si="20"/>
        <v>-0.79717741935483877</v>
      </c>
      <c r="O63" s="15">
        <f t="shared" si="20"/>
        <v>-0.82254032258064524</v>
      </c>
      <c r="P63" s="15">
        <f t="shared" si="20"/>
        <v>-0.80927419354838703</v>
      </c>
      <c r="Q63" s="15">
        <f t="shared" si="20"/>
        <v>-0.82076612903225799</v>
      </c>
      <c r="R63" s="15">
        <f t="shared" si="20"/>
        <v>-0.83012096774193556</v>
      </c>
      <c r="S63" s="20">
        <f t="shared" si="20"/>
        <v>-0.82056451612903225</v>
      </c>
      <c r="T63" s="15">
        <f t="shared" si="20"/>
        <v>-0.78677419354838707</v>
      </c>
      <c r="U63" s="15">
        <f t="shared" si="20"/>
        <v>-0.82709677419354832</v>
      </c>
      <c r="V63" s="15">
        <f t="shared" si="20"/>
        <v>-0.8553225806451612</v>
      </c>
      <c r="W63" s="15">
        <f t="shared" si="20"/>
        <v>-0.84173387096774188</v>
      </c>
      <c r="X63" s="15">
        <f t="shared" si="20"/>
        <v>-0.84693548387096773</v>
      </c>
      <c r="Y63" s="15">
        <f t="shared" si="20"/>
        <v>-0.82544354838709677</v>
      </c>
      <c r="Z63" s="15">
        <f t="shared" si="20"/>
        <v>-0.86201612903225799</v>
      </c>
      <c r="AA63" s="15">
        <f t="shared" si="20"/>
        <v>-0.84435483870967742</v>
      </c>
      <c r="AB63" s="15">
        <f t="shared" si="20"/>
        <v>-0.85903225806451611</v>
      </c>
      <c r="AC63" s="15">
        <f t="shared" si="20"/>
        <v>-0.88475806451612904</v>
      </c>
      <c r="AD63" s="15">
        <f t="shared" si="20"/>
        <v>-0.87338709677419357</v>
      </c>
      <c r="AE63" s="15">
        <f t="shared" si="20"/>
        <v>-0.87403225806451623</v>
      </c>
      <c r="AF63" s="15">
        <f t="shared" si="20"/>
        <v>-0.8858467741935484</v>
      </c>
      <c r="AG63" s="15">
        <f t="shared" si="20"/>
        <v>-0.90592741935483878</v>
      </c>
      <c r="AH63" s="15">
        <f t="shared" si="20"/>
        <v>-0.92786290322580645</v>
      </c>
      <c r="AI63" s="21">
        <f t="shared" si="20"/>
        <v>-0.91556451612903234</v>
      </c>
      <c r="AJ63" s="21">
        <f t="shared" si="20"/>
        <v>-0.92161290322580636</v>
      </c>
      <c r="AK63" s="21">
        <f t="shared" si="20"/>
        <v>-0.93641129032258075</v>
      </c>
      <c r="AL63" s="21">
        <f t="shared" si="20"/>
        <v>-0.95524193548387093</v>
      </c>
    </row>
    <row r="64" spans="1:38" x14ac:dyDescent="0.4">
      <c r="A64" s="16" t="s">
        <v>27</v>
      </c>
      <c r="D64" s="10"/>
      <c r="E64" s="17">
        <f t="shared" ref="E64:AL64" si="21">(E62-D62)/D62</f>
        <v>0.14459677419354849</v>
      </c>
      <c r="F64" s="17">
        <f t="shared" si="21"/>
        <v>-0.48763474952441349</v>
      </c>
      <c r="G64" s="17">
        <f t="shared" si="21"/>
        <v>-6.0712321232123223E-2</v>
      </c>
      <c r="H64" s="17">
        <f t="shared" si="21"/>
        <v>2.3204743430202863E-2</v>
      </c>
      <c r="I64" s="17">
        <f t="shared" si="21"/>
        <v>-0.13907569037058243</v>
      </c>
      <c r="J64" s="17">
        <f t="shared" si="21"/>
        <v>-0.12049193950473658</v>
      </c>
      <c r="K64" s="17">
        <f t="shared" si="21"/>
        <v>-0.28798185941043081</v>
      </c>
      <c r="L64" s="17">
        <f t="shared" si="21"/>
        <v>1.2606157112526486E-2</v>
      </c>
      <c r="M64" s="17">
        <f t="shared" si="21"/>
        <v>-0.11951251474249766</v>
      </c>
      <c r="N64" s="17">
        <f t="shared" si="21"/>
        <v>-0.25137669296026199</v>
      </c>
      <c r="O64" s="17">
        <f t="shared" si="21"/>
        <v>-0.12504970178926428</v>
      </c>
      <c r="P64" s="17">
        <f t="shared" si="21"/>
        <v>7.4755737332424313E-2</v>
      </c>
      <c r="Q64" s="17">
        <f t="shared" si="21"/>
        <v>-6.0253699788583442E-2</v>
      </c>
      <c r="R64" s="17">
        <f t="shared" si="21"/>
        <v>-5.2193475815523152E-2</v>
      </c>
      <c r="S64" s="17">
        <f t="shared" si="21"/>
        <v>5.6254450510325245E-2</v>
      </c>
      <c r="T64" s="17">
        <f t="shared" si="21"/>
        <v>0.18831460674157308</v>
      </c>
      <c r="U64" s="17">
        <f t="shared" si="21"/>
        <v>-0.18910741301059</v>
      </c>
      <c r="V64" s="17">
        <f t="shared" si="21"/>
        <v>-0.16324626865671643</v>
      </c>
      <c r="W64" s="17">
        <f t="shared" si="21"/>
        <v>9.3924191750278607E-2</v>
      </c>
      <c r="X64" s="17">
        <f t="shared" si="21"/>
        <v>-3.2866242038216503E-2</v>
      </c>
      <c r="Y64" s="17">
        <f t="shared" si="21"/>
        <v>0.14041095890410973</v>
      </c>
      <c r="Z64" s="17">
        <f t="shared" si="21"/>
        <v>-0.20951720951720956</v>
      </c>
      <c r="AA64" s="17">
        <f t="shared" si="21"/>
        <v>0.12799532437171246</v>
      </c>
      <c r="AB64" s="17">
        <f t="shared" si="21"/>
        <v>-9.4300518134715072E-2</v>
      </c>
      <c r="AC64" s="17">
        <f t="shared" si="21"/>
        <v>-0.1824942791762014</v>
      </c>
      <c r="AD64" s="17">
        <f t="shared" si="21"/>
        <v>9.8670398880335949E-2</v>
      </c>
      <c r="AE64" s="17">
        <f t="shared" si="21"/>
        <v>-5.0955414012738712E-3</v>
      </c>
      <c r="AF64" s="17">
        <f t="shared" si="21"/>
        <v>-9.3790012804097267E-2</v>
      </c>
      <c r="AG64" s="17">
        <f t="shared" si="21"/>
        <v>-0.17590957258919115</v>
      </c>
      <c r="AH64" s="22">
        <f t="shared" si="21"/>
        <v>-0.23317616802400343</v>
      </c>
      <c r="AI64" s="23">
        <f t="shared" si="21"/>
        <v>0.17048630519843483</v>
      </c>
      <c r="AJ64" s="23">
        <f t="shared" si="21"/>
        <v>-7.1633237822349552E-2</v>
      </c>
      <c r="AK64" s="23">
        <f t="shared" si="21"/>
        <v>-0.18878600823045263</v>
      </c>
      <c r="AL64" s="23">
        <f t="shared" si="21"/>
        <v>-0.29613189600507289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2.4799999999999999E-2</v>
      </c>
      <c r="E66" s="2">
        <v>2.8386000000000002E-2</v>
      </c>
      <c r="F66" s="2">
        <v>1.4544E-2</v>
      </c>
      <c r="G66" s="2">
        <v>1.3661E-2</v>
      </c>
      <c r="H66" s="2">
        <v>1.3978000000000001E-2</v>
      </c>
      <c r="I66" s="2">
        <v>1.2034E-2</v>
      </c>
      <c r="J66" s="2">
        <v>1.0584E-2</v>
      </c>
      <c r="K66" s="2">
        <v>7.5360000000000002E-3</v>
      </c>
      <c r="L66" s="2">
        <v>7.6309999999999998E-3</v>
      </c>
      <c r="M66" s="2">
        <v>6.7190000000000001E-3</v>
      </c>
      <c r="N66" s="2">
        <v>5.0299999999999997E-3</v>
      </c>
      <c r="O66" s="2">
        <v>4.4010000000000004E-3</v>
      </c>
      <c r="P66" s="2">
        <v>4.7299999999999998E-3</v>
      </c>
      <c r="Q66" s="2">
        <v>4.4450000000000002E-3</v>
      </c>
      <c r="R66" s="2">
        <v>4.2129999999999997E-3</v>
      </c>
      <c r="S66" s="2">
        <v>4.45E-3</v>
      </c>
      <c r="T66" s="2">
        <v>5.2880000000000002E-3</v>
      </c>
      <c r="U66" s="2">
        <v>4.2880000000000001E-3</v>
      </c>
      <c r="V66" s="2">
        <v>3.588E-3</v>
      </c>
      <c r="W66" s="2">
        <v>3.9249999999999997E-3</v>
      </c>
      <c r="X66" s="2">
        <v>3.7959999999999999E-3</v>
      </c>
      <c r="Y66" s="2">
        <v>4.3290000000000004E-3</v>
      </c>
      <c r="Z66" s="2">
        <v>3.4220000000000001E-3</v>
      </c>
      <c r="AA66" s="2">
        <v>3.8600000000000001E-3</v>
      </c>
      <c r="AB66" s="2">
        <v>3.496E-3</v>
      </c>
      <c r="AC66" s="2">
        <v>2.8579999999999999E-3</v>
      </c>
      <c r="AD66" s="2">
        <v>3.14E-3</v>
      </c>
      <c r="AE66" s="2">
        <v>3.124E-3</v>
      </c>
      <c r="AF66" s="2">
        <v>2.8310000000000002E-3</v>
      </c>
      <c r="AG66" s="2">
        <v>2.333E-3</v>
      </c>
      <c r="AH66" s="2">
        <v>1.789E-3</v>
      </c>
      <c r="AI66" s="28">
        <v>2.0939999999999999E-3</v>
      </c>
      <c r="AJ66" s="2">
        <v>1.944E-3</v>
      </c>
      <c r="AK66" s="2">
        <v>1.5770000000000001E-3</v>
      </c>
      <c r="AL66" s="2">
        <v>1.1100000000000001E-3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2.9510000000000001E-3</v>
      </c>
      <c r="E69" s="10">
        <f t="shared" si="22"/>
        <v>2.944E-3</v>
      </c>
      <c r="F69" s="10">
        <f t="shared" si="22"/>
        <v>6.87E-4</v>
      </c>
      <c r="G69" s="10">
        <f t="shared" si="22"/>
        <v>6.4599999999999998E-4</v>
      </c>
      <c r="H69" s="10">
        <f t="shared" si="22"/>
        <v>6.78E-4</v>
      </c>
      <c r="I69" s="10">
        <f t="shared" si="22"/>
        <v>4.4099999999999999E-4</v>
      </c>
      <c r="J69" s="10">
        <f t="shared" si="22"/>
        <v>6.1200000000000002E-4</v>
      </c>
      <c r="K69" s="10">
        <f t="shared" si="22"/>
        <v>5.7799999999999995E-4</v>
      </c>
      <c r="L69" s="10">
        <f t="shared" si="22"/>
        <v>6.8900000000000005E-4</v>
      </c>
      <c r="M69" s="10">
        <f t="shared" si="22"/>
        <v>6.8800000000000003E-4</v>
      </c>
      <c r="N69" s="10">
        <f t="shared" si="22"/>
        <v>3.8099999999999999E-4</v>
      </c>
      <c r="O69" s="10">
        <f t="shared" si="22"/>
        <v>4.8899999999999996E-4</v>
      </c>
      <c r="P69" s="10">
        <f t="shared" si="22"/>
        <v>5.2700000000000002E-4</v>
      </c>
      <c r="Q69" s="10">
        <f t="shared" si="22"/>
        <v>6.7900000000000002E-4</v>
      </c>
      <c r="R69" s="10">
        <f t="shared" si="22"/>
        <v>4.6000000000000001E-4</v>
      </c>
      <c r="S69" s="10">
        <f t="shared" si="22"/>
        <v>3.9199999999999999E-4</v>
      </c>
      <c r="T69" s="10">
        <f t="shared" si="22"/>
        <v>3.7800000000000003E-4</v>
      </c>
      <c r="U69" s="10">
        <f t="shared" si="22"/>
        <v>4.2499999999999998E-4</v>
      </c>
      <c r="V69" s="10">
        <f t="shared" si="22"/>
        <v>4.1800000000000002E-4</v>
      </c>
      <c r="W69" s="10">
        <f t="shared" si="22"/>
        <v>4.0999999999999999E-4</v>
      </c>
      <c r="X69" s="10">
        <f t="shared" si="22"/>
        <v>3.8200000000000002E-4</v>
      </c>
      <c r="Y69" s="10">
        <f t="shared" si="22"/>
        <v>4.3899999999999999E-4</v>
      </c>
      <c r="Z69" s="10">
        <f t="shared" si="22"/>
        <v>4.1800000000000002E-4</v>
      </c>
      <c r="AA69" s="10">
        <f t="shared" si="22"/>
        <v>4.2999999999999999E-4</v>
      </c>
      <c r="AB69" s="10">
        <f t="shared" si="22"/>
        <v>5.1400000000000003E-4</v>
      </c>
      <c r="AC69" s="10">
        <f t="shared" si="22"/>
        <v>4.6000000000000001E-4</v>
      </c>
      <c r="AD69" s="10">
        <f t="shared" si="22"/>
        <v>4.9600000000000002E-4</v>
      </c>
      <c r="AE69" s="10">
        <f t="shared" si="22"/>
        <v>5.6999999999999998E-4</v>
      </c>
      <c r="AF69" s="10">
        <f t="shared" si="22"/>
        <v>4.6500000000000003E-4</v>
      </c>
      <c r="AG69" s="10">
        <f t="shared" si="22"/>
        <v>4.6200000000000001E-4</v>
      </c>
      <c r="AH69" s="10">
        <f t="shared" si="22"/>
        <v>5.4299999999999997E-4</v>
      </c>
      <c r="AI69" s="27">
        <f t="shared" si="22"/>
        <v>5.4100000000000003E-4</v>
      </c>
      <c r="AJ69" s="27">
        <f t="shared" si="22"/>
        <v>7.1100000000000004E-4</v>
      </c>
      <c r="AK69" s="27">
        <f t="shared" si="22"/>
        <v>5.2599999999999999E-4</v>
      </c>
      <c r="AL69" s="27">
        <f t="shared" si="22"/>
        <v>5.5800000000000001E-4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-2.3720772619451242E-3</v>
      </c>
      <c r="F70" s="15">
        <f t="shared" si="23"/>
        <v>-0.76719756014910201</v>
      </c>
      <c r="G70" s="15">
        <f t="shared" si="23"/>
        <v>-0.7810911555404948</v>
      </c>
      <c r="H70" s="15">
        <f t="shared" si="23"/>
        <v>-0.77024737377160279</v>
      </c>
      <c r="I70" s="15">
        <f t="shared" si="23"/>
        <v>-0.85055913249745851</v>
      </c>
      <c r="J70" s="15">
        <f t="shared" si="23"/>
        <v>-0.79261267366994237</v>
      </c>
      <c r="K70" s="15">
        <f t="shared" si="23"/>
        <v>-0.80413419179939005</v>
      </c>
      <c r="L70" s="15">
        <f t="shared" si="23"/>
        <v>-0.76651982378854633</v>
      </c>
      <c r="M70" s="15">
        <f t="shared" si="23"/>
        <v>-0.76685869196882417</v>
      </c>
      <c r="N70" s="15">
        <f t="shared" si="23"/>
        <v>-0.87089122331413082</v>
      </c>
      <c r="O70" s="15">
        <f t="shared" si="23"/>
        <v>-0.83429345984412073</v>
      </c>
      <c r="P70" s="15">
        <f t="shared" si="23"/>
        <v>-0.82141646899356147</v>
      </c>
      <c r="Q70" s="15">
        <f t="shared" si="23"/>
        <v>-0.76990850559132495</v>
      </c>
      <c r="R70" s="15">
        <f t="shared" si="23"/>
        <v>-0.84412063707217899</v>
      </c>
      <c r="S70" s="20">
        <f t="shared" si="23"/>
        <v>-0.86716367333107425</v>
      </c>
      <c r="T70" s="15">
        <f t="shared" si="23"/>
        <v>-0.87190782785496446</v>
      </c>
      <c r="U70" s="15">
        <f t="shared" si="23"/>
        <v>-0.8559810233819044</v>
      </c>
      <c r="V70" s="15">
        <f t="shared" si="23"/>
        <v>-0.85835310064384951</v>
      </c>
      <c r="W70" s="15">
        <f t="shared" si="23"/>
        <v>-0.86106404608607245</v>
      </c>
      <c r="X70" s="15">
        <f t="shared" si="23"/>
        <v>-0.87055235513385298</v>
      </c>
      <c r="Y70" s="15">
        <f t="shared" si="23"/>
        <v>-0.8512368688580142</v>
      </c>
      <c r="Z70" s="15">
        <f t="shared" si="23"/>
        <v>-0.85835310064384951</v>
      </c>
      <c r="AA70" s="15">
        <f t="shared" si="23"/>
        <v>-0.85428668248051509</v>
      </c>
      <c r="AB70" s="15">
        <f t="shared" si="23"/>
        <v>-0.82582175533717384</v>
      </c>
      <c r="AC70" s="15">
        <f t="shared" si="23"/>
        <v>-0.84412063707217899</v>
      </c>
      <c r="AD70" s="15">
        <f t="shared" si="23"/>
        <v>-0.83192138258217552</v>
      </c>
      <c r="AE70" s="15">
        <f t="shared" si="23"/>
        <v>-0.80684513724161311</v>
      </c>
      <c r="AF70" s="15">
        <f t="shared" si="23"/>
        <v>-0.84242629617078957</v>
      </c>
      <c r="AG70" s="15">
        <f t="shared" si="23"/>
        <v>-0.84344290071162309</v>
      </c>
      <c r="AH70" s="15">
        <f t="shared" si="23"/>
        <v>-0.81599457810911558</v>
      </c>
      <c r="AI70" s="21">
        <f t="shared" si="23"/>
        <v>-0.81667231446967126</v>
      </c>
      <c r="AJ70" s="21">
        <f t="shared" si="23"/>
        <v>-0.75906472382243295</v>
      </c>
      <c r="AK70" s="21">
        <f t="shared" si="23"/>
        <v>-0.82175533717383942</v>
      </c>
      <c r="AL70" s="21">
        <f t="shared" si="23"/>
        <v>-0.81091155540494753</v>
      </c>
    </row>
    <row r="71" spans="1:38" x14ac:dyDescent="0.4">
      <c r="A71" s="16" t="s">
        <v>27</v>
      </c>
      <c r="D71" s="10"/>
      <c r="E71" s="17">
        <f t="shared" ref="E71:AL71" si="24">(E69-D69)/D69</f>
        <v>-2.3720772619451242E-3</v>
      </c>
      <c r="F71" s="17">
        <f t="shared" si="24"/>
        <v>-0.76664402173913038</v>
      </c>
      <c r="G71" s="17">
        <f t="shared" si="24"/>
        <v>-5.9679767103347922E-2</v>
      </c>
      <c r="H71" s="17">
        <f t="shared" si="24"/>
        <v>4.9535603715170309E-2</v>
      </c>
      <c r="I71" s="17">
        <f t="shared" si="24"/>
        <v>-0.34955752212389385</v>
      </c>
      <c r="J71" s="17">
        <f t="shared" si="24"/>
        <v>0.38775510204081642</v>
      </c>
      <c r="K71" s="17">
        <f t="shared" si="24"/>
        <v>-5.5555555555555663E-2</v>
      </c>
      <c r="L71" s="17">
        <f t="shared" si="24"/>
        <v>0.19204152249134968</v>
      </c>
      <c r="M71" s="17">
        <f t="shared" si="24"/>
        <v>-1.451378809869411E-3</v>
      </c>
      <c r="N71" s="17">
        <f t="shared" si="24"/>
        <v>-0.44622093023255816</v>
      </c>
      <c r="O71" s="17">
        <f t="shared" si="24"/>
        <v>0.2834645669291338</v>
      </c>
      <c r="P71" s="17">
        <f t="shared" si="24"/>
        <v>7.7709611451942856E-2</v>
      </c>
      <c r="Q71" s="17">
        <f t="shared" si="24"/>
        <v>0.2884250474383302</v>
      </c>
      <c r="R71" s="17">
        <f t="shared" si="24"/>
        <v>-0.32253313696612668</v>
      </c>
      <c r="S71" s="17">
        <f t="shared" si="24"/>
        <v>-0.1478260869565218</v>
      </c>
      <c r="T71" s="17">
        <f t="shared" si="24"/>
        <v>-3.5714285714285615E-2</v>
      </c>
      <c r="U71" s="17">
        <f t="shared" si="24"/>
        <v>0.12433862433862419</v>
      </c>
      <c r="V71" s="17">
        <f t="shared" si="24"/>
        <v>-1.6470588235294008E-2</v>
      </c>
      <c r="W71" s="17">
        <f t="shared" si="24"/>
        <v>-1.913875598086132E-2</v>
      </c>
      <c r="X71" s="17">
        <f t="shared" si="24"/>
        <v>-6.8292682926829204E-2</v>
      </c>
      <c r="Y71" s="17">
        <f t="shared" si="24"/>
        <v>0.14921465968586381</v>
      </c>
      <c r="Z71" s="17">
        <f t="shared" si="24"/>
        <v>-4.7835990888382619E-2</v>
      </c>
      <c r="AA71" s="17">
        <f t="shared" si="24"/>
        <v>2.8708133971291783E-2</v>
      </c>
      <c r="AB71" s="17">
        <f t="shared" si="24"/>
        <v>0.19534883720930241</v>
      </c>
      <c r="AC71" s="17">
        <f t="shared" si="24"/>
        <v>-0.10505836575875488</v>
      </c>
      <c r="AD71" s="17">
        <f t="shared" si="24"/>
        <v>7.8260869565217411E-2</v>
      </c>
      <c r="AE71" s="17">
        <f t="shared" si="24"/>
        <v>0.14919354838709667</v>
      </c>
      <c r="AF71" s="17">
        <f t="shared" si="24"/>
        <v>-0.18421052631578938</v>
      </c>
      <c r="AG71" s="17">
        <f t="shared" si="24"/>
        <v>-6.4516129032258463E-3</v>
      </c>
      <c r="AH71" s="22">
        <f t="shared" si="24"/>
        <v>0.17532467532467524</v>
      </c>
      <c r="AI71" s="23">
        <f t="shared" si="24"/>
        <v>-3.6832412523019158E-3</v>
      </c>
      <c r="AJ71" s="23">
        <f t="shared" si="24"/>
        <v>0.3142329020332717</v>
      </c>
      <c r="AK71" s="23">
        <f t="shared" si="24"/>
        <v>-0.2601969057665261</v>
      </c>
      <c r="AL71" s="23">
        <f t="shared" si="24"/>
        <v>6.0836501901140719E-2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2.9510000000000001E-3</v>
      </c>
      <c r="E73" s="2">
        <v>2.944E-3</v>
      </c>
      <c r="F73" s="2">
        <v>6.87E-4</v>
      </c>
      <c r="G73" s="2">
        <v>6.4599999999999998E-4</v>
      </c>
      <c r="H73" s="2">
        <v>6.78E-4</v>
      </c>
      <c r="I73" s="2">
        <v>4.4099999999999999E-4</v>
      </c>
      <c r="J73" s="2">
        <v>6.1200000000000002E-4</v>
      </c>
      <c r="K73" s="2">
        <v>5.7799999999999995E-4</v>
      </c>
      <c r="L73" s="2">
        <v>6.8900000000000005E-4</v>
      </c>
      <c r="M73" s="2">
        <v>6.8800000000000003E-4</v>
      </c>
      <c r="N73" s="2">
        <v>3.8099999999999999E-4</v>
      </c>
      <c r="O73" s="2">
        <v>4.8899999999999996E-4</v>
      </c>
      <c r="P73" s="2">
        <v>5.2700000000000002E-4</v>
      </c>
      <c r="Q73" s="2">
        <v>6.7900000000000002E-4</v>
      </c>
      <c r="R73" s="2">
        <v>4.6000000000000001E-4</v>
      </c>
      <c r="S73" s="2">
        <v>3.9199999999999999E-4</v>
      </c>
      <c r="T73" s="2">
        <v>3.7800000000000003E-4</v>
      </c>
      <c r="U73" s="2">
        <v>4.2499999999999998E-4</v>
      </c>
      <c r="V73" s="2">
        <v>4.1800000000000002E-4</v>
      </c>
      <c r="W73" s="2">
        <v>4.0999999999999999E-4</v>
      </c>
      <c r="X73" s="2">
        <v>3.8200000000000002E-4</v>
      </c>
      <c r="Y73" s="2">
        <v>4.3899999999999999E-4</v>
      </c>
      <c r="Z73" s="2">
        <v>4.1800000000000002E-4</v>
      </c>
      <c r="AA73" s="2">
        <v>4.2999999999999999E-4</v>
      </c>
      <c r="AB73" s="2">
        <v>5.1400000000000003E-4</v>
      </c>
      <c r="AC73" s="2">
        <v>4.6000000000000001E-4</v>
      </c>
      <c r="AD73" s="2">
        <v>4.9600000000000002E-4</v>
      </c>
      <c r="AE73" s="2">
        <v>5.6999999999999998E-4</v>
      </c>
      <c r="AF73" s="2">
        <v>4.6500000000000003E-4</v>
      </c>
      <c r="AG73" s="2">
        <v>4.6200000000000001E-4</v>
      </c>
      <c r="AH73" s="2">
        <v>5.4299999999999997E-4</v>
      </c>
      <c r="AI73" s="28">
        <v>5.4100000000000003E-4</v>
      </c>
      <c r="AJ73" s="2">
        <v>7.1100000000000004E-4</v>
      </c>
      <c r="AK73" s="2">
        <v>5.2599999999999999E-4</v>
      </c>
      <c r="AL73" s="2">
        <v>5.5800000000000001E-4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4.7169999999999998E-3</v>
      </c>
      <c r="E83" s="10">
        <f t="shared" si="25"/>
        <v>5.7710000000000001E-3</v>
      </c>
      <c r="F83" s="10">
        <f t="shared" si="25"/>
        <v>1.9940000000000001E-3</v>
      </c>
      <c r="G83" s="10">
        <f t="shared" si="25"/>
        <v>2.5010000000000002E-3</v>
      </c>
      <c r="H83" s="10">
        <f t="shared" si="25"/>
        <v>1.786E-3</v>
      </c>
      <c r="I83" s="10">
        <f t="shared" si="25"/>
        <v>1.5510000000000001E-3</v>
      </c>
      <c r="J83" s="10">
        <f t="shared" si="25"/>
        <v>1.8240000000000001E-3</v>
      </c>
      <c r="K83" s="10">
        <f t="shared" si="25"/>
        <v>2.4759999999999999E-3</v>
      </c>
      <c r="L83" s="10">
        <f t="shared" si="25"/>
        <v>3.1449999999999998E-3</v>
      </c>
      <c r="M83" s="10">
        <f t="shared" si="25"/>
        <v>2.1570000000000001E-3</v>
      </c>
      <c r="N83" s="10">
        <f t="shared" si="25"/>
        <v>2.3470000000000001E-3</v>
      </c>
      <c r="O83" s="10">
        <f t="shared" si="25"/>
        <v>3.297E-3</v>
      </c>
      <c r="P83" s="10">
        <f t="shared" si="25"/>
        <v>3.2590000000000002E-3</v>
      </c>
      <c r="Q83" s="10">
        <f t="shared" si="25"/>
        <v>3.5769999999999999E-3</v>
      </c>
      <c r="R83" s="10">
        <f t="shared" si="25"/>
        <v>4.3629999999999997E-3</v>
      </c>
      <c r="S83" s="10">
        <f t="shared" si="25"/>
        <v>4.633E-3</v>
      </c>
      <c r="T83" s="10">
        <f t="shared" si="25"/>
        <v>4.0439999999999999E-3</v>
      </c>
      <c r="U83" s="10">
        <f t="shared" si="25"/>
        <v>2.3960000000000001E-3</v>
      </c>
      <c r="V83" s="10">
        <f t="shared" si="25"/>
        <v>4.6709999999999998E-3</v>
      </c>
      <c r="W83" s="10">
        <f t="shared" si="25"/>
        <v>4.2490000000000002E-3</v>
      </c>
      <c r="X83" s="10">
        <f t="shared" si="25"/>
        <v>4.5409999999999999E-3</v>
      </c>
      <c r="Y83" s="10">
        <f t="shared" si="25"/>
        <v>4.5529999999999998E-3</v>
      </c>
      <c r="Z83" s="10">
        <f t="shared" si="25"/>
        <v>4.313E-3</v>
      </c>
      <c r="AA83" s="10">
        <f t="shared" si="25"/>
        <v>4.5539999999999999E-3</v>
      </c>
      <c r="AB83" s="10">
        <f t="shared" si="25"/>
        <v>3.7889999999999998E-3</v>
      </c>
      <c r="AC83" s="10">
        <f t="shared" si="25"/>
        <v>4.2050000000000004E-3</v>
      </c>
      <c r="AD83" s="10">
        <f t="shared" si="25"/>
        <v>4.6620000000000003E-3</v>
      </c>
      <c r="AE83" s="10">
        <f t="shared" si="25"/>
        <v>4.9100000000000003E-3</v>
      </c>
      <c r="AF83" s="10">
        <f t="shared" si="25"/>
        <v>4.8450000000000003E-3</v>
      </c>
      <c r="AG83" s="10">
        <f t="shared" si="25"/>
        <v>4.7580000000000001E-3</v>
      </c>
      <c r="AH83" s="10">
        <f t="shared" si="25"/>
        <v>3.9509999999999997E-3</v>
      </c>
      <c r="AI83" s="10">
        <f t="shared" si="25"/>
        <v>3.9769999999999996E-3</v>
      </c>
      <c r="AJ83" s="10">
        <f t="shared" si="25"/>
        <v>4.1209999999999997E-3</v>
      </c>
      <c r="AK83" s="10">
        <f t="shared" si="25"/>
        <v>4.548E-3</v>
      </c>
      <c r="AL83" s="10">
        <f t="shared" si="25"/>
        <v>4.4229999999999998E-3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0.22344710621157521</v>
      </c>
      <c r="F84" s="15">
        <f t="shared" si="26"/>
        <v>-0.57727369090523639</v>
      </c>
      <c r="G84" s="15">
        <f t="shared" si="26"/>
        <v>-0.4697901208395166</v>
      </c>
      <c r="H84" s="15">
        <f t="shared" si="26"/>
        <v>-0.62136951452194189</v>
      </c>
      <c r="I84" s="15">
        <f t="shared" si="26"/>
        <v>-0.67118931524273895</v>
      </c>
      <c r="J84" s="15">
        <f t="shared" si="26"/>
        <v>-0.61331354674581295</v>
      </c>
      <c r="K84" s="15">
        <f t="shared" si="26"/>
        <v>-0.47509009963960147</v>
      </c>
      <c r="L84" s="15">
        <f t="shared" si="26"/>
        <v>-0.33326266694933221</v>
      </c>
      <c r="M84" s="15">
        <f t="shared" si="26"/>
        <v>-0.54271782912868349</v>
      </c>
      <c r="N84" s="15">
        <f t="shared" si="26"/>
        <v>-0.50243799024803892</v>
      </c>
      <c r="O84" s="15">
        <f t="shared" si="26"/>
        <v>-0.30103879584481658</v>
      </c>
      <c r="P84" s="15">
        <f t="shared" si="26"/>
        <v>-0.30909476362094546</v>
      </c>
      <c r="Q84" s="15">
        <f t="shared" si="26"/>
        <v>-0.24167903328386686</v>
      </c>
      <c r="R84" s="15">
        <f t="shared" si="26"/>
        <v>-7.5047699809200799E-2</v>
      </c>
      <c r="S84" s="20">
        <f t="shared" si="26"/>
        <v>-1.7807928768284902E-2</v>
      </c>
      <c r="T84" s="15">
        <f t="shared" si="26"/>
        <v>-0.14267542929828281</v>
      </c>
      <c r="U84" s="15">
        <f t="shared" si="26"/>
        <v>-0.49205003179987278</v>
      </c>
      <c r="V84" s="15">
        <f t="shared" si="26"/>
        <v>-9.7519609921560384E-3</v>
      </c>
      <c r="W84" s="15">
        <f t="shared" si="26"/>
        <v>-9.9215603137587385E-2</v>
      </c>
      <c r="X84" s="15">
        <f t="shared" si="26"/>
        <v>-3.7311850752596978E-2</v>
      </c>
      <c r="Y84" s="15">
        <f t="shared" si="26"/>
        <v>-3.4767860928556306E-2</v>
      </c>
      <c r="Z84" s="15">
        <f t="shared" si="26"/>
        <v>-8.5647657409370331E-2</v>
      </c>
      <c r="AA84" s="15">
        <f t="shared" si="26"/>
        <v>-3.4555861776552885E-2</v>
      </c>
      <c r="AB84" s="15">
        <f t="shared" si="26"/>
        <v>-0.19673521305914776</v>
      </c>
      <c r="AC84" s="15">
        <f t="shared" si="26"/>
        <v>-0.10854356582573658</v>
      </c>
      <c r="AD84" s="15">
        <f t="shared" si="26"/>
        <v>-1.1659953360186453E-2</v>
      </c>
      <c r="AE84" s="15">
        <f t="shared" si="26"/>
        <v>4.091583633665475E-2</v>
      </c>
      <c r="AF84" s="15">
        <f t="shared" si="26"/>
        <v>2.7135891456434282E-2</v>
      </c>
      <c r="AG84" s="15">
        <f t="shared" si="26"/>
        <v>8.6919652321391216E-3</v>
      </c>
      <c r="AH84" s="15">
        <f t="shared" si="26"/>
        <v>-0.16239135043459832</v>
      </c>
      <c r="AI84" s="21">
        <f t="shared" si="26"/>
        <v>-0.15687937248251013</v>
      </c>
      <c r="AJ84" s="21">
        <f t="shared" si="26"/>
        <v>-0.12635149459402167</v>
      </c>
      <c r="AK84" s="21">
        <f t="shared" si="26"/>
        <v>-3.5827856688573224E-2</v>
      </c>
      <c r="AL84" s="21">
        <f t="shared" si="26"/>
        <v>-6.2327750688997242E-2</v>
      </c>
    </row>
    <row r="85" spans="1:38" x14ac:dyDescent="0.4">
      <c r="A85" s="16" t="s">
        <v>27</v>
      </c>
      <c r="D85" s="10"/>
      <c r="E85" s="17">
        <f t="shared" ref="E85:AL85" si="27">(E83-D83)/D83</f>
        <v>0.22344710621157521</v>
      </c>
      <c r="F85" s="17">
        <f t="shared" si="27"/>
        <v>-0.65447929301680818</v>
      </c>
      <c r="G85" s="17">
        <f t="shared" si="27"/>
        <v>0.2542627883650953</v>
      </c>
      <c r="H85" s="17">
        <f t="shared" si="27"/>
        <v>-0.28588564574170333</v>
      </c>
      <c r="I85" s="17">
        <f t="shared" si="27"/>
        <v>-0.13157894736842102</v>
      </c>
      <c r="J85" s="17">
        <f t="shared" si="27"/>
        <v>0.17601547388781433</v>
      </c>
      <c r="K85" s="17">
        <f t="shared" si="27"/>
        <v>0.35745614035087708</v>
      </c>
      <c r="L85" s="17">
        <f t="shared" si="27"/>
        <v>0.27019386106623583</v>
      </c>
      <c r="M85" s="17">
        <f t="shared" si="27"/>
        <v>-0.31414944356120822</v>
      </c>
      <c r="N85" s="17">
        <f t="shared" si="27"/>
        <v>8.808530366249423E-2</v>
      </c>
      <c r="O85" s="17">
        <f t="shared" si="27"/>
        <v>0.40477204942479755</v>
      </c>
      <c r="P85" s="17">
        <f t="shared" si="27"/>
        <v>-1.1525629360024216E-2</v>
      </c>
      <c r="Q85" s="17">
        <f t="shared" si="27"/>
        <v>9.7575943540963384E-2</v>
      </c>
      <c r="R85" s="17">
        <f t="shared" si="27"/>
        <v>0.21973720995247409</v>
      </c>
      <c r="S85" s="17">
        <f t="shared" si="27"/>
        <v>6.1884024753609969E-2</v>
      </c>
      <c r="T85" s="17">
        <f t="shared" si="27"/>
        <v>-0.12713144830563353</v>
      </c>
      <c r="U85" s="17">
        <f t="shared" si="27"/>
        <v>-0.40751730959446086</v>
      </c>
      <c r="V85" s="17">
        <f t="shared" si="27"/>
        <v>0.94949916527545897</v>
      </c>
      <c r="W85" s="17">
        <f t="shared" si="27"/>
        <v>-9.0344679940055586E-2</v>
      </c>
      <c r="X85" s="17">
        <f t="shared" si="27"/>
        <v>6.8722052247587595E-2</v>
      </c>
      <c r="Y85" s="17">
        <f t="shared" si="27"/>
        <v>2.6425897379431531E-3</v>
      </c>
      <c r="Z85" s="17">
        <f t="shared" si="27"/>
        <v>-5.2712497254557386E-2</v>
      </c>
      <c r="AA85" s="17">
        <f t="shared" si="27"/>
        <v>5.5877579411082748E-2</v>
      </c>
      <c r="AB85" s="17">
        <f t="shared" si="27"/>
        <v>-0.16798418972332019</v>
      </c>
      <c r="AC85" s="17">
        <f t="shared" si="27"/>
        <v>0.10979150171549237</v>
      </c>
      <c r="AD85" s="17">
        <f t="shared" si="27"/>
        <v>0.10868014268727702</v>
      </c>
      <c r="AE85" s="17">
        <f t="shared" si="27"/>
        <v>5.3196053196053181E-2</v>
      </c>
      <c r="AF85" s="17">
        <f t="shared" si="27"/>
        <v>-1.3238289205702638E-2</v>
      </c>
      <c r="AG85" s="17">
        <f t="shared" si="27"/>
        <v>-1.795665634674928E-2</v>
      </c>
      <c r="AH85" s="22">
        <f t="shared" si="27"/>
        <v>-0.16960907944514511</v>
      </c>
      <c r="AI85" s="23">
        <f t="shared" si="27"/>
        <v>6.5806125031637516E-3</v>
      </c>
      <c r="AJ85" s="23">
        <f t="shared" si="27"/>
        <v>3.6208197133517736E-2</v>
      </c>
      <c r="AK85" s="23">
        <f t="shared" si="27"/>
        <v>0.10361562727493336</v>
      </c>
      <c r="AL85" s="23">
        <f t="shared" si="27"/>
        <v>-2.7484608619173286E-2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4.7169999999999998E-3</v>
      </c>
      <c r="E96" s="10">
        <f t="shared" si="28"/>
        <v>5.7710000000000001E-3</v>
      </c>
      <c r="F96" s="10">
        <f t="shared" si="28"/>
        <v>1.9940000000000001E-3</v>
      </c>
      <c r="G96" s="10">
        <f t="shared" si="28"/>
        <v>2.5010000000000002E-3</v>
      </c>
      <c r="H96" s="10">
        <f t="shared" si="28"/>
        <v>1.786E-3</v>
      </c>
      <c r="I96" s="10">
        <f t="shared" si="28"/>
        <v>1.5510000000000001E-3</v>
      </c>
      <c r="J96" s="10">
        <f t="shared" si="28"/>
        <v>1.8240000000000001E-3</v>
      </c>
      <c r="K96" s="10">
        <f t="shared" si="28"/>
        <v>2.4759999999999999E-3</v>
      </c>
      <c r="L96" s="10">
        <f t="shared" si="28"/>
        <v>3.1449999999999998E-3</v>
      </c>
      <c r="M96" s="10">
        <f t="shared" si="28"/>
        <v>2.1570000000000001E-3</v>
      </c>
      <c r="N96" s="10">
        <f t="shared" si="28"/>
        <v>2.3470000000000001E-3</v>
      </c>
      <c r="O96" s="10">
        <f t="shared" si="28"/>
        <v>3.297E-3</v>
      </c>
      <c r="P96" s="10">
        <f t="shared" si="28"/>
        <v>3.2590000000000002E-3</v>
      </c>
      <c r="Q96" s="10">
        <f t="shared" si="28"/>
        <v>3.5769999999999999E-3</v>
      </c>
      <c r="R96" s="10">
        <f t="shared" si="28"/>
        <v>4.3629999999999997E-3</v>
      </c>
      <c r="S96" s="10">
        <f t="shared" si="28"/>
        <v>4.633E-3</v>
      </c>
      <c r="T96" s="10">
        <f t="shared" si="28"/>
        <v>4.0439999999999999E-3</v>
      </c>
      <c r="U96" s="10">
        <f t="shared" si="28"/>
        <v>2.3960000000000001E-3</v>
      </c>
      <c r="V96" s="10">
        <f t="shared" si="28"/>
        <v>4.6709999999999998E-3</v>
      </c>
      <c r="W96" s="10">
        <f t="shared" si="28"/>
        <v>4.2490000000000002E-3</v>
      </c>
      <c r="X96" s="10">
        <f t="shared" si="28"/>
        <v>4.5409999999999999E-3</v>
      </c>
      <c r="Y96" s="10">
        <f t="shared" si="28"/>
        <v>4.5529999999999998E-3</v>
      </c>
      <c r="Z96" s="10">
        <f t="shared" si="28"/>
        <v>4.313E-3</v>
      </c>
      <c r="AA96" s="10">
        <f t="shared" si="28"/>
        <v>4.5539999999999999E-3</v>
      </c>
      <c r="AB96" s="10">
        <f t="shared" si="28"/>
        <v>3.7889999999999998E-3</v>
      </c>
      <c r="AC96" s="10">
        <f t="shared" si="28"/>
        <v>4.2050000000000004E-3</v>
      </c>
      <c r="AD96" s="10">
        <f t="shared" si="28"/>
        <v>4.6620000000000003E-3</v>
      </c>
      <c r="AE96" s="10">
        <f t="shared" si="28"/>
        <v>4.9100000000000003E-3</v>
      </c>
      <c r="AF96" s="10">
        <f t="shared" si="28"/>
        <v>4.8450000000000003E-3</v>
      </c>
      <c r="AG96" s="10">
        <f t="shared" si="28"/>
        <v>4.7580000000000001E-3</v>
      </c>
      <c r="AH96" s="10">
        <f t="shared" si="28"/>
        <v>3.9509999999999997E-3</v>
      </c>
      <c r="AI96" s="27">
        <f t="shared" si="28"/>
        <v>3.9769999999999996E-3</v>
      </c>
      <c r="AJ96" s="27">
        <f t="shared" si="28"/>
        <v>4.1209999999999997E-3</v>
      </c>
      <c r="AK96" s="27">
        <f t="shared" si="28"/>
        <v>4.548E-3</v>
      </c>
      <c r="AL96" s="27">
        <f t="shared" si="28"/>
        <v>4.4229999999999998E-3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0.22344710621157521</v>
      </c>
      <c r="F97" s="15">
        <f t="shared" si="29"/>
        <v>-0.57727369090523639</v>
      </c>
      <c r="G97" s="15">
        <f t="shared" si="29"/>
        <v>-0.4697901208395166</v>
      </c>
      <c r="H97" s="15">
        <f t="shared" si="29"/>
        <v>-0.62136951452194189</v>
      </c>
      <c r="I97" s="15">
        <f t="shared" si="29"/>
        <v>-0.67118931524273895</v>
      </c>
      <c r="J97" s="15">
        <f t="shared" si="29"/>
        <v>-0.61331354674581295</v>
      </c>
      <c r="K97" s="15">
        <f t="shared" si="29"/>
        <v>-0.47509009963960147</v>
      </c>
      <c r="L97" s="15">
        <f t="shared" si="29"/>
        <v>-0.33326266694933221</v>
      </c>
      <c r="M97" s="15">
        <f t="shared" si="29"/>
        <v>-0.54271782912868349</v>
      </c>
      <c r="N97" s="15">
        <f t="shared" si="29"/>
        <v>-0.50243799024803892</v>
      </c>
      <c r="O97" s="15">
        <f t="shared" si="29"/>
        <v>-0.30103879584481658</v>
      </c>
      <c r="P97" s="15">
        <f t="shared" si="29"/>
        <v>-0.30909476362094546</v>
      </c>
      <c r="Q97" s="15">
        <f t="shared" si="29"/>
        <v>-0.24167903328386686</v>
      </c>
      <c r="R97" s="15">
        <f t="shared" si="29"/>
        <v>-7.5047699809200799E-2</v>
      </c>
      <c r="S97" s="20">
        <f t="shared" si="29"/>
        <v>-1.7807928768284902E-2</v>
      </c>
      <c r="T97" s="15">
        <f t="shared" si="29"/>
        <v>-0.14267542929828281</v>
      </c>
      <c r="U97" s="15">
        <f t="shared" si="29"/>
        <v>-0.49205003179987278</v>
      </c>
      <c r="V97" s="15">
        <f t="shared" si="29"/>
        <v>-9.7519609921560384E-3</v>
      </c>
      <c r="W97" s="15">
        <f t="shared" si="29"/>
        <v>-9.9215603137587385E-2</v>
      </c>
      <c r="X97" s="15">
        <f t="shared" si="29"/>
        <v>-3.7311850752596978E-2</v>
      </c>
      <c r="Y97" s="15">
        <f t="shared" si="29"/>
        <v>-3.4767860928556306E-2</v>
      </c>
      <c r="Z97" s="15">
        <f t="shared" si="29"/>
        <v>-8.5647657409370331E-2</v>
      </c>
      <c r="AA97" s="15">
        <f t="shared" si="29"/>
        <v>-3.4555861776552885E-2</v>
      </c>
      <c r="AB97" s="15">
        <f t="shared" si="29"/>
        <v>-0.19673521305914776</v>
      </c>
      <c r="AC97" s="15">
        <f t="shared" si="29"/>
        <v>-0.10854356582573658</v>
      </c>
      <c r="AD97" s="15">
        <f t="shared" si="29"/>
        <v>-1.1659953360186453E-2</v>
      </c>
      <c r="AE97" s="15">
        <f t="shared" si="29"/>
        <v>4.091583633665475E-2</v>
      </c>
      <c r="AF97" s="15">
        <f t="shared" si="29"/>
        <v>2.7135891456434282E-2</v>
      </c>
      <c r="AG97" s="15">
        <f t="shared" si="29"/>
        <v>8.6919652321391216E-3</v>
      </c>
      <c r="AH97" s="15">
        <f t="shared" si="29"/>
        <v>-0.16239135043459832</v>
      </c>
      <c r="AI97" s="21">
        <f t="shared" si="29"/>
        <v>-0.15687937248251013</v>
      </c>
      <c r="AJ97" s="21">
        <f t="shared" si="29"/>
        <v>-0.12635149459402167</v>
      </c>
      <c r="AK97" s="21">
        <f t="shared" si="29"/>
        <v>-3.5827856688573224E-2</v>
      </c>
      <c r="AL97" s="21">
        <f t="shared" si="29"/>
        <v>-6.2327750688997242E-2</v>
      </c>
    </row>
    <row r="98" spans="1:38" x14ac:dyDescent="0.4">
      <c r="A98" s="16" t="s">
        <v>27</v>
      </c>
      <c r="D98" s="10"/>
      <c r="E98" s="17">
        <f t="shared" ref="E98:AL98" si="30">(E96-D96)/D96</f>
        <v>0.22344710621157521</v>
      </c>
      <c r="F98" s="17">
        <f t="shared" si="30"/>
        <v>-0.65447929301680818</v>
      </c>
      <c r="G98" s="17">
        <f t="shared" si="30"/>
        <v>0.2542627883650953</v>
      </c>
      <c r="H98" s="17">
        <f t="shared" si="30"/>
        <v>-0.28588564574170333</v>
      </c>
      <c r="I98" s="17">
        <f t="shared" si="30"/>
        <v>-0.13157894736842102</v>
      </c>
      <c r="J98" s="17">
        <f t="shared" si="30"/>
        <v>0.17601547388781433</v>
      </c>
      <c r="K98" s="17">
        <f t="shared" si="30"/>
        <v>0.35745614035087708</v>
      </c>
      <c r="L98" s="17">
        <f t="shared" si="30"/>
        <v>0.27019386106623583</v>
      </c>
      <c r="M98" s="17">
        <f t="shared" si="30"/>
        <v>-0.31414944356120822</v>
      </c>
      <c r="N98" s="17">
        <f t="shared" si="30"/>
        <v>8.808530366249423E-2</v>
      </c>
      <c r="O98" s="17">
        <f t="shared" si="30"/>
        <v>0.40477204942479755</v>
      </c>
      <c r="P98" s="17">
        <f t="shared" si="30"/>
        <v>-1.1525629360024216E-2</v>
      </c>
      <c r="Q98" s="17">
        <f t="shared" si="30"/>
        <v>9.7575943540963384E-2</v>
      </c>
      <c r="R98" s="17">
        <f t="shared" si="30"/>
        <v>0.21973720995247409</v>
      </c>
      <c r="S98" s="17">
        <f t="shared" si="30"/>
        <v>6.1884024753609969E-2</v>
      </c>
      <c r="T98" s="17">
        <f t="shared" si="30"/>
        <v>-0.12713144830563353</v>
      </c>
      <c r="U98" s="17">
        <f t="shared" si="30"/>
        <v>-0.40751730959446086</v>
      </c>
      <c r="V98" s="17">
        <f t="shared" si="30"/>
        <v>0.94949916527545897</v>
      </c>
      <c r="W98" s="17">
        <f t="shared" si="30"/>
        <v>-9.0344679940055586E-2</v>
      </c>
      <c r="X98" s="17">
        <f t="shared" si="30"/>
        <v>6.8722052247587595E-2</v>
      </c>
      <c r="Y98" s="17">
        <f t="shared" si="30"/>
        <v>2.6425897379431531E-3</v>
      </c>
      <c r="Z98" s="17">
        <f t="shared" si="30"/>
        <v>-5.2712497254557386E-2</v>
      </c>
      <c r="AA98" s="17">
        <f t="shared" si="30"/>
        <v>5.5877579411082748E-2</v>
      </c>
      <c r="AB98" s="17">
        <f t="shared" si="30"/>
        <v>-0.16798418972332019</v>
      </c>
      <c r="AC98" s="17">
        <f t="shared" si="30"/>
        <v>0.10979150171549237</v>
      </c>
      <c r="AD98" s="17">
        <f t="shared" si="30"/>
        <v>0.10868014268727702</v>
      </c>
      <c r="AE98" s="17">
        <f t="shared" si="30"/>
        <v>5.3196053196053181E-2</v>
      </c>
      <c r="AF98" s="17">
        <f t="shared" si="30"/>
        <v>-1.3238289205702638E-2</v>
      </c>
      <c r="AG98" s="17">
        <f t="shared" si="30"/>
        <v>-1.795665634674928E-2</v>
      </c>
      <c r="AH98" s="22">
        <f t="shared" si="30"/>
        <v>-0.16960907944514511</v>
      </c>
      <c r="AI98" s="23">
        <f t="shared" si="30"/>
        <v>6.5806125031637516E-3</v>
      </c>
      <c r="AJ98" s="23">
        <f t="shared" si="30"/>
        <v>3.6208197133517736E-2</v>
      </c>
      <c r="AK98" s="23">
        <f t="shared" si="30"/>
        <v>0.10361562727493336</v>
      </c>
      <c r="AL98" s="23">
        <f t="shared" si="30"/>
        <v>-2.7484608619173286E-2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4.7169999999999998E-3</v>
      </c>
      <c r="E100" s="2">
        <v>5.7710000000000001E-3</v>
      </c>
      <c r="F100" s="2">
        <v>1.9940000000000001E-3</v>
      </c>
      <c r="G100" s="2">
        <v>2.5010000000000002E-3</v>
      </c>
      <c r="H100" s="2">
        <v>1.786E-3</v>
      </c>
      <c r="I100" s="2">
        <v>1.5510000000000001E-3</v>
      </c>
      <c r="J100" s="2">
        <v>1.8240000000000001E-3</v>
      </c>
      <c r="K100" s="2">
        <v>2.4759999999999999E-3</v>
      </c>
      <c r="L100" s="2">
        <v>3.1449999999999998E-3</v>
      </c>
      <c r="M100" s="2">
        <v>2.1570000000000001E-3</v>
      </c>
      <c r="N100" s="2">
        <v>2.3470000000000001E-3</v>
      </c>
      <c r="O100" s="2">
        <v>3.297E-3</v>
      </c>
      <c r="P100" s="2">
        <v>3.2590000000000002E-3</v>
      </c>
      <c r="Q100" s="2">
        <v>3.5769999999999999E-3</v>
      </c>
      <c r="R100" s="2">
        <v>4.3629999999999997E-3</v>
      </c>
      <c r="S100" s="2">
        <v>4.633E-3</v>
      </c>
      <c r="T100" s="2">
        <v>4.0439999999999999E-3</v>
      </c>
      <c r="U100" s="2">
        <v>2.3960000000000001E-3</v>
      </c>
      <c r="V100" s="2">
        <v>4.6709999999999998E-3</v>
      </c>
      <c r="W100" s="2">
        <v>4.2490000000000002E-3</v>
      </c>
      <c r="X100" s="2">
        <v>4.5409999999999999E-3</v>
      </c>
      <c r="Y100" s="2">
        <v>4.5529999999999998E-3</v>
      </c>
      <c r="Z100" s="2">
        <v>4.313E-3</v>
      </c>
      <c r="AA100" s="2">
        <v>4.5539999999999999E-3</v>
      </c>
      <c r="AB100" s="2">
        <v>3.7889999999999998E-3</v>
      </c>
      <c r="AC100" s="2">
        <v>4.2050000000000004E-3</v>
      </c>
      <c r="AD100" s="2">
        <v>4.6620000000000003E-3</v>
      </c>
      <c r="AE100" s="2">
        <v>4.9100000000000003E-3</v>
      </c>
      <c r="AF100" s="2">
        <v>4.8450000000000003E-3</v>
      </c>
      <c r="AG100" s="2">
        <v>4.7580000000000001E-3</v>
      </c>
      <c r="AH100" s="2">
        <v>3.9509999999999997E-3</v>
      </c>
      <c r="AI100" s="49">
        <v>3.9769999999999996E-3</v>
      </c>
      <c r="AJ100" s="2">
        <v>4.1209999999999997E-3</v>
      </c>
      <c r="AK100" s="39">
        <v>4.548E-3</v>
      </c>
      <c r="AL100" s="2">
        <v>4.4229999999999998E-3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93</v>
      </c>
      <c r="B127" s="4"/>
      <c r="C127" s="4"/>
    </row>
    <row r="128" spans="1:34" x14ac:dyDescent="0.4">
      <c r="A128" s="4" t="s">
        <v>94</v>
      </c>
      <c r="B128" s="4"/>
      <c r="C128" s="4"/>
    </row>
    <row r="129" spans="1:38" x14ac:dyDescent="0.4">
      <c r="A129" s="33" t="s">
        <v>95</v>
      </c>
      <c r="B129" s="6"/>
      <c r="C129" s="6"/>
    </row>
    <row r="130" spans="1:38" x14ac:dyDescent="0.4">
      <c r="A130" s="4" t="s">
        <v>96</v>
      </c>
      <c r="B130" s="4"/>
      <c r="C130" s="4"/>
    </row>
    <row r="131" spans="1:38" x14ac:dyDescent="0.4">
      <c r="A131" s="6" t="s">
        <v>97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D138+D145+D152+D159+D173</f>
        <v>2.5125720907052504E-3</v>
      </c>
      <c r="E132" s="10">
        <f t="shared" si="31"/>
        <v>2.7532801597332994E-3</v>
      </c>
      <c r="F132" s="10">
        <f t="shared" si="31"/>
        <v>1.764976946227946E-3</v>
      </c>
      <c r="G132" s="10">
        <f t="shared" si="31"/>
        <v>1.3212767213874365E-3</v>
      </c>
      <c r="H132" s="10">
        <f t="shared" si="31"/>
        <v>9.9164421327500255E-4</v>
      </c>
      <c r="I132" s="10">
        <f t="shared" si="31"/>
        <v>1.3394178769507033E-3</v>
      </c>
      <c r="J132" s="10">
        <f t="shared" si="31"/>
        <v>1.4745653225775859E-3</v>
      </c>
      <c r="K132" s="10">
        <f t="shared" si="31"/>
        <v>1.650472937177841E-3</v>
      </c>
      <c r="L132" s="10">
        <f t="shared" si="31"/>
        <v>1.7435351794741275E-3</v>
      </c>
      <c r="M132" s="10">
        <f t="shared" si="31"/>
        <v>1.569242760112082E-3</v>
      </c>
      <c r="N132" s="10">
        <f t="shared" si="31"/>
        <v>1.4005445633346698E-3</v>
      </c>
      <c r="O132" s="10">
        <f t="shared" si="31"/>
        <v>1.5287990819774467E-3</v>
      </c>
      <c r="P132" s="10">
        <f t="shared" si="31"/>
        <v>1.578904417572187E-3</v>
      </c>
      <c r="Q132" s="10">
        <f t="shared" si="31"/>
        <v>1.6199587099415315E-3</v>
      </c>
      <c r="R132" s="10">
        <f t="shared" si="31"/>
        <v>1.7963563748220198E-3</v>
      </c>
      <c r="S132" s="10">
        <f t="shared" si="31"/>
        <v>5.2069899999999999E-3</v>
      </c>
      <c r="T132" s="10">
        <f t="shared" si="31"/>
        <v>6.0548300000000006E-3</v>
      </c>
      <c r="U132" s="10">
        <f t="shared" si="31"/>
        <v>6.8503600000000007E-3</v>
      </c>
      <c r="V132" s="10">
        <f t="shared" si="31"/>
        <v>6.8126000000000003E-3</v>
      </c>
      <c r="W132" s="10">
        <f t="shared" si="31"/>
        <v>5.5080600000000004E-3</v>
      </c>
      <c r="X132" s="10">
        <f t="shared" si="31"/>
        <v>5.6751900000000001E-3</v>
      </c>
      <c r="Y132" s="10">
        <f t="shared" si="31"/>
        <v>5.63899E-3</v>
      </c>
      <c r="Z132" s="10">
        <f t="shared" si="31"/>
        <v>5.4061699999999992E-3</v>
      </c>
      <c r="AA132" s="10">
        <f t="shared" si="31"/>
        <v>7.0731600000000002E-3</v>
      </c>
      <c r="AB132" s="10">
        <f t="shared" si="31"/>
        <v>5.1398099999999999E-3</v>
      </c>
      <c r="AC132" s="10">
        <f t="shared" si="31"/>
        <v>6.2551300000000002E-3</v>
      </c>
      <c r="AD132" s="10">
        <f t="shared" si="31"/>
        <v>7.6121000000000001E-3</v>
      </c>
      <c r="AE132" s="10">
        <f t="shared" si="31"/>
        <v>7.9877000000000004E-3</v>
      </c>
      <c r="AF132" s="10">
        <f t="shared" si="31"/>
        <v>8.4869999999999998E-3</v>
      </c>
      <c r="AG132" s="10">
        <f t="shared" si="31"/>
        <v>8.8722999999999996E-3</v>
      </c>
      <c r="AH132" s="10">
        <f t="shared" si="31"/>
        <v>7.8340000000000007E-3</v>
      </c>
      <c r="AI132" s="10">
        <f t="shared" si="31"/>
        <v>7.9158000000000006E-3</v>
      </c>
      <c r="AJ132" s="10">
        <f t="shared" si="31"/>
        <v>8.5395000000000002E-3</v>
      </c>
      <c r="AK132" s="10">
        <f t="shared" si="31"/>
        <v>8.7259E-3</v>
      </c>
      <c r="AL132" s="10">
        <f t="shared" si="31"/>
        <v>9.1943000000000007E-3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9.5801457764535206E-2</v>
      </c>
      <c r="F133" s="15">
        <f t="shared" si="32"/>
        <v>-0.29754176894779683</v>
      </c>
      <c r="G133" s="15">
        <f t="shared" si="32"/>
        <v>-0.47413380643873621</v>
      </c>
      <c r="H133" s="15">
        <f t="shared" si="32"/>
        <v>-0.60532706028878192</v>
      </c>
      <c r="I133" s="15">
        <f t="shared" si="32"/>
        <v>-0.46691365318208883</v>
      </c>
      <c r="J133" s="15">
        <f t="shared" si="32"/>
        <v>-0.41312516841509123</v>
      </c>
      <c r="K133" s="15">
        <f t="shared" si="32"/>
        <v>-0.34311419629174816</v>
      </c>
      <c r="L133" s="15">
        <f t="shared" si="32"/>
        <v>-0.30607556060819852</v>
      </c>
      <c r="M133" s="15">
        <f t="shared" si="32"/>
        <v>-0.37544368740018386</v>
      </c>
      <c r="N133" s="15">
        <f t="shared" si="32"/>
        <v>-0.44258532182391913</v>
      </c>
      <c r="O133" s="15">
        <f t="shared" si="32"/>
        <v>-0.3915402118677796</v>
      </c>
      <c r="P133" s="15">
        <f t="shared" si="32"/>
        <v>-0.37159836192839085</v>
      </c>
      <c r="Q133" s="15">
        <f t="shared" si="32"/>
        <v>-0.35525881389264835</v>
      </c>
      <c r="R133" s="15">
        <f t="shared" si="32"/>
        <v>-0.28505280247787718</v>
      </c>
      <c r="S133" s="20">
        <f t="shared" si="32"/>
        <v>1.0723743685851646</v>
      </c>
      <c r="T133" s="15">
        <f t="shared" si="32"/>
        <v>1.4098134427261264</v>
      </c>
      <c r="U133" s="15">
        <f t="shared" si="32"/>
        <v>1.7264332137340512</v>
      </c>
      <c r="V133" s="15">
        <f t="shared" si="32"/>
        <v>1.711404789220508</v>
      </c>
      <c r="W133" s="15">
        <f t="shared" si="32"/>
        <v>1.1921997861776576</v>
      </c>
      <c r="X133" s="15">
        <f t="shared" si="32"/>
        <v>1.2587172805883706</v>
      </c>
      <c r="Y133" s="15">
        <f t="shared" si="32"/>
        <v>1.244309733782484</v>
      </c>
      <c r="Z133" s="15">
        <f t="shared" si="32"/>
        <v>1.1516477158999838</v>
      </c>
      <c r="AA133" s="15">
        <f t="shared" si="32"/>
        <v>1.8151072863404469</v>
      </c>
      <c r="AB133" s="15">
        <f t="shared" si="32"/>
        <v>1.0456368273028591</v>
      </c>
      <c r="AC133" s="15">
        <f t="shared" si="32"/>
        <v>1.4895325483951611</v>
      </c>
      <c r="AD133" s="15">
        <f t="shared" si="32"/>
        <v>2.0296046143947142</v>
      </c>
      <c r="AE133" s="15">
        <f t="shared" si="32"/>
        <v>2.1790928624690502</v>
      </c>
      <c r="AF133" s="15">
        <f t="shared" si="32"/>
        <v>2.3778135287723408</v>
      </c>
      <c r="AG133" s="15">
        <f t="shared" si="32"/>
        <v>2.531162362593006</v>
      </c>
      <c r="AH133" s="15">
        <f t="shared" si="32"/>
        <v>2.1179204883236151</v>
      </c>
      <c r="AI133" s="21">
        <f t="shared" si="32"/>
        <v>2.1504767681225521</v>
      </c>
      <c r="AJ133" s="21">
        <f t="shared" si="32"/>
        <v>2.3987084516261818</v>
      </c>
      <c r="AK133" s="21">
        <f t="shared" si="32"/>
        <v>2.4728953777205809</v>
      </c>
      <c r="AL133" s="21">
        <f t="shared" si="32"/>
        <v>2.659317889429897</v>
      </c>
    </row>
    <row r="134" spans="1:38" x14ac:dyDescent="0.4">
      <c r="A134" s="16" t="s">
        <v>27</v>
      </c>
      <c r="D134" s="10"/>
      <c r="E134" s="17">
        <f t="shared" ref="E134:AL134" si="33">(E132-D132)/D132</f>
        <v>9.5801457764535206E-2</v>
      </c>
      <c r="F134" s="17">
        <f t="shared" si="33"/>
        <v>-0.35895483066317774</v>
      </c>
      <c r="G134" s="17">
        <f t="shared" si="33"/>
        <v>-0.2513915129536235</v>
      </c>
      <c r="H134" s="17">
        <f t="shared" si="33"/>
        <v>-0.24948029642594161</v>
      </c>
      <c r="I134" s="17">
        <f t="shared" si="33"/>
        <v>0.35070407210580501</v>
      </c>
      <c r="J134" s="17">
        <f t="shared" si="33"/>
        <v>0.10090013576237837</v>
      </c>
      <c r="K134" s="17">
        <f t="shared" si="33"/>
        <v>0.11929455542380663</v>
      </c>
      <c r="L134" s="17">
        <f t="shared" si="33"/>
        <v>5.6385197357682472E-2</v>
      </c>
      <c r="M134" s="17">
        <f t="shared" si="33"/>
        <v>-9.9964957067636737E-2</v>
      </c>
      <c r="N134" s="17">
        <f t="shared" si="33"/>
        <v>-0.10750293139180266</v>
      </c>
      <c r="O134" s="17">
        <f t="shared" si="33"/>
        <v>9.1574750279566505E-2</v>
      </c>
      <c r="P134" s="17">
        <f t="shared" si="33"/>
        <v>3.2774310362569586E-2</v>
      </c>
      <c r="Q134" s="17">
        <f t="shared" si="33"/>
        <v>2.6001759139081933E-2</v>
      </c>
      <c r="R134" s="17">
        <f t="shared" si="33"/>
        <v>0.10889022281737971</v>
      </c>
      <c r="S134" s="17">
        <f t="shared" si="33"/>
        <v>1.8986397537715201</v>
      </c>
      <c r="T134" s="17">
        <f t="shared" si="33"/>
        <v>0.16282727641113209</v>
      </c>
      <c r="U134" s="17">
        <f t="shared" si="33"/>
        <v>0.13138766901795756</v>
      </c>
      <c r="V134" s="17">
        <f t="shared" si="33"/>
        <v>-5.5121190711145684E-3</v>
      </c>
      <c r="W134" s="17">
        <f t="shared" si="33"/>
        <v>-0.19148929923964417</v>
      </c>
      <c r="X134" s="17">
        <f t="shared" si="33"/>
        <v>3.0342806723238254E-2</v>
      </c>
      <c r="Y134" s="17">
        <f t="shared" si="33"/>
        <v>-6.3786410675237513E-3</v>
      </c>
      <c r="Z134" s="17">
        <f t="shared" si="33"/>
        <v>-4.1287535533845739E-2</v>
      </c>
      <c r="AA134" s="17">
        <f t="shared" si="33"/>
        <v>0.3083495339584218</v>
      </c>
      <c r="AB134" s="17">
        <f t="shared" si="33"/>
        <v>-0.27333610437202049</v>
      </c>
      <c r="AC134" s="17">
        <f t="shared" si="33"/>
        <v>0.21699634811403543</v>
      </c>
      <c r="AD134" s="17">
        <f t="shared" si="33"/>
        <v>0.21693713799713193</v>
      </c>
      <c r="AE134" s="17">
        <f t="shared" si="33"/>
        <v>4.9342494186886701E-2</v>
      </c>
      <c r="AF134" s="17">
        <f t="shared" si="33"/>
        <v>6.2508606983236653E-2</v>
      </c>
      <c r="AG134" s="17">
        <f t="shared" si="33"/>
        <v>4.5398845292800742E-2</v>
      </c>
      <c r="AH134" s="22">
        <f t="shared" si="33"/>
        <v>-0.11702715192227484</v>
      </c>
      <c r="AI134" s="23">
        <f t="shared" si="33"/>
        <v>1.0441664539188144E-2</v>
      </c>
      <c r="AJ134" s="23">
        <f t="shared" si="33"/>
        <v>7.8791783521564407E-2</v>
      </c>
      <c r="AK134" s="23">
        <f t="shared" si="33"/>
        <v>2.1827975876807747E-2</v>
      </c>
      <c r="AL134" s="23">
        <f t="shared" si="33"/>
        <v>5.3679276636220991E-2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1.4637275552858669E-4</v>
      </c>
      <c r="E138" s="10">
        <f t="shared" si="34"/>
        <v>1.7790438907721394E-4</v>
      </c>
      <c r="F138" s="10">
        <f t="shared" si="34"/>
        <v>1.0441209060806976E-4</v>
      </c>
      <c r="G138" s="10">
        <f t="shared" si="34"/>
        <v>8.1139679498556214E-5</v>
      </c>
      <c r="H138" s="10">
        <f t="shared" si="34"/>
        <v>6.7620040655653004E-5</v>
      </c>
      <c r="I138" s="10">
        <f t="shared" si="34"/>
        <v>9.2317173691929712E-5</v>
      </c>
      <c r="J138" s="10">
        <f t="shared" si="34"/>
        <v>1.0219998879881448E-4</v>
      </c>
      <c r="K138" s="10">
        <f t="shared" si="34"/>
        <v>1.0481679056449974E-4</v>
      </c>
      <c r="L138" s="10">
        <f t="shared" si="34"/>
        <v>1.0218599785098917E-4</v>
      </c>
      <c r="M138" s="10">
        <f t="shared" si="34"/>
        <v>7.4860191777052285E-5</v>
      </c>
      <c r="N138" s="10">
        <f t="shared" si="34"/>
        <v>5.666010094354709E-5</v>
      </c>
      <c r="O138" s="10">
        <f t="shared" si="34"/>
        <v>5.9944157169434078E-5</v>
      </c>
      <c r="P138" s="10">
        <f t="shared" si="34"/>
        <v>6.1604304096702655E-5</v>
      </c>
      <c r="Q138" s="10">
        <f t="shared" si="34"/>
        <v>6.3911831517204354E-5</v>
      </c>
      <c r="R138" s="10">
        <f t="shared" si="34"/>
        <v>6.3074166847592599E-5</v>
      </c>
      <c r="S138" s="10">
        <f t="shared" si="34"/>
        <v>6.6000000000000005E-5</v>
      </c>
      <c r="T138" s="10">
        <f t="shared" si="34"/>
        <v>7.4999999999999993E-5</v>
      </c>
      <c r="U138" s="10">
        <f t="shared" si="34"/>
        <v>9.2999999999999997E-5</v>
      </c>
      <c r="V138" s="10">
        <f t="shared" si="34"/>
        <v>9.6000000000000002E-5</v>
      </c>
      <c r="W138" s="10">
        <f t="shared" si="34"/>
        <v>8.0000000000000007E-5</v>
      </c>
      <c r="X138" s="10">
        <f t="shared" si="34"/>
        <v>7.2000000000000002E-5</v>
      </c>
      <c r="Y138" s="10">
        <f t="shared" si="34"/>
        <v>6.6000000000000005E-5</v>
      </c>
      <c r="Z138" s="10">
        <f t="shared" si="34"/>
        <v>6.3E-5</v>
      </c>
      <c r="AA138" s="10">
        <f t="shared" si="34"/>
        <v>6.2000000000000003E-5</v>
      </c>
      <c r="AB138" s="10">
        <f t="shared" si="34"/>
        <v>6.2000000000000003E-5</v>
      </c>
      <c r="AC138" s="10">
        <f t="shared" si="34"/>
        <v>6.6000000000000005E-5</v>
      </c>
      <c r="AD138" s="10">
        <f t="shared" si="34"/>
        <v>7.2000000000000002E-5</v>
      </c>
      <c r="AE138" s="10">
        <f t="shared" si="34"/>
        <v>7.4999999999999993E-5</v>
      </c>
      <c r="AF138" s="10">
        <f t="shared" si="34"/>
        <v>7.8999999999999996E-5</v>
      </c>
      <c r="AG138" s="10">
        <f t="shared" si="34"/>
        <v>8.2000000000000001E-5</v>
      </c>
      <c r="AH138" s="10">
        <f t="shared" si="34"/>
        <v>7.7999999999999999E-5</v>
      </c>
      <c r="AI138" s="27">
        <f t="shared" si="34"/>
        <v>7.8999999999999996E-5</v>
      </c>
      <c r="AJ138" s="27">
        <f t="shared" si="34"/>
        <v>8.6000000000000003E-5</v>
      </c>
      <c r="AK138" s="27">
        <f t="shared" si="34"/>
        <v>9.1000000000000003E-5</v>
      </c>
      <c r="AL138" s="27">
        <f t="shared" si="34"/>
        <v>9.2E-5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0.21542009942191123</v>
      </c>
      <c r="F139" s="15">
        <f t="shared" si="35"/>
        <v>-0.28666991182195778</v>
      </c>
      <c r="G139" s="15">
        <f t="shared" si="35"/>
        <v>-0.44566405677380594</v>
      </c>
      <c r="H139" s="15">
        <f t="shared" si="35"/>
        <v>-0.53802850529484791</v>
      </c>
      <c r="I139" s="15">
        <f t="shared" si="35"/>
        <v>-0.3693008418229845</v>
      </c>
      <c r="J139" s="15">
        <f t="shared" si="35"/>
        <v>-0.30178270929076856</v>
      </c>
      <c r="K139" s="15">
        <f t="shared" si="35"/>
        <v>-0.28390505332784449</v>
      </c>
      <c r="L139" s="15">
        <f t="shared" si="35"/>
        <v>-0.30187829366215502</v>
      </c>
      <c r="M139" s="15">
        <f t="shared" si="35"/>
        <v>-0.48856471611322472</v>
      </c>
      <c r="N139" s="15">
        <f t="shared" si="35"/>
        <v>-0.61290541577266855</v>
      </c>
      <c r="O139" s="15">
        <f t="shared" si="35"/>
        <v>-0.59046916242738257</v>
      </c>
      <c r="P139" s="15">
        <f t="shared" si="35"/>
        <v>-0.57912725032582102</v>
      </c>
      <c r="Q139" s="15">
        <f t="shared" si="35"/>
        <v>-0.56336251724985575</v>
      </c>
      <c r="R139" s="15">
        <f t="shared" si="35"/>
        <v>-0.56908533545182749</v>
      </c>
      <c r="S139" s="20">
        <f t="shared" si="35"/>
        <v>-0.54909641646317053</v>
      </c>
      <c r="T139" s="15">
        <f t="shared" si="35"/>
        <v>-0.48760956416269385</v>
      </c>
      <c r="U139" s="15">
        <f t="shared" si="35"/>
        <v>-0.36463585956174038</v>
      </c>
      <c r="V139" s="15">
        <f t="shared" si="35"/>
        <v>-0.34414024212824806</v>
      </c>
      <c r="W139" s="15">
        <f t="shared" si="35"/>
        <v>-0.45345020177354006</v>
      </c>
      <c r="X139" s="15">
        <f t="shared" si="35"/>
        <v>-0.50810518159618601</v>
      </c>
      <c r="Y139" s="15">
        <f t="shared" si="35"/>
        <v>-0.54909641646317053</v>
      </c>
      <c r="Z139" s="15">
        <f t="shared" si="35"/>
        <v>-0.5695920338966628</v>
      </c>
      <c r="AA139" s="15">
        <f t="shared" si="35"/>
        <v>-0.57642390637449359</v>
      </c>
      <c r="AB139" s="15">
        <f t="shared" si="35"/>
        <v>-0.57642390637449359</v>
      </c>
      <c r="AC139" s="15">
        <f t="shared" si="35"/>
        <v>-0.54909641646317053</v>
      </c>
      <c r="AD139" s="15">
        <f t="shared" si="35"/>
        <v>-0.50810518159618601</v>
      </c>
      <c r="AE139" s="15">
        <f t="shared" si="35"/>
        <v>-0.48760956416269385</v>
      </c>
      <c r="AF139" s="15">
        <f t="shared" si="35"/>
        <v>-0.46028207425137085</v>
      </c>
      <c r="AG139" s="15">
        <f t="shared" si="35"/>
        <v>-0.43978645681787859</v>
      </c>
      <c r="AH139" s="15">
        <f t="shared" si="35"/>
        <v>-0.46711394672920159</v>
      </c>
      <c r="AI139" s="21">
        <f t="shared" si="35"/>
        <v>-0.46028207425137085</v>
      </c>
      <c r="AJ139" s="21">
        <f t="shared" si="35"/>
        <v>-0.41245896690655559</v>
      </c>
      <c r="AK139" s="21">
        <f t="shared" si="35"/>
        <v>-0.3782996045174018</v>
      </c>
      <c r="AL139" s="21">
        <f t="shared" si="35"/>
        <v>-0.37146773203957112</v>
      </c>
    </row>
    <row r="140" spans="1:38" x14ac:dyDescent="0.4">
      <c r="A140" s="16" t="s">
        <v>27</v>
      </c>
      <c r="D140" s="10"/>
      <c r="E140" s="17">
        <f t="shared" ref="E140:AL140" si="36">(E138-D138)/D138</f>
        <v>0.21542009942191123</v>
      </c>
      <c r="F140" s="17">
        <f t="shared" si="36"/>
        <v>-0.41309997381372704</v>
      </c>
      <c r="G140" s="17">
        <f t="shared" si="36"/>
        <v>-0.22289000223997885</v>
      </c>
      <c r="H140" s="17">
        <f t="shared" si="36"/>
        <v>-0.16662179252438108</v>
      </c>
      <c r="I140" s="17">
        <f t="shared" si="36"/>
        <v>0.36523392764644896</v>
      </c>
      <c r="J140" s="17">
        <f t="shared" si="36"/>
        <v>0.1070528343931386</v>
      </c>
      <c r="K140" s="17">
        <f t="shared" si="36"/>
        <v>2.5604716756246988E-2</v>
      </c>
      <c r="L140" s="17">
        <f t="shared" si="36"/>
        <v>-2.5098962669455965E-2</v>
      </c>
      <c r="M140" s="17">
        <f t="shared" si="36"/>
        <v>-0.26741243074989818</v>
      </c>
      <c r="N140" s="17">
        <f t="shared" si="36"/>
        <v>-0.24312108213279074</v>
      </c>
      <c r="O140" s="17">
        <f t="shared" si="36"/>
        <v>5.796064904930253E-2</v>
      </c>
      <c r="P140" s="17">
        <f t="shared" si="36"/>
        <v>2.7694891473344415E-2</v>
      </c>
      <c r="Q140" s="17">
        <f t="shared" si="36"/>
        <v>3.7457243521158583E-2</v>
      </c>
      <c r="R140" s="17">
        <f t="shared" si="36"/>
        <v>-1.3106566495223414E-2</v>
      </c>
      <c r="S140" s="17">
        <f t="shared" si="36"/>
        <v>4.6387186682578886E-2</v>
      </c>
      <c r="T140" s="17">
        <f t="shared" si="36"/>
        <v>0.13636363636363619</v>
      </c>
      <c r="U140" s="17">
        <f t="shared" si="36"/>
        <v>0.24000000000000007</v>
      </c>
      <c r="V140" s="17">
        <f t="shared" si="36"/>
        <v>3.2258064516129087E-2</v>
      </c>
      <c r="W140" s="17">
        <f t="shared" si="36"/>
        <v>-0.16666666666666663</v>
      </c>
      <c r="X140" s="17">
        <f t="shared" si="36"/>
        <v>-0.10000000000000005</v>
      </c>
      <c r="Y140" s="17">
        <f t="shared" si="36"/>
        <v>-8.3333333333333287E-2</v>
      </c>
      <c r="Z140" s="17">
        <f t="shared" si="36"/>
        <v>-4.5454545454545532E-2</v>
      </c>
      <c r="AA140" s="17">
        <f t="shared" si="36"/>
        <v>-1.5873015873015827E-2</v>
      </c>
      <c r="AB140" s="17">
        <f t="shared" si="36"/>
        <v>0</v>
      </c>
      <c r="AC140" s="17">
        <f t="shared" si="36"/>
        <v>6.4516129032258104E-2</v>
      </c>
      <c r="AD140" s="17">
        <f t="shared" si="36"/>
        <v>9.0909090909090856E-2</v>
      </c>
      <c r="AE140" s="17">
        <f t="shared" si="36"/>
        <v>4.1666666666666546E-2</v>
      </c>
      <c r="AF140" s="17">
        <f t="shared" si="36"/>
        <v>5.3333333333333371E-2</v>
      </c>
      <c r="AG140" s="17">
        <f t="shared" si="36"/>
        <v>3.7974683544303868E-2</v>
      </c>
      <c r="AH140" s="22">
        <f t="shared" si="36"/>
        <v>-4.8780487804878078E-2</v>
      </c>
      <c r="AI140" s="23">
        <f t="shared" si="36"/>
        <v>1.2820512820512785E-2</v>
      </c>
      <c r="AJ140" s="23">
        <f t="shared" si="36"/>
        <v>8.8607594936708958E-2</v>
      </c>
      <c r="AK140" s="23">
        <f t="shared" si="36"/>
        <v>5.8139534883720922E-2</v>
      </c>
      <c r="AL140" s="23">
        <f t="shared" si="36"/>
        <v>1.0989010989010959E-2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99</v>
      </c>
      <c r="B142" s="2" t="s">
        <v>100</v>
      </c>
      <c r="D142" s="2">
        <v>1.4637275552858669E-4</v>
      </c>
      <c r="E142" s="2">
        <v>1.7790438907721394E-4</v>
      </c>
      <c r="F142" s="2">
        <v>1.0441209060806976E-4</v>
      </c>
      <c r="G142" s="2">
        <v>8.1139679498556214E-5</v>
      </c>
      <c r="H142" s="2">
        <v>6.7620040655653004E-5</v>
      </c>
      <c r="I142" s="2">
        <v>9.2317173691929712E-5</v>
      </c>
      <c r="J142" s="2">
        <v>1.0219998879881448E-4</v>
      </c>
      <c r="K142" s="2">
        <v>1.0481679056449974E-4</v>
      </c>
      <c r="L142" s="2">
        <v>1.0218599785098917E-4</v>
      </c>
      <c r="M142" s="2">
        <v>7.4860191777052285E-5</v>
      </c>
      <c r="N142" s="2">
        <v>5.666010094354709E-5</v>
      </c>
      <c r="O142" s="2">
        <v>5.9944157169434078E-5</v>
      </c>
      <c r="P142" s="2">
        <v>6.1604304096702655E-5</v>
      </c>
      <c r="Q142" s="2">
        <v>6.3911831517204354E-5</v>
      </c>
      <c r="R142" s="2">
        <v>6.3074166847592599E-5</v>
      </c>
      <c r="S142" s="2">
        <v>6.6000000000000005E-5</v>
      </c>
      <c r="T142" s="2">
        <v>7.4999999999999993E-5</v>
      </c>
      <c r="U142" s="2">
        <v>9.2999999999999997E-5</v>
      </c>
      <c r="V142" s="2">
        <v>9.6000000000000002E-5</v>
      </c>
      <c r="W142" s="2">
        <v>8.0000000000000007E-5</v>
      </c>
      <c r="X142" s="2">
        <v>7.2000000000000002E-5</v>
      </c>
      <c r="Y142" s="2">
        <v>6.6000000000000005E-5</v>
      </c>
      <c r="Z142" s="2">
        <v>6.3E-5</v>
      </c>
      <c r="AA142" s="2">
        <v>6.2000000000000003E-5</v>
      </c>
      <c r="AB142" s="2">
        <v>6.2000000000000003E-5</v>
      </c>
      <c r="AC142" s="2">
        <v>6.6000000000000005E-5</v>
      </c>
      <c r="AD142" s="2">
        <v>7.2000000000000002E-5</v>
      </c>
      <c r="AE142" s="2">
        <v>7.4999999999999993E-5</v>
      </c>
      <c r="AF142" s="2">
        <v>7.8999999999999996E-5</v>
      </c>
      <c r="AG142" s="2">
        <v>8.2000000000000001E-5</v>
      </c>
      <c r="AH142" s="2">
        <v>7.7999999999999999E-5</v>
      </c>
      <c r="AI142" s="28">
        <v>7.8999999999999996E-5</v>
      </c>
      <c r="AJ142" s="2">
        <v>8.6000000000000003E-5</v>
      </c>
      <c r="AK142" s="2">
        <v>9.1000000000000003E-5</v>
      </c>
      <c r="AL142" s="2">
        <v>9.2E-5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101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6.6728524359091265E-5</v>
      </c>
      <c r="E145" s="10">
        <f t="shared" si="37"/>
        <v>6.4807713488876411E-5</v>
      </c>
      <c r="F145" s="10">
        <f t="shared" si="37"/>
        <v>4.5118268547501643E-5</v>
      </c>
      <c r="G145" s="10">
        <f t="shared" si="37"/>
        <v>3.426536072394074E-5</v>
      </c>
      <c r="H145" s="10">
        <f t="shared" si="37"/>
        <v>2.3945038738732412E-5</v>
      </c>
      <c r="I145" s="10">
        <f t="shared" si="37"/>
        <v>3.2476501582656972E-5</v>
      </c>
      <c r="J145" s="10">
        <f t="shared" si="37"/>
        <v>3.4265683368032095E-5</v>
      </c>
      <c r="K145" s="10">
        <f t="shared" si="37"/>
        <v>3.8369547458835506E-5</v>
      </c>
      <c r="L145" s="10">
        <f t="shared" si="37"/>
        <v>4.0245160588382827E-5</v>
      </c>
      <c r="M145" s="10">
        <f t="shared" si="37"/>
        <v>4.0560405252375641E-5</v>
      </c>
      <c r="N145" s="10">
        <f t="shared" si="37"/>
        <v>3.4906255778197763E-5</v>
      </c>
      <c r="O145" s="10">
        <f t="shared" si="37"/>
        <v>3.5354601468701512E-5</v>
      </c>
      <c r="P145" s="10">
        <f t="shared" si="37"/>
        <v>3.3106582353721796E-5</v>
      </c>
      <c r="Q145" s="10">
        <f t="shared" si="37"/>
        <v>3.0800650454549987E-5</v>
      </c>
      <c r="R145" s="10">
        <f t="shared" si="37"/>
        <v>3.2891262607589754E-5</v>
      </c>
      <c r="S145" s="10">
        <f t="shared" si="37"/>
        <v>2.8E-5</v>
      </c>
      <c r="T145" s="10">
        <f t="shared" si="37"/>
        <v>2.6999999999999999E-5</v>
      </c>
      <c r="U145" s="10">
        <f t="shared" si="37"/>
        <v>3.3000000000000003E-5</v>
      </c>
      <c r="V145" s="10">
        <f t="shared" si="37"/>
        <v>3.3000000000000003E-5</v>
      </c>
      <c r="W145" s="10">
        <f t="shared" si="37"/>
        <v>2.5000000000000001E-5</v>
      </c>
      <c r="X145" s="10">
        <f t="shared" si="37"/>
        <v>3.0000000000000001E-5</v>
      </c>
      <c r="Y145" s="10">
        <f t="shared" si="37"/>
        <v>3.0000000000000001E-5</v>
      </c>
      <c r="Z145" s="10">
        <f t="shared" si="37"/>
        <v>3.0000000000000001E-5</v>
      </c>
      <c r="AA145" s="10">
        <f t="shared" si="37"/>
        <v>2.8E-5</v>
      </c>
      <c r="AB145" s="10">
        <f t="shared" si="37"/>
        <v>3.4E-5</v>
      </c>
      <c r="AC145" s="10">
        <f t="shared" si="37"/>
        <v>3.4999999999999997E-5</v>
      </c>
      <c r="AD145" s="10">
        <f t="shared" si="37"/>
        <v>3.4999999999999997E-5</v>
      </c>
      <c r="AE145" s="10">
        <f t="shared" si="37"/>
        <v>3.6999999999999998E-5</v>
      </c>
      <c r="AF145" s="10">
        <f t="shared" si="37"/>
        <v>4.1999999999999998E-5</v>
      </c>
      <c r="AG145" s="10">
        <f t="shared" si="37"/>
        <v>4.3999999999999999E-5</v>
      </c>
      <c r="AH145" s="10">
        <f t="shared" si="37"/>
        <v>4.0000000000000003E-5</v>
      </c>
      <c r="AI145" s="27">
        <f t="shared" si="37"/>
        <v>4.1E-5</v>
      </c>
      <c r="AJ145" s="27">
        <f t="shared" si="37"/>
        <v>3.6999999999999998E-5</v>
      </c>
      <c r="AK145" s="27">
        <f t="shared" si="37"/>
        <v>3.8000000000000002E-5</v>
      </c>
      <c r="AL145" s="27">
        <f t="shared" si="37"/>
        <v>4.3999999999999999E-5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-2.8785454026800432E-2</v>
      </c>
      <c r="F146" s="15">
        <f t="shared" si="38"/>
        <v>-0.32385334486488437</v>
      </c>
      <c r="G146" s="15">
        <f t="shared" si="38"/>
        <v>-0.48649605168029858</v>
      </c>
      <c r="H146" s="15">
        <f t="shared" si="38"/>
        <v>-0.64115737656844984</v>
      </c>
      <c r="I146" s="15">
        <f t="shared" si="38"/>
        <v>-0.51330406457231526</v>
      </c>
      <c r="J146" s="15">
        <f t="shared" si="38"/>
        <v>-0.48649121650531973</v>
      </c>
      <c r="K146" s="15">
        <f t="shared" si="38"/>
        <v>-0.42499031969664797</v>
      </c>
      <c r="L146" s="15">
        <f t="shared" si="38"/>
        <v>-0.39688220330171703</v>
      </c>
      <c r="M146" s="15">
        <f t="shared" si="38"/>
        <v>-0.39215791684370455</v>
      </c>
      <c r="N146" s="15">
        <f t="shared" si="38"/>
        <v>-0.47689153756264585</v>
      </c>
      <c r="O146" s="15">
        <f t="shared" si="38"/>
        <v>-0.47017258648722521</v>
      </c>
      <c r="P146" s="15">
        <f t="shared" si="38"/>
        <v>-0.50386161432908605</v>
      </c>
      <c r="Q146" s="15">
        <f t="shared" si="38"/>
        <v>-0.53841852865200324</v>
      </c>
      <c r="R146" s="15">
        <f t="shared" si="38"/>
        <v>-0.50708841648303937</v>
      </c>
      <c r="S146" s="20">
        <f t="shared" si="38"/>
        <v>-0.5803893422051194</v>
      </c>
      <c r="T146" s="15">
        <f t="shared" si="38"/>
        <v>-0.59537543712636509</v>
      </c>
      <c r="U146" s="15">
        <f t="shared" si="38"/>
        <v>-0.50545886759889069</v>
      </c>
      <c r="V146" s="15">
        <f t="shared" si="38"/>
        <v>-0.50545886759889069</v>
      </c>
      <c r="W146" s="15">
        <f t="shared" si="38"/>
        <v>-0.6253476269688566</v>
      </c>
      <c r="X146" s="15">
        <f t="shared" si="38"/>
        <v>-0.550417152362628</v>
      </c>
      <c r="Y146" s="15">
        <f t="shared" si="38"/>
        <v>-0.550417152362628</v>
      </c>
      <c r="Z146" s="15">
        <f t="shared" si="38"/>
        <v>-0.550417152362628</v>
      </c>
      <c r="AA146" s="15">
        <f t="shared" si="38"/>
        <v>-0.5803893422051194</v>
      </c>
      <c r="AB146" s="15">
        <f t="shared" si="38"/>
        <v>-0.490472772677645</v>
      </c>
      <c r="AC146" s="15">
        <f t="shared" si="38"/>
        <v>-0.4754866777563993</v>
      </c>
      <c r="AD146" s="15">
        <f t="shared" si="38"/>
        <v>-0.4754866777563993</v>
      </c>
      <c r="AE146" s="15">
        <f t="shared" si="38"/>
        <v>-0.4455144879139078</v>
      </c>
      <c r="AF146" s="15">
        <f t="shared" si="38"/>
        <v>-0.37058401330767909</v>
      </c>
      <c r="AG146" s="15">
        <f t="shared" si="38"/>
        <v>-0.34061182346518765</v>
      </c>
      <c r="AH146" s="15">
        <f t="shared" si="38"/>
        <v>-0.40055620315017049</v>
      </c>
      <c r="AI146" s="21">
        <f t="shared" si="38"/>
        <v>-0.38557010822892479</v>
      </c>
      <c r="AJ146" s="21">
        <f t="shared" si="38"/>
        <v>-0.4455144879139078</v>
      </c>
      <c r="AK146" s="21">
        <f t="shared" si="38"/>
        <v>-0.43052839299266199</v>
      </c>
      <c r="AL146" s="21">
        <f t="shared" si="38"/>
        <v>-0.34061182346518765</v>
      </c>
    </row>
    <row r="147" spans="1:38" x14ac:dyDescent="0.4">
      <c r="A147" s="16" t="s">
        <v>27</v>
      </c>
      <c r="D147" s="10"/>
      <c r="E147" s="17">
        <f t="shared" ref="E147:AL147" si="39">(E145-D145)/D145</f>
        <v>-2.8785454026800432E-2</v>
      </c>
      <c r="F147" s="17">
        <f t="shared" si="39"/>
        <v>-0.3038132944584484</v>
      </c>
      <c r="G147" s="17">
        <f t="shared" si="39"/>
        <v>-0.2405435353117483</v>
      </c>
      <c r="H147" s="17">
        <f t="shared" si="39"/>
        <v>-0.30118819026462662</v>
      </c>
      <c r="I147" s="17">
        <f t="shared" si="39"/>
        <v>0.35629354944932506</v>
      </c>
      <c r="J147" s="17">
        <f t="shared" si="39"/>
        <v>5.5091580009670064E-2</v>
      </c>
      <c r="K147" s="17">
        <f t="shared" si="39"/>
        <v>0.1197660074870148</v>
      </c>
      <c r="L147" s="17">
        <f t="shared" si="39"/>
        <v>4.8882857728764183E-2</v>
      </c>
      <c r="M147" s="17">
        <f t="shared" si="39"/>
        <v>7.8331073695308475E-3</v>
      </c>
      <c r="N147" s="17">
        <f t="shared" si="39"/>
        <v>-0.1394007145391308</v>
      </c>
      <c r="O147" s="17">
        <f t="shared" si="39"/>
        <v>1.2844279069993612E-2</v>
      </c>
      <c r="P147" s="17">
        <f t="shared" si="39"/>
        <v>-6.3584908939500501E-2</v>
      </c>
      <c r="Q147" s="17">
        <f t="shared" si="39"/>
        <v>-6.9651765154568404E-2</v>
      </c>
      <c r="R147" s="17">
        <f t="shared" si="39"/>
        <v>6.7875584514837245E-2</v>
      </c>
      <c r="S147" s="17">
        <f t="shared" si="39"/>
        <v>-0.14871008954399584</v>
      </c>
      <c r="T147" s="17">
        <f t="shared" si="39"/>
        <v>-3.5714285714285733E-2</v>
      </c>
      <c r="U147" s="17">
        <f t="shared" si="39"/>
        <v>0.22222222222222235</v>
      </c>
      <c r="V147" s="17">
        <f t="shared" si="39"/>
        <v>0</v>
      </c>
      <c r="W147" s="17">
        <f t="shared" si="39"/>
        <v>-0.24242424242424246</v>
      </c>
      <c r="X147" s="17">
        <f t="shared" si="39"/>
        <v>0.19999999999999998</v>
      </c>
      <c r="Y147" s="17">
        <f t="shared" si="39"/>
        <v>0</v>
      </c>
      <c r="Z147" s="17">
        <f t="shared" si="39"/>
        <v>0</v>
      </c>
      <c r="AA147" s="17">
        <f t="shared" si="39"/>
        <v>-6.6666666666666707E-2</v>
      </c>
      <c r="AB147" s="17">
        <f t="shared" si="39"/>
        <v>0.2142857142857143</v>
      </c>
      <c r="AC147" s="17">
        <f t="shared" si="39"/>
        <v>2.9411764705882269E-2</v>
      </c>
      <c r="AD147" s="17">
        <f t="shared" si="39"/>
        <v>0</v>
      </c>
      <c r="AE147" s="17">
        <f t="shared" si="39"/>
        <v>5.7142857142857183E-2</v>
      </c>
      <c r="AF147" s="17">
        <f t="shared" si="39"/>
        <v>0.13513513513513514</v>
      </c>
      <c r="AG147" s="17">
        <f t="shared" si="39"/>
        <v>4.7619047619047651E-2</v>
      </c>
      <c r="AH147" s="22">
        <f t="shared" si="39"/>
        <v>-9.0909090909090814E-2</v>
      </c>
      <c r="AI147" s="23">
        <f t="shared" si="39"/>
        <v>2.4999999999999929E-2</v>
      </c>
      <c r="AJ147" s="23">
        <f t="shared" si="39"/>
        <v>-9.7560975609756156E-2</v>
      </c>
      <c r="AK147" s="23">
        <f t="shared" si="39"/>
        <v>2.7027027027027136E-2</v>
      </c>
      <c r="AL147" s="23">
        <f t="shared" si="39"/>
        <v>0.15789473684210517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</row>
    <row r="149" spans="1:38" x14ac:dyDescent="0.4">
      <c r="A149" s="2" t="s">
        <v>102</v>
      </c>
      <c r="B149" s="2" t="s">
        <v>103</v>
      </c>
      <c r="D149" s="2">
        <v>6.6728524359091265E-5</v>
      </c>
      <c r="E149" s="2">
        <v>6.4807713488876411E-5</v>
      </c>
      <c r="F149" s="2">
        <v>4.5118268547501643E-5</v>
      </c>
      <c r="G149" s="2">
        <v>3.426536072394074E-5</v>
      </c>
      <c r="H149" s="2">
        <v>2.3945038738732412E-5</v>
      </c>
      <c r="I149" s="2">
        <v>3.2476501582656972E-5</v>
      </c>
      <c r="J149" s="2">
        <v>3.4265683368032095E-5</v>
      </c>
      <c r="K149" s="2">
        <v>3.8369547458835506E-5</v>
      </c>
      <c r="L149" s="2">
        <v>4.0245160588382827E-5</v>
      </c>
      <c r="M149" s="2">
        <v>4.0560405252375641E-5</v>
      </c>
      <c r="N149" s="2">
        <v>3.4906255778197763E-5</v>
      </c>
      <c r="O149" s="2">
        <v>3.5354601468701512E-5</v>
      </c>
      <c r="P149" s="2">
        <v>3.3106582353721796E-5</v>
      </c>
      <c r="Q149" s="2">
        <v>3.0800650454549987E-5</v>
      </c>
      <c r="R149" s="2">
        <v>3.2891262607589754E-5</v>
      </c>
      <c r="S149" s="2">
        <v>2.8E-5</v>
      </c>
      <c r="T149" s="2">
        <v>2.6999999999999999E-5</v>
      </c>
      <c r="U149" s="2">
        <v>3.3000000000000003E-5</v>
      </c>
      <c r="V149" s="2">
        <v>3.3000000000000003E-5</v>
      </c>
      <c r="W149" s="2">
        <v>2.5000000000000001E-5</v>
      </c>
      <c r="X149" s="2">
        <v>3.0000000000000001E-5</v>
      </c>
      <c r="Y149" s="2">
        <v>3.0000000000000001E-5</v>
      </c>
      <c r="Z149" s="2">
        <v>3.0000000000000001E-5</v>
      </c>
      <c r="AA149" s="2">
        <v>2.8E-5</v>
      </c>
      <c r="AB149" s="2">
        <v>3.4E-5</v>
      </c>
      <c r="AC149" s="2">
        <v>3.4999999999999997E-5</v>
      </c>
      <c r="AD149" s="2">
        <v>3.4999999999999997E-5</v>
      </c>
      <c r="AE149" s="2">
        <v>3.6999999999999998E-5</v>
      </c>
      <c r="AF149" s="2">
        <v>4.1999999999999998E-5</v>
      </c>
      <c r="AG149" s="2">
        <v>4.3999999999999999E-5</v>
      </c>
      <c r="AH149" s="2">
        <v>4.0000000000000003E-5</v>
      </c>
      <c r="AI149" s="53">
        <v>4.1E-5</v>
      </c>
      <c r="AJ149" s="2">
        <v>3.6999999999999998E-5</v>
      </c>
      <c r="AK149" s="2">
        <v>3.8000000000000002E-5</v>
      </c>
      <c r="AL149" s="2">
        <v>4.3999999999999999E-5</v>
      </c>
    </row>
    <row r="150" spans="1:38" x14ac:dyDescent="0.4">
      <c r="AI150" s="28"/>
    </row>
    <row r="151" spans="1:38" x14ac:dyDescent="0.4">
      <c r="A151" s="9" t="s">
        <v>104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1.0074435060687788E-5</v>
      </c>
      <c r="E152" s="10">
        <f t="shared" si="40"/>
        <v>8.5774861832502169E-6</v>
      </c>
      <c r="F152" s="10">
        <f t="shared" si="40"/>
        <v>5.665143188494545E-6</v>
      </c>
      <c r="G152" s="10">
        <f t="shared" si="40"/>
        <v>4.4047530173091949E-6</v>
      </c>
      <c r="H152" s="10">
        <f t="shared" si="40"/>
        <v>3.2181508230823532E-6</v>
      </c>
      <c r="I152" s="10">
        <f t="shared" si="40"/>
        <v>4.8496556436714011E-6</v>
      </c>
      <c r="J152" s="10">
        <f t="shared" si="40"/>
        <v>5.8609285600433744E-6</v>
      </c>
      <c r="K152" s="10">
        <f t="shared" si="40"/>
        <v>5.4687807240937174E-6</v>
      </c>
      <c r="L152" s="10">
        <f t="shared" si="40"/>
        <v>4.8694631719512884E-6</v>
      </c>
      <c r="M152" s="10">
        <f t="shared" si="40"/>
        <v>3.9103648553934061E-6</v>
      </c>
      <c r="N152" s="10">
        <f t="shared" si="40"/>
        <v>3.5244678909926189E-6</v>
      </c>
      <c r="O152" s="10">
        <f t="shared" si="40"/>
        <v>3.4738263605088622E-6</v>
      </c>
      <c r="P152" s="10">
        <f t="shared" si="40"/>
        <v>3.012617467405637E-6</v>
      </c>
      <c r="Q152" s="10">
        <f t="shared" si="40"/>
        <v>2.8602553099614035E-6</v>
      </c>
      <c r="R152" s="10">
        <f t="shared" si="40"/>
        <v>2.9045447710333674E-6</v>
      </c>
      <c r="S152" s="10">
        <f t="shared" si="40"/>
        <v>2.5000000000000002E-6</v>
      </c>
      <c r="T152" s="10">
        <f t="shared" si="40"/>
        <v>2.5000000000000002E-6</v>
      </c>
      <c r="U152" s="10">
        <f t="shared" si="40"/>
        <v>3.8E-6</v>
      </c>
      <c r="V152" s="10">
        <f t="shared" si="40"/>
        <v>3.0000000000000001E-6</v>
      </c>
      <c r="W152" s="10">
        <f t="shared" si="40"/>
        <v>2.5000000000000002E-6</v>
      </c>
      <c r="X152" s="10">
        <f t="shared" si="40"/>
        <v>2.7E-6</v>
      </c>
      <c r="Y152" s="10">
        <f t="shared" si="40"/>
        <v>2.5000000000000002E-6</v>
      </c>
      <c r="Z152" s="10">
        <f t="shared" si="40"/>
        <v>2.7E-6</v>
      </c>
      <c r="AA152" s="10">
        <f t="shared" si="40"/>
        <v>2.7E-6</v>
      </c>
      <c r="AB152" s="10">
        <f t="shared" si="40"/>
        <v>3.1E-6</v>
      </c>
      <c r="AC152" s="10">
        <f t="shared" si="40"/>
        <v>3.3000000000000002E-6</v>
      </c>
      <c r="AD152" s="10">
        <f t="shared" si="40"/>
        <v>3.7000000000000002E-6</v>
      </c>
      <c r="AE152" s="10">
        <f t="shared" si="40"/>
        <v>3.9999999999999998E-6</v>
      </c>
      <c r="AF152" s="10">
        <f t="shared" si="40"/>
        <v>4.1999999999999996E-6</v>
      </c>
      <c r="AG152" s="10">
        <f t="shared" si="40"/>
        <v>4.1999999999999996E-6</v>
      </c>
      <c r="AH152" s="10">
        <f t="shared" si="40"/>
        <v>3.7000000000000002E-6</v>
      </c>
      <c r="AI152" s="27">
        <f t="shared" si="40"/>
        <v>3.5999999999999998E-6</v>
      </c>
      <c r="AJ152" s="27">
        <f t="shared" si="40"/>
        <v>4.5000000000000001E-6</v>
      </c>
      <c r="AK152" s="27">
        <f t="shared" si="40"/>
        <v>4.3000000000000003E-6</v>
      </c>
      <c r="AL152" s="27">
        <f t="shared" si="40"/>
        <v>5.2000000000000002E-6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-0.1485888656207561</v>
      </c>
      <c r="F153" s="15">
        <f t="shared" si="41"/>
        <v>-0.43767137766355485</v>
      </c>
      <c r="G153" s="15">
        <f t="shared" si="41"/>
        <v>-0.56277915428753789</v>
      </c>
      <c r="H153" s="15">
        <f t="shared" si="41"/>
        <v>-0.68056265153366846</v>
      </c>
      <c r="I153" s="15">
        <f t="shared" si="41"/>
        <v>-0.51861760838624016</v>
      </c>
      <c r="J153" s="15">
        <f t="shared" si="41"/>
        <v>-0.41823749671941951</v>
      </c>
      <c r="K153" s="15">
        <f t="shared" si="41"/>
        <v>-0.45716254150727931</v>
      </c>
      <c r="L153" s="15">
        <f t="shared" si="41"/>
        <v>-0.51665149036963998</v>
      </c>
      <c r="M153" s="15">
        <f t="shared" si="41"/>
        <v>-0.61185269130848485</v>
      </c>
      <c r="N153" s="15">
        <f t="shared" si="41"/>
        <v>-0.65015726740393509</v>
      </c>
      <c r="O153" s="15">
        <f t="shared" si="41"/>
        <v>-0.65518400390863185</v>
      </c>
      <c r="P153" s="15">
        <f t="shared" si="41"/>
        <v>-0.70096412858311052</v>
      </c>
      <c r="Q153" s="15">
        <f t="shared" si="41"/>
        <v>-0.716087771400441</v>
      </c>
      <c r="R153" s="15">
        <f t="shared" si="41"/>
        <v>-0.71169154860430728</v>
      </c>
      <c r="S153" s="20">
        <f t="shared" si="41"/>
        <v>-0.75184712741308557</v>
      </c>
      <c r="T153" s="15">
        <f t="shared" si="41"/>
        <v>-0.75184712741308557</v>
      </c>
      <c r="U153" s="15">
        <f t="shared" si="41"/>
        <v>-0.62280763366789016</v>
      </c>
      <c r="V153" s="15">
        <f t="shared" si="41"/>
        <v>-0.70221655289570273</v>
      </c>
      <c r="W153" s="15">
        <f t="shared" si="41"/>
        <v>-0.75184712741308557</v>
      </c>
      <c r="X153" s="15">
        <f t="shared" si="41"/>
        <v>-0.73199489760613246</v>
      </c>
      <c r="Y153" s="15">
        <f t="shared" si="41"/>
        <v>-0.75184712741308557</v>
      </c>
      <c r="Z153" s="15">
        <f t="shared" si="41"/>
        <v>-0.73199489760613246</v>
      </c>
      <c r="AA153" s="15">
        <f t="shared" si="41"/>
        <v>-0.73199489760613246</v>
      </c>
      <c r="AB153" s="15">
        <f t="shared" si="41"/>
        <v>-0.69229043799222612</v>
      </c>
      <c r="AC153" s="15">
        <f t="shared" si="41"/>
        <v>-0.67243820818527289</v>
      </c>
      <c r="AD153" s="15">
        <f t="shared" si="41"/>
        <v>-0.63273374857136666</v>
      </c>
      <c r="AE153" s="15">
        <f t="shared" si="41"/>
        <v>-0.60295540386093693</v>
      </c>
      <c r="AF153" s="15">
        <f t="shared" si="41"/>
        <v>-0.58310317405398382</v>
      </c>
      <c r="AG153" s="15">
        <f t="shared" si="41"/>
        <v>-0.58310317405398382</v>
      </c>
      <c r="AH153" s="15">
        <f t="shared" si="41"/>
        <v>-0.63273374857136666</v>
      </c>
      <c r="AI153" s="21">
        <f t="shared" si="41"/>
        <v>-0.64265986347484327</v>
      </c>
      <c r="AJ153" s="21">
        <f t="shared" si="41"/>
        <v>-0.55332482934355409</v>
      </c>
      <c r="AK153" s="21">
        <f t="shared" si="41"/>
        <v>-0.57317705915050721</v>
      </c>
      <c r="AL153" s="21">
        <f t="shared" si="41"/>
        <v>-0.48384202501921802</v>
      </c>
    </row>
    <row r="154" spans="1:38" x14ac:dyDescent="0.4">
      <c r="A154" s="16" t="s">
        <v>27</v>
      </c>
      <c r="D154" s="10"/>
      <c r="E154" s="17">
        <f t="shared" ref="E154:AL154" si="42">(E152-D152)/D152</f>
        <v>-0.1485888656207561</v>
      </c>
      <c r="F154" s="17">
        <f t="shared" si="42"/>
        <v>-0.33953339387975728</v>
      </c>
      <c r="G154" s="17">
        <f t="shared" si="42"/>
        <v>-0.22248160889297597</v>
      </c>
      <c r="H154" s="17">
        <f t="shared" si="42"/>
        <v>-0.26939131196775279</v>
      </c>
      <c r="I154" s="17">
        <f t="shared" si="42"/>
        <v>0.50696965750859013</v>
      </c>
      <c r="J154" s="17">
        <f t="shared" si="42"/>
        <v>0.20852468518906953</v>
      </c>
      <c r="K154" s="17">
        <f t="shared" si="42"/>
        <v>-6.6908823735390283E-2</v>
      </c>
      <c r="L154" s="17">
        <f t="shared" si="42"/>
        <v>-0.1095888795654259</v>
      </c>
      <c r="M154" s="17">
        <f t="shared" si="42"/>
        <v>-0.19696181749199942</v>
      </c>
      <c r="N154" s="17">
        <f t="shared" si="42"/>
        <v>-9.868566711071354E-2</v>
      </c>
      <c r="O154" s="17">
        <f t="shared" si="42"/>
        <v>-1.4368560602631617E-2</v>
      </c>
      <c r="P154" s="17">
        <f t="shared" si="42"/>
        <v>-0.13276682402619147</v>
      </c>
      <c r="Q154" s="17">
        <f t="shared" si="42"/>
        <v>-5.0574677698938843E-2</v>
      </c>
      <c r="R154" s="17">
        <f t="shared" si="42"/>
        <v>1.5484443265507476E-2</v>
      </c>
      <c r="S154" s="17">
        <f t="shared" si="42"/>
        <v>-0.13927992264668718</v>
      </c>
      <c r="T154" s="17">
        <f t="shared" si="42"/>
        <v>0</v>
      </c>
      <c r="U154" s="17">
        <f t="shared" si="42"/>
        <v>0.51999999999999991</v>
      </c>
      <c r="V154" s="17">
        <f t="shared" si="42"/>
        <v>-0.21052631578947367</v>
      </c>
      <c r="W154" s="17">
        <f t="shared" si="42"/>
        <v>-0.16666666666666663</v>
      </c>
      <c r="X154" s="17">
        <f t="shared" si="42"/>
        <v>7.9999999999999905E-2</v>
      </c>
      <c r="Y154" s="17">
        <f t="shared" si="42"/>
        <v>-7.4074074074073987E-2</v>
      </c>
      <c r="Z154" s="17">
        <f t="shared" si="42"/>
        <v>7.9999999999999905E-2</v>
      </c>
      <c r="AA154" s="17">
        <f t="shared" si="42"/>
        <v>0</v>
      </c>
      <c r="AB154" s="17">
        <f t="shared" si="42"/>
        <v>0.14814814814814814</v>
      </c>
      <c r="AC154" s="17">
        <f t="shared" si="42"/>
        <v>6.4516129032258132E-2</v>
      </c>
      <c r="AD154" s="17">
        <f t="shared" si="42"/>
        <v>0.1212121212121212</v>
      </c>
      <c r="AE154" s="17">
        <f t="shared" si="42"/>
        <v>8.1081081081080988E-2</v>
      </c>
      <c r="AF154" s="17">
        <f t="shared" si="42"/>
        <v>4.9999999999999947E-2</v>
      </c>
      <c r="AG154" s="17">
        <f t="shared" si="42"/>
        <v>0</v>
      </c>
      <c r="AH154" s="22">
        <f t="shared" si="42"/>
        <v>-0.11904761904761893</v>
      </c>
      <c r="AI154" s="23">
        <f t="shared" si="42"/>
        <v>-2.7027027027027112E-2</v>
      </c>
      <c r="AJ154" s="23">
        <f t="shared" si="42"/>
        <v>0.25000000000000011</v>
      </c>
      <c r="AK154" s="23">
        <f t="shared" si="42"/>
        <v>-4.4444444444444398E-2</v>
      </c>
      <c r="AL154" s="23">
        <f t="shared" si="42"/>
        <v>0.2093023255813953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105</v>
      </c>
      <c r="B156" s="2" t="s">
        <v>106</v>
      </c>
      <c r="D156" s="2">
        <v>1.0074435060687788E-5</v>
      </c>
      <c r="E156" s="2">
        <v>8.5774861832502169E-6</v>
      </c>
      <c r="F156" s="2">
        <v>5.665143188494545E-6</v>
      </c>
      <c r="G156" s="2">
        <v>4.4047530173091949E-6</v>
      </c>
      <c r="H156" s="2">
        <v>3.2181508230823532E-6</v>
      </c>
      <c r="I156" s="2">
        <v>4.8496556436714011E-6</v>
      </c>
      <c r="J156" s="2">
        <v>5.8609285600433744E-6</v>
      </c>
      <c r="K156" s="2">
        <v>5.4687807240937174E-6</v>
      </c>
      <c r="L156" s="2">
        <v>4.8694631719512884E-6</v>
      </c>
      <c r="M156" s="2">
        <v>3.9103648553934061E-6</v>
      </c>
      <c r="N156" s="2">
        <v>3.5244678909926189E-6</v>
      </c>
      <c r="O156" s="2">
        <v>3.4738263605088622E-6</v>
      </c>
      <c r="P156" s="2">
        <v>3.012617467405637E-6</v>
      </c>
      <c r="Q156" s="2">
        <v>2.8602553099614035E-6</v>
      </c>
      <c r="R156" s="2">
        <v>2.9045447710333674E-6</v>
      </c>
      <c r="S156" s="2">
        <v>2.5000000000000002E-6</v>
      </c>
      <c r="T156" s="2">
        <v>2.5000000000000002E-6</v>
      </c>
      <c r="U156" s="2">
        <v>3.8E-6</v>
      </c>
      <c r="V156" s="2">
        <v>3.0000000000000001E-6</v>
      </c>
      <c r="W156" s="2">
        <v>2.5000000000000002E-6</v>
      </c>
      <c r="X156" s="2">
        <v>2.7E-6</v>
      </c>
      <c r="Y156" s="2">
        <v>2.5000000000000002E-6</v>
      </c>
      <c r="Z156" s="2">
        <v>2.7E-6</v>
      </c>
      <c r="AA156" s="2">
        <v>2.7E-6</v>
      </c>
      <c r="AB156" s="2">
        <v>3.1E-6</v>
      </c>
      <c r="AC156" s="2">
        <v>3.3000000000000002E-6</v>
      </c>
      <c r="AD156" s="2">
        <v>3.7000000000000002E-6</v>
      </c>
      <c r="AE156" s="2">
        <v>3.9999999999999998E-6</v>
      </c>
      <c r="AF156" s="2">
        <v>4.1999999999999996E-6</v>
      </c>
      <c r="AG156" s="2">
        <v>4.1999999999999996E-6</v>
      </c>
      <c r="AH156" s="2">
        <v>3.7000000000000002E-6</v>
      </c>
      <c r="AI156" s="28">
        <v>3.5999999999999998E-6</v>
      </c>
      <c r="AJ156" s="2">
        <v>4.5000000000000001E-6</v>
      </c>
      <c r="AK156" s="2">
        <v>4.3000000000000003E-6</v>
      </c>
      <c r="AL156" s="2">
        <v>5.2000000000000002E-6</v>
      </c>
    </row>
    <row r="158" spans="1:38" x14ac:dyDescent="0.4">
      <c r="A158" s="9" t="s">
        <v>107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1.7947644612159577E-6</v>
      </c>
      <c r="E159" s="10">
        <f t="shared" si="43"/>
        <v>1.560750575319499E-6</v>
      </c>
      <c r="F159" s="10">
        <f t="shared" si="43"/>
        <v>1.0741312576208599E-6</v>
      </c>
      <c r="G159" s="10">
        <f t="shared" si="43"/>
        <v>1.0985731990919308E-6</v>
      </c>
      <c r="H159" s="10">
        <f t="shared" si="43"/>
        <v>8.5133844166120483E-7</v>
      </c>
      <c r="I159" s="10">
        <f t="shared" si="43"/>
        <v>1.314389418175228E-6</v>
      </c>
      <c r="J159" s="10">
        <f t="shared" si="43"/>
        <v>1.3253739234945626E-6</v>
      </c>
      <c r="K159" s="10">
        <f t="shared" si="43"/>
        <v>1.2284350039450713E-6</v>
      </c>
      <c r="L159" s="10">
        <f t="shared" si="43"/>
        <v>1.1104090391856674E-6</v>
      </c>
      <c r="M159" s="10">
        <f t="shared" si="43"/>
        <v>8.9996049575708156E-7</v>
      </c>
      <c r="N159" s="10">
        <f t="shared" si="43"/>
        <v>8.1400520014528836E-7</v>
      </c>
      <c r="O159" s="10">
        <f t="shared" si="43"/>
        <v>7.8657373085275816E-7</v>
      </c>
      <c r="P159" s="10">
        <f t="shared" si="43"/>
        <v>7.5804690212001565E-7</v>
      </c>
      <c r="Q159" s="10">
        <f t="shared" si="43"/>
        <v>4.6946970137462966E-7</v>
      </c>
      <c r="R159" s="10">
        <f t="shared" si="43"/>
        <v>4.6406720222834369E-7</v>
      </c>
      <c r="S159" s="10">
        <f t="shared" si="43"/>
        <v>4.8999999999999997E-7</v>
      </c>
      <c r="T159" s="10">
        <f t="shared" si="43"/>
        <v>3.3000000000000002E-7</v>
      </c>
      <c r="U159" s="10">
        <f t="shared" si="43"/>
        <v>5.6000000000000004E-7</v>
      </c>
      <c r="V159" s="10">
        <f t="shared" si="43"/>
        <v>5.9999999999999997E-7</v>
      </c>
      <c r="W159" s="10">
        <f t="shared" si="43"/>
        <v>5.6000000000000004E-7</v>
      </c>
      <c r="X159" s="10">
        <f t="shared" si="43"/>
        <v>4.8999999999999997E-7</v>
      </c>
      <c r="Y159" s="10">
        <f t="shared" si="43"/>
        <v>4.8999999999999997E-7</v>
      </c>
      <c r="Z159" s="10">
        <f t="shared" si="43"/>
        <v>4.7E-7</v>
      </c>
      <c r="AA159" s="10">
        <f t="shared" si="43"/>
        <v>4.5999999999999999E-7</v>
      </c>
      <c r="AB159" s="10">
        <f t="shared" si="43"/>
        <v>7.0999999999999998E-7</v>
      </c>
      <c r="AC159" s="10">
        <f t="shared" si="43"/>
        <v>8.2999999999999999E-7</v>
      </c>
      <c r="AD159" s="10">
        <f t="shared" si="43"/>
        <v>1.3999999999999999E-6</v>
      </c>
      <c r="AE159" s="10">
        <f t="shared" si="43"/>
        <v>1.7E-6</v>
      </c>
      <c r="AF159" s="10">
        <f t="shared" si="43"/>
        <v>1.7999999999999999E-6</v>
      </c>
      <c r="AG159" s="10">
        <f t="shared" si="43"/>
        <v>2.0999999999999998E-6</v>
      </c>
      <c r="AH159" s="10">
        <f t="shared" si="43"/>
        <v>2.3E-6</v>
      </c>
      <c r="AI159" s="27">
        <f t="shared" si="43"/>
        <v>2.2000000000000001E-6</v>
      </c>
      <c r="AJ159" s="27">
        <f t="shared" si="43"/>
        <v>1.9999999999999999E-6</v>
      </c>
      <c r="AK159" s="27">
        <f t="shared" si="43"/>
        <v>2.6000000000000001E-6</v>
      </c>
      <c r="AL159" s="27">
        <f t="shared" si="43"/>
        <v>3.1E-6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-0.13038696216322093</v>
      </c>
      <c r="F160" s="15">
        <f t="shared" si="44"/>
        <v>-0.40151965295037484</v>
      </c>
      <c r="G160" s="15">
        <f t="shared" si="44"/>
        <v>-0.38790118545826086</v>
      </c>
      <c r="H160" s="15">
        <f t="shared" si="44"/>
        <v>-0.52565450227133381</v>
      </c>
      <c r="I160" s="15">
        <f t="shared" si="44"/>
        <v>-0.26765352970900386</v>
      </c>
      <c r="J160" s="15">
        <f t="shared" si="44"/>
        <v>-0.2615332250357697</v>
      </c>
      <c r="K160" s="15">
        <f t="shared" si="44"/>
        <v>-0.31554528157260076</v>
      </c>
      <c r="L160" s="15">
        <f t="shared" si="44"/>
        <v>-0.38130653733060754</v>
      </c>
      <c r="M160" s="15">
        <f t="shared" si="44"/>
        <v>-0.4985634520825335</v>
      </c>
      <c r="N160" s="15">
        <f t="shared" si="44"/>
        <v>-0.54645569503098046</v>
      </c>
      <c r="O160" s="15">
        <f t="shared" si="44"/>
        <v>-0.56173985620383171</v>
      </c>
      <c r="P160" s="15">
        <f t="shared" si="44"/>
        <v>-0.57763432556134042</v>
      </c>
      <c r="Q160" s="15">
        <f t="shared" si="44"/>
        <v>-0.73842266686261293</v>
      </c>
      <c r="R160" s="15">
        <f t="shared" si="44"/>
        <v>-0.74143281067982758</v>
      </c>
      <c r="S160" s="20">
        <f t="shared" si="44"/>
        <v>-0.72698367357462401</v>
      </c>
      <c r="T160" s="15">
        <f t="shared" si="44"/>
        <v>-0.81613186179515496</v>
      </c>
      <c r="U160" s="15">
        <f t="shared" si="44"/>
        <v>-0.68798134122814159</v>
      </c>
      <c r="V160" s="15">
        <f t="shared" si="44"/>
        <v>-0.66569429417300896</v>
      </c>
      <c r="W160" s="15">
        <f t="shared" si="44"/>
        <v>-0.68798134122814159</v>
      </c>
      <c r="X160" s="15">
        <f t="shared" si="44"/>
        <v>-0.72698367357462401</v>
      </c>
      <c r="Y160" s="15">
        <f t="shared" si="44"/>
        <v>-0.72698367357462401</v>
      </c>
      <c r="Z160" s="15">
        <f t="shared" si="44"/>
        <v>-0.73812719710219044</v>
      </c>
      <c r="AA160" s="15">
        <f t="shared" si="44"/>
        <v>-0.74369895886597348</v>
      </c>
      <c r="AB160" s="15">
        <f t="shared" si="44"/>
        <v>-0.60440491477139402</v>
      </c>
      <c r="AC160" s="15">
        <f t="shared" si="44"/>
        <v>-0.5375437736059957</v>
      </c>
      <c r="AD160" s="15">
        <f t="shared" si="44"/>
        <v>-0.21995335307035432</v>
      </c>
      <c r="AE160" s="15">
        <f t="shared" si="44"/>
        <v>-5.2800500156858748E-2</v>
      </c>
      <c r="AF160" s="15">
        <f t="shared" si="44"/>
        <v>2.9171174809730252E-3</v>
      </c>
      <c r="AG160" s="15">
        <f t="shared" si="44"/>
        <v>0.17006997039446847</v>
      </c>
      <c r="AH160" s="15">
        <f t="shared" si="44"/>
        <v>0.28150520567013226</v>
      </c>
      <c r="AI160" s="21">
        <f t="shared" si="44"/>
        <v>0.22578758803230048</v>
      </c>
      <c r="AJ160" s="21">
        <f t="shared" si="44"/>
        <v>0.11435235275663669</v>
      </c>
      <c r="AK160" s="21">
        <f t="shared" si="44"/>
        <v>0.44865805858362784</v>
      </c>
      <c r="AL160" s="21">
        <f t="shared" si="44"/>
        <v>0.72724614677278698</v>
      </c>
    </row>
    <row r="161" spans="1:38" x14ac:dyDescent="0.4">
      <c r="A161" s="16" t="s">
        <v>27</v>
      </c>
      <c r="D161" s="10"/>
      <c r="E161" s="17">
        <f t="shared" ref="E161:AL161" si="45">(E159-D159)/D159</f>
        <v>-0.13038696216322093</v>
      </c>
      <c r="F161" s="17">
        <f t="shared" si="45"/>
        <v>-0.31178544822834614</v>
      </c>
      <c r="G161" s="17">
        <f t="shared" si="45"/>
        <v>2.2755078858061037E-2</v>
      </c>
      <c r="H161" s="17">
        <f t="shared" si="45"/>
        <v>-0.22505078190063957</v>
      </c>
      <c r="I161" s="17">
        <f t="shared" si="45"/>
        <v>0.54390939472964273</v>
      </c>
      <c r="J161" s="17">
        <f t="shared" si="45"/>
        <v>8.3571163670690708E-3</v>
      </c>
      <c r="K161" s="17">
        <f t="shared" si="45"/>
        <v>-7.3140807911699537E-2</v>
      </c>
      <c r="L161" s="17">
        <f t="shared" si="45"/>
        <v>-9.6078314587559069E-2</v>
      </c>
      <c r="M161" s="17">
        <f t="shared" si="45"/>
        <v>-0.18952344226495213</v>
      </c>
      <c r="N161" s="17">
        <f t="shared" si="45"/>
        <v>-9.5510076294498106E-2</v>
      </c>
      <c r="O161" s="17">
        <f t="shared" si="45"/>
        <v>-3.3699378440867539E-2</v>
      </c>
      <c r="P161" s="17">
        <f t="shared" si="45"/>
        <v>-3.6267202442440277E-2</v>
      </c>
      <c r="Q161" s="17">
        <f t="shared" si="45"/>
        <v>-0.38068515277659931</v>
      </c>
      <c r="R161" s="17">
        <f t="shared" si="45"/>
        <v>-1.1507663072754637E-2</v>
      </c>
      <c r="S161" s="17">
        <f t="shared" si="45"/>
        <v>5.5881556910578827E-2</v>
      </c>
      <c r="T161" s="17">
        <f t="shared" si="45"/>
        <v>-0.32653061224489788</v>
      </c>
      <c r="U161" s="17">
        <f t="shared" si="45"/>
        <v>0.69696969696969702</v>
      </c>
      <c r="V161" s="17">
        <f t="shared" si="45"/>
        <v>7.1428571428571314E-2</v>
      </c>
      <c r="W161" s="17">
        <f t="shared" si="45"/>
        <v>-6.6666666666666555E-2</v>
      </c>
      <c r="X161" s="17">
        <f t="shared" si="45"/>
        <v>-0.12500000000000011</v>
      </c>
      <c r="Y161" s="17">
        <f t="shared" si="45"/>
        <v>0</v>
      </c>
      <c r="Z161" s="17">
        <f t="shared" si="45"/>
        <v>-4.0816326530612179E-2</v>
      </c>
      <c r="AA161" s="17">
        <f t="shared" si="45"/>
        <v>-2.1276595744680871E-2</v>
      </c>
      <c r="AB161" s="17">
        <f t="shared" si="45"/>
        <v>0.54347826086956519</v>
      </c>
      <c r="AC161" s="17">
        <f t="shared" si="45"/>
        <v>0.16901408450704228</v>
      </c>
      <c r="AD161" s="17">
        <f t="shared" si="45"/>
        <v>0.68674698795180722</v>
      </c>
      <c r="AE161" s="17">
        <f t="shared" si="45"/>
        <v>0.21428571428571436</v>
      </c>
      <c r="AF161" s="17">
        <f t="shared" si="45"/>
        <v>5.8823529411764643E-2</v>
      </c>
      <c r="AG161" s="17">
        <f t="shared" si="45"/>
        <v>0.1666666666666666</v>
      </c>
      <c r="AH161" s="22">
        <f t="shared" si="45"/>
        <v>9.5238095238095344E-2</v>
      </c>
      <c r="AI161" s="23">
        <f t="shared" si="45"/>
        <v>-4.3478260869565168E-2</v>
      </c>
      <c r="AJ161" s="23">
        <f t="shared" si="45"/>
        <v>-9.0909090909090995E-2</v>
      </c>
      <c r="AK161" s="23">
        <f t="shared" si="45"/>
        <v>0.3000000000000001</v>
      </c>
      <c r="AL161" s="23">
        <f t="shared" si="45"/>
        <v>0.19230769230769226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108</v>
      </c>
      <c r="B163" s="2" t="s">
        <v>109</v>
      </c>
      <c r="D163" s="2">
        <v>1.7947644612159577E-6</v>
      </c>
      <c r="E163" s="2">
        <v>1.560750575319499E-6</v>
      </c>
      <c r="F163" s="2">
        <v>1.0741312576208599E-6</v>
      </c>
      <c r="G163" s="2">
        <v>1.0985731990919308E-6</v>
      </c>
      <c r="H163" s="2">
        <v>8.5133844166120483E-7</v>
      </c>
      <c r="I163" s="2">
        <v>1.314389418175228E-6</v>
      </c>
      <c r="J163" s="2">
        <v>1.3253739234945626E-6</v>
      </c>
      <c r="K163" s="2">
        <v>1.2284350039450713E-6</v>
      </c>
      <c r="L163" s="2">
        <v>1.1104090391856674E-6</v>
      </c>
      <c r="M163" s="2">
        <v>8.9996049575708156E-7</v>
      </c>
      <c r="N163" s="2">
        <v>8.1400520014528836E-7</v>
      </c>
      <c r="O163" s="2">
        <v>7.8657373085275816E-7</v>
      </c>
      <c r="P163" s="2">
        <v>7.5804690212001565E-7</v>
      </c>
      <c r="Q163" s="2">
        <v>4.6946970137462966E-7</v>
      </c>
      <c r="R163" s="2">
        <v>4.6406720222834369E-7</v>
      </c>
      <c r="S163" s="2">
        <v>4.8999999999999997E-7</v>
      </c>
      <c r="T163" s="2">
        <v>3.3000000000000002E-7</v>
      </c>
      <c r="U163" s="2">
        <v>5.6000000000000004E-7</v>
      </c>
      <c r="V163" s="2">
        <v>5.9999999999999997E-7</v>
      </c>
      <c r="W163" s="2">
        <v>5.6000000000000004E-7</v>
      </c>
      <c r="X163" s="2">
        <v>4.8999999999999997E-7</v>
      </c>
      <c r="Y163" s="2">
        <v>4.8999999999999997E-7</v>
      </c>
      <c r="Z163" s="2">
        <v>4.7E-7</v>
      </c>
      <c r="AA163" s="2">
        <v>4.5999999999999999E-7</v>
      </c>
      <c r="AB163" s="2">
        <v>7.0999999999999998E-7</v>
      </c>
      <c r="AC163" s="2">
        <v>8.2999999999999999E-7</v>
      </c>
      <c r="AD163" s="2">
        <v>1.3999999999999999E-6</v>
      </c>
      <c r="AE163" s="2">
        <v>1.7E-6</v>
      </c>
      <c r="AF163" s="2">
        <v>1.7999999999999999E-6</v>
      </c>
      <c r="AG163" s="2">
        <v>2.0999999999999998E-6</v>
      </c>
      <c r="AH163" s="2">
        <v>2.3E-6</v>
      </c>
      <c r="AI163" s="28">
        <v>2.2000000000000001E-6</v>
      </c>
      <c r="AJ163" s="2">
        <v>1.9999999999999999E-6</v>
      </c>
      <c r="AK163" s="2">
        <v>2.6000000000000001E-6</v>
      </c>
      <c r="AL163" s="2">
        <v>3.1E-6</v>
      </c>
    </row>
    <row r="165" spans="1:38" hidden="1" x14ac:dyDescent="0.4">
      <c r="A165" s="9" t="s">
        <v>110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111</v>
      </c>
      <c r="B170" s="2" t="s">
        <v>112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2" spans="1:38" x14ac:dyDescent="0.4">
      <c r="A172" s="9" t="s">
        <v>113</v>
      </c>
    </row>
    <row r="173" spans="1:38" x14ac:dyDescent="0.4">
      <c r="A173" s="2" t="s">
        <v>36</v>
      </c>
      <c r="D173" s="10">
        <f t="shared" ref="D173:AL173" si="46">D177</f>
        <v>2.2876016112956688E-3</v>
      </c>
      <c r="E173" s="10">
        <f t="shared" si="46"/>
        <v>2.5004298204086392E-3</v>
      </c>
      <c r="F173" s="10">
        <f t="shared" si="46"/>
        <v>1.6087073126262591E-3</v>
      </c>
      <c r="G173" s="10">
        <f t="shared" si="46"/>
        <v>1.2003683549485385E-3</v>
      </c>
      <c r="H173" s="10">
        <f t="shared" si="46"/>
        <v>8.9600964461587361E-4</v>
      </c>
      <c r="I173" s="10">
        <f t="shared" si="46"/>
        <v>1.2084601566142699E-3</v>
      </c>
      <c r="J173" s="10">
        <f t="shared" si="46"/>
        <v>1.3309133479272013E-3</v>
      </c>
      <c r="K173" s="10">
        <f t="shared" si="46"/>
        <v>1.5005893834264669E-3</v>
      </c>
      <c r="L173" s="10">
        <f t="shared" si="46"/>
        <v>1.5951241488236184E-3</v>
      </c>
      <c r="M173" s="10">
        <f t="shared" si="46"/>
        <v>1.4490118377315036E-3</v>
      </c>
      <c r="N173" s="10">
        <f t="shared" si="46"/>
        <v>1.3046397335217869E-3</v>
      </c>
      <c r="O173" s="10">
        <f t="shared" si="46"/>
        <v>1.4292399232479496E-3</v>
      </c>
      <c r="P173" s="10">
        <f t="shared" si="46"/>
        <v>1.4804228667522369E-3</v>
      </c>
      <c r="Q173" s="10">
        <f t="shared" si="46"/>
        <v>1.5219165029584411E-3</v>
      </c>
      <c r="R173" s="10">
        <f t="shared" si="46"/>
        <v>1.6970223333935758E-3</v>
      </c>
      <c r="S173" s="10">
        <f t="shared" si="46"/>
        <v>5.11E-3</v>
      </c>
      <c r="T173" s="10">
        <f t="shared" si="46"/>
        <v>5.9500000000000004E-3</v>
      </c>
      <c r="U173" s="10">
        <f t="shared" si="46"/>
        <v>6.7200000000000003E-3</v>
      </c>
      <c r="V173" s="10">
        <f t="shared" si="46"/>
        <v>6.6800000000000002E-3</v>
      </c>
      <c r="W173" s="10">
        <f t="shared" si="46"/>
        <v>5.4000000000000003E-3</v>
      </c>
      <c r="X173" s="10">
        <f t="shared" si="46"/>
        <v>5.5700000000000003E-3</v>
      </c>
      <c r="Y173" s="10">
        <f t="shared" si="46"/>
        <v>5.5399999999999998E-3</v>
      </c>
      <c r="Z173" s="10">
        <f t="shared" si="46"/>
        <v>5.3099999999999996E-3</v>
      </c>
      <c r="AA173" s="10">
        <f t="shared" si="46"/>
        <v>6.9800000000000001E-3</v>
      </c>
      <c r="AB173" s="10">
        <f t="shared" si="46"/>
        <v>5.0400000000000002E-3</v>
      </c>
      <c r="AC173" s="10">
        <f t="shared" si="46"/>
        <v>6.1500000000000001E-3</v>
      </c>
      <c r="AD173" s="10">
        <f t="shared" si="46"/>
        <v>7.4999999999999997E-3</v>
      </c>
      <c r="AE173" s="10">
        <f t="shared" si="46"/>
        <v>7.8700000000000003E-3</v>
      </c>
      <c r="AF173" s="10">
        <f t="shared" si="46"/>
        <v>8.3599999999999994E-3</v>
      </c>
      <c r="AG173" s="10">
        <f t="shared" si="46"/>
        <v>8.7399999999999995E-3</v>
      </c>
      <c r="AH173" s="10">
        <f t="shared" si="46"/>
        <v>7.7099999999999998E-3</v>
      </c>
      <c r="AI173" s="27">
        <f t="shared" si="46"/>
        <v>7.79E-3</v>
      </c>
      <c r="AJ173" s="27">
        <f t="shared" si="46"/>
        <v>8.4100000000000008E-3</v>
      </c>
      <c r="AK173" s="27">
        <f t="shared" si="46"/>
        <v>8.5900000000000004E-3</v>
      </c>
      <c r="AL173" s="27">
        <f t="shared" si="46"/>
        <v>9.0500000000000008E-3</v>
      </c>
    </row>
    <row r="174" spans="1:38" x14ac:dyDescent="0.4">
      <c r="A174" s="14" t="s">
        <v>26</v>
      </c>
      <c r="B174" s="14"/>
      <c r="C174" s="14"/>
      <c r="D174" s="14"/>
      <c r="E174" s="15">
        <f t="shared" ref="E174:AL174" si="47">(E173-$D173)/$D173</f>
        <v>9.3035521596973869E-2</v>
      </c>
      <c r="F174" s="15">
        <f t="shared" si="47"/>
        <v>-0.29677121021299357</v>
      </c>
      <c r="G174" s="15">
        <f t="shared" si="47"/>
        <v>-0.47527211511769091</v>
      </c>
      <c r="H174" s="15">
        <f t="shared" si="47"/>
        <v>-0.60831919325831174</v>
      </c>
      <c r="I174" s="15">
        <f t="shared" si="47"/>
        <v>-0.47173487260755459</v>
      </c>
      <c r="J174" s="15">
        <f t="shared" si="47"/>
        <v>-0.41820580062741397</v>
      </c>
      <c r="K174" s="15">
        <f t="shared" si="47"/>
        <v>-0.3440337793010419</v>
      </c>
      <c r="L174" s="15">
        <f t="shared" si="47"/>
        <v>-0.30270894156253014</v>
      </c>
      <c r="M174" s="15">
        <f t="shared" si="47"/>
        <v>-0.36658033873704021</v>
      </c>
      <c r="N174" s="15">
        <f t="shared" si="47"/>
        <v>-0.42969102352447835</v>
      </c>
      <c r="O174" s="15">
        <f t="shared" si="47"/>
        <v>-0.37522341469306536</v>
      </c>
      <c r="P174" s="15">
        <f t="shared" si="47"/>
        <v>-0.35284935128466532</v>
      </c>
      <c r="Q174" s="15">
        <f t="shared" si="47"/>
        <v>-0.33471086248429127</v>
      </c>
      <c r="R174" s="15">
        <f t="shared" si="47"/>
        <v>-0.25816526574642351</v>
      </c>
      <c r="S174" s="20">
        <f t="shared" si="47"/>
        <v>1.2337805563555972</v>
      </c>
      <c r="T174" s="15">
        <f t="shared" si="47"/>
        <v>1.6009773601400792</v>
      </c>
      <c r="U174" s="15">
        <f t="shared" si="47"/>
        <v>1.9375744302758542</v>
      </c>
      <c r="V174" s="15">
        <f t="shared" si="47"/>
        <v>1.9200888681908788</v>
      </c>
      <c r="W174" s="15">
        <f t="shared" si="47"/>
        <v>1.3605508814716685</v>
      </c>
      <c r="X174" s="15">
        <f t="shared" si="47"/>
        <v>1.4348645203328136</v>
      </c>
      <c r="Y174" s="15">
        <f t="shared" si="47"/>
        <v>1.4217503487690819</v>
      </c>
      <c r="Z174" s="15">
        <f t="shared" si="47"/>
        <v>1.3212083667804737</v>
      </c>
      <c r="AA174" s="15">
        <f t="shared" si="47"/>
        <v>2.0512305838281937</v>
      </c>
      <c r="AB174" s="15">
        <f t="shared" si="47"/>
        <v>1.2031808227068905</v>
      </c>
      <c r="AC174" s="15">
        <f t="shared" si="47"/>
        <v>1.6884051705649556</v>
      </c>
      <c r="AD174" s="15">
        <f t="shared" si="47"/>
        <v>2.2785428909328727</v>
      </c>
      <c r="AE174" s="15">
        <f t="shared" si="47"/>
        <v>2.4402843402188945</v>
      </c>
      <c r="AF174" s="15">
        <f t="shared" si="47"/>
        <v>2.654482475759842</v>
      </c>
      <c r="AG174" s="15">
        <f t="shared" si="47"/>
        <v>2.8205953155671075</v>
      </c>
      <c r="AH174" s="15">
        <f t="shared" si="47"/>
        <v>2.3703420918789933</v>
      </c>
      <c r="AI174" s="21">
        <f t="shared" si="47"/>
        <v>2.4053132160489441</v>
      </c>
      <c r="AJ174" s="21">
        <f t="shared" si="47"/>
        <v>2.6763394283660618</v>
      </c>
      <c r="AK174" s="21">
        <f t="shared" si="47"/>
        <v>2.7550244577484504</v>
      </c>
      <c r="AL174" s="21">
        <f t="shared" si="47"/>
        <v>2.9561084217256668</v>
      </c>
    </row>
    <row r="175" spans="1:38" x14ac:dyDescent="0.4">
      <c r="A175" s="16" t="s">
        <v>27</v>
      </c>
      <c r="D175" s="10"/>
      <c r="E175" s="17">
        <f t="shared" ref="E175:AL175" si="48">(E173-D173)/D173</f>
        <v>9.3035521596973869E-2</v>
      </c>
      <c r="F175" s="17">
        <f t="shared" si="48"/>
        <v>-0.3566276887693845</v>
      </c>
      <c r="G175" s="17">
        <f t="shared" si="48"/>
        <v>-0.25383048518073559</v>
      </c>
      <c r="H175" s="17">
        <f t="shared" si="48"/>
        <v>-0.253554426920654</v>
      </c>
      <c r="I175" s="17">
        <f t="shared" si="48"/>
        <v>0.34871333570560648</v>
      </c>
      <c r="J175" s="17">
        <f t="shared" si="48"/>
        <v>0.10132993681480344</v>
      </c>
      <c r="K175" s="17">
        <f t="shared" si="48"/>
        <v>0.12748841670535754</v>
      </c>
      <c r="L175" s="17">
        <f t="shared" si="48"/>
        <v>6.2998423446985558E-2</v>
      </c>
      <c r="M175" s="17">
        <f t="shared" si="48"/>
        <v>-9.1599334885545197E-2</v>
      </c>
      <c r="N175" s="17">
        <f t="shared" si="48"/>
        <v>-9.9634868708690455E-2</v>
      </c>
      <c r="O175" s="17">
        <f t="shared" si="48"/>
        <v>9.5505438416943506E-2</v>
      </c>
      <c r="P175" s="17">
        <f t="shared" si="48"/>
        <v>3.5811302687357119E-2</v>
      </c>
      <c r="Q175" s="17">
        <f t="shared" si="48"/>
        <v>2.8028232431476272E-2</v>
      </c>
      <c r="R175" s="17">
        <f t="shared" si="48"/>
        <v>0.115056134876485</v>
      </c>
      <c r="S175" s="17">
        <f t="shared" si="48"/>
        <v>2.0111566002678418</v>
      </c>
      <c r="T175" s="17">
        <f t="shared" si="48"/>
        <v>0.16438356164383572</v>
      </c>
      <c r="U175" s="17">
        <f t="shared" si="48"/>
        <v>0.12941176470588231</v>
      </c>
      <c r="V175" s="17">
        <f t="shared" si="48"/>
        <v>-5.9523809523809677E-3</v>
      </c>
      <c r="W175" s="17">
        <f t="shared" si="48"/>
        <v>-0.19161676646706585</v>
      </c>
      <c r="X175" s="17">
        <f t="shared" si="48"/>
        <v>3.1481481481481485E-2</v>
      </c>
      <c r="Y175" s="17">
        <f t="shared" si="48"/>
        <v>-5.3859964093358184E-3</v>
      </c>
      <c r="Z175" s="17">
        <f t="shared" si="48"/>
        <v>-4.1516245487364656E-2</v>
      </c>
      <c r="AA175" s="17">
        <f t="shared" si="48"/>
        <v>0.31450094161958581</v>
      </c>
      <c r="AB175" s="17">
        <f t="shared" si="48"/>
        <v>-0.27793696275071633</v>
      </c>
      <c r="AC175" s="17">
        <f t="shared" si="48"/>
        <v>0.22023809523809521</v>
      </c>
      <c r="AD175" s="17">
        <f t="shared" si="48"/>
        <v>0.21951219512195116</v>
      </c>
      <c r="AE175" s="17">
        <f t="shared" si="48"/>
        <v>4.933333333333341E-2</v>
      </c>
      <c r="AF175" s="17">
        <f t="shared" si="48"/>
        <v>6.2261753494281973E-2</v>
      </c>
      <c r="AG175" s="17">
        <f t="shared" si="48"/>
        <v>4.5454545454545477E-2</v>
      </c>
      <c r="AH175" s="22">
        <f t="shared" si="48"/>
        <v>-0.11784897025171621</v>
      </c>
      <c r="AI175" s="23">
        <f t="shared" si="48"/>
        <v>1.0376134889753594E-2</v>
      </c>
      <c r="AJ175" s="23">
        <f t="shared" si="48"/>
        <v>7.9589216944801131E-2</v>
      </c>
      <c r="AK175" s="23">
        <f t="shared" si="48"/>
        <v>2.1403091557669392E-2</v>
      </c>
      <c r="AL175" s="23">
        <f t="shared" si="48"/>
        <v>5.3550640279394685E-2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8" x14ac:dyDescent="0.4">
      <c r="A177" s="2" t="s">
        <v>114</v>
      </c>
      <c r="B177" s="2" t="s">
        <v>115</v>
      </c>
      <c r="D177" s="2">
        <v>2.2876016112956688E-3</v>
      </c>
      <c r="E177" s="2">
        <v>2.5004298204086392E-3</v>
      </c>
      <c r="F177" s="2">
        <v>1.6087073126262591E-3</v>
      </c>
      <c r="G177" s="2">
        <v>1.2003683549485385E-3</v>
      </c>
      <c r="H177" s="2">
        <v>8.9600964461587361E-4</v>
      </c>
      <c r="I177" s="2">
        <v>1.2084601566142699E-3</v>
      </c>
      <c r="J177" s="2">
        <v>1.3309133479272013E-3</v>
      </c>
      <c r="K177" s="2">
        <v>1.5005893834264669E-3</v>
      </c>
      <c r="L177" s="2">
        <v>1.5951241488236184E-3</v>
      </c>
      <c r="M177" s="2">
        <v>1.4490118377315036E-3</v>
      </c>
      <c r="N177" s="2">
        <v>1.3046397335217869E-3</v>
      </c>
      <c r="O177" s="2">
        <v>1.4292399232479496E-3</v>
      </c>
      <c r="P177" s="2">
        <v>1.4804228667522369E-3</v>
      </c>
      <c r="Q177" s="2">
        <v>1.5219165029584411E-3</v>
      </c>
      <c r="R177" s="2">
        <v>1.6970223333935758E-3</v>
      </c>
      <c r="S177" s="2">
        <v>5.11E-3</v>
      </c>
      <c r="T177" s="2">
        <v>5.9500000000000004E-3</v>
      </c>
      <c r="U177" s="2">
        <v>6.7200000000000003E-3</v>
      </c>
      <c r="V177" s="2">
        <v>6.6800000000000002E-3</v>
      </c>
      <c r="W177" s="2">
        <v>5.4000000000000003E-3</v>
      </c>
      <c r="X177" s="2">
        <v>5.5700000000000003E-3</v>
      </c>
      <c r="Y177" s="2">
        <v>5.5399999999999998E-3</v>
      </c>
      <c r="Z177" s="2">
        <v>5.3099999999999996E-3</v>
      </c>
      <c r="AA177" s="2">
        <v>6.9800000000000001E-3</v>
      </c>
      <c r="AB177" s="2">
        <v>5.0400000000000002E-3</v>
      </c>
      <c r="AC177" s="2">
        <v>6.1500000000000001E-3</v>
      </c>
      <c r="AD177" s="2">
        <v>7.4999999999999997E-3</v>
      </c>
      <c r="AE177" s="2">
        <v>7.8700000000000003E-3</v>
      </c>
      <c r="AF177" s="2">
        <v>8.3599999999999994E-3</v>
      </c>
      <c r="AG177" s="2">
        <v>8.7399999999999995E-3</v>
      </c>
      <c r="AH177" s="2">
        <v>7.7099999999999998E-3</v>
      </c>
      <c r="AI177" s="28">
        <v>7.79E-3</v>
      </c>
      <c r="AJ177" s="2">
        <v>8.4100000000000008E-3</v>
      </c>
      <c r="AK177" s="39">
        <v>8.5900000000000004E-3</v>
      </c>
      <c r="AL177" s="2">
        <v>9.0500000000000008E-3</v>
      </c>
    </row>
    <row r="179" spans="1:38" hidden="1" x14ac:dyDescent="0.4">
      <c r="A179" s="9" t="s">
        <v>116</v>
      </c>
    </row>
    <row r="180" spans="1:38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8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8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8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8" hidden="1" x14ac:dyDescent="0.4">
      <c r="A184" s="2" t="s">
        <v>117</v>
      </c>
      <c r="B184" s="2" t="s">
        <v>118</v>
      </c>
      <c r="AI184" s="28"/>
    </row>
    <row r="185" spans="1:38" hidden="1" x14ac:dyDescent="0.4"/>
    <row r="187" spans="1:38" x14ac:dyDescent="0.4">
      <c r="A187" s="9" t="s">
        <v>119</v>
      </c>
    </row>
    <row r="188" spans="1:38" x14ac:dyDescent="0.4">
      <c r="A188" s="2" t="s">
        <v>67</v>
      </c>
    </row>
    <row r="189" spans="1:38" x14ac:dyDescent="0.4">
      <c r="A189" s="4" t="s">
        <v>120</v>
      </c>
      <c r="B189" s="4"/>
      <c r="C189" s="4"/>
    </row>
    <row r="190" spans="1:38" x14ac:dyDescent="0.4">
      <c r="A190" s="6" t="s">
        <v>121</v>
      </c>
      <c r="B190" s="6"/>
      <c r="C190" s="6"/>
    </row>
    <row r="191" spans="1:38" x14ac:dyDescent="0.4">
      <c r="A191" s="4" t="s">
        <v>122</v>
      </c>
      <c r="B191" s="4"/>
      <c r="C191" s="4"/>
    </row>
    <row r="192" spans="1:38" x14ac:dyDescent="0.4">
      <c r="A192" s="6" t="s">
        <v>123</v>
      </c>
      <c r="B192" s="6"/>
      <c r="C192" s="6"/>
    </row>
    <row r="193" spans="1:38" x14ac:dyDescent="0.4">
      <c r="A193" s="34" t="s">
        <v>124</v>
      </c>
      <c r="B193" s="4"/>
      <c r="C193" s="4"/>
    </row>
    <row r="194" spans="1:38" x14ac:dyDescent="0.4">
      <c r="A194" s="4" t="s">
        <v>125</v>
      </c>
      <c r="B194" s="4"/>
      <c r="C194" s="4"/>
    </row>
    <row r="195" spans="1:38" x14ac:dyDescent="0.4">
      <c r="A195" s="2" t="s">
        <v>36</v>
      </c>
      <c r="D195" s="10">
        <f t="shared" ref="D195:AL195" si="52">D201+D208+D230</f>
        <v>7.2319526960114393E-3</v>
      </c>
      <c r="E195" s="10">
        <f t="shared" si="52"/>
        <v>5.8067564836353129E-3</v>
      </c>
      <c r="F195" s="10">
        <f t="shared" si="52"/>
        <v>4.5990553206255707E-3</v>
      </c>
      <c r="G195" s="10">
        <f t="shared" si="52"/>
        <v>4.1130308056091776E-3</v>
      </c>
      <c r="H195" s="10">
        <f t="shared" si="52"/>
        <v>4.0227692307048145E-3</v>
      </c>
      <c r="I195" s="10">
        <f t="shared" si="52"/>
        <v>3.4373167752191056E-3</v>
      </c>
      <c r="J195" s="10">
        <f t="shared" si="52"/>
        <v>2.6003153202266011E-3</v>
      </c>
      <c r="K195" s="10">
        <f t="shared" si="52"/>
        <v>2.4134446948353267E-3</v>
      </c>
      <c r="L195" s="10">
        <f t="shared" si="52"/>
        <v>2.1929346925421297E-3</v>
      </c>
      <c r="M195" s="10">
        <f t="shared" si="52"/>
        <v>1.7295147464218021E-3</v>
      </c>
      <c r="N195" s="10">
        <f t="shared" si="52"/>
        <v>1.5311225291964022E-3</v>
      </c>
      <c r="O195" s="10">
        <f t="shared" si="52"/>
        <v>1.3185383011499983E-3</v>
      </c>
      <c r="P195" s="10">
        <f t="shared" si="52"/>
        <v>1.3720380782403718E-3</v>
      </c>
      <c r="Q195" s="10">
        <f t="shared" si="52"/>
        <v>1.4139481112459109E-3</v>
      </c>
      <c r="R195" s="10">
        <f t="shared" si="52"/>
        <v>1.4538930459735717E-3</v>
      </c>
      <c r="S195" s="10">
        <f t="shared" si="52"/>
        <v>3.3326545047490511E-3</v>
      </c>
      <c r="T195" s="10">
        <f t="shared" si="52"/>
        <v>3.2578626529078218E-3</v>
      </c>
      <c r="U195" s="10">
        <f t="shared" si="52"/>
        <v>3.3135313508797478E-3</v>
      </c>
      <c r="V195" s="10">
        <f t="shared" si="52"/>
        <v>3.3405332073484506E-3</v>
      </c>
      <c r="W195" s="10">
        <f t="shared" si="52"/>
        <v>2.9789634658007715E-3</v>
      </c>
      <c r="X195" s="10">
        <f t="shared" si="52"/>
        <v>3.0728353499982607E-3</v>
      </c>
      <c r="Y195" s="10">
        <f t="shared" si="52"/>
        <v>3.1093296447512195E-3</v>
      </c>
      <c r="Z195" s="10">
        <f t="shared" si="52"/>
        <v>2.9982593102931272E-3</v>
      </c>
      <c r="AA195" s="10">
        <f t="shared" si="52"/>
        <v>2.791254651642561E-3</v>
      </c>
      <c r="AB195" s="10">
        <f t="shared" si="52"/>
        <v>3.2151303226672476E-3</v>
      </c>
      <c r="AC195" s="10">
        <f t="shared" si="52"/>
        <v>2.93757835037483E-3</v>
      </c>
      <c r="AD195" s="10">
        <f t="shared" si="52"/>
        <v>3.0707019859173446E-3</v>
      </c>
      <c r="AE195" s="10">
        <f t="shared" si="52"/>
        <v>3.2746372801273323E-3</v>
      </c>
      <c r="AF195" s="10">
        <f t="shared" si="52"/>
        <v>3.0704629918074933E-3</v>
      </c>
      <c r="AG195" s="10">
        <f t="shared" si="52"/>
        <v>3.290398155948949E-3</v>
      </c>
      <c r="AH195" s="10">
        <f t="shared" si="52"/>
        <v>3.1751417942765849E-3</v>
      </c>
      <c r="AI195" s="10">
        <f t="shared" si="52"/>
        <v>3.1023004181517065E-3</v>
      </c>
      <c r="AJ195" s="10">
        <f t="shared" si="52"/>
        <v>2.7323954016954181E-3</v>
      </c>
      <c r="AK195" s="10">
        <f t="shared" si="52"/>
        <v>2.6724860562317878E-3</v>
      </c>
      <c r="AL195" s="10">
        <f t="shared" si="52"/>
        <v>2.8846596675769377E-3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-0.19706934935596984</v>
      </c>
      <c r="F196" s="15">
        <f t="shared" si="53"/>
        <v>-0.3640645184028875</v>
      </c>
      <c r="G196" s="15">
        <f t="shared" si="53"/>
        <v>-0.43126967521820309</v>
      </c>
      <c r="H196" s="15">
        <f t="shared" si="53"/>
        <v>-0.4437506162169107</v>
      </c>
      <c r="I196" s="15">
        <f t="shared" si="53"/>
        <v>-0.52470419543606084</v>
      </c>
      <c r="J196" s="15">
        <f t="shared" si="53"/>
        <v>-0.64044077311778813</v>
      </c>
      <c r="K196" s="15">
        <f t="shared" si="53"/>
        <v>-0.66628035382941753</v>
      </c>
      <c r="L196" s="15">
        <f t="shared" si="53"/>
        <v>-0.69677142748021903</v>
      </c>
      <c r="M196" s="15">
        <f t="shared" si="53"/>
        <v>-0.76085093208979881</v>
      </c>
      <c r="N196" s="15">
        <f t="shared" si="53"/>
        <v>-0.78828366368590252</v>
      </c>
      <c r="O196" s="15">
        <f t="shared" si="53"/>
        <v>-0.81767879899474483</v>
      </c>
      <c r="P196" s="15">
        <f t="shared" si="53"/>
        <v>-0.81028110443849044</v>
      </c>
      <c r="Q196" s="15">
        <f t="shared" si="53"/>
        <v>-0.80448598453558329</v>
      </c>
      <c r="R196" s="15">
        <f t="shared" si="53"/>
        <v>-0.79896258907011086</v>
      </c>
      <c r="S196" s="20">
        <f t="shared" si="53"/>
        <v>-0.53917639608081591</v>
      </c>
      <c r="T196" s="15">
        <f t="shared" si="53"/>
        <v>-0.54951825739891857</v>
      </c>
      <c r="U196" s="15">
        <f t="shared" si="53"/>
        <v>-0.5418206547856399</v>
      </c>
      <c r="V196" s="15">
        <f t="shared" si="53"/>
        <v>-0.53808696658223187</v>
      </c>
      <c r="W196" s="15">
        <f t="shared" si="53"/>
        <v>-0.58808310963597332</v>
      </c>
      <c r="X196" s="15">
        <f t="shared" si="53"/>
        <v>-0.57510295225064345</v>
      </c>
      <c r="Y196" s="15">
        <f t="shared" si="53"/>
        <v>-0.57005669485835075</v>
      </c>
      <c r="Z196" s="15">
        <f t="shared" si="53"/>
        <v>-0.58541497209367466</v>
      </c>
      <c r="AA196" s="15">
        <f t="shared" si="53"/>
        <v>-0.61403859110112935</v>
      </c>
      <c r="AB196" s="15">
        <f t="shared" si="53"/>
        <v>-0.55542708064995316</v>
      </c>
      <c r="AC196" s="15">
        <f t="shared" si="53"/>
        <v>-0.59380564643419742</v>
      </c>
      <c r="AD196" s="15">
        <f t="shared" si="53"/>
        <v>-0.57539794368250008</v>
      </c>
      <c r="AE196" s="15">
        <f t="shared" si="53"/>
        <v>-0.54719874178195915</v>
      </c>
      <c r="AF196" s="15">
        <f t="shared" si="53"/>
        <v>-0.57543099065057313</v>
      </c>
      <c r="AG196" s="15">
        <f t="shared" si="53"/>
        <v>-0.54501940288358541</v>
      </c>
      <c r="AH196" s="15">
        <f t="shared" si="53"/>
        <v>-0.56095650403967157</v>
      </c>
      <c r="AI196" s="21">
        <f t="shared" si="53"/>
        <v>-0.5710286628585548</v>
      </c>
      <c r="AJ196" s="21">
        <f t="shared" si="53"/>
        <v>-0.62217736805684765</v>
      </c>
      <c r="AK196" s="21">
        <f t="shared" si="53"/>
        <v>-0.63046134722289937</v>
      </c>
      <c r="AL196" s="21">
        <f t="shared" si="53"/>
        <v>-0.60112299003727132</v>
      </c>
    </row>
    <row r="197" spans="1:38" x14ac:dyDescent="0.4">
      <c r="A197" s="16" t="s">
        <v>27</v>
      </c>
      <c r="D197" s="10"/>
      <c r="E197" s="17">
        <f t="shared" ref="E197:AL197" si="54">(E195-D195)/D195</f>
        <v>-0.19706934935596984</v>
      </c>
      <c r="F197" s="17">
        <f t="shared" si="54"/>
        <v>-0.20798205786884702</v>
      </c>
      <c r="G197" s="17">
        <f t="shared" si="54"/>
        <v>-0.10567920608319259</v>
      </c>
      <c r="H197" s="17">
        <f t="shared" si="54"/>
        <v>-2.1945270816174835E-2</v>
      </c>
      <c r="I197" s="17">
        <f t="shared" si="54"/>
        <v>-0.1455346856630734</v>
      </c>
      <c r="J197" s="17">
        <f t="shared" si="54"/>
        <v>-0.24350431156847668</v>
      </c>
      <c r="K197" s="17">
        <f t="shared" si="54"/>
        <v>-7.1864601934118422E-2</v>
      </c>
      <c r="L197" s="17">
        <f t="shared" si="54"/>
        <v>-9.1367331832827761E-2</v>
      </c>
      <c r="M197" s="17">
        <f t="shared" si="54"/>
        <v>-0.21132409811215777</v>
      </c>
      <c r="N197" s="17">
        <f t="shared" si="54"/>
        <v>-0.11470975754086754</v>
      </c>
      <c r="O197" s="17">
        <f t="shared" si="54"/>
        <v>-0.1388420743557193</v>
      </c>
      <c r="P197" s="17">
        <f t="shared" si="54"/>
        <v>4.0575064860620402E-2</v>
      </c>
      <c r="Q197" s="17">
        <f t="shared" si="54"/>
        <v>3.0545823523563127E-2</v>
      </c>
      <c r="R197" s="17">
        <f t="shared" si="54"/>
        <v>2.8250636929288048E-2</v>
      </c>
      <c r="S197" s="17">
        <f t="shared" si="54"/>
        <v>1.2922281071352142</v>
      </c>
      <c r="T197" s="17">
        <f t="shared" si="54"/>
        <v>-2.2442125859326409E-2</v>
      </c>
      <c r="U197" s="17">
        <f t="shared" si="54"/>
        <v>1.7087490757855789E-2</v>
      </c>
      <c r="V197" s="17">
        <f t="shared" si="54"/>
        <v>8.1489666489902995E-3</v>
      </c>
      <c r="W197" s="17">
        <f t="shared" si="54"/>
        <v>-0.10823713434499135</v>
      </c>
      <c r="X197" s="17">
        <f t="shared" si="54"/>
        <v>3.1511592966869652E-2</v>
      </c>
      <c r="Y197" s="17">
        <f t="shared" si="54"/>
        <v>1.1876423757289645E-2</v>
      </c>
      <c r="Z197" s="17">
        <f t="shared" si="54"/>
        <v>-3.5721633647171284E-2</v>
      </c>
      <c r="AA197" s="17">
        <f t="shared" si="54"/>
        <v>-6.9041612891824283E-2</v>
      </c>
      <c r="AB197" s="17">
        <f t="shared" si="54"/>
        <v>0.15185847367070207</v>
      </c>
      <c r="AC197" s="17">
        <f t="shared" si="54"/>
        <v>-8.6326818647327053E-2</v>
      </c>
      <c r="AD197" s="17">
        <f t="shared" si="54"/>
        <v>4.5317475711083001E-2</v>
      </c>
      <c r="AE197" s="17">
        <f t="shared" si="54"/>
        <v>6.6413248548788703E-2</v>
      </c>
      <c r="AF197" s="17">
        <f t="shared" si="54"/>
        <v>-6.235019968742915E-2</v>
      </c>
      <c r="AG197" s="17">
        <f t="shared" si="54"/>
        <v>7.1629316076526367E-2</v>
      </c>
      <c r="AH197" s="22">
        <f t="shared" si="54"/>
        <v>-3.5028089674796294E-2</v>
      </c>
      <c r="AI197" s="23">
        <f t="shared" si="54"/>
        <v>-2.2941141166098477E-2</v>
      </c>
      <c r="AJ197" s="23">
        <f t="shared" si="54"/>
        <v>-0.11923571756363653</v>
      </c>
      <c r="AK197" s="23">
        <f t="shared" si="54"/>
        <v>-2.1925576886294443E-2</v>
      </c>
      <c r="AL197" s="23">
        <f t="shared" si="54"/>
        <v>7.9391849716258261E-2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x14ac:dyDescent="0.4">
      <c r="A200" s="9" t="s">
        <v>126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x14ac:dyDescent="0.4">
      <c r="A201" s="2" t="s">
        <v>36</v>
      </c>
      <c r="D201" s="10">
        <f t="shared" ref="D201:AL201" si="55">D205</f>
        <v>1.1214885721470395E-3</v>
      </c>
      <c r="E201" s="10">
        <f t="shared" si="55"/>
        <v>1.1909613155543783E-3</v>
      </c>
      <c r="F201" s="10">
        <f t="shared" si="55"/>
        <v>1.1512999773216307E-3</v>
      </c>
      <c r="G201" s="10">
        <f t="shared" si="55"/>
        <v>1.1314132497766596E-3</v>
      </c>
      <c r="H201" s="10">
        <f t="shared" si="55"/>
        <v>1.2010518327019324E-3</v>
      </c>
      <c r="I201" s="10">
        <f t="shared" si="55"/>
        <v>7.7412485511034587E-4</v>
      </c>
      <c r="J201" s="10">
        <f t="shared" si="55"/>
        <v>8.0583991108939461E-4</v>
      </c>
      <c r="K201" s="10">
        <f t="shared" si="55"/>
        <v>7.7700000000000002E-4</v>
      </c>
      <c r="L201" s="10">
        <f t="shared" si="55"/>
        <v>7.5299999999999998E-4</v>
      </c>
      <c r="M201" s="10">
        <f t="shared" si="55"/>
        <v>6.6700000000000006E-4</v>
      </c>
      <c r="N201" s="10">
        <f t="shared" si="55"/>
        <v>6.9839458961080871E-4</v>
      </c>
      <c r="O201" s="10">
        <f t="shared" si="55"/>
        <v>6.1399999999999996E-4</v>
      </c>
      <c r="P201" s="10">
        <f t="shared" si="55"/>
        <v>6.6300000000000007E-4</v>
      </c>
      <c r="Q201" s="10">
        <f t="shared" si="55"/>
        <v>7.27E-4</v>
      </c>
      <c r="R201" s="10">
        <f t="shared" si="55"/>
        <v>7.2399999999999993E-4</v>
      </c>
      <c r="S201" s="10">
        <f t="shared" si="55"/>
        <v>7.3300000000000004E-4</v>
      </c>
      <c r="T201" s="10">
        <f t="shared" si="55"/>
        <v>6.9799999999999994E-4</v>
      </c>
      <c r="U201" s="10">
        <f t="shared" si="55"/>
        <v>7.1999999999999994E-4</v>
      </c>
      <c r="V201" s="10">
        <f t="shared" si="55"/>
        <v>7.2800000000000002E-4</v>
      </c>
      <c r="W201" s="10">
        <f t="shared" si="55"/>
        <v>5.5700000000000009E-4</v>
      </c>
      <c r="X201" s="10">
        <f t="shared" si="55"/>
        <v>5.8999999999999992E-4</v>
      </c>
      <c r="Y201" s="10">
        <f t="shared" si="55"/>
        <v>6.1499999999999999E-4</v>
      </c>
      <c r="Z201" s="10">
        <f t="shared" si="55"/>
        <v>5.7899999999999998E-4</v>
      </c>
      <c r="AA201" s="10">
        <f t="shared" si="55"/>
        <v>5.3300000000000005E-4</v>
      </c>
      <c r="AB201" s="10">
        <f t="shared" si="55"/>
        <v>5.5800000000000001E-4</v>
      </c>
      <c r="AC201" s="10">
        <f t="shared" si="55"/>
        <v>5.22E-4</v>
      </c>
      <c r="AD201" s="10">
        <f t="shared" si="55"/>
        <v>5.0545623403761334E-4</v>
      </c>
      <c r="AE201" s="10">
        <f t="shared" si="55"/>
        <v>5.4306942187137223E-4</v>
      </c>
      <c r="AF201" s="10">
        <f t="shared" si="55"/>
        <v>6.1225911307174379E-4</v>
      </c>
      <c r="AG201" s="10">
        <f t="shared" si="55"/>
        <v>5.5583933132110524E-4</v>
      </c>
      <c r="AH201" s="10">
        <f t="shared" si="55"/>
        <v>5.3772927791966572E-4</v>
      </c>
      <c r="AI201" s="27">
        <f t="shared" si="55"/>
        <v>5.2681680984443939E-4</v>
      </c>
      <c r="AJ201" s="27">
        <f t="shared" si="55"/>
        <v>2.8325980961225913E-4</v>
      </c>
      <c r="AK201" s="27">
        <f t="shared" si="55"/>
        <v>2.8859995356396564E-4</v>
      </c>
      <c r="AL201" s="27">
        <f t="shared" si="55"/>
        <v>2.7791966566055262E-4</v>
      </c>
    </row>
    <row r="202" spans="1:38" x14ac:dyDescent="0.4">
      <c r="A202" s="14" t="s">
        <v>26</v>
      </c>
      <c r="B202" s="14"/>
      <c r="C202" s="14"/>
      <c r="D202" s="14"/>
      <c r="E202" s="15">
        <f t="shared" ref="E202:AL202" si="56">(E201-$D201)/$D201</f>
        <v>6.1946902654867353E-2</v>
      </c>
      <c r="F202" s="15">
        <f t="shared" si="56"/>
        <v>2.6581996388530805E-2</v>
      </c>
      <c r="G202" s="15">
        <f t="shared" si="56"/>
        <v>8.8495575221241279E-3</v>
      </c>
      <c r="H202" s="15">
        <f t="shared" si="56"/>
        <v>7.0944334637822154E-2</v>
      </c>
      <c r="I202" s="15">
        <f t="shared" si="56"/>
        <v>-0.30973451327433627</v>
      </c>
      <c r="J202" s="15">
        <f t="shared" si="56"/>
        <v>-0.2814550846945767</v>
      </c>
      <c r="K202" s="15">
        <f t="shared" si="56"/>
        <v>-0.30717082697287906</v>
      </c>
      <c r="L202" s="15">
        <f t="shared" si="56"/>
        <v>-0.32857095586946972</v>
      </c>
      <c r="M202" s="15">
        <f t="shared" si="56"/>
        <v>-0.40525475108225267</v>
      </c>
      <c r="N202" s="15">
        <f t="shared" si="56"/>
        <v>-0.37726107340196641</v>
      </c>
      <c r="O202" s="15">
        <f t="shared" si="56"/>
        <v>-0.45251336906222367</v>
      </c>
      <c r="P202" s="15">
        <f t="shared" si="56"/>
        <v>-0.4088214392316844</v>
      </c>
      <c r="Q202" s="15">
        <f t="shared" si="56"/>
        <v>-0.35175442884077618</v>
      </c>
      <c r="R202" s="15">
        <f t="shared" si="56"/>
        <v>-0.35442944495285011</v>
      </c>
      <c r="S202" s="20">
        <f t="shared" si="56"/>
        <v>-0.34640439661662853</v>
      </c>
      <c r="T202" s="15">
        <f t="shared" si="56"/>
        <v>-0.37761291792415658</v>
      </c>
      <c r="U202" s="15">
        <f t="shared" si="56"/>
        <v>-0.35799613310228184</v>
      </c>
      <c r="V202" s="15">
        <f t="shared" si="56"/>
        <v>-0.35086275680341822</v>
      </c>
      <c r="W202" s="15">
        <f t="shared" si="56"/>
        <v>-0.50333867519162623</v>
      </c>
      <c r="X202" s="15">
        <f t="shared" si="56"/>
        <v>-0.47391349795881432</v>
      </c>
      <c r="Y202" s="15">
        <f t="shared" si="56"/>
        <v>-0.45162169702486571</v>
      </c>
      <c r="Z202" s="15">
        <f t="shared" si="56"/>
        <v>-0.48372189036975161</v>
      </c>
      <c r="AA202" s="15">
        <f t="shared" si="56"/>
        <v>-0.52473880408821694</v>
      </c>
      <c r="AB202" s="15">
        <f t="shared" si="56"/>
        <v>-0.50244700315426838</v>
      </c>
      <c r="AC202" s="15">
        <f t="shared" si="56"/>
        <v>-0.53454719649915428</v>
      </c>
      <c r="AD202" s="15">
        <f t="shared" si="56"/>
        <v>-0.54929881000040859</v>
      </c>
      <c r="AE202" s="15">
        <f t="shared" si="56"/>
        <v>-0.51576018217315389</v>
      </c>
      <c r="AF202" s="15">
        <f t="shared" si="56"/>
        <v>-0.45406566925635167</v>
      </c>
      <c r="AG202" s="15">
        <f t="shared" si="56"/>
        <v>-0.50437361099723399</v>
      </c>
      <c r="AH202" s="15">
        <f t="shared" si="56"/>
        <v>-0.52052183921035666</v>
      </c>
      <c r="AI202" s="21">
        <f t="shared" si="56"/>
        <v>-0.53025218185159728</v>
      </c>
      <c r="AJ202" s="21">
        <f t="shared" si="56"/>
        <v>-0.74742514846141417</v>
      </c>
      <c r="AK202" s="21">
        <f t="shared" si="56"/>
        <v>-0.74266349142421129</v>
      </c>
      <c r="AL202" s="21">
        <f t="shared" si="56"/>
        <v>-0.75218680549861694</v>
      </c>
    </row>
    <row r="203" spans="1:38" x14ac:dyDescent="0.4">
      <c r="A203" s="16" t="s">
        <v>27</v>
      </c>
      <c r="D203" s="10"/>
      <c r="E203" s="17">
        <f t="shared" ref="E203:AL203" si="57">(E201-D201)/D201</f>
        <v>6.1946902654867353E-2</v>
      </c>
      <c r="F203" s="17">
        <f t="shared" si="57"/>
        <v>-3.3301953400800242E-2</v>
      </c>
      <c r="G203" s="17">
        <f t="shared" si="57"/>
        <v>-1.7273280584296821E-2</v>
      </c>
      <c r="H203" s="17">
        <f t="shared" si="57"/>
        <v>6.1550086088367324E-2</v>
      </c>
      <c r="I203" s="17">
        <f t="shared" si="57"/>
        <v>-0.35546091015169196</v>
      </c>
      <c r="J203" s="17">
        <f t="shared" si="57"/>
        <v>4.096891576298501E-2</v>
      </c>
      <c r="K203" s="17">
        <f t="shared" si="57"/>
        <v>-3.5788635797905123E-2</v>
      </c>
      <c r="L203" s="17">
        <f t="shared" si="57"/>
        <v>-3.0888030888030941E-2</v>
      </c>
      <c r="M203" s="17">
        <f t="shared" si="57"/>
        <v>-0.11420982735723761</v>
      </c>
      <c r="N203" s="17">
        <f t="shared" si="57"/>
        <v>4.7068350241092433E-2</v>
      </c>
      <c r="O203" s="17">
        <f t="shared" si="57"/>
        <v>-0.12084084107501313</v>
      </c>
      <c r="P203" s="17">
        <f t="shared" si="57"/>
        <v>7.9804560260586493E-2</v>
      </c>
      <c r="Q203" s="17">
        <f t="shared" si="57"/>
        <v>9.6530920060331704E-2</v>
      </c>
      <c r="R203" s="17">
        <f t="shared" si="57"/>
        <v>-4.1265474552958361E-3</v>
      </c>
      <c r="S203" s="17">
        <f t="shared" si="57"/>
        <v>1.2430939226519491E-2</v>
      </c>
      <c r="T203" s="17">
        <f t="shared" si="57"/>
        <v>-4.774897680763996E-2</v>
      </c>
      <c r="U203" s="17">
        <f t="shared" si="57"/>
        <v>3.1518624641833803E-2</v>
      </c>
      <c r="V203" s="17">
        <f t="shared" si="57"/>
        <v>1.1111111111111231E-2</v>
      </c>
      <c r="W203" s="17">
        <f t="shared" si="57"/>
        <v>-0.23489010989010978</v>
      </c>
      <c r="X203" s="17">
        <f t="shared" si="57"/>
        <v>5.9245960502692679E-2</v>
      </c>
      <c r="Y203" s="17">
        <f t="shared" si="57"/>
        <v>4.2372881355932319E-2</v>
      </c>
      <c r="Z203" s="17">
        <f t="shared" si="57"/>
        <v>-5.8536585365853669E-2</v>
      </c>
      <c r="AA203" s="17">
        <f t="shared" si="57"/>
        <v>-7.9447322970638903E-2</v>
      </c>
      <c r="AB203" s="17">
        <f t="shared" si="57"/>
        <v>4.6904315196998038E-2</v>
      </c>
      <c r="AC203" s="17">
        <f t="shared" si="57"/>
        <v>-6.4516129032258077E-2</v>
      </c>
      <c r="AD203" s="17">
        <f t="shared" si="57"/>
        <v>-3.1693038242120046E-2</v>
      </c>
      <c r="AE203" s="17">
        <f t="shared" si="57"/>
        <v>7.4414331649058099E-2</v>
      </c>
      <c r="AF203" s="17">
        <f t="shared" si="57"/>
        <v>0.12740487387772564</v>
      </c>
      <c r="AG203" s="17">
        <f t="shared" si="57"/>
        <v>-9.215017064846423E-2</v>
      </c>
      <c r="AH203" s="22">
        <f t="shared" si="57"/>
        <v>-3.2581453634085218E-2</v>
      </c>
      <c r="AI203" s="23">
        <f t="shared" si="57"/>
        <v>-2.0293609671847929E-2</v>
      </c>
      <c r="AJ203" s="23">
        <f t="shared" si="57"/>
        <v>-0.46231820185103578</v>
      </c>
      <c r="AK203" s="23">
        <f t="shared" si="57"/>
        <v>1.8852459016393396E-2</v>
      </c>
      <c r="AL203" s="23">
        <f t="shared" si="57"/>
        <v>-3.7007240547063468E-2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x14ac:dyDescent="0.4">
      <c r="A205" s="2" t="s">
        <v>127</v>
      </c>
      <c r="B205" s="2" t="s">
        <v>128</v>
      </c>
      <c r="D205" s="2">
        <v>1.1214885721470395E-3</v>
      </c>
      <c r="E205" s="2">
        <v>1.1909613155543783E-3</v>
      </c>
      <c r="F205" s="2">
        <v>1.1512999773216307E-3</v>
      </c>
      <c r="G205" s="2">
        <v>1.1314132497766596E-3</v>
      </c>
      <c r="H205" s="2">
        <v>1.2010518327019324E-3</v>
      </c>
      <c r="I205" s="2">
        <v>7.7412485511034587E-4</v>
      </c>
      <c r="J205" s="2">
        <v>8.0583991108939461E-4</v>
      </c>
      <c r="K205" s="2">
        <v>7.7700000000000002E-4</v>
      </c>
      <c r="L205" s="2">
        <v>7.5299999999999998E-4</v>
      </c>
      <c r="M205" s="2">
        <v>6.6700000000000006E-4</v>
      </c>
      <c r="N205" s="2">
        <v>6.9839458961080871E-4</v>
      </c>
      <c r="O205" s="2">
        <v>6.1399999999999996E-4</v>
      </c>
      <c r="P205" s="2">
        <v>6.6300000000000007E-4</v>
      </c>
      <c r="Q205" s="2">
        <v>7.27E-4</v>
      </c>
      <c r="R205" s="2">
        <v>7.2399999999999993E-4</v>
      </c>
      <c r="S205" s="2">
        <v>7.3300000000000004E-4</v>
      </c>
      <c r="T205" s="2">
        <v>6.9799999999999994E-4</v>
      </c>
      <c r="U205" s="2">
        <v>7.1999999999999994E-4</v>
      </c>
      <c r="V205" s="2">
        <v>7.2800000000000002E-4</v>
      </c>
      <c r="W205" s="2">
        <v>5.5700000000000009E-4</v>
      </c>
      <c r="X205" s="2">
        <v>5.8999999999999992E-4</v>
      </c>
      <c r="Y205" s="2">
        <v>6.1499999999999999E-4</v>
      </c>
      <c r="Z205" s="2">
        <v>5.7899999999999998E-4</v>
      </c>
      <c r="AA205" s="2">
        <v>5.3300000000000005E-4</v>
      </c>
      <c r="AB205" s="2">
        <v>5.5800000000000001E-4</v>
      </c>
      <c r="AC205" s="2">
        <v>5.22E-4</v>
      </c>
      <c r="AD205" s="2">
        <v>5.0545623403761334E-4</v>
      </c>
      <c r="AE205" s="2">
        <v>5.4306942187137223E-4</v>
      </c>
      <c r="AF205" s="2">
        <v>6.1225911307174379E-4</v>
      </c>
      <c r="AG205" s="2">
        <v>5.5583933132110524E-4</v>
      </c>
      <c r="AH205" s="2">
        <v>5.3772927791966572E-4</v>
      </c>
      <c r="AI205" s="28">
        <v>5.2681680984443939E-4</v>
      </c>
      <c r="AJ205" s="2">
        <v>2.8325980961225913E-4</v>
      </c>
      <c r="AK205" s="2">
        <v>2.8859995356396564E-4</v>
      </c>
      <c r="AL205" s="2">
        <v>2.7791966566055262E-4</v>
      </c>
    </row>
    <row r="206" spans="1:38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129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4.9568362109192712E-5</v>
      </c>
      <c r="E208" s="10">
        <f t="shared" si="58"/>
        <v>2.9741017265515629E-5</v>
      </c>
      <c r="F208" s="10">
        <f t="shared" si="58"/>
        <v>9.7993467102193186E-6</v>
      </c>
      <c r="G208" s="10">
        <f t="shared" si="58"/>
        <v>9.7993467102193186E-6</v>
      </c>
      <c r="H208" s="10">
        <f t="shared" si="58"/>
        <v>9.7993467102193186E-6</v>
      </c>
      <c r="I208" s="10">
        <f t="shared" si="58"/>
        <v>9.7993467102193186E-6</v>
      </c>
      <c r="J208" s="10">
        <f t="shared" si="58"/>
        <v>4.9696686887540831E-5</v>
      </c>
      <c r="K208" s="10">
        <f t="shared" si="58"/>
        <v>4.993000466635557E-5</v>
      </c>
      <c r="L208" s="10">
        <f t="shared" si="58"/>
        <v>3.4764349043397105E-5</v>
      </c>
      <c r="M208" s="10">
        <f t="shared" si="58"/>
        <v>2.9631357909472701E-5</v>
      </c>
      <c r="N208" s="10">
        <f t="shared" si="58"/>
        <v>2.8698086794213718E-5</v>
      </c>
      <c r="O208" s="10">
        <f t="shared" si="58"/>
        <v>3.3364442370508634E-5</v>
      </c>
      <c r="P208" s="10">
        <f t="shared" si="58"/>
        <v>3.8030797946803542E-5</v>
      </c>
      <c r="Q208" s="10">
        <f t="shared" si="58"/>
        <v>4.1763882407839472E-5</v>
      </c>
      <c r="R208" s="10">
        <f t="shared" si="58"/>
        <v>5.4363042463835746E-5</v>
      </c>
      <c r="S208" s="10">
        <f t="shared" si="58"/>
        <v>5.3663089127391507E-5</v>
      </c>
      <c r="T208" s="10">
        <f t="shared" si="58"/>
        <v>6.0895940270648613E-5</v>
      </c>
      <c r="U208" s="10">
        <f t="shared" si="58"/>
        <v>5.6929538030797943E-5</v>
      </c>
      <c r="V208" s="10">
        <f t="shared" si="58"/>
        <v>6.0429304713019127E-5</v>
      </c>
      <c r="W208" s="10">
        <f t="shared" si="58"/>
        <v>5.2496500233317774E-5</v>
      </c>
      <c r="X208" s="10">
        <f t="shared" si="58"/>
        <v>6.322911805879607E-5</v>
      </c>
      <c r="Y208" s="10">
        <f t="shared" si="58"/>
        <v>5.2263182454503028E-5</v>
      </c>
      <c r="Z208" s="10">
        <f t="shared" si="58"/>
        <v>4.7830144657022866E-5</v>
      </c>
      <c r="AA208" s="10">
        <f t="shared" si="58"/>
        <v>4.5730284647690148E-5</v>
      </c>
      <c r="AB208" s="10">
        <f t="shared" si="58"/>
        <v>4.6430237984134394E-5</v>
      </c>
      <c r="AC208" s="10">
        <f t="shared" si="58"/>
        <v>4.3630424638357443E-5</v>
      </c>
      <c r="AD208" s="10">
        <f t="shared" si="58"/>
        <v>4.2230517965468971E-5</v>
      </c>
      <c r="AE208" s="10">
        <f t="shared" si="58"/>
        <v>5.4129724685020993E-5</v>
      </c>
      <c r="AF208" s="10">
        <f t="shared" si="58"/>
        <v>4.7130191320578627E-5</v>
      </c>
      <c r="AG208" s="10">
        <f t="shared" si="58"/>
        <v>5.1563229118058795E-5</v>
      </c>
      <c r="AH208" s="10">
        <f t="shared" si="58"/>
        <v>3.7097526831544563E-5</v>
      </c>
      <c r="AI208" s="27">
        <f t="shared" si="58"/>
        <v>3.9430704619692021E-5</v>
      </c>
      <c r="AJ208" s="27">
        <f t="shared" si="58"/>
        <v>3.0797946803546429E-5</v>
      </c>
      <c r="AK208" s="27">
        <f t="shared" si="58"/>
        <v>2.4965002333177785E-5</v>
      </c>
      <c r="AL208" s="27">
        <f t="shared" si="58"/>
        <v>2.4965002333177785E-5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2.5888444339846398E-3</v>
      </c>
      <c r="K209" s="15">
        <f t="shared" si="59"/>
        <v>7.2958343139562778E-3</v>
      </c>
      <c r="L209" s="15">
        <f t="shared" si="59"/>
        <v>-0.29865850788420795</v>
      </c>
      <c r="M209" s="15">
        <f t="shared" si="59"/>
        <v>-0.40221228524358665</v>
      </c>
      <c r="N209" s="15">
        <f t="shared" si="59"/>
        <v>-0.42104024476347368</v>
      </c>
      <c r="O209" s="15">
        <f t="shared" si="59"/>
        <v>-0.32690044716403849</v>
      </c>
      <c r="P209" s="15">
        <f t="shared" si="59"/>
        <v>-0.23276064956460338</v>
      </c>
      <c r="Q209" s="15">
        <f t="shared" si="59"/>
        <v>-0.15744881148505527</v>
      </c>
      <c r="R209" s="15">
        <f t="shared" si="59"/>
        <v>9.6728642033419854E-2</v>
      </c>
      <c r="S209" s="20">
        <f t="shared" si="59"/>
        <v>8.2607672393504528E-2</v>
      </c>
      <c r="T209" s="15">
        <f t="shared" si="59"/>
        <v>0.22852435867262885</v>
      </c>
      <c r="U209" s="15">
        <f t="shared" si="59"/>
        <v>0.1485055307131091</v>
      </c>
      <c r="V209" s="15">
        <f t="shared" si="59"/>
        <v>0.21911037891268545</v>
      </c>
      <c r="W209" s="15">
        <f t="shared" si="59"/>
        <v>5.907272299364566E-2</v>
      </c>
      <c r="X209" s="15">
        <f t="shared" si="59"/>
        <v>0.27559425747234645</v>
      </c>
      <c r="Y209" s="15">
        <f t="shared" si="59"/>
        <v>5.4365733113673882E-2</v>
      </c>
      <c r="Z209" s="15">
        <f t="shared" si="59"/>
        <v>-3.5067074605789415E-2</v>
      </c>
      <c r="AA209" s="15">
        <f t="shared" si="59"/>
        <v>-7.7429983525535387E-2</v>
      </c>
      <c r="AB209" s="15">
        <f t="shared" si="59"/>
        <v>-6.3309013885619922E-2</v>
      </c>
      <c r="AC209" s="15">
        <f t="shared" si="59"/>
        <v>-0.11979289244528109</v>
      </c>
      <c r="AD209" s="15">
        <f t="shared" si="59"/>
        <v>-0.14803483172511159</v>
      </c>
      <c r="AE209" s="15">
        <f t="shared" si="59"/>
        <v>9.2021652153447944E-2</v>
      </c>
      <c r="AF209" s="15">
        <f t="shared" si="59"/>
        <v>-4.9188044245704741E-2</v>
      </c>
      <c r="AG209" s="15">
        <f t="shared" si="59"/>
        <v>4.0244763473758695E-2</v>
      </c>
      <c r="AH209" s="15">
        <f t="shared" si="59"/>
        <v>-0.25158860908449038</v>
      </c>
      <c r="AI209" s="21">
        <f t="shared" si="59"/>
        <v>-0.20451871028477275</v>
      </c>
      <c r="AJ209" s="21">
        <f t="shared" si="59"/>
        <v>-0.37867733584372787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4.6948356807510524E-3</v>
      </c>
      <c r="L210" s="17">
        <f t="shared" si="60"/>
        <v>-0.30373831775700927</v>
      </c>
      <c r="M210" s="17">
        <f t="shared" si="60"/>
        <v>-0.1476510067114094</v>
      </c>
      <c r="N210" s="17">
        <f t="shared" si="60"/>
        <v>-3.1496062992125977E-2</v>
      </c>
      <c r="O210" s="17">
        <f t="shared" si="60"/>
        <v>0.16260162601626021</v>
      </c>
      <c r="P210" s="17">
        <f t="shared" si="60"/>
        <v>0.1398601398601397</v>
      </c>
      <c r="Q210" s="17">
        <f t="shared" si="60"/>
        <v>9.8159509202453962E-2</v>
      </c>
      <c r="R210" s="17">
        <f t="shared" si="60"/>
        <v>0.30167597765363152</v>
      </c>
      <c r="S210" s="17">
        <f t="shared" si="60"/>
        <v>-1.2875536480686737E-2</v>
      </c>
      <c r="T210" s="17">
        <f t="shared" si="60"/>
        <v>0.13478260869565198</v>
      </c>
      <c r="U210" s="17">
        <f t="shared" si="60"/>
        <v>-6.5134099616858135E-2</v>
      </c>
      <c r="V210" s="17">
        <f t="shared" si="60"/>
        <v>6.1475409836065538E-2</v>
      </c>
      <c r="W210" s="17">
        <f t="shared" si="60"/>
        <v>-0.13127413127413126</v>
      </c>
      <c r="X210" s="17">
        <f t="shared" si="60"/>
        <v>0.20444444444444435</v>
      </c>
      <c r="Y210" s="17">
        <f t="shared" si="60"/>
        <v>-0.17343173431734313</v>
      </c>
      <c r="Z210" s="17">
        <f t="shared" si="60"/>
        <v>-8.4821428571428464E-2</v>
      </c>
      <c r="AA210" s="17">
        <f t="shared" si="60"/>
        <v>-4.3902439024390387E-2</v>
      </c>
      <c r="AB210" s="17">
        <f t="shared" si="60"/>
        <v>1.5306122448979793E-2</v>
      </c>
      <c r="AC210" s="17">
        <f t="shared" si="60"/>
        <v>-6.0301507537688488E-2</v>
      </c>
      <c r="AD210" s="17">
        <f t="shared" si="60"/>
        <v>-3.2085561497326151E-2</v>
      </c>
      <c r="AE210" s="17">
        <f t="shared" si="60"/>
        <v>0.28176795580110475</v>
      </c>
      <c r="AF210" s="17">
        <f t="shared" si="60"/>
        <v>-0.12931034482758613</v>
      </c>
      <c r="AG210" s="17">
        <f t="shared" si="60"/>
        <v>9.4059405940594087E-2</v>
      </c>
      <c r="AH210" s="22">
        <f t="shared" si="60"/>
        <v>-0.28054298642533937</v>
      </c>
      <c r="AI210" s="23">
        <f t="shared" si="60"/>
        <v>6.2893081761006317E-2</v>
      </c>
      <c r="AJ210" s="23">
        <f t="shared" si="60"/>
        <v>-0.21893491124260359</v>
      </c>
      <c r="AK210" s="23">
        <f t="shared" si="60"/>
        <v>-0.18939393939393948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130</v>
      </c>
      <c r="B212" s="2" t="s">
        <v>131</v>
      </c>
      <c r="D212" s="2">
        <v>4.9568362109192712E-5</v>
      </c>
      <c r="E212" s="2">
        <v>2.9741017265515629E-5</v>
      </c>
      <c r="F212" s="2">
        <v>9.7993467102193186E-6</v>
      </c>
      <c r="G212" s="2">
        <v>9.7993467102193186E-6</v>
      </c>
      <c r="H212" s="2">
        <v>9.7993467102193186E-6</v>
      </c>
      <c r="I212" s="2">
        <v>9.7993467102193186E-6</v>
      </c>
      <c r="J212" s="2">
        <v>4.9696686887540831E-5</v>
      </c>
      <c r="K212" s="2">
        <v>4.993000466635557E-5</v>
      </c>
      <c r="L212" s="2">
        <v>3.4764349043397105E-5</v>
      </c>
      <c r="M212" s="2">
        <v>2.9631357909472701E-5</v>
      </c>
      <c r="N212" s="2">
        <v>2.8698086794213718E-5</v>
      </c>
      <c r="O212" s="2">
        <v>3.3364442370508634E-5</v>
      </c>
      <c r="P212" s="2">
        <v>3.8030797946803542E-5</v>
      </c>
      <c r="Q212" s="2">
        <v>4.1763882407839472E-5</v>
      </c>
      <c r="R212" s="2">
        <v>5.4363042463835746E-5</v>
      </c>
      <c r="S212" s="2">
        <v>5.3663089127391507E-5</v>
      </c>
      <c r="T212" s="2">
        <v>6.0895940270648613E-5</v>
      </c>
      <c r="U212" s="2">
        <v>5.6929538030797943E-5</v>
      </c>
      <c r="V212" s="2">
        <v>6.0429304713019127E-5</v>
      </c>
      <c r="W212" s="2">
        <v>5.2496500233317774E-5</v>
      </c>
      <c r="X212" s="2">
        <v>6.322911805879607E-5</v>
      </c>
      <c r="Y212" s="2">
        <v>5.2263182454503028E-5</v>
      </c>
      <c r="Z212" s="2">
        <v>4.7830144657022866E-5</v>
      </c>
      <c r="AA212" s="2">
        <v>4.5730284647690148E-5</v>
      </c>
      <c r="AB212" s="2">
        <v>4.6430237984134394E-5</v>
      </c>
      <c r="AC212" s="2">
        <v>4.3630424638357443E-5</v>
      </c>
      <c r="AD212" s="2">
        <v>4.2230517965468971E-5</v>
      </c>
      <c r="AE212" s="2">
        <v>5.4129724685020993E-5</v>
      </c>
      <c r="AF212" s="2">
        <v>4.7130191320578627E-5</v>
      </c>
      <c r="AG212" s="2">
        <v>5.1563229118058795E-5</v>
      </c>
      <c r="AH212" s="2">
        <v>3.7097526831544563E-5</v>
      </c>
      <c r="AI212" s="28">
        <v>3.9430704619692021E-5</v>
      </c>
      <c r="AJ212" s="2">
        <v>3.0797946803546429E-5</v>
      </c>
      <c r="AK212" s="2">
        <v>2.4965002333177785E-5</v>
      </c>
      <c r="AL212" s="2">
        <v>2.4965002333177785E-5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132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5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133</v>
      </c>
      <c r="B219" s="2" t="s">
        <v>134</v>
      </c>
      <c r="AI219" s="28"/>
    </row>
    <row r="220" spans="1:38" hidden="1" x14ac:dyDescent="0.4">
      <c r="A220" s="2" t="s">
        <v>135</v>
      </c>
      <c r="B220" s="2" t="s">
        <v>136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137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138</v>
      </c>
      <c r="B227" s="2" t="s">
        <v>139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140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 t="shared" ref="D230:AL230" si="67">D234+D235+D236+D237+D238+D239</f>
        <v>6.0608957617552068E-3</v>
      </c>
      <c r="E230" s="10">
        <f t="shared" si="67"/>
        <v>4.5860541508154192E-3</v>
      </c>
      <c r="F230" s="10">
        <f t="shared" si="67"/>
        <v>3.4379559965937202E-3</v>
      </c>
      <c r="G230" s="10">
        <f t="shared" si="67"/>
        <v>2.9718182091222987E-3</v>
      </c>
      <c r="H230" s="10">
        <f t="shared" si="67"/>
        <v>2.8119180512926624E-3</v>
      </c>
      <c r="I230" s="10">
        <f t="shared" si="67"/>
        <v>2.6533925733985405E-3</v>
      </c>
      <c r="J230" s="10">
        <f t="shared" si="67"/>
        <v>1.7447787222496659E-3</v>
      </c>
      <c r="K230" s="10">
        <f t="shared" si="67"/>
        <v>1.5865146901689713E-3</v>
      </c>
      <c r="L230" s="10">
        <f t="shared" si="67"/>
        <v>1.4051703434987326E-3</v>
      </c>
      <c r="M230" s="10">
        <f t="shared" si="67"/>
        <v>1.0328833885123294E-3</v>
      </c>
      <c r="N230" s="10">
        <f t="shared" si="67"/>
        <v>8.0402985279137977E-4</v>
      </c>
      <c r="O230" s="10">
        <f t="shared" si="67"/>
        <v>6.7117385877948975E-4</v>
      </c>
      <c r="P230" s="10">
        <f t="shared" si="67"/>
        <v>6.7100728029356814E-4</v>
      </c>
      <c r="Q230" s="10">
        <f t="shared" si="67"/>
        <v>6.4518422883807147E-4</v>
      </c>
      <c r="R230" s="10">
        <f t="shared" si="67"/>
        <v>6.7553000350973594E-4</v>
      </c>
      <c r="S230" s="10">
        <f t="shared" si="67"/>
        <v>2.5459914156216595E-3</v>
      </c>
      <c r="T230" s="10">
        <f t="shared" si="67"/>
        <v>2.4989667126371733E-3</v>
      </c>
      <c r="U230" s="10">
        <f t="shared" si="67"/>
        <v>2.5366018128489499E-3</v>
      </c>
      <c r="V230" s="10">
        <f t="shared" si="67"/>
        <v>2.5521039026354313E-3</v>
      </c>
      <c r="W230" s="10">
        <f t="shared" si="67"/>
        <v>2.3694669655674534E-3</v>
      </c>
      <c r="X230" s="10">
        <f t="shared" si="67"/>
        <v>2.419606231939465E-3</v>
      </c>
      <c r="Y230" s="10">
        <f t="shared" si="67"/>
        <v>2.4420664622967166E-3</v>
      </c>
      <c r="Z230" s="10">
        <f t="shared" si="67"/>
        <v>2.3714291656361042E-3</v>
      </c>
      <c r="AA230" s="10">
        <f t="shared" si="67"/>
        <v>2.2125243669948707E-3</v>
      </c>
      <c r="AB230" s="10">
        <f t="shared" si="67"/>
        <v>2.610700084683113E-3</v>
      </c>
      <c r="AC230" s="10">
        <f t="shared" si="67"/>
        <v>2.3719479257364724E-3</v>
      </c>
      <c r="AD230" s="10">
        <f t="shared" si="67"/>
        <v>2.5230152339142625E-3</v>
      </c>
      <c r="AE230" s="10">
        <f t="shared" si="67"/>
        <v>2.6774381335709393E-3</v>
      </c>
      <c r="AF230" s="10">
        <f t="shared" si="67"/>
        <v>2.4110736874151709E-3</v>
      </c>
      <c r="AG230" s="10">
        <f t="shared" si="67"/>
        <v>2.6829955955097852E-3</v>
      </c>
      <c r="AH230" s="10">
        <f t="shared" si="67"/>
        <v>2.6003149895253747E-3</v>
      </c>
      <c r="AI230" s="10">
        <f t="shared" si="67"/>
        <v>2.5360529036875749E-3</v>
      </c>
      <c r="AJ230" s="10">
        <f t="shared" si="67"/>
        <v>2.4183376452796127E-3</v>
      </c>
      <c r="AK230" s="10">
        <f t="shared" si="67"/>
        <v>2.3589211003346446E-3</v>
      </c>
      <c r="AL230" s="10">
        <f t="shared" si="67"/>
        <v>2.5817749995832072E-3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-0.24333723411746658</v>
      </c>
      <c r="F231" s="15">
        <f t="shared" si="68"/>
        <v>-0.43276437481609081</v>
      </c>
      <c r="G231" s="15">
        <f t="shared" si="68"/>
        <v>-0.50967343344283578</v>
      </c>
      <c r="H231" s="15">
        <f t="shared" si="68"/>
        <v>-0.5360556983942677</v>
      </c>
      <c r="I231" s="15">
        <f t="shared" si="68"/>
        <v>-0.56221115199807847</v>
      </c>
      <c r="J231" s="15">
        <f t="shared" si="68"/>
        <v>-0.71212527143935134</v>
      </c>
      <c r="K231" s="15">
        <f t="shared" si="68"/>
        <v>-0.73823758854590105</v>
      </c>
      <c r="L231" s="15">
        <f t="shared" si="68"/>
        <v>-0.76815797553135912</v>
      </c>
      <c r="M231" s="15">
        <f t="shared" si="68"/>
        <v>-0.82958238697488984</v>
      </c>
      <c r="N231" s="15">
        <f t="shared" si="68"/>
        <v>-0.86734141546124588</v>
      </c>
      <c r="O231" s="15">
        <f t="shared" si="68"/>
        <v>-0.8892616066729514</v>
      </c>
      <c r="P231" s="15">
        <f t="shared" si="68"/>
        <v>-0.8892890908093678</v>
      </c>
      <c r="Q231" s="15">
        <f t="shared" si="68"/>
        <v>-0.89354969063991463</v>
      </c>
      <c r="R231" s="15">
        <f t="shared" si="68"/>
        <v>-0.88854287714822777</v>
      </c>
      <c r="S231" s="20">
        <f t="shared" si="68"/>
        <v>-0.5799314959866011</v>
      </c>
      <c r="T231" s="15">
        <f t="shared" si="68"/>
        <v>-0.58769020110758607</v>
      </c>
      <c r="U231" s="15">
        <f t="shared" si="68"/>
        <v>-0.58148070639077254</v>
      </c>
      <c r="V231" s="15">
        <f t="shared" si="68"/>
        <v>-0.57892298383690499</v>
      </c>
      <c r="W231" s="15">
        <f t="shared" si="68"/>
        <v>-0.60905663804366983</v>
      </c>
      <c r="X231" s="15">
        <f t="shared" si="68"/>
        <v>-0.60078405452748485</v>
      </c>
      <c r="Y231" s="15">
        <f t="shared" si="68"/>
        <v>-0.59707829365646348</v>
      </c>
      <c r="Z231" s="15">
        <f t="shared" si="68"/>
        <v>-0.60873289050769785</v>
      </c>
      <c r="AA231" s="15">
        <f t="shared" si="68"/>
        <v>-0.63495092904317929</v>
      </c>
      <c r="AB231" s="15">
        <f t="shared" si="68"/>
        <v>-0.56925507593170244</v>
      </c>
      <c r="AC231" s="15">
        <f t="shared" si="68"/>
        <v>-0.60864729918246152</v>
      </c>
      <c r="AD231" s="15">
        <f t="shared" si="68"/>
        <v>-0.58372238476122396</v>
      </c>
      <c r="AE231" s="15">
        <f t="shared" si="68"/>
        <v>-0.55824382421063679</v>
      </c>
      <c r="AF231" s="15">
        <f t="shared" si="68"/>
        <v>-0.60219185708006051</v>
      </c>
      <c r="AG231" s="15">
        <f t="shared" si="68"/>
        <v>-0.55732688682096676</v>
      </c>
      <c r="AH231" s="15">
        <f t="shared" si="68"/>
        <v>-0.57096853472821718</v>
      </c>
      <c r="AI231" s="21">
        <f t="shared" si="68"/>
        <v>-0.58157127207329729</v>
      </c>
      <c r="AJ231" s="21">
        <f t="shared" si="68"/>
        <v>-0.60099336132135139</v>
      </c>
      <c r="AK231" s="21">
        <f t="shared" si="68"/>
        <v>-0.61079662263461987</v>
      </c>
      <c r="AL231" s="21">
        <f t="shared" si="68"/>
        <v>-0.57402748684865401</v>
      </c>
    </row>
    <row r="232" spans="1:38" x14ac:dyDescent="0.4">
      <c r="A232" s="16" t="s">
        <v>27</v>
      </c>
      <c r="D232" s="10"/>
      <c r="E232" s="17">
        <f t="shared" ref="E232:AL233" si="69">(E230-D230)/D230</f>
        <v>-0.24333723411746658</v>
      </c>
      <c r="F232" s="17">
        <f t="shared" si="69"/>
        <v>-0.25034552939536536</v>
      </c>
      <c r="G232" s="17">
        <f t="shared" si="69"/>
        <v>-0.13558573406211846</v>
      </c>
      <c r="H232" s="17">
        <f t="shared" si="69"/>
        <v>-5.380549770467332E-2</v>
      </c>
      <c r="I232" s="17">
        <f t="shared" si="69"/>
        <v>-5.6376279465628953E-2</v>
      </c>
      <c r="J232" s="17">
        <f t="shared" si="69"/>
        <v>-0.34243476078818458</v>
      </c>
      <c r="K232" s="17">
        <f t="shared" si="69"/>
        <v>-9.0707222676714952E-2</v>
      </c>
      <c r="L232" s="17">
        <f t="shared" si="69"/>
        <v>-0.11430360386447141</v>
      </c>
      <c r="M232" s="17">
        <f t="shared" si="69"/>
        <v>-0.26494080003100989</v>
      </c>
      <c r="N232" s="17">
        <f t="shared" si="69"/>
        <v>-0.221567640903364</v>
      </c>
      <c r="O232" s="17">
        <f t="shared" si="69"/>
        <v>-0.16523763831734484</v>
      </c>
      <c r="P232" s="17">
        <f t="shared" si="69"/>
        <v>-2.4818977041884472E-4</v>
      </c>
      <c r="Q232" s="17">
        <f t="shared" si="69"/>
        <v>-3.8484010850372577E-2</v>
      </c>
      <c r="R232" s="17">
        <f t="shared" si="69"/>
        <v>4.7034278451466398E-2</v>
      </c>
      <c r="S232" s="17">
        <f t="shared" si="69"/>
        <v>2.7688798460377577</v>
      </c>
      <c r="T232" s="17">
        <f t="shared" si="69"/>
        <v>-1.8470094869901265E-2</v>
      </c>
      <c r="U232" s="17">
        <f t="shared" si="69"/>
        <v>1.5060264717195902E-2</v>
      </c>
      <c r="V232" s="17">
        <f t="shared" si="69"/>
        <v>6.1113611556834679E-3</v>
      </c>
      <c r="W232" s="17">
        <f t="shared" si="69"/>
        <v>-7.1563284268864477E-2</v>
      </c>
      <c r="X232" s="17">
        <f t="shared" si="69"/>
        <v>2.1160567798844107E-2</v>
      </c>
      <c r="Y232" s="17">
        <f t="shared" si="69"/>
        <v>9.2825973337192225E-3</v>
      </c>
      <c r="Z232" s="17">
        <f t="shared" si="69"/>
        <v>-2.8925214670111565E-2</v>
      </c>
      <c r="AA232" s="17">
        <f t="shared" si="69"/>
        <v>-6.7008030829632401E-2</v>
      </c>
      <c r="AB232" s="17">
        <f t="shared" si="69"/>
        <v>0.17996444406578843</v>
      </c>
      <c r="AC232" s="17">
        <f t="shared" si="69"/>
        <v>-9.1451392807389592E-2</v>
      </c>
      <c r="AD232" s="17">
        <f t="shared" si="69"/>
        <v>6.3689133533943329E-2</v>
      </c>
      <c r="AE232" s="17">
        <f t="shared" si="69"/>
        <v>6.1205694512237119E-2</v>
      </c>
      <c r="AF232" s="17">
        <f t="shared" si="69"/>
        <v>-9.948481827309831E-2</v>
      </c>
      <c r="AG232" s="17">
        <f t="shared" si="69"/>
        <v>0.11278042206421839</v>
      </c>
      <c r="AH232" s="22">
        <f t="shared" si="69"/>
        <v>-3.081652691595297E-2</v>
      </c>
      <c r="AI232" s="23">
        <f t="shared" si="69"/>
        <v>-2.4713192861888361E-2</v>
      </c>
      <c r="AJ232" s="23">
        <f t="shared" si="69"/>
        <v>-4.6416720343963255E-2</v>
      </c>
      <c r="AK232" s="23">
        <f t="shared" si="69"/>
        <v>-2.4569168437229647E-2</v>
      </c>
      <c r="AL232" s="23">
        <f t="shared" si="69"/>
        <v>9.4472807597061129E-2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  <c r="AK233" s="23">
        <f t="shared" si="69"/>
        <v>1.6311763064595097E-2</v>
      </c>
    </row>
    <row r="234" spans="1:38" x14ac:dyDescent="0.4">
      <c r="A234" s="2" t="s">
        <v>141</v>
      </c>
      <c r="B234" s="2" t="s">
        <v>142</v>
      </c>
      <c r="D234" s="2">
        <v>1.274118586504554E-3</v>
      </c>
      <c r="E234" s="2">
        <v>1.0608681572082162E-3</v>
      </c>
      <c r="F234" s="2">
        <v>7.9440251016459995E-4</v>
      </c>
      <c r="G234" s="2">
        <v>6.6894726420788759E-4</v>
      </c>
      <c r="H234" s="2">
        <v>7.4223561135018635E-4</v>
      </c>
      <c r="I234" s="2">
        <v>7.5443884077313771E-4</v>
      </c>
      <c r="J234" s="2">
        <v>4.4383634600131497E-4</v>
      </c>
      <c r="K234" s="2">
        <v>5.4153115198951639E-4</v>
      </c>
      <c r="L234" s="2">
        <v>4.8854300054559864E-4</v>
      </c>
      <c r="M234" s="2">
        <v>4.2385451130558379E-4</v>
      </c>
      <c r="N234" s="2">
        <v>3.1620652767947946E-4</v>
      </c>
      <c r="O234" s="2">
        <v>2.6814355112286201E-4</v>
      </c>
      <c r="P234" s="2">
        <v>2.3595083629141862E-4</v>
      </c>
      <c r="Q234" s="2">
        <v>2.3666406542432794E-4</v>
      </c>
      <c r="R234" s="2">
        <v>2.352529085840312E-4</v>
      </c>
      <c r="S234" s="2">
        <v>2.962796753448588E-4</v>
      </c>
      <c r="T234" s="2">
        <v>2.8455158944128562E-4</v>
      </c>
      <c r="U234" s="2">
        <v>2.6512620136173558E-4</v>
      </c>
      <c r="V234" s="2">
        <v>2.5231011558970898E-4</v>
      </c>
      <c r="W234" s="2">
        <v>1.5337144073426741E-4</v>
      </c>
      <c r="X234" s="2">
        <v>1.5359085632486708E-4</v>
      </c>
      <c r="Y234" s="2">
        <v>1.6533567102574589E-4</v>
      </c>
      <c r="Z234" s="2">
        <v>1.7106251500167744E-4</v>
      </c>
      <c r="AA234" s="2">
        <v>1.6497140574653026E-4</v>
      </c>
      <c r="AB234" s="2">
        <v>1.6424144781631528E-4</v>
      </c>
      <c r="AC234" s="2">
        <v>1.482708133073072E-4</v>
      </c>
      <c r="AD234" s="2">
        <v>1.4223611378505428E-4</v>
      </c>
      <c r="AE234" s="2">
        <v>1.5716893481752594E-4</v>
      </c>
      <c r="AF234" s="2">
        <v>1.7216581629565279E-4</v>
      </c>
      <c r="AG234" s="2">
        <v>1.7469700322723049E-4</v>
      </c>
      <c r="AH234" s="2">
        <v>1.5071213291137942E-4</v>
      </c>
      <c r="AI234" s="28">
        <v>1.3693137219301634E-4</v>
      </c>
      <c r="AJ234" s="2">
        <v>1.3693137219301634E-4</v>
      </c>
      <c r="AK234" s="2">
        <v>1.5569229015979029E-4</v>
      </c>
      <c r="AL234" s="2">
        <v>1.6952180989828662E-4</v>
      </c>
    </row>
    <row r="235" spans="1:38" x14ac:dyDescent="0.4">
      <c r="A235" s="2" t="s">
        <v>143</v>
      </c>
      <c r="B235" s="2" t="s">
        <v>144</v>
      </c>
      <c r="D235" s="2">
        <v>7.9636337642625867E-4</v>
      </c>
      <c r="E235" s="2">
        <v>6.6894726420788759E-4</v>
      </c>
      <c r="F235" s="2">
        <v>5.6429510557641038E-4</v>
      </c>
      <c r="G235" s="2">
        <v>3.5056616416328498E-4</v>
      </c>
      <c r="H235" s="2">
        <v>4.8995843950124657E-4</v>
      </c>
      <c r="I235" s="2">
        <v>7.1504497819775258E-4</v>
      </c>
      <c r="J235" s="2">
        <v>1.2684630540229391E-4</v>
      </c>
      <c r="K235" s="2">
        <v>1.4878900635968353E-4</v>
      </c>
      <c r="L235" s="2">
        <v>1.4821919954360644E-4</v>
      </c>
      <c r="M235" s="2">
        <v>9.5482493913115775E-5</v>
      </c>
      <c r="N235" s="2">
        <v>9.3381060078192549E-5</v>
      </c>
      <c r="O235" s="2">
        <v>5.4684211692253164E-5</v>
      </c>
      <c r="P235" s="2">
        <v>5.2064584804953644E-5</v>
      </c>
      <c r="Q235" s="2">
        <v>2.0399141110431302E-5</v>
      </c>
      <c r="R235" s="2">
        <v>4.6151782833033822E-5</v>
      </c>
      <c r="S235" s="2">
        <v>5.108318106131145E-5</v>
      </c>
      <c r="T235" s="2">
        <v>3.1113793047534677E-5</v>
      </c>
      <c r="U235" s="2">
        <v>2.0877653227219088E-5</v>
      </c>
      <c r="V235" s="2">
        <v>3.8007998763096699E-5</v>
      </c>
      <c r="W235" s="2">
        <v>1.5799977938541709E-5</v>
      </c>
      <c r="X235" s="2">
        <v>1.1647296660612326E-5</v>
      </c>
      <c r="Y235" s="2">
        <v>2.2134882294355121E-5</v>
      </c>
      <c r="Z235" s="2">
        <v>1.8087369769453194E-5</v>
      </c>
      <c r="AA235" s="2">
        <v>1.7357411839238202E-5</v>
      </c>
      <c r="AB235" s="2">
        <v>1.3910308981457184E-5</v>
      </c>
      <c r="AC235" s="2">
        <v>6.391314088707616E-6</v>
      </c>
      <c r="AD235" s="2">
        <v>9.2059770565401371E-6</v>
      </c>
      <c r="AE235" s="2">
        <v>9.1815975464735131E-6</v>
      </c>
      <c r="AF235" s="2">
        <v>8.678705919619101E-6</v>
      </c>
      <c r="AG235" s="2">
        <v>1.2628700404254526E-5</v>
      </c>
      <c r="AH235" s="2">
        <v>1.2474772631093822E-5</v>
      </c>
      <c r="AI235" s="28">
        <v>1.5743568205647506E-5</v>
      </c>
      <c r="AJ235" s="2">
        <v>1.224770632773324E-5</v>
      </c>
      <c r="AK235" s="2">
        <v>1.4259272835150892E-5</v>
      </c>
      <c r="AL235" s="2">
        <v>1.1266302584091038E-5</v>
      </c>
    </row>
    <row r="236" spans="1:38" x14ac:dyDescent="0.4">
      <c r="A236" s="2" t="s">
        <v>145</v>
      </c>
      <c r="B236" s="2" t="s">
        <v>146</v>
      </c>
      <c r="D236" s="2">
        <v>2.9922051797837568E-4</v>
      </c>
      <c r="E236" s="2">
        <v>2.6703545385969326E-4</v>
      </c>
      <c r="F236" s="2">
        <v>1.3879808901181794E-4</v>
      </c>
      <c r="G236" s="2">
        <v>1.0686447070656274E-4</v>
      </c>
      <c r="H236" s="2">
        <v>2.3510183555443801E-4</v>
      </c>
      <c r="I236" s="2">
        <v>5.3306512446567765E-5</v>
      </c>
      <c r="J236" s="2">
        <v>1.0000000000000001E-5</v>
      </c>
      <c r="K236" s="2">
        <v>1.0000000000000001E-5</v>
      </c>
      <c r="L236" s="2">
        <v>1.0000000000000001E-5</v>
      </c>
      <c r="M236" s="2">
        <v>1.0000000000000001E-5</v>
      </c>
      <c r="N236" s="2">
        <v>1.0000000000000001E-5</v>
      </c>
      <c r="O236" s="2">
        <v>1.0000000000000001E-5</v>
      </c>
      <c r="P236" s="2">
        <v>1.0000000000000001E-5</v>
      </c>
      <c r="Q236" s="2">
        <v>1.0000000000000001E-5</v>
      </c>
      <c r="R236" s="2">
        <v>1.0000000000000001E-5</v>
      </c>
      <c r="S236" s="2">
        <v>1.0000000000000001E-5</v>
      </c>
      <c r="T236" s="2">
        <v>1.0000000000000001E-5</v>
      </c>
      <c r="U236" s="2">
        <v>1.0000000000000001E-5</v>
      </c>
      <c r="V236" s="2">
        <v>1.0000000000000001E-5</v>
      </c>
      <c r="W236" s="2">
        <v>1.0000000000000001E-5</v>
      </c>
      <c r="X236" s="2">
        <v>1.0000000000000001E-5</v>
      </c>
      <c r="Y236" s="2">
        <v>1.0000000000000001E-5</v>
      </c>
      <c r="Z236" s="2">
        <v>1.0000000000000001E-5</v>
      </c>
      <c r="AA236" s="2">
        <v>1.0000000000000001E-5</v>
      </c>
      <c r="AB236" s="2">
        <v>1.0000000000000001E-5</v>
      </c>
      <c r="AC236" s="2">
        <v>1.0000000000000001E-5</v>
      </c>
      <c r="AD236" s="2">
        <v>1.0000000000000001E-5</v>
      </c>
      <c r="AE236" s="2">
        <v>1.0000000000000001E-5</v>
      </c>
      <c r="AF236" s="2">
        <v>1.0000000000000001E-5</v>
      </c>
      <c r="AG236" s="2">
        <v>1.0000000000000001E-5</v>
      </c>
      <c r="AH236" s="2">
        <v>1.0000000000000001E-5</v>
      </c>
      <c r="AI236" s="28">
        <v>1.0000000000000001E-5</v>
      </c>
      <c r="AJ236" s="2">
        <v>1.0000000000000001E-5</v>
      </c>
      <c r="AK236" s="2">
        <v>1.0000000000000001E-5</v>
      </c>
      <c r="AL236" s="2">
        <v>1.0000000000000001E-5</v>
      </c>
    </row>
    <row r="237" spans="1:38" x14ac:dyDescent="0.4">
      <c r="A237" s="2" t="s">
        <v>147</v>
      </c>
      <c r="B237" s="2" t="s">
        <v>148</v>
      </c>
      <c r="D237" s="2">
        <v>3.6898010517788823E-3</v>
      </c>
      <c r="E237" s="2">
        <v>2.5876046006590579E-3</v>
      </c>
      <c r="F237" s="2">
        <v>1.9386391711469016E-3</v>
      </c>
      <c r="G237" s="2">
        <v>1.8433837435371458E-3</v>
      </c>
      <c r="H237" s="2">
        <v>1.3420677067525191E-3</v>
      </c>
      <c r="I237" s="2">
        <v>1.1275418922199558E-3</v>
      </c>
      <c r="J237" s="2">
        <v>1.160272383644649E-3</v>
      </c>
      <c r="K237" s="2">
        <v>8.8185495299150868E-4</v>
      </c>
      <c r="L237" s="2">
        <v>7.5304778132755622E-4</v>
      </c>
      <c r="M237" s="2">
        <v>4.9716723795794943E-4</v>
      </c>
      <c r="N237" s="2">
        <v>3.7226986598920179E-4</v>
      </c>
      <c r="O237" s="2">
        <v>3.3572463783010256E-4</v>
      </c>
      <c r="P237" s="2">
        <v>3.6911817199578782E-4</v>
      </c>
      <c r="Q237" s="2">
        <v>3.6596362325880629E-4</v>
      </c>
      <c r="R237" s="2">
        <v>3.5157480216056129E-4</v>
      </c>
      <c r="S237" s="2">
        <v>2.147E-3</v>
      </c>
      <c r="T237" s="2">
        <v>2.1329999999999999E-3</v>
      </c>
      <c r="U237" s="2">
        <v>2.1870000000000001E-3</v>
      </c>
      <c r="V237" s="2">
        <v>2.209E-3</v>
      </c>
      <c r="W237" s="2">
        <v>2.1510000000000001E-3</v>
      </c>
      <c r="X237" s="2">
        <v>2.189E-3</v>
      </c>
      <c r="Y237" s="2">
        <v>2.2000000000000001E-3</v>
      </c>
      <c r="Z237" s="2">
        <v>2.1410000000000001E-3</v>
      </c>
      <c r="AA237" s="2">
        <v>1.9599999999999999E-3</v>
      </c>
      <c r="AB237" s="2">
        <v>2.3010000000000001E-3</v>
      </c>
      <c r="AC237" s="2">
        <v>2.081E-3</v>
      </c>
      <c r="AD237" s="2">
        <v>2.274E-3</v>
      </c>
      <c r="AE237" s="2">
        <v>2.4109999999999999E-3</v>
      </c>
      <c r="AF237" s="2">
        <v>2.1489999999999999E-3</v>
      </c>
      <c r="AG237" s="2">
        <v>2.3830000000000001E-3</v>
      </c>
      <c r="AH237" s="2">
        <v>2.33E-3</v>
      </c>
      <c r="AI237" s="28">
        <v>2.2780000000000001E-3</v>
      </c>
      <c r="AJ237" s="2">
        <v>2.1549999999999998E-3</v>
      </c>
      <c r="AK237" s="2">
        <v>2.019E-3</v>
      </c>
      <c r="AL237" s="2">
        <v>2.2279999999999999E-3</v>
      </c>
    </row>
    <row r="238" spans="1:38" x14ac:dyDescent="0.4">
      <c r="A238" s="2" t="s">
        <v>149</v>
      </c>
      <c r="B238" s="2" t="s">
        <v>150</v>
      </c>
      <c r="D238" s="2">
        <v>1.35E-7</v>
      </c>
      <c r="E238" s="2">
        <v>8.9999999999999999E-8</v>
      </c>
      <c r="F238" s="2">
        <v>6.1000000000000004E-8</v>
      </c>
      <c r="G238" s="2">
        <v>4.4999999999999999E-8</v>
      </c>
      <c r="H238" s="2">
        <v>4.0000000000000001E-8</v>
      </c>
      <c r="I238" s="2">
        <v>4.2999999999999995E-8</v>
      </c>
      <c r="J238" s="2">
        <v>5.2000000000000002E-8</v>
      </c>
      <c r="K238" s="2">
        <v>6.5E-8</v>
      </c>
      <c r="L238" s="2">
        <v>8.0000000000000002E-8</v>
      </c>
      <c r="M238" s="2">
        <v>9.3000000000000012E-8</v>
      </c>
      <c r="N238" s="2">
        <v>1.0300000000000001E-7</v>
      </c>
      <c r="O238" s="2">
        <v>1.0699999999999999E-7</v>
      </c>
      <c r="P238" s="2">
        <v>1.0199999999999999E-7</v>
      </c>
      <c r="Q238" s="2">
        <v>8.8000000000000007E-8</v>
      </c>
      <c r="R238" s="2">
        <v>1.14E-7</v>
      </c>
      <c r="S238" s="2">
        <v>1.4000000000000001E-7</v>
      </c>
      <c r="T238" s="2">
        <v>7.0000000000000005E-8</v>
      </c>
      <c r="U238" s="2">
        <v>4.0000000000000001E-8</v>
      </c>
      <c r="V238" s="2">
        <v>4.0000000000000001E-8</v>
      </c>
      <c r="W238" s="2">
        <v>7.0000000000000005E-8</v>
      </c>
      <c r="X238" s="2">
        <v>5.0000000000000004E-8</v>
      </c>
      <c r="Y238" s="2">
        <v>8.9999999999999999E-8</v>
      </c>
      <c r="Z238" s="2">
        <v>1.0000000000000001E-7</v>
      </c>
      <c r="AA238" s="2">
        <v>1.0000000000000001E-7</v>
      </c>
      <c r="AB238" s="2">
        <v>1.0000000000000001E-7</v>
      </c>
      <c r="AC238" s="2">
        <v>5.9999999999999995E-8</v>
      </c>
      <c r="AD238" s="2">
        <v>7.0000000000000005E-8</v>
      </c>
      <c r="AE238" s="2">
        <v>7.0000000000000005E-8</v>
      </c>
      <c r="AF238" s="2">
        <v>7.0000000000000005E-8</v>
      </c>
      <c r="AG238" s="2">
        <v>8.0000000000000002E-8</v>
      </c>
      <c r="AH238" s="2">
        <v>7.0000000000000005E-8</v>
      </c>
      <c r="AI238" s="28">
        <v>8.0000000000000002E-8</v>
      </c>
      <c r="AJ238" s="2">
        <v>5.9999999999999995E-8</v>
      </c>
      <c r="AK238" s="2">
        <v>5.0000000000000004E-8</v>
      </c>
      <c r="AL238" s="2">
        <v>5.0000000000000004E-8</v>
      </c>
    </row>
    <row r="239" spans="1:38" x14ac:dyDescent="0.4">
      <c r="A239" s="2" t="s">
        <v>151</v>
      </c>
      <c r="B239" s="2" t="s">
        <v>152</v>
      </c>
      <c r="D239" s="2">
        <v>1.2572290671360321E-6</v>
      </c>
      <c r="E239" s="2">
        <v>1.5086748805632388E-6</v>
      </c>
      <c r="F239" s="2">
        <v>1.7601206939904452E-6</v>
      </c>
      <c r="G239" s="2">
        <v>2.0115665074176517E-6</v>
      </c>
      <c r="H239" s="2">
        <v>2.5144581342720642E-6</v>
      </c>
      <c r="I239" s="2">
        <v>3.0173497611264776E-6</v>
      </c>
      <c r="J239" s="2">
        <v>3.771687201408097E-6</v>
      </c>
      <c r="K239" s="2">
        <v>4.2745788282625103E-6</v>
      </c>
      <c r="L239" s="2">
        <v>5.2803620819713362E-6</v>
      </c>
      <c r="M239" s="2">
        <v>6.2861453356801612E-6</v>
      </c>
      <c r="N239" s="2">
        <v>1.206939904450591E-5</v>
      </c>
      <c r="O239" s="2">
        <v>2.5144581342720642E-6</v>
      </c>
      <c r="P239" s="2">
        <v>3.771687201408097E-6</v>
      </c>
      <c r="Q239" s="2">
        <v>1.206939904450591E-5</v>
      </c>
      <c r="R239" s="2">
        <v>3.2436509932109626E-5</v>
      </c>
      <c r="S239" s="2">
        <v>4.148855921548906E-5</v>
      </c>
      <c r="T239" s="2">
        <v>4.0231330148353027E-5</v>
      </c>
      <c r="U239" s="2">
        <v>5.3557958259994977E-5</v>
      </c>
      <c r="V239" s="2">
        <v>4.27457882826251E-5</v>
      </c>
      <c r="W239" s="2">
        <v>3.9225546894644207E-5</v>
      </c>
      <c r="X239" s="2">
        <v>5.5318078953985414E-5</v>
      </c>
      <c r="Y239" s="2">
        <v>4.4505908976615536E-5</v>
      </c>
      <c r="Z239" s="2">
        <v>3.11792808649736E-5</v>
      </c>
      <c r="AA239" s="2">
        <v>6.0095549409102346E-5</v>
      </c>
      <c r="AB239" s="2">
        <v>1.2144832788534071E-4</v>
      </c>
      <c r="AC239" s="2">
        <v>1.2622579834045764E-4</v>
      </c>
      <c r="AD239" s="2">
        <v>8.7503143072667841E-5</v>
      </c>
      <c r="AE239" s="2">
        <v>9.001760120693992E-5</v>
      </c>
      <c r="AF239" s="2">
        <v>7.1159165199899429E-5</v>
      </c>
      <c r="AG239" s="2">
        <v>1.0258989187830022E-4</v>
      </c>
      <c r="AH239" s="2">
        <v>9.7058083982901679E-5</v>
      </c>
      <c r="AI239" s="2">
        <v>9.5297963288911236E-5</v>
      </c>
      <c r="AJ239" s="2">
        <v>1.0409856675886347E-4</v>
      </c>
      <c r="AK239" s="2">
        <v>1.5991953733970329E-4</v>
      </c>
      <c r="AL239" s="2">
        <v>1.6293688710082978E-4</v>
      </c>
    </row>
    <row r="242" spans="1:38" x14ac:dyDescent="0.4">
      <c r="A242" s="9" t="s">
        <v>153</v>
      </c>
    </row>
    <row r="243" spans="1:38" x14ac:dyDescent="0.4">
      <c r="A243" s="2" t="s">
        <v>67</v>
      </c>
    </row>
    <row r="244" spans="1:38" x14ac:dyDescent="0.4">
      <c r="A244" s="6" t="s">
        <v>154</v>
      </c>
      <c r="B244" s="6"/>
      <c r="C244" s="6"/>
    </row>
    <row r="245" spans="1:38" x14ac:dyDescent="0.4">
      <c r="A245" s="6" t="s">
        <v>155</v>
      </c>
      <c r="B245" s="6"/>
      <c r="C245" s="6"/>
    </row>
    <row r="246" spans="1:38" x14ac:dyDescent="0.4">
      <c r="A246" s="4" t="s">
        <v>156</v>
      </c>
      <c r="B246" s="4"/>
      <c r="C246" s="4"/>
    </row>
    <row r="247" spans="1:38" x14ac:dyDescent="0.4">
      <c r="A247" s="51" t="s">
        <v>315</v>
      </c>
      <c r="B247" s="6"/>
      <c r="C247" s="6"/>
    </row>
    <row r="248" spans="1:38" x14ac:dyDescent="0.4">
      <c r="A248" s="2" t="s">
        <v>36</v>
      </c>
      <c r="D248" s="10">
        <f t="shared" ref="D248:AL248" si="70">D254</f>
        <v>0</v>
      </c>
      <c r="E248" s="10">
        <f t="shared" si="70"/>
        <v>0</v>
      </c>
      <c r="F248" s="10">
        <f t="shared" si="70"/>
        <v>0</v>
      </c>
      <c r="G248" s="10">
        <f t="shared" si="70"/>
        <v>0</v>
      </c>
      <c r="H248" s="10">
        <f t="shared" si="70"/>
        <v>0</v>
      </c>
      <c r="I248" s="10">
        <f t="shared" si="70"/>
        <v>0</v>
      </c>
      <c r="J248" s="10">
        <f t="shared" si="70"/>
        <v>0</v>
      </c>
      <c r="K248" s="10">
        <f t="shared" si="70"/>
        <v>0</v>
      </c>
      <c r="L248" s="10">
        <f t="shared" si="70"/>
        <v>0</v>
      </c>
      <c r="M248" s="10">
        <f t="shared" si="70"/>
        <v>0</v>
      </c>
      <c r="N248" s="10">
        <f t="shared" si="70"/>
        <v>0</v>
      </c>
      <c r="O248" s="10">
        <f t="shared" si="70"/>
        <v>0</v>
      </c>
      <c r="P248" s="10">
        <f t="shared" si="70"/>
        <v>0</v>
      </c>
      <c r="Q248" s="10">
        <f t="shared" si="70"/>
        <v>0</v>
      </c>
      <c r="R248" s="10">
        <f t="shared" si="70"/>
        <v>3.2000000000000003E-4</v>
      </c>
      <c r="S248" s="10">
        <f t="shared" si="70"/>
        <v>3.2000000000000003E-4</v>
      </c>
      <c r="T248" s="10">
        <f t="shared" si="70"/>
        <v>3.2000000000000003E-4</v>
      </c>
      <c r="U248" s="10">
        <f t="shared" si="70"/>
        <v>3.2000000000000003E-4</v>
      </c>
      <c r="V248" s="10">
        <f t="shared" si="70"/>
        <v>3.2000000000000003E-4</v>
      </c>
      <c r="W248" s="10">
        <f t="shared" si="70"/>
        <v>3.2000000000000003E-4</v>
      </c>
      <c r="X248" s="10">
        <f t="shared" si="70"/>
        <v>3.2000000000000003E-4</v>
      </c>
      <c r="Y248" s="10">
        <f t="shared" si="70"/>
        <v>3.2000000000000003E-4</v>
      </c>
      <c r="Z248" s="10">
        <f t="shared" si="70"/>
        <v>3.2000000000000003E-4</v>
      </c>
      <c r="AA248" s="10">
        <f t="shared" si="70"/>
        <v>3.2000000000000003E-4</v>
      </c>
      <c r="AB248" s="10">
        <f t="shared" si="70"/>
        <v>3.2000000000000003E-4</v>
      </c>
      <c r="AC248" s="10">
        <f t="shared" si="70"/>
        <v>3.2000000000000003E-4</v>
      </c>
      <c r="AD248" s="10">
        <f t="shared" si="70"/>
        <v>3.2000000000000003E-4</v>
      </c>
      <c r="AE248" s="10">
        <f t="shared" si="70"/>
        <v>2.9999999999999997E-4</v>
      </c>
      <c r="AF248" s="10">
        <f t="shared" si="70"/>
        <v>2.9999999999999997E-4</v>
      </c>
      <c r="AG248" s="10">
        <f t="shared" si="70"/>
        <v>2.9999999999999997E-4</v>
      </c>
      <c r="AH248" s="10">
        <f t="shared" si="70"/>
        <v>2.9999999999999997E-4</v>
      </c>
      <c r="AI248" s="10">
        <f t="shared" si="70"/>
        <v>2.9999999999999997E-4</v>
      </c>
      <c r="AJ248" s="10">
        <f t="shared" si="70"/>
        <v>2.9999999999999997E-4</v>
      </c>
      <c r="AK248" s="10">
        <f t="shared" si="70"/>
        <v>2.9999999999999997E-4</v>
      </c>
      <c r="AL248" s="10">
        <f t="shared" si="70"/>
        <v>2.9999999999999997E-4</v>
      </c>
    </row>
    <row r="249" spans="1:38" x14ac:dyDescent="0.4">
      <c r="A249" s="14" t="s">
        <v>26</v>
      </c>
      <c r="B249" s="14"/>
      <c r="C249" s="14"/>
      <c r="D249" s="14"/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</row>
    <row r="250" spans="1:38" x14ac:dyDescent="0.4">
      <c r="A250" s="16" t="s">
        <v>27</v>
      </c>
      <c r="D250" s="10"/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f t="shared" ref="T250:AL250" si="71">(T248-S248)/S248</f>
        <v>0</v>
      </c>
      <c r="U250" s="17">
        <f t="shared" si="71"/>
        <v>0</v>
      </c>
      <c r="V250" s="17">
        <f t="shared" si="71"/>
        <v>0</v>
      </c>
      <c r="W250" s="17">
        <f t="shared" si="71"/>
        <v>0</v>
      </c>
      <c r="X250" s="17">
        <f t="shared" si="71"/>
        <v>0</v>
      </c>
      <c r="Y250" s="17">
        <f t="shared" si="71"/>
        <v>0</v>
      </c>
      <c r="Z250" s="17">
        <f t="shared" si="71"/>
        <v>0</v>
      </c>
      <c r="AA250" s="17">
        <f t="shared" si="71"/>
        <v>0</v>
      </c>
      <c r="AB250" s="17">
        <f t="shared" si="71"/>
        <v>0</v>
      </c>
      <c r="AC250" s="17">
        <f t="shared" si="71"/>
        <v>0</v>
      </c>
      <c r="AD250" s="17">
        <f t="shared" si="71"/>
        <v>0</v>
      </c>
      <c r="AE250" s="17">
        <f t="shared" si="71"/>
        <v>-6.2500000000000153E-2</v>
      </c>
      <c r="AF250" s="17">
        <f t="shared" si="71"/>
        <v>0</v>
      </c>
      <c r="AG250" s="17">
        <f t="shared" si="71"/>
        <v>0</v>
      </c>
      <c r="AH250" s="22">
        <f t="shared" si="71"/>
        <v>0</v>
      </c>
      <c r="AI250" s="23">
        <f t="shared" si="71"/>
        <v>0</v>
      </c>
      <c r="AJ250" s="23">
        <f t="shared" si="71"/>
        <v>0</v>
      </c>
      <c r="AK250" s="23">
        <f t="shared" si="71"/>
        <v>0</v>
      </c>
      <c r="AL250" s="23">
        <f t="shared" si="71"/>
        <v>0</v>
      </c>
    </row>
    <row r="251" spans="1:38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8" hidden="1" x14ac:dyDescent="0.4">
      <c r="A252" s="2" t="s">
        <v>157</v>
      </c>
      <c r="B252" s="2" t="s">
        <v>158</v>
      </c>
      <c r="AI252" s="28"/>
    </row>
    <row r="253" spans="1:38" hidden="1" x14ac:dyDescent="0.4">
      <c r="A253" s="2" t="s">
        <v>159</v>
      </c>
      <c r="B253" s="2" t="s">
        <v>160</v>
      </c>
      <c r="AI253" s="28"/>
    </row>
    <row r="254" spans="1:38" x14ac:dyDescent="0.4">
      <c r="A254" s="2" t="s">
        <v>161</v>
      </c>
      <c r="B254" s="2" t="s">
        <v>162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3.2000000000000003E-4</v>
      </c>
      <c r="S254" s="2">
        <v>3.2000000000000003E-4</v>
      </c>
      <c r="T254" s="2">
        <v>3.2000000000000003E-4</v>
      </c>
      <c r="U254" s="2">
        <v>3.2000000000000003E-4</v>
      </c>
      <c r="V254" s="2">
        <v>3.2000000000000003E-4</v>
      </c>
      <c r="W254" s="2">
        <v>3.2000000000000003E-4</v>
      </c>
      <c r="X254" s="2">
        <v>3.2000000000000003E-4</v>
      </c>
      <c r="Y254" s="2">
        <v>3.2000000000000003E-4</v>
      </c>
      <c r="Z254" s="2">
        <v>3.2000000000000003E-4</v>
      </c>
      <c r="AA254" s="2">
        <v>3.2000000000000003E-4</v>
      </c>
      <c r="AB254" s="2">
        <v>3.2000000000000003E-4</v>
      </c>
      <c r="AC254" s="2">
        <v>3.2000000000000003E-4</v>
      </c>
      <c r="AD254" s="2">
        <v>3.2000000000000003E-4</v>
      </c>
      <c r="AE254" s="2">
        <v>2.9999999999999997E-4</v>
      </c>
      <c r="AF254" s="2">
        <v>2.9999999999999997E-4</v>
      </c>
      <c r="AG254" s="2">
        <v>2.9999999999999997E-4</v>
      </c>
      <c r="AH254" s="2">
        <v>2.9999999999999997E-4</v>
      </c>
      <c r="AI254" s="28">
        <v>2.9999999999999997E-4</v>
      </c>
      <c r="AJ254" s="2">
        <v>2.9999999999999997E-4</v>
      </c>
      <c r="AK254" s="39">
        <v>2.9999999999999997E-4</v>
      </c>
      <c r="AL254" s="2">
        <v>2.9999999999999997E-4</v>
      </c>
    </row>
    <row r="255" spans="1:38" hidden="1" x14ac:dyDescent="0.4">
      <c r="A255" s="2" t="s">
        <v>163</v>
      </c>
      <c r="B255" s="2" t="s">
        <v>164</v>
      </c>
      <c r="AI255" s="28"/>
    </row>
    <row r="256" spans="1:38" hidden="1" x14ac:dyDescent="0.4">
      <c r="A256" s="2" t="s">
        <v>165</v>
      </c>
      <c r="B256" s="2" t="s">
        <v>166</v>
      </c>
    </row>
    <row r="259" spans="1:35" x14ac:dyDescent="0.4">
      <c r="A259" s="9" t="s">
        <v>167</v>
      </c>
    </row>
    <row r="260" spans="1:35" x14ac:dyDescent="0.4">
      <c r="A260" s="2" t="s">
        <v>67</v>
      </c>
    </row>
    <row r="261" spans="1:35" x14ac:dyDescent="0.4">
      <c r="A261" s="33" t="s">
        <v>168</v>
      </c>
      <c r="B261" s="6"/>
      <c r="C261" s="6"/>
    </row>
    <row r="262" spans="1:35" hidden="1" x14ac:dyDescent="0.4">
      <c r="A262" s="2" t="s">
        <v>36</v>
      </c>
      <c r="D262" s="10">
        <f t="shared" ref="D262:AI262" si="72">D266</f>
        <v>0</v>
      </c>
      <c r="E262" s="10">
        <f t="shared" si="72"/>
        <v>0</v>
      </c>
      <c r="F262" s="10">
        <f t="shared" si="72"/>
        <v>0</v>
      </c>
      <c r="G262" s="10">
        <f t="shared" si="72"/>
        <v>0</v>
      </c>
      <c r="H262" s="10">
        <f t="shared" si="72"/>
        <v>0</v>
      </c>
      <c r="I262" s="10">
        <f t="shared" si="72"/>
        <v>0</v>
      </c>
      <c r="J262" s="10">
        <f t="shared" si="72"/>
        <v>0</v>
      </c>
      <c r="K262" s="10">
        <f t="shared" si="72"/>
        <v>0</v>
      </c>
      <c r="L262" s="10">
        <f t="shared" si="72"/>
        <v>0</v>
      </c>
      <c r="M262" s="10">
        <f t="shared" si="72"/>
        <v>0</v>
      </c>
      <c r="N262" s="10">
        <f t="shared" si="72"/>
        <v>0</v>
      </c>
      <c r="O262" s="10">
        <f t="shared" si="72"/>
        <v>0</v>
      </c>
      <c r="P262" s="10">
        <f t="shared" si="72"/>
        <v>0</v>
      </c>
      <c r="Q262" s="10">
        <f t="shared" si="72"/>
        <v>0</v>
      </c>
      <c r="R262" s="10">
        <f t="shared" si="72"/>
        <v>0</v>
      </c>
      <c r="S262" s="10">
        <f t="shared" si="72"/>
        <v>0</v>
      </c>
      <c r="T262" s="10">
        <f t="shared" si="72"/>
        <v>0</v>
      </c>
      <c r="U262" s="10">
        <f t="shared" si="72"/>
        <v>0</v>
      </c>
      <c r="V262" s="10">
        <f t="shared" si="72"/>
        <v>0</v>
      </c>
      <c r="W262" s="10">
        <f t="shared" si="72"/>
        <v>0</v>
      </c>
      <c r="X262" s="10">
        <f t="shared" si="72"/>
        <v>0</v>
      </c>
      <c r="Y262" s="10">
        <f t="shared" si="72"/>
        <v>0</v>
      </c>
      <c r="Z262" s="10">
        <f t="shared" si="72"/>
        <v>0</v>
      </c>
      <c r="AA262" s="10">
        <f t="shared" si="72"/>
        <v>0</v>
      </c>
      <c r="AB262" s="10">
        <f t="shared" si="72"/>
        <v>0</v>
      </c>
      <c r="AC262" s="10">
        <f t="shared" si="72"/>
        <v>0</v>
      </c>
      <c r="AD262" s="10">
        <f t="shared" si="72"/>
        <v>0</v>
      </c>
      <c r="AE262" s="10">
        <f t="shared" si="72"/>
        <v>0</v>
      </c>
      <c r="AF262" s="10">
        <f t="shared" si="72"/>
        <v>0</v>
      </c>
      <c r="AG262" s="10">
        <f t="shared" si="72"/>
        <v>0</v>
      </c>
      <c r="AH262" s="10">
        <f t="shared" si="72"/>
        <v>0</v>
      </c>
      <c r="AI262" s="27">
        <f t="shared" si="72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3">(E262-$S262)/$S262</f>
        <v>#DIV/0!</v>
      </c>
      <c r="F263" s="15" t="e">
        <f t="shared" si="73"/>
        <v>#DIV/0!</v>
      </c>
      <c r="G263" s="15" t="e">
        <f t="shared" si="73"/>
        <v>#DIV/0!</v>
      </c>
      <c r="H263" s="15" t="e">
        <f t="shared" si="73"/>
        <v>#DIV/0!</v>
      </c>
      <c r="I263" s="15" t="e">
        <f t="shared" si="73"/>
        <v>#DIV/0!</v>
      </c>
      <c r="J263" s="15" t="e">
        <f t="shared" si="73"/>
        <v>#DIV/0!</v>
      </c>
      <c r="K263" s="15" t="e">
        <f t="shared" si="73"/>
        <v>#DIV/0!</v>
      </c>
      <c r="L263" s="15" t="e">
        <f t="shared" si="73"/>
        <v>#DIV/0!</v>
      </c>
      <c r="M263" s="15" t="e">
        <f t="shared" si="73"/>
        <v>#DIV/0!</v>
      </c>
      <c r="N263" s="15" t="e">
        <f t="shared" si="73"/>
        <v>#DIV/0!</v>
      </c>
      <c r="O263" s="15" t="e">
        <f t="shared" si="73"/>
        <v>#DIV/0!</v>
      </c>
      <c r="P263" s="15" t="e">
        <f t="shared" si="73"/>
        <v>#DIV/0!</v>
      </c>
      <c r="Q263" s="15" t="e">
        <f t="shared" si="73"/>
        <v>#DIV/0!</v>
      </c>
      <c r="R263" s="15" t="e">
        <f t="shared" si="73"/>
        <v>#DIV/0!</v>
      </c>
      <c r="S263" s="14"/>
      <c r="T263" s="15" t="e">
        <f t="shared" ref="T263:AI263" si="74">(T262-$S262)/$S262</f>
        <v>#DIV/0!</v>
      </c>
      <c r="U263" s="15" t="e">
        <f t="shared" si="74"/>
        <v>#DIV/0!</v>
      </c>
      <c r="V263" s="15" t="e">
        <f t="shared" si="74"/>
        <v>#DIV/0!</v>
      </c>
      <c r="W263" s="15" t="e">
        <f t="shared" si="74"/>
        <v>#DIV/0!</v>
      </c>
      <c r="X263" s="15" t="e">
        <f t="shared" si="74"/>
        <v>#DIV/0!</v>
      </c>
      <c r="Y263" s="15" t="e">
        <f t="shared" si="74"/>
        <v>#DIV/0!</v>
      </c>
      <c r="Z263" s="15" t="e">
        <f t="shared" si="74"/>
        <v>#DIV/0!</v>
      </c>
      <c r="AA263" s="15" t="e">
        <f t="shared" si="74"/>
        <v>#DIV/0!</v>
      </c>
      <c r="AB263" s="15" t="e">
        <f t="shared" si="74"/>
        <v>#DIV/0!</v>
      </c>
      <c r="AC263" s="15" t="e">
        <f t="shared" si="74"/>
        <v>#DIV/0!</v>
      </c>
      <c r="AD263" s="15" t="e">
        <f t="shared" si="74"/>
        <v>#DIV/0!</v>
      </c>
      <c r="AE263" s="15" t="e">
        <f t="shared" si="74"/>
        <v>#DIV/0!</v>
      </c>
      <c r="AF263" s="15" t="e">
        <f t="shared" si="74"/>
        <v>#DIV/0!</v>
      </c>
      <c r="AG263" s="15" t="e">
        <f t="shared" si="74"/>
        <v>#DIV/0!</v>
      </c>
      <c r="AH263" s="15" t="e">
        <f t="shared" si="74"/>
        <v>#DIV/0!</v>
      </c>
      <c r="AI263" s="21" t="e">
        <f t="shared" si="74"/>
        <v>#DIV/0!</v>
      </c>
    </row>
    <row r="264" spans="1:35" hidden="1" x14ac:dyDescent="0.4">
      <c r="A264" s="16" t="s">
        <v>27</v>
      </c>
      <c r="D264" s="10"/>
      <c r="E264" s="17" t="e">
        <f t="shared" ref="E264:R264" si="75">(E262-D262)/D262</f>
        <v>#DIV/0!</v>
      </c>
      <c r="F264" s="17" t="e">
        <f t="shared" si="75"/>
        <v>#DIV/0!</v>
      </c>
      <c r="G264" s="17" t="e">
        <f t="shared" si="75"/>
        <v>#DIV/0!</v>
      </c>
      <c r="H264" s="17" t="e">
        <f t="shared" si="75"/>
        <v>#DIV/0!</v>
      </c>
      <c r="I264" s="17" t="e">
        <f t="shared" si="75"/>
        <v>#DIV/0!</v>
      </c>
      <c r="J264" s="17" t="e">
        <f t="shared" si="75"/>
        <v>#DIV/0!</v>
      </c>
      <c r="K264" s="17" t="e">
        <f t="shared" si="75"/>
        <v>#DIV/0!</v>
      </c>
      <c r="L264" s="17" t="e">
        <f t="shared" si="75"/>
        <v>#DIV/0!</v>
      </c>
      <c r="M264" s="17" t="e">
        <f t="shared" si="75"/>
        <v>#DIV/0!</v>
      </c>
      <c r="N264" s="17" t="e">
        <f t="shared" si="75"/>
        <v>#DIV/0!</v>
      </c>
      <c r="O264" s="17" t="e">
        <f t="shared" si="75"/>
        <v>#DIV/0!</v>
      </c>
      <c r="P264" s="17" t="e">
        <f t="shared" si="75"/>
        <v>#DIV/0!</v>
      </c>
      <c r="Q264" s="17" t="e">
        <f t="shared" si="75"/>
        <v>#DIV/0!</v>
      </c>
      <c r="R264" s="17" t="e">
        <f t="shared" si="75"/>
        <v>#DIV/0!</v>
      </c>
      <c r="S264" s="10"/>
      <c r="T264" s="17" t="e">
        <f t="shared" ref="T264:AI264" si="76">(T262-S262)/S262</f>
        <v>#DIV/0!</v>
      </c>
      <c r="U264" s="17" t="e">
        <f t="shared" si="76"/>
        <v>#DIV/0!</v>
      </c>
      <c r="V264" s="17" t="e">
        <f t="shared" si="76"/>
        <v>#DIV/0!</v>
      </c>
      <c r="W264" s="17" t="e">
        <f t="shared" si="76"/>
        <v>#DIV/0!</v>
      </c>
      <c r="X264" s="17" t="e">
        <f t="shared" si="76"/>
        <v>#DIV/0!</v>
      </c>
      <c r="Y264" s="17" t="e">
        <f t="shared" si="76"/>
        <v>#DIV/0!</v>
      </c>
      <c r="Z264" s="17" t="e">
        <f t="shared" si="76"/>
        <v>#DIV/0!</v>
      </c>
      <c r="AA264" s="17" t="e">
        <f t="shared" si="76"/>
        <v>#DIV/0!</v>
      </c>
      <c r="AB264" s="17" t="e">
        <f t="shared" si="76"/>
        <v>#DIV/0!</v>
      </c>
      <c r="AC264" s="17" t="e">
        <f t="shared" si="76"/>
        <v>#DIV/0!</v>
      </c>
      <c r="AD264" s="17" t="e">
        <f t="shared" si="76"/>
        <v>#DIV/0!</v>
      </c>
      <c r="AE264" s="17" t="e">
        <f t="shared" si="76"/>
        <v>#DIV/0!</v>
      </c>
      <c r="AF264" s="17" t="e">
        <f t="shared" si="76"/>
        <v>#DIV/0!</v>
      </c>
      <c r="AG264" s="17" t="e">
        <f t="shared" si="76"/>
        <v>#DIV/0!</v>
      </c>
      <c r="AH264" s="22" t="e">
        <f t="shared" si="76"/>
        <v>#DIV/0!</v>
      </c>
      <c r="AI264" s="23" t="e">
        <f t="shared" si="76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6" t="s">
        <v>169</v>
      </c>
      <c r="B266" s="36" t="s">
        <v>170</v>
      </c>
      <c r="C266" s="36"/>
      <c r="AI266" s="28"/>
    </row>
    <row r="269" spans="1:35" x14ac:dyDescent="0.4">
      <c r="A269" s="9" t="s">
        <v>171</v>
      </c>
    </row>
    <row r="270" spans="1:35" x14ac:dyDescent="0.4">
      <c r="A270" s="2" t="s">
        <v>67</v>
      </c>
    </row>
    <row r="271" spans="1:35" x14ac:dyDescent="0.4">
      <c r="A271" s="6" t="s">
        <v>172</v>
      </c>
      <c r="B271" s="6"/>
      <c r="C271" s="6"/>
    </row>
    <row r="272" spans="1:35" x14ac:dyDescent="0.4">
      <c r="A272" s="6" t="s">
        <v>173</v>
      </c>
      <c r="B272" s="6"/>
      <c r="C272" s="6"/>
    </row>
    <row r="273" spans="1:38" x14ac:dyDescent="0.4">
      <c r="A273" s="6" t="s">
        <v>174</v>
      </c>
      <c r="B273" s="6"/>
      <c r="C273" s="6"/>
    </row>
    <row r="274" spans="1:38" hidden="1" x14ac:dyDescent="0.4">
      <c r="A274" s="2" t="s">
        <v>36</v>
      </c>
      <c r="D274" s="10">
        <f t="shared" ref="D274:AI274" si="77">D278+D280</f>
        <v>0</v>
      </c>
      <c r="E274" s="10">
        <f t="shared" si="77"/>
        <v>0</v>
      </c>
      <c r="F274" s="10">
        <f t="shared" si="77"/>
        <v>0</v>
      </c>
      <c r="G274" s="10">
        <f t="shared" si="77"/>
        <v>0</v>
      </c>
      <c r="H274" s="10">
        <f t="shared" si="77"/>
        <v>0</v>
      </c>
      <c r="I274" s="10">
        <f t="shared" si="77"/>
        <v>0</v>
      </c>
      <c r="J274" s="10">
        <f t="shared" si="77"/>
        <v>0</v>
      </c>
      <c r="K274" s="10">
        <f t="shared" si="77"/>
        <v>0</v>
      </c>
      <c r="L274" s="10">
        <f t="shared" si="77"/>
        <v>0</v>
      </c>
      <c r="M274" s="10">
        <f t="shared" si="77"/>
        <v>0</v>
      </c>
      <c r="N274" s="10">
        <f t="shared" si="77"/>
        <v>0</v>
      </c>
      <c r="O274" s="10">
        <f t="shared" si="77"/>
        <v>0</v>
      </c>
      <c r="P274" s="10">
        <f t="shared" si="77"/>
        <v>0</v>
      </c>
      <c r="Q274" s="10">
        <f t="shared" si="77"/>
        <v>0</v>
      </c>
      <c r="R274" s="10">
        <f t="shared" si="77"/>
        <v>0</v>
      </c>
      <c r="S274" s="10">
        <f t="shared" si="77"/>
        <v>0</v>
      </c>
      <c r="T274" s="10">
        <f t="shared" si="77"/>
        <v>0</v>
      </c>
      <c r="U274" s="10">
        <f t="shared" si="77"/>
        <v>0</v>
      </c>
      <c r="V274" s="10">
        <f t="shared" si="77"/>
        <v>0</v>
      </c>
      <c r="W274" s="10">
        <f t="shared" si="77"/>
        <v>0</v>
      </c>
      <c r="X274" s="10">
        <f t="shared" si="77"/>
        <v>0</v>
      </c>
      <c r="Y274" s="10">
        <f t="shared" si="77"/>
        <v>0</v>
      </c>
      <c r="Z274" s="10">
        <f t="shared" si="77"/>
        <v>0</v>
      </c>
      <c r="AA274" s="10">
        <f t="shared" si="77"/>
        <v>0</v>
      </c>
      <c r="AB274" s="10">
        <f t="shared" si="77"/>
        <v>0</v>
      </c>
      <c r="AC274" s="10">
        <f t="shared" si="77"/>
        <v>0</v>
      </c>
      <c r="AD274" s="10">
        <f t="shared" si="77"/>
        <v>0</v>
      </c>
      <c r="AE274" s="10">
        <f t="shared" si="77"/>
        <v>0</v>
      </c>
      <c r="AF274" s="10">
        <f t="shared" si="77"/>
        <v>0</v>
      </c>
      <c r="AG274" s="10">
        <f t="shared" si="77"/>
        <v>0</v>
      </c>
      <c r="AH274" s="10">
        <f t="shared" si="77"/>
        <v>0</v>
      </c>
      <c r="AI274" s="27">
        <f t="shared" si="77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8">(E274-$D274)/$D274</f>
        <v>#DIV/0!</v>
      </c>
      <c r="F275" s="15" t="e">
        <f t="shared" si="78"/>
        <v>#DIV/0!</v>
      </c>
      <c r="G275" s="15" t="e">
        <f t="shared" si="78"/>
        <v>#DIV/0!</v>
      </c>
      <c r="H275" s="15" t="e">
        <f t="shared" si="78"/>
        <v>#DIV/0!</v>
      </c>
      <c r="I275" s="15" t="e">
        <f t="shared" si="78"/>
        <v>#DIV/0!</v>
      </c>
      <c r="J275" s="15" t="e">
        <f t="shared" si="78"/>
        <v>#DIV/0!</v>
      </c>
      <c r="K275" s="15" t="e">
        <f t="shared" si="78"/>
        <v>#DIV/0!</v>
      </c>
      <c r="L275" s="15" t="e">
        <f t="shared" si="78"/>
        <v>#DIV/0!</v>
      </c>
      <c r="M275" s="15" t="e">
        <f t="shared" si="78"/>
        <v>#DIV/0!</v>
      </c>
      <c r="N275" s="15" t="e">
        <f t="shared" si="78"/>
        <v>#DIV/0!</v>
      </c>
      <c r="O275" s="15" t="e">
        <f t="shared" si="78"/>
        <v>#DIV/0!</v>
      </c>
      <c r="P275" s="15" t="e">
        <f t="shared" si="78"/>
        <v>#DIV/0!</v>
      </c>
      <c r="Q275" s="15" t="e">
        <f t="shared" si="78"/>
        <v>#DIV/0!</v>
      </c>
      <c r="R275" s="15" t="e">
        <f t="shared" si="78"/>
        <v>#DIV/0!</v>
      </c>
      <c r="S275" s="20" t="e">
        <f t="shared" si="78"/>
        <v>#DIV/0!</v>
      </c>
      <c r="T275" s="15" t="e">
        <f t="shared" si="78"/>
        <v>#DIV/0!</v>
      </c>
      <c r="U275" s="15" t="e">
        <f t="shared" si="78"/>
        <v>#DIV/0!</v>
      </c>
      <c r="V275" s="15" t="e">
        <f t="shared" si="78"/>
        <v>#DIV/0!</v>
      </c>
      <c r="W275" s="15" t="e">
        <f t="shared" si="78"/>
        <v>#DIV/0!</v>
      </c>
      <c r="X275" s="15" t="e">
        <f t="shared" si="78"/>
        <v>#DIV/0!</v>
      </c>
      <c r="Y275" s="15" t="e">
        <f t="shared" si="78"/>
        <v>#DIV/0!</v>
      </c>
      <c r="Z275" s="15" t="e">
        <f t="shared" si="78"/>
        <v>#DIV/0!</v>
      </c>
      <c r="AA275" s="15" t="e">
        <f t="shared" si="78"/>
        <v>#DIV/0!</v>
      </c>
      <c r="AB275" s="15" t="e">
        <f t="shared" si="78"/>
        <v>#DIV/0!</v>
      </c>
      <c r="AC275" s="15" t="e">
        <f t="shared" si="78"/>
        <v>#DIV/0!</v>
      </c>
      <c r="AD275" s="15" t="e">
        <f t="shared" si="78"/>
        <v>#DIV/0!</v>
      </c>
      <c r="AE275" s="15" t="e">
        <f t="shared" si="78"/>
        <v>#DIV/0!</v>
      </c>
      <c r="AF275" s="15" t="e">
        <f t="shared" si="78"/>
        <v>#DIV/0!</v>
      </c>
      <c r="AG275" s="15" t="e">
        <f t="shared" si="78"/>
        <v>#DIV/0!</v>
      </c>
      <c r="AH275" s="15" t="e">
        <f t="shared" si="78"/>
        <v>#DIV/0!</v>
      </c>
      <c r="AI275" s="21" t="e">
        <f t="shared" si="78"/>
        <v>#DIV/0!</v>
      </c>
    </row>
    <row r="276" spans="1:38" hidden="1" x14ac:dyDescent="0.4">
      <c r="A276" s="16" t="s">
        <v>27</v>
      </c>
      <c r="D276" s="10"/>
      <c r="E276" s="17" t="e">
        <f t="shared" ref="E276:AI276" si="79">(E274-D274)/D274</f>
        <v>#DIV/0!</v>
      </c>
      <c r="F276" s="17" t="e">
        <f t="shared" si="79"/>
        <v>#DIV/0!</v>
      </c>
      <c r="G276" s="17" t="e">
        <f t="shared" si="79"/>
        <v>#DIV/0!</v>
      </c>
      <c r="H276" s="17" t="e">
        <f t="shared" si="79"/>
        <v>#DIV/0!</v>
      </c>
      <c r="I276" s="17" t="e">
        <f t="shared" si="79"/>
        <v>#DIV/0!</v>
      </c>
      <c r="J276" s="17" t="e">
        <f t="shared" si="79"/>
        <v>#DIV/0!</v>
      </c>
      <c r="K276" s="17" t="e">
        <f t="shared" si="79"/>
        <v>#DIV/0!</v>
      </c>
      <c r="L276" s="17" t="e">
        <f t="shared" si="79"/>
        <v>#DIV/0!</v>
      </c>
      <c r="M276" s="17" t="e">
        <f t="shared" si="79"/>
        <v>#DIV/0!</v>
      </c>
      <c r="N276" s="17" t="e">
        <f t="shared" si="79"/>
        <v>#DIV/0!</v>
      </c>
      <c r="O276" s="17" t="e">
        <f t="shared" si="79"/>
        <v>#DIV/0!</v>
      </c>
      <c r="P276" s="17" t="e">
        <f t="shared" si="79"/>
        <v>#DIV/0!</v>
      </c>
      <c r="Q276" s="17" t="e">
        <f t="shared" si="79"/>
        <v>#DIV/0!</v>
      </c>
      <c r="R276" s="17" t="e">
        <f t="shared" si="79"/>
        <v>#DIV/0!</v>
      </c>
      <c r="S276" s="17" t="e">
        <f t="shared" si="79"/>
        <v>#DIV/0!</v>
      </c>
      <c r="T276" s="17" t="e">
        <f t="shared" si="79"/>
        <v>#DIV/0!</v>
      </c>
      <c r="U276" s="17" t="e">
        <f t="shared" si="79"/>
        <v>#DIV/0!</v>
      </c>
      <c r="V276" s="17" t="e">
        <f t="shared" si="79"/>
        <v>#DIV/0!</v>
      </c>
      <c r="W276" s="17" t="e">
        <f t="shared" si="79"/>
        <v>#DIV/0!</v>
      </c>
      <c r="X276" s="17" t="e">
        <f t="shared" si="79"/>
        <v>#DIV/0!</v>
      </c>
      <c r="Y276" s="17" t="e">
        <f t="shared" si="79"/>
        <v>#DIV/0!</v>
      </c>
      <c r="Z276" s="17" t="e">
        <f t="shared" si="79"/>
        <v>#DIV/0!</v>
      </c>
      <c r="AA276" s="17" t="e">
        <f t="shared" si="79"/>
        <v>#DIV/0!</v>
      </c>
      <c r="AB276" s="17" t="e">
        <f t="shared" si="79"/>
        <v>#DIV/0!</v>
      </c>
      <c r="AC276" s="17" t="e">
        <f t="shared" si="79"/>
        <v>#DIV/0!</v>
      </c>
      <c r="AD276" s="17" t="e">
        <f t="shared" si="79"/>
        <v>#DIV/0!</v>
      </c>
      <c r="AE276" s="17" t="e">
        <f t="shared" si="79"/>
        <v>#DIV/0!</v>
      </c>
      <c r="AF276" s="17" t="e">
        <f t="shared" si="79"/>
        <v>#DIV/0!</v>
      </c>
      <c r="AG276" s="17" t="e">
        <f t="shared" si="79"/>
        <v>#DIV/0!</v>
      </c>
      <c r="AH276" s="22" t="e">
        <f t="shared" si="79"/>
        <v>#DIV/0!</v>
      </c>
      <c r="AI276" s="23" t="e">
        <f t="shared" si="79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175</v>
      </c>
      <c r="B278" s="2" t="s">
        <v>176</v>
      </c>
      <c r="AI278" s="28"/>
    </row>
    <row r="279" spans="1:38" hidden="1" x14ac:dyDescent="0.4">
      <c r="A279" s="2" t="s">
        <v>177</v>
      </c>
      <c r="B279" s="2" t="s">
        <v>178</v>
      </c>
    </row>
    <row r="280" spans="1:38" hidden="1" x14ac:dyDescent="0.4">
      <c r="A280" s="2" t="s">
        <v>179</v>
      </c>
      <c r="B280" s="2" t="s">
        <v>180</v>
      </c>
    </row>
    <row r="283" spans="1:38" x14ac:dyDescent="0.4">
      <c r="A283" s="9" t="s">
        <v>181</v>
      </c>
    </row>
    <row r="284" spans="1:38" x14ac:dyDescent="0.4">
      <c r="A284" s="2" t="s">
        <v>67</v>
      </c>
    </row>
    <row r="285" spans="1:38" x14ac:dyDescent="0.4">
      <c r="A285" s="33" t="s">
        <v>182</v>
      </c>
      <c r="B285" s="6"/>
      <c r="C285" s="6"/>
    </row>
    <row r="286" spans="1:38" x14ac:dyDescent="0.4">
      <c r="A286" s="4" t="s">
        <v>183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0">D291</f>
        <v>2.1159999999999998E-3</v>
      </c>
      <c r="E287" s="10">
        <f t="shared" si="80"/>
        <v>1.678E-3</v>
      </c>
      <c r="F287" s="10">
        <f t="shared" si="80"/>
        <v>7.7399999999999995E-4</v>
      </c>
      <c r="G287" s="10">
        <f t="shared" si="80"/>
        <v>4.7199999999999998E-4</v>
      </c>
      <c r="H287" s="10">
        <f t="shared" si="80"/>
        <v>3.5E-4</v>
      </c>
      <c r="I287" s="10">
        <f t="shared" si="80"/>
        <v>3.4400000000000001E-4</v>
      </c>
      <c r="J287" s="10">
        <f t="shared" si="80"/>
        <v>3.1799999999999998E-4</v>
      </c>
      <c r="K287" s="10">
        <f t="shared" si="80"/>
        <v>4.0999999999999999E-4</v>
      </c>
      <c r="L287" s="10">
        <f t="shared" si="80"/>
        <v>5.0600000000000005E-4</v>
      </c>
      <c r="M287" s="10">
        <f t="shared" si="80"/>
        <v>4.6799999999999999E-4</v>
      </c>
      <c r="N287" s="10">
        <f t="shared" si="80"/>
        <v>4.64E-4</v>
      </c>
      <c r="O287" s="10">
        <f t="shared" si="80"/>
        <v>4.9200000000000003E-4</v>
      </c>
      <c r="P287" s="10">
        <f t="shared" si="80"/>
        <v>3.5E-4</v>
      </c>
      <c r="Q287" s="10">
        <f t="shared" si="80"/>
        <v>3.1599999999999998E-4</v>
      </c>
      <c r="R287" s="10">
        <f t="shared" si="80"/>
        <v>2.9399999999999999E-4</v>
      </c>
      <c r="S287" s="10">
        <f t="shared" si="80"/>
        <v>2.2599999999999999E-4</v>
      </c>
      <c r="T287" s="10">
        <f t="shared" si="80"/>
        <v>2.0000000000000001E-4</v>
      </c>
      <c r="U287" s="10">
        <f t="shared" si="80"/>
        <v>2.2599999999999999E-4</v>
      </c>
      <c r="V287" s="10">
        <f t="shared" si="80"/>
        <v>2.1560000000000001E-4</v>
      </c>
      <c r="W287" s="10">
        <f t="shared" si="80"/>
        <v>9.1199999999999994E-5</v>
      </c>
      <c r="X287" s="10">
        <f t="shared" si="80"/>
        <v>7.7600000000000002E-5</v>
      </c>
      <c r="Y287" s="10">
        <f t="shared" si="80"/>
        <v>8.4400000000000005E-5</v>
      </c>
      <c r="Z287" s="10">
        <f t="shared" si="80"/>
        <v>7.5400000000000003E-5</v>
      </c>
      <c r="AA287" s="10">
        <f t="shared" si="80"/>
        <v>6.9200000000000002E-5</v>
      </c>
      <c r="AB287" s="10">
        <f t="shared" si="80"/>
        <v>5.7800000000000002E-5</v>
      </c>
      <c r="AC287" s="10">
        <f t="shared" si="80"/>
        <v>4.7800000000000003E-5</v>
      </c>
      <c r="AD287" s="10">
        <f t="shared" si="80"/>
        <v>4.4400000000000002E-5</v>
      </c>
      <c r="AE287" s="10">
        <f t="shared" si="80"/>
        <v>4.88E-5</v>
      </c>
      <c r="AF287" s="10">
        <f t="shared" si="80"/>
        <v>4.4400000000000002E-5</v>
      </c>
      <c r="AG287" s="10">
        <f t="shared" si="80"/>
        <v>3.3399999999999999E-5</v>
      </c>
      <c r="AH287" s="10">
        <f t="shared" si="80"/>
        <v>3.4E-5</v>
      </c>
      <c r="AI287" s="27">
        <f t="shared" si="80"/>
        <v>3.19359E-5</v>
      </c>
      <c r="AJ287" s="27">
        <f t="shared" si="80"/>
        <v>2.2840000000000002E-5</v>
      </c>
      <c r="AK287" s="27">
        <f t="shared" si="80"/>
        <v>2.13929E-5</v>
      </c>
      <c r="AL287" s="27">
        <f t="shared" si="80"/>
        <v>1.7605199999999999E-5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1">(E287-$D287)/$D287</f>
        <v>-0.2069943289224952</v>
      </c>
      <c r="F288" s="15">
        <f t="shared" si="81"/>
        <v>-0.63421550094517953</v>
      </c>
      <c r="G288" s="15">
        <f t="shared" si="81"/>
        <v>-0.77693761814744799</v>
      </c>
      <c r="H288" s="15">
        <f t="shared" si="81"/>
        <v>-0.83459357277882795</v>
      </c>
      <c r="I288" s="15">
        <f t="shared" si="81"/>
        <v>-0.83742911153119082</v>
      </c>
      <c r="J288" s="15">
        <f t="shared" si="81"/>
        <v>-0.84971644612476371</v>
      </c>
      <c r="K288" s="15">
        <f t="shared" si="81"/>
        <v>-0.80623818525519853</v>
      </c>
      <c r="L288" s="15">
        <f t="shared" si="81"/>
        <v>-0.76086956521739135</v>
      </c>
      <c r="M288" s="15">
        <f t="shared" si="81"/>
        <v>-0.77882797731568987</v>
      </c>
      <c r="N288" s="15">
        <f t="shared" si="81"/>
        <v>-0.78071833648393196</v>
      </c>
      <c r="O288" s="15">
        <f t="shared" si="81"/>
        <v>-0.76748582230623819</v>
      </c>
      <c r="P288" s="15">
        <f t="shared" si="81"/>
        <v>-0.83459357277882795</v>
      </c>
      <c r="Q288" s="15">
        <f t="shared" si="81"/>
        <v>-0.85066162570888471</v>
      </c>
      <c r="R288" s="15">
        <f t="shared" si="81"/>
        <v>-0.86105860113421551</v>
      </c>
      <c r="S288" s="20">
        <f t="shared" si="81"/>
        <v>-0.8931947069943289</v>
      </c>
      <c r="T288" s="15">
        <f t="shared" si="81"/>
        <v>-0.90548204158790169</v>
      </c>
      <c r="U288" s="15">
        <f t="shared" si="81"/>
        <v>-0.8931947069943289</v>
      </c>
      <c r="V288" s="15">
        <f t="shared" si="81"/>
        <v>-0.89810964083175804</v>
      </c>
      <c r="W288" s="15">
        <f t="shared" si="81"/>
        <v>-0.95689981096408316</v>
      </c>
      <c r="X288" s="15">
        <f t="shared" si="81"/>
        <v>-0.96332703213610582</v>
      </c>
      <c r="Y288" s="15">
        <f t="shared" si="81"/>
        <v>-0.96011342155009449</v>
      </c>
      <c r="Z288" s="15">
        <f t="shared" si="81"/>
        <v>-0.96436672967863879</v>
      </c>
      <c r="AA288" s="15">
        <f t="shared" si="81"/>
        <v>-0.96729678638941385</v>
      </c>
      <c r="AB288" s="15">
        <f t="shared" si="81"/>
        <v>-0.97268431001890354</v>
      </c>
      <c r="AC288" s="15">
        <f t="shared" si="81"/>
        <v>-0.97741020793950839</v>
      </c>
      <c r="AD288" s="15">
        <f t="shared" si="81"/>
        <v>-0.97901701323251422</v>
      </c>
      <c r="AE288" s="15">
        <f t="shared" si="81"/>
        <v>-0.97693761814744806</v>
      </c>
      <c r="AF288" s="15">
        <f t="shared" si="81"/>
        <v>-0.97901701323251422</v>
      </c>
      <c r="AG288" s="15">
        <f t="shared" si="81"/>
        <v>-0.98421550094517962</v>
      </c>
      <c r="AH288" s="15">
        <f t="shared" si="81"/>
        <v>-0.98393194706994325</v>
      </c>
      <c r="AI288" s="21">
        <f t="shared" si="81"/>
        <v>-0.98490741965973527</v>
      </c>
      <c r="AJ288" s="21">
        <f t="shared" si="81"/>
        <v>-0.9892060491493383</v>
      </c>
      <c r="AK288" s="21">
        <f t="shared" si="81"/>
        <v>-0.98988993383742907</v>
      </c>
      <c r="AL288" s="21">
        <f t="shared" si="81"/>
        <v>-0.99167996219281662</v>
      </c>
    </row>
    <row r="289" spans="1:38" x14ac:dyDescent="0.4">
      <c r="A289" s="16" t="s">
        <v>27</v>
      </c>
      <c r="D289" s="10"/>
      <c r="E289" s="17">
        <f t="shared" ref="E289:AL289" si="82">(E287-D287)/D287</f>
        <v>-0.2069943289224952</v>
      </c>
      <c r="F289" s="17">
        <f t="shared" si="82"/>
        <v>-0.53873659117997619</v>
      </c>
      <c r="G289" s="17">
        <f t="shared" si="82"/>
        <v>-0.39018087855297157</v>
      </c>
      <c r="H289" s="17">
        <f t="shared" si="82"/>
        <v>-0.25847457627118642</v>
      </c>
      <c r="I289" s="17">
        <f t="shared" si="82"/>
        <v>-1.7142857142857095E-2</v>
      </c>
      <c r="J289" s="17">
        <f t="shared" si="82"/>
        <v>-7.5581395348837316E-2</v>
      </c>
      <c r="K289" s="17">
        <f t="shared" si="82"/>
        <v>0.28930817610062898</v>
      </c>
      <c r="L289" s="17">
        <f t="shared" si="82"/>
        <v>0.23414634146341479</v>
      </c>
      <c r="M289" s="17">
        <f t="shared" si="82"/>
        <v>-7.509881422924912E-2</v>
      </c>
      <c r="N289" s="17">
        <f t="shared" si="82"/>
        <v>-8.5470085470085236E-3</v>
      </c>
      <c r="O289" s="17">
        <f t="shared" si="82"/>
        <v>6.0344827586206962E-2</v>
      </c>
      <c r="P289" s="17">
        <f t="shared" si="82"/>
        <v>-0.28861788617886186</v>
      </c>
      <c r="Q289" s="17">
        <f t="shared" si="82"/>
        <v>-9.7142857142857184E-2</v>
      </c>
      <c r="R289" s="17">
        <f t="shared" si="82"/>
        <v>-6.9620253164556944E-2</v>
      </c>
      <c r="S289" s="17">
        <f t="shared" si="82"/>
        <v>-0.23129251700680273</v>
      </c>
      <c r="T289" s="17">
        <f t="shared" si="82"/>
        <v>-0.11504424778761055</v>
      </c>
      <c r="U289" s="17">
        <f t="shared" si="82"/>
        <v>0.12999999999999989</v>
      </c>
      <c r="V289" s="17">
        <f t="shared" si="82"/>
        <v>-4.6017699115044171E-2</v>
      </c>
      <c r="W289" s="17">
        <f t="shared" si="82"/>
        <v>-0.57699443413729135</v>
      </c>
      <c r="X289" s="17">
        <f t="shared" si="82"/>
        <v>-0.14912280701754377</v>
      </c>
      <c r="Y289" s="17">
        <f t="shared" si="82"/>
        <v>8.7628865979381479E-2</v>
      </c>
      <c r="Z289" s="17">
        <f t="shared" si="82"/>
        <v>-0.10663507109004741</v>
      </c>
      <c r="AA289" s="17">
        <f t="shared" si="82"/>
        <v>-8.2228116710875349E-2</v>
      </c>
      <c r="AB289" s="17">
        <f t="shared" si="82"/>
        <v>-0.16473988439306356</v>
      </c>
      <c r="AC289" s="17">
        <f t="shared" si="82"/>
        <v>-0.17301038062283736</v>
      </c>
      <c r="AD289" s="17">
        <f t="shared" si="82"/>
        <v>-7.112970711297073E-2</v>
      </c>
      <c r="AE289" s="17">
        <f t="shared" si="82"/>
        <v>9.9099099099099058E-2</v>
      </c>
      <c r="AF289" s="17">
        <f t="shared" si="82"/>
        <v>-9.0163934426229483E-2</v>
      </c>
      <c r="AG289" s="17">
        <f t="shared" si="82"/>
        <v>-0.2477477477477478</v>
      </c>
      <c r="AH289" s="22">
        <f t="shared" si="82"/>
        <v>1.7964071856287456E-2</v>
      </c>
      <c r="AI289" s="23">
        <f t="shared" si="82"/>
        <v>-6.0708823529411746E-2</v>
      </c>
      <c r="AJ289" s="23">
        <f t="shared" si="82"/>
        <v>-0.28481739985408266</v>
      </c>
      <c r="AK289" s="23">
        <f t="shared" si="82"/>
        <v>-6.335814360770585E-2</v>
      </c>
      <c r="AL289" s="23">
        <f t="shared" si="82"/>
        <v>-0.17705406934076265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x14ac:dyDescent="0.4">
      <c r="A291" s="2" t="s">
        <v>184</v>
      </c>
      <c r="B291" s="2" t="s">
        <v>185</v>
      </c>
      <c r="D291" s="2">
        <v>2.1159999999999998E-3</v>
      </c>
      <c r="E291" s="2">
        <v>1.678E-3</v>
      </c>
      <c r="F291" s="2">
        <v>7.7399999999999995E-4</v>
      </c>
      <c r="G291" s="2">
        <v>4.7199999999999998E-4</v>
      </c>
      <c r="H291" s="2">
        <v>3.5E-4</v>
      </c>
      <c r="I291" s="2">
        <v>3.4400000000000001E-4</v>
      </c>
      <c r="J291" s="2">
        <v>3.1799999999999998E-4</v>
      </c>
      <c r="K291" s="2">
        <v>4.0999999999999999E-4</v>
      </c>
      <c r="L291" s="2">
        <v>5.0600000000000005E-4</v>
      </c>
      <c r="M291" s="2">
        <v>4.6799999999999999E-4</v>
      </c>
      <c r="N291" s="2">
        <v>4.64E-4</v>
      </c>
      <c r="O291" s="2">
        <v>4.9200000000000003E-4</v>
      </c>
      <c r="P291" s="2">
        <v>3.5E-4</v>
      </c>
      <c r="Q291" s="2">
        <v>3.1599999999999998E-4</v>
      </c>
      <c r="R291" s="2">
        <v>2.9399999999999999E-4</v>
      </c>
      <c r="S291" s="2">
        <v>2.2599999999999999E-4</v>
      </c>
      <c r="T291" s="2">
        <v>2.0000000000000001E-4</v>
      </c>
      <c r="U291" s="2">
        <v>2.2599999999999999E-4</v>
      </c>
      <c r="V291" s="2">
        <v>2.1560000000000001E-4</v>
      </c>
      <c r="W291" s="2">
        <v>9.1199999999999994E-5</v>
      </c>
      <c r="X291" s="2">
        <v>7.7600000000000002E-5</v>
      </c>
      <c r="Y291" s="2">
        <v>8.4400000000000005E-5</v>
      </c>
      <c r="Z291" s="2">
        <v>7.5400000000000003E-5</v>
      </c>
      <c r="AA291" s="2">
        <v>6.9200000000000002E-5</v>
      </c>
      <c r="AB291" s="2">
        <v>5.7800000000000002E-5</v>
      </c>
      <c r="AC291" s="2">
        <v>4.7800000000000003E-5</v>
      </c>
      <c r="AD291" s="2">
        <v>4.4400000000000002E-5</v>
      </c>
      <c r="AE291" s="2">
        <v>4.88E-5</v>
      </c>
      <c r="AF291" s="2">
        <v>4.4400000000000002E-5</v>
      </c>
      <c r="AG291" s="2">
        <v>3.3399999999999999E-5</v>
      </c>
      <c r="AH291" s="2">
        <v>3.4E-5</v>
      </c>
      <c r="AI291" s="28">
        <v>3.19359E-5</v>
      </c>
      <c r="AJ291" s="2">
        <v>2.2840000000000002E-5</v>
      </c>
      <c r="AK291" s="52">
        <v>2.13929E-5</v>
      </c>
      <c r="AL291" s="2">
        <v>1.7605199999999999E-5</v>
      </c>
    </row>
    <row r="292" spans="1:38" hidden="1" x14ac:dyDescent="0.4">
      <c r="A292" s="2" t="s">
        <v>186</v>
      </c>
      <c r="B292" s="2" t="s">
        <v>187</v>
      </c>
      <c r="C292" s="26"/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188</v>
      </c>
    </row>
    <row r="296" spans="1:38" x14ac:dyDescent="0.4">
      <c r="A296" s="2" t="s">
        <v>67</v>
      </c>
    </row>
    <row r="297" spans="1:38" x14ac:dyDescent="0.4">
      <c r="A297" s="33" t="s">
        <v>189</v>
      </c>
      <c r="B297" s="6"/>
      <c r="C297" s="6"/>
    </row>
    <row r="298" spans="1:38" x14ac:dyDescent="0.4">
      <c r="A298" s="33" t="s">
        <v>190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3">D304</f>
        <v>4.7904440849136105E-4</v>
      </c>
      <c r="E299" s="10">
        <f t="shared" si="83"/>
        <v>7.3167479306889482E-4</v>
      </c>
      <c r="F299" s="10">
        <f t="shared" si="83"/>
        <v>1.382317198631788E-4</v>
      </c>
      <c r="G299" s="10">
        <f t="shared" si="83"/>
        <v>6.6732554416707013E-5</v>
      </c>
      <c r="H299" s="10">
        <f t="shared" si="83"/>
        <v>1.048654426548253E-4</v>
      </c>
      <c r="I299" s="10">
        <f t="shared" si="83"/>
        <v>9.5332220595295734E-5</v>
      </c>
      <c r="J299" s="10">
        <f t="shared" si="83"/>
        <v>1.3346510883341403E-4</v>
      </c>
      <c r="K299" s="10">
        <f t="shared" si="83"/>
        <v>1.5253155295247316E-4</v>
      </c>
      <c r="L299" s="10">
        <f t="shared" si="83"/>
        <v>2.3594724597335694E-4</v>
      </c>
      <c r="M299" s="10">
        <f t="shared" si="83"/>
        <v>2.0973088530965061E-4</v>
      </c>
      <c r="N299" s="10">
        <f t="shared" si="83"/>
        <v>1.6087312225456153E-4</v>
      </c>
      <c r="O299" s="10">
        <f t="shared" si="83"/>
        <v>1.2023014750000001E-4</v>
      </c>
      <c r="P299" s="10">
        <f t="shared" si="83"/>
        <v>1.9281618189999998E-4</v>
      </c>
      <c r="Q299" s="10">
        <f t="shared" si="83"/>
        <v>3.4620696575000004E-4</v>
      </c>
      <c r="R299" s="10">
        <f t="shared" si="83"/>
        <v>4.3739147600000002E-4</v>
      </c>
      <c r="S299" s="10">
        <f t="shared" si="83"/>
        <v>4.9687339565000006E-4</v>
      </c>
      <c r="T299" s="10">
        <f t="shared" si="83"/>
        <v>4.1601057935000002E-4</v>
      </c>
      <c r="U299" s="10">
        <f t="shared" si="83"/>
        <v>6.2731240046999992E-4</v>
      </c>
      <c r="V299" s="10">
        <f t="shared" si="83"/>
        <v>6.1375084153000002E-4</v>
      </c>
      <c r="W299" s="10">
        <f t="shared" si="83"/>
        <v>3.34735464E-4</v>
      </c>
      <c r="X299" s="10">
        <f t="shared" si="83"/>
        <v>3.5791911010000003E-4</v>
      </c>
      <c r="Y299" s="10">
        <f t="shared" si="83"/>
        <v>3.2444115000000002E-4</v>
      </c>
      <c r="Z299" s="10">
        <f t="shared" si="83"/>
        <v>3.4216435000000001E-4</v>
      </c>
      <c r="AA299" s="10">
        <f t="shared" si="83"/>
        <v>3.4134030598274997E-4</v>
      </c>
      <c r="AB299" s="10">
        <f t="shared" si="83"/>
        <v>3.5417155200000004E-4</v>
      </c>
      <c r="AC299" s="10">
        <f t="shared" si="83"/>
        <v>3.1833423839999997E-4</v>
      </c>
      <c r="AD299" s="10">
        <f t="shared" si="83"/>
        <v>2.8335839999999997E-4</v>
      </c>
      <c r="AE299" s="10">
        <f t="shared" si="83"/>
        <v>3.022368E-4</v>
      </c>
      <c r="AF299" s="10">
        <f t="shared" si="83"/>
        <v>2.8545600000000001E-4</v>
      </c>
      <c r="AG299" s="10">
        <f t="shared" si="83"/>
        <v>3.1582559999999998E-4</v>
      </c>
      <c r="AH299" s="10">
        <f t="shared" si="83"/>
        <v>4.2809280000000004E-4</v>
      </c>
      <c r="AI299" s="10">
        <f t="shared" si="83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4">(E299-$D299)/$D299</f>
        <v>0.52736318407960214</v>
      </c>
      <c r="F300" s="15">
        <f t="shared" si="84"/>
        <v>-0.71144278606965183</v>
      </c>
      <c r="G300" s="15">
        <f t="shared" si="84"/>
        <v>-0.8606965174129354</v>
      </c>
      <c r="H300" s="15">
        <f t="shared" si="84"/>
        <v>-0.78109452736318408</v>
      </c>
      <c r="I300" s="15">
        <f t="shared" si="84"/>
        <v>-0.80099502487562191</v>
      </c>
      <c r="J300" s="15">
        <f t="shared" si="84"/>
        <v>-0.72139303482587069</v>
      </c>
      <c r="K300" s="15">
        <f t="shared" si="84"/>
        <v>-0.68159203980099503</v>
      </c>
      <c r="L300" s="15">
        <f t="shared" si="84"/>
        <v>-0.5074626865671642</v>
      </c>
      <c r="M300" s="15">
        <f t="shared" si="84"/>
        <v>-0.56218905472636815</v>
      </c>
      <c r="N300" s="15">
        <f t="shared" si="84"/>
        <v>-0.66417910447761197</v>
      </c>
      <c r="O300" s="15">
        <f t="shared" si="84"/>
        <v>-0.74902087286930896</v>
      </c>
      <c r="P300" s="15">
        <f t="shared" si="84"/>
        <v>-0.59749831438962053</v>
      </c>
      <c r="Q300" s="15">
        <f t="shared" si="84"/>
        <v>-0.27729671902382003</v>
      </c>
      <c r="R300" s="15">
        <f t="shared" si="84"/>
        <v>-8.6950044198485163E-2</v>
      </c>
      <c r="S300" s="20">
        <f t="shared" si="84"/>
        <v>3.7217817059565034E-2</v>
      </c>
      <c r="T300" s="15">
        <f t="shared" si="84"/>
        <v>-0.13158243374527931</v>
      </c>
      <c r="U300" s="15">
        <f t="shared" si="84"/>
        <v>0.30950782297109874</v>
      </c>
      <c r="V300" s="15">
        <f t="shared" si="84"/>
        <v>0.28119821597096928</v>
      </c>
      <c r="W300" s="15">
        <f t="shared" si="84"/>
        <v>-0.30124335433916971</v>
      </c>
      <c r="X300" s="15">
        <f t="shared" si="84"/>
        <v>-0.25284774489450151</v>
      </c>
      <c r="Y300" s="15">
        <f t="shared" si="84"/>
        <v>-0.32273262301139893</v>
      </c>
      <c r="Z300" s="15">
        <f t="shared" si="84"/>
        <v>-0.28573563549657732</v>
      </c>
      <c r="AA300" s="15">
        <f t="shared" si="84"/>
        <v>-0.28745581843294682</v>
      </c>
      <c r="AB300" s="15">
        <f t="shared" si="84"/>
        <v>-0.26067073172739669</v>
      </c>
      <c r="AC300" s="15">
        <f t="shared" si="84"/>
        <v>-0.33548073465147077</v>
      </c>
      <c r="AD300" s="15">
        <f t="shared" si="84"/>
        <v>-0.40849241745171111</v>
      </c>
      <c r="AE300" s="15">
        <f t="shared" si="84"/>
        <v>-0.36908396248309316</v>
      </c>
      <c r="AF300" s="15">
        <f t="shared" si="84"/>
        <v>-0.40411370023297571</v>
      </c>
      <c r="AG300" s="15">
        <f t="shared" si="84"/>
        <v>-0.34071749006606872</v>
      </c>
      <c r="AH300" s="15">
        <f t="shared" si="84"/>
        <v>-0.10636092935897373</v>
      </c>
      <c r="AI300" s="21">
        <f t="shared" si="84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5">(E299-D299)/D299</f>
        <v>0.52736318407960214</v>
      </c>
      <c r="F301" s="17">
        <f t="shared" si="85"/>
        <v>-0.81107491856677527</v>
      </c>
      <c r="G301" s="17">
        <f t="shared" si="85"/>
        <v>-0.51724137931034475</v>
      </c>
      <c r="H301" s="17">
        <f t="shared" si="85"/>
        <v>0.5714285714285714</v>
      </c>
      <c r="I301" s="17">
        <f t="shared" si="85"/>
        <v>-9.090909090909087E-2</v>
      </c>
      <c r="J301" s="17">
        <f t="shared" si="85"/>
        <v>0.39999999999999997</v>
      </c>
      <c r="K301" s="17">
        <f t="shared" si="85"/>
        <v>0.14285714285714279</v>
      </c>
      <c r="L301" s="17">
        <f t="shared" si="85"/>
        <v>0.54687500000000011</v>
      </c>
      <c r="M301" s="17">
        <f t="shared" si="85"/>
        <v>-0.11111111111111113</v>
      </c>
      <c r="N301" s="17">
        <f t="shared" si="85"/>
        <v>-0.23295454545454555</v>
      </c>
      <c r="O301" s="17">
        <f t="shared" si="85"/>
        <v>-0.25263993254416423</v>
      </c>
      <c r="P301" s="17">
        <f t="shared" si="85"/>
        <v>0.60372573692467568</v>
      </c>
      <c r="Q301" s="17">
        <f t="shared" si="85"/>
        <v>0.79552858239643465</v>
      </c>
      <c r="R301" s="17">
        <f t="shared" si="85"/>
        <v>0.26338150086744744</v>
      </c>
      <c r="S301" s="17">
        <f t="shared" si="85"/>
        <v>0.13599240706282087</v>
      </c>
      <c r="T301" s="17">
        <f t="shared" si="85"/>
        <v>-0.16274330042206606</v>
      </c>
      <c r="U301" s="17">
        <f t="shared" si="85"/>
        <v>0.50792415291493453</v>
      </c>
      <c r="V301" s="17">
        <f t="shared" si="85"/>
        <v>-2.1618509262433208E-2</v>
      </c>
      <c r="W301" s="17">
        <f t="shared" si="85"/>
        <v>-0.4546069164393346</v>
      </c>
      <c r="X301" s="17">
        <f t="shared" si="85"/>
        <v>6.9259605250550998E-2</v>
      </c>
      <c r="Y301" s="17">
        <f t="shared" si="85"/>
        <v>-9.3534989206490005E-2</v>
      </c>
      <c r="Z301" s="17">
        <f t="shared" si="85"/>
        <v>5.4626856056945894E-2</v>
      </c>
      <c r="AA301" s="17">
        <f t="shared" si="85"/>
        <v>-2.4083280951099689E-3</v>
      </c>
      <c r="AB301" s="17">
        <f t="shared" si="85"/>
        <v>3.7590773173732703E-2</v>
      </c>
      <c r="AC301" s="17">
        <f t="shared" si="85"/>
        <v>-0.10118631323613497</v>
      </c>
      <c r="AD301" s="17">
        <f t="shared" si="85"/>
        <v>-0.10987143128491078</v>
      </c>
      <c r="AE301" s="17">
        <f t="shared" si="85"/>
        <v>6.6623752816221557E-2</v>
      </c>
      <c r="AF301" s="17">
        <f t="shared" si="85"/>
        <v>-5.5522027761013837E-2</v>
      </c>
      <c r="AG301" s="17">
        <f t="shared" si="85"/>
        <v>0.10638977635782736</v>
      </c>
      <c r="AH301" s="22">
        <f t="shared" si="85"/>
        <v>0.35547213398787197</v>
      </c>
      <c r="AI301" s="23">
        <f t="shared" si="85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191</v>
      </c>
      <c r="B303" s="2" t="s">
        <v>192</v>
      </c>
      <c r="AI303" s="28"/>
    </row>
    <row r="304" spans="1:38" hidden="1" x14ac:dyDescent="0.4">
      <c r="A304" s="2" t="s">
        <v>193</v>
      </c>
      <c r="B304" s="2" t="s">
        <v>194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195</v>
      </c>
    </row>
    <row r="308" spans="1:38" x14ac:dyDescent="0.4">
      <c r="A308" s="2" t="s">
        <v>67</v>
      </c>
    </row>
    <row r="309" spans="1:38" x14ac:dyDescent="0.4">
      <c r="A309" s="6" t="s">
        <v>196</v>
      </c>
      <c r="B309" s="6"/>
      <c r="C309" s="6"/>
    </row>
    <row r="310" spans="1:38" x14ac:dyDescent="0.4">
      <c r="A310" s="6" t="s">
        <v>197</v>
      </c>
      <c r="B310" s="6"/>
      <c r="C310" s="6"/>
    </row>
    <row r="311" spans="1:38" x14ac:dyDescent="0.4">
      <c r="A311" s="6" t="s">
        <v>198</v>
      </c>
      <c r="B311" s="6"/>
      <c r="C311" s="6"/>
    </row>
    <row r="312" spans="1:38" x14ac:dyDescent="0.4">
      <c r="A312" s="6" t="s">
        <v>199</v>
      </c>
      <c r="B312" s="6"/>
      <c r="C312" s="6"/>
    </row>
    <row r="313" spans="1:38" x14ac:dyDescent="0.4">
      <c r="A313" s="6" t="s">
        <v>200</v>
      </c>
      <c r="B313" s="6"/>
      <c r="C313" s="6"/>
    </row>
    <row r="314" spans="1:38" x14ac:dyDescent="0.4">
      <c r="A314" s="6" t="s">
        <v>201</v>
      </c>
      <c r="B314" s="6"/>
      <c r="C314" s="6"/>
    </row>
    <row r="315" spans="1:38" x14ac:dyDescent="0.4">
      <c r="A315" s="4" t="s">
        <v>202</v>
      </c>
      <c r="B315" s="4"/>
      <c r="C315" s="4"/>
    </row>
    <row r="316" spans="1:38" x14ac:dyDescent="0.4">
      <c r="A316" s="2" t="s">
        <v>36</v>
      </c>
      <c r="D316" s="10">
        <f>D326</f>
        <v>0</v>
      </c>
      <c r="E316" s="10">
        <f t="shared" ref="E316:R316" si="86">E326</f>
        <v>0</v>
      </c>
      <c r="F316" s="10">
        <f t="shared" si="86"/>
        <v>0</v>
      </c>
      <c r="G316" s="10">
        <f t="shared" si="86"/>
        <v>0</v>
      </c>
      <c r="H316" s="10">
        <f t="shared" si="86"/>
        <v>0</v>
      </c>
      <c r="I316" s="10">
        <f t="shared" si="86"/>
        <v>0</v>
      </c>
      <c r="J316" s="10">
        <f t="shared" si="86"/>
        <v>0</v>
      </c>
      <c r="K316" s="10">
        <f t="shared" si="86"/>
        <v>0</v>
      </c>
      <c r="L316" s="10">
        <f t="shared" si="86"/>
        <v>0</v>
      </c>
      <c r="M316" s="10">
        <f t="shared" si="86"/>
        <v>0</v>
      </c>
      <c r="N316" s="10">
        <f t="shared" si="86"/>
        <v>0</v>
      </c>
      <c r="O316" s="10">
        <f t="shared" si="86"/>
        <v>0</v>
      </c>
      <c r="P316" s="10">
        <f t="shared" si="86"/>
        <v>0</v>
      </c>
      <c r="Q316" s="10">
        <f t="shared" si="86"/>
        <v>0</v>
      </c>
      <c r="R316" s="10">
        <f t="shared" si="86"/>
        <v>0</v>
      </c>
      <c r="S316" s="10">
        <f>S326</f>
        <v>6.4690799999999997E-4</v>
      </c>
      <c r="T316" s="10">
        <f t="shared" ref="T316:AL316" si="87">T326</f>
        <v>7.8780400000000002E-4</v>
      </c>
      <c r="U316" s="10">
        <f t="shared" si="87"/>
        <v>1.17808E-3</v>
      </c>
      <c r="V316" s="10">
        <f t="shared" si="87"/>
        <v>1.281828E-3</v>
      </c>
      <c r="W316" s="10">
        <f t="shared" si="87"/>
        <v>4.99352E-4</v>
      </c>
      <c r="X316" s="10">
        <f t="shared" si="87"/>
        <v>6.3033200000000005E-4</v>
      </c>
      <c r="Y316" s="10">
        <f t="shared" si="87"/>
        <v>6.0724399999999995E-4</v>
      </c>
      <c r="Z316" s="10">
        <f t="shared" si="87"/>
        <v>8.6476399999999996E-4</v>
      </c>
      <c r="AA316" s="10">
        <f t="shared" si="87"/>
        <v>1.076996E-3</v>
      </c>
      <c r="AB316" s="10">
        <f t="shared" si="87"/>
        <v>9.8834399999999994E-4</v>
      </c>
      <c r="AC316" s="10">
        <f t="shared" si="87"/>
        <v>8.7971200000000005E-4</v>
      </c>
      <c r="AD316" s="10">
        <f t="shared" si="87"/>
        <v>7.0270399999999996E-4</v>
      </c>
      <c r="AE316" s="10">
        <f t="shared" si="87"/>
        <v>7.8425200000000004E-4</v>
      </c>
      <c r="AF316" s="10">
        <f t="shared" si="87"/>
        <v>8.7497599999999997E-4</v>
      </c>
      <c r="AG316" s="10">
        <f t="shared" si="87"/>
        <v>1.01084E-3</v>
      </c>
      <c r="AH316" s="10">
        <f t="shared" si="87"/>
        <v>6.8453000000000003E-4</v>
      </c>
      <c r="AI316" s="10">
        <f t="shared" si="87"/>
        <v>7.5620899999999998E-4</v>
      </c>
      <c r="AJ316" s="10">
        <f t="shared" si="87"/>
        <v>9.9440599999999998E-4</v>
      </c>
      <c r="AK316" s="10">
        <f t="shared" si="87"/>
        <v>5.0225900000000002E-4</v>
      </c>
      <c r="AL316" s="10">
        <f t="shared" si="87"/>
        <v>8.9949400000000003E-4</v>
      </c>
    </row>
    <row r="317" spans="1:38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f t="shared" ref="T318:AL318" si="88">(T316-S316)/S316</f>
        <v>0.21779913063372236</v>
      </c>
      <c r="U318" s="17">
        <f t="shared" si="88"/>
        <v>0.49539733233139199</v>
      </c>
      <c r="V318" s="17">
        <f t="shared" si="88"/>
        <v>8.8065326633165894E-2</v>
      </c>
      <c r="W318" s="17">
        <f t="shared" si="88"/>
        <v>-0.61043759381133822</v>
      </c>
      <c r="X318" s="17">
        <f t="shared" si="88"/>
        <v>0.26229994072317736</v>
      </c>
      <c r="Y318" s="17">
        <f t="shared" si="88"/>
        <v>-3.6628316506222273E-2</v>
      </c>
      <c r="Z318" s="17">
        <f t="shared" si="88"/>
        <v>0.42407994150621503</v>
      </c>
      <c r="AA318" s="17">
        <f t="shared" si="88"/>
        <v>0.24542187232586005</v>
      </c>
      <c r="AB318" s="17">
        <f t="shared" si="88"/>
        <v>-8.231414044249008E-2</v>
      </c>
      <c r="AC318" s="17">
        <f t="shared" si="88"/>
        <v>-0.1099131476489966</v>
      </c>
      <c r="AD318" s="17">
        <f t="shared" si="88"/>
        <v>-0.20121130551816968</v>
      </c>
      <c r="AE318" s="17">
        <f t="shared" si="88"/>
        <v>0.11604886267902287</v>
      </c>
      <c r="AF318" s="17">
        <f t="shared" si="88"/>
        <v>0.11568220418946962</v>
      </c>
      <c r="AG318" s="17">
        <f t="shared" si="88"/>
        <v>0.15527740189445205</v>
      </c>
      <c r="AH318" s="22">
        <f t="shared" si="88"/>
        <v>-0.32281073166871116</v>
      </c>
      <c r="AI318" s="23">
        <f t="shared" si="88"/>
        <v>0.10471272259798686</v>
      </c>
      <c r="AJ318" s="23">
        <f t="shared" si="88"/>
        <v>0.31498831672196442</v>
      </c>
      <c r="AK318" s="23">
        <f t="shared" si="88"/>
        <v>-0.49491555762937872</v>
      </c>
      <c r="AL318" s="23">
        <f t="shared" si="88"/>
        <v>0.79089672858027438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</row>
    <row r="320" spans="1:38" hidden="1" x14ac:dyDescent="0.4">
      <c r="A320" s="2" t="s">
        <v>203</v>
      </c>
      <c r="B320" s="2" t="s">
        <v>204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</row>
    <row r="321" spans="1:38" hidden="1" x14ac:dyDescent="0.4">
      <c r="A321" s="2" t="s">
        <v>205</v>
      </c>
      <c r="B321" s="2" t="s">
        <v>206</v>
      </c>
      <c r="D321" s="2" t="s">
        <v>207</v>
      </c>
      <c r="E321" s="2" t="s">
        <v>207</v>
      </c>
      <c r="F321" s="2" t="s">
        <v>207</v>
      </c>
      <c r="G321" s="2" t="s">
        <v>207</v>
      </c>
      <c r="H321" s="2" t="s">
        <v>207</v>
      </c>
      <c r="I321" s="2" t="s">
        <v>207</v>
      </c>
      <c r="J321" s="2" t="s">
        <v>207</v>
      </c>
      <c r="K321" s="2" t="s">
        <v>207</v>
      </c>
      <c r="L321" s="2" t="s">
        <v>207</v>
      </c>
      <c r="M321" s="2" t="s">
        <v>207</v>
      </c>
      <c r="N321" s="2" t="s">
        <v>207</v>
      </c>
      <c r="O321" s="2" t="s">
        <v>207</v>
      </c>
      <c r="P321" s="2" t="s">
        <v>207</v>
      </c>
      <c r="Q321" s="2" t="s">
        <v>207</v>
      </c>
      <c r="R321" s="2" t="s">
        <v>207</v>
      </c>
      <c r="S321" s="2" t="s">
        <v>207</v>
      </c>
      <c r="T321" s="2" t="s">
        <v>207</v>
      </c>
      <c r="U321" s="2" t="s">
        <v>207</v>
      </c>
      <c r="V321" s="2" t="s">
        <v>207</v>
      </c>
      <c r="W321" s="2" t="s">
        <v>207</v>
      </c>
      <c r="X321" s="2" t="s">
        <v>207</v>
      </c>
      <c r="Y321" s="2" t="s">
        <v>207</v>
      </c>
      <c r="Z321" s="2" t="s">
        <v>207</v>
      </c>
      <c r="AA321" s="2" t="s">
        <v>207</v>
      </c>
      <c r="AB321" s="2" t="s">
        <v>207</v>
      </c>
      <c r="AC321" s="2" t="s">
        <v>207</v>
      </c>
      <c r="AD321" s="2" t="s">
        <v>207</v>
      </c>
      <c r="AE321" s="2" t="s">
        <v>207</v>
      </c>
      <c r="AF321" s="2" t="s">
        <v>207</v>
      </c>
      <c r="AG321" s="2" t="s">
        <v>207</v>
      </c>
      <c r="AH321" s="2" t="s">
        <v>207</v>
      </c>
    </row>
    <row r="322" spans="1:38" hidden="1" x14ac:dyDescent="0.4">
      <c r="A322" s="2" t="s">
        <v>208</v>
      </c>
      <c r="B322" s="2" t="s">
        <v>209</v>
      </c>
      <c r="D322" s="2" t="s">
        <v>207</v>
      </c>
      <c r="E322" s="2" t="s">
        <v>207</v>
      </c>
      <c r="F322" s="2" t="s">
        <v>207</v>
      </c>
      <c r="G322" s="2" t="s">
        <v>207</v>
      </c>
      <c r="H322" s="2" t="s">
        <v>207</v>
      </c>
      <c r="I322" s="2" t="s">
        <v>207</v>
      </c>
      <c r="J322" s="2" t="s">
        <v>207</v>
      </c>
      <c r="K322" s="2" t="s">
        <v>207</v>
      </c>
      <c r="L322" s="2" t="s">
        <v>207</v>
      </c>
      <c r="M322" s="2" t="s">
        <v>207</v>
      </c>
      <c r="N322" s="2" t="s">
        <v>207</v>
      </c>
      <c r="O322" s="2" t="s">
        <v>207</v>
      </c>
      <c r="P322" s="2" t="s">
        <v>207</v>
      </c>
      <c r="Q322" s="2" t="s">
        <v>207</v>
      </c>
      <c r="R322" s="2" t="s">
        <v>207</v>
      </c>
      <c r="S322" s="2" t="s">
        <v>207</v>
      </c>
      <c r="T322" s="2" t="s">
        <v>207</v>
      </c>
      <c r="U322" s="2" t="s">
        <v>207</v>
      </c>
      <c r="V322" s="2" t="s">
        <v>207</v>
      </c>
      <c r="W322" s="2" t="s">
        <v>207</v>
      </c>
      <c r="X322" s="2" t="s">
        <v>207</v>
      </c>
      <c r="Y322" s="2" t="s">
        <v>207</v>
      </c>
      <c r="Z322" s="2" t="s">
        <v>207</v>
      </c>
      <c r="AA322" s="2" t="s">
        <v>207</v>
      </c>
      <c r="AB322" s="2" t="s">
        <v>207</v>
      </c>
      <c r="AC322" s="2" t="s">
        <v>207</v>
      </c>
      <c r="AD322" s="2" t="s">
        <v>207</v>
      </c>
      <c r="AE322" s="2" t="s">
        <v>207</v>
      </c>
      <c r="AF322" s="2" t="s">
        <v>207</v>
      </c>
      <c r="AG322" s="2" t="s">
        <v>207</v>
      </c>
      <c r="AH322" s="2" t="s">
        <v>207</v>
      </c>
    </row>
    <row r="323" spans="1:38" hidden="1" x14ac:dyDescent="0.4">
      <c r="A323" s="2" t="s">
        <v>210</v>
      </c>
      <c r="B323" s="2" t="s">
        <v>211</v>
      </c>
      <c r="D323" s="2" t="s">
        <v>207</v>
      </c>
      <c r="E323" s="2" t="s">
        <v>207</v>
      </c>
      <c r="F323" s="2" t="s">
        <v>207</v>
      </c>
      <c r="G323" s="2" t="s">
        <v>207</v>
      </c>
      <c r="H323" s="2" t="s">
        <v>207</v>
      </c>
      <c r="I323" s="2" t="s">
        <v>207</v>
      </c>
      <c r="J323" s="2" t="s">
        <v>207</v>
      </c>
      <c r="K323" s="2" t="s">
        <v>207</v>
      </c>
      <c r="L323" s="2" t="s">
        <v>207</v>
      </c>
      <c r="M323" s="2" t="s">
        <v>207</v>
      </c>
      <c r="N323" s="2" t="s">
        <v>207</v>
      </c>
      <c r="O323" s="2" t="s">
        <v>207</v>
      </c>
      <c r="P323" s="2" t="s">
        <v>207</v>
      </c>
      <c r="Q323" s="2" t="s">
        <v>207</v>
      </c>
      <c r="R323" s="2" t="s">
        <v>207</v>
      </c>
      <c r="S323" s="2" t="s">
        <v>207</v>
      </c>
      <c r="T323" s="2" t="s">
        <v>207</v>
      </c>
      <c r="U323" s="2" t="s">
        <v>207</v>
      </c>
      <c r="V323" s="2" t="s">
        <v>207</v>
      </c>
      <c r="W323" s="2" t="s">
        <v>207</v>
      </c>
      <c r="X323" s="2" t="s">
        <v>207</v>
      </c>
      <c r="Y323" s="2" t="s">
        <v>207</v>
      </c>
      <c r="Z323" s="2" t="s">
        <v>207</v>
      </c>
      <c r="AA323" s="2" t="s">
        <v>207</v>
      </c>
      <c r="AB323" s="2" t="s">
        <v>207</v>
      </c>
      <c r="AC323" s="2" t="s">
        <v>207</v>
      </c>
      <c r="AD323" s="2" t="s">
        <v>207</v>
      </c>
      <c r="AE323" s="2" t="s">
        <v>207</v>
      </c>
      <c r="AF323" s="2" t="s">
        <v>207</v>
      </c>
      <c r="AG323" s="2" t="s">
        <v>207</v>
      </c>
      <c r="AH323" s="2" t="s">
        <v>207</v>
      </c>
    </row>
    <row r="324" spans="1:38" hidden="1" x14ac:dyDescent="0.4">
      <c r="A324" s="2" t="s">
        <v>212</v>
      </c>
      <c r="B324" s="2" t="s">
        <v>213</v>
      </c>
      <c r="D324" s="2" t="s">
        <v>207</v>
      </c>
      <c r="E324" s="2" t="s">
        <v>207</v>
      </c>
      <c r="F324" s="2" t="s">
        <v>207</v>
      </c>
      <c r="G324" s="2" t="s">
        <v>207</v>
      </c>
      <c r="H324" s="2" t="s">
        <v>207</v>
      </c>
      <c r="I324" s="2" t="s">
        <v>207</v>
      </c>
      <c r="J324" s="2" t="s">
        <v>207</v>
      </c>
      <c r="K324" s="2" t="s">
        <v>207</v>
      </c>
      <c r="L324" s="2" t="s">
        <v>207</v>
      </c>
      <c r="M324" s="2" t="s">
        <v>207</v>
      </c>
      <c r="N324" s="2" t="s">
        <v>207</v>
      </c>
      <c r="O324" s="2" t="s">
        <v>207</v>
      </c>
      <c r="P324" s="2" t="s">
        <v>207</v>
      </c>
      <c r="Q324" s="2" t="s">
        <v>207</v>
      </c>
      <c r="R324" s="2" t="s">
        <v>207</v>
      </c>
      <c r="S324" s="2" t="s">
        <v>207</v>
      </c>
      <c r="T324" s="2" t="s">
        <v>207</v>
      </c>
      <c r="U324" s="2" t="s">
        <v>207</v>
      </c>
      <c r="V324" s="2" t="s">
        <v>207</v>
      </c>
      <c r="W324" s="2" t="s">
        <v>207</v>
      </c>
      <c r="X324" s="2" t="s">
        <v>207</v>
      </c>
      <c r="Y324" s="2" t="s">
        <v>207</v>
      </c>
      <c r="Z324" s="2" t="s">
        <v>207</v>
      </c>
      <c r="AA324" s="2" t="s">
        <v>207</v>
      </c>
      <c r="AB324" s="2" t="s">
        <v>207</v>
      </c>
      <c r="AC324" s="2" t="s">
        <v>207</v>
      </c>
      <c r="AD324" s="2" t="s">
        <v>207</v>
      </c>
      <c r="AE324" s="2" t="s">
        <v>207</v>
      </c>
      <c r="AF324" s="2" t="s">
        <v>207</v>
      </c>
      <c r="AG324" s="2" t="s">
        <v>207</v>
      </c>
      <c r="AH324" s="2" t="s">
        <v>207</v>
      </c>
    </row>
    <row r="325" spans="1:38" hidden="1" x14ac:dyDescent="0.4">
      <c r="A325" s="2" t="s">
        <v>214</v>
      </c>
      <c r="B325" s="2" t="s">
        <v>215</v>
      </c>
    </row>
    <row r="326" spans="1:38" x14ac:dyDescent="0.4">
      <c r="A326" s="2" t="s">
        <v>216</v>
      </c>
      <c r="B326" s="2" t="s">
        <v>217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6.4690799999999997E-4</v>
      </c>
      <c r="T326" s="2">
        <v>7.8780400000000002E-4</v>
      </c>
      <c r="U326" s="2">
        <v>1.17808E-3</v>
      </c>
      <c r="V326" s="2">
        <v>1.281828E-3</v>
      </c>
      <c r="W326" s="2">
        <v>4.99352E-4</v>
      </c>
      <c r="X326" s="2">
        <v>6.3033200000000005E-4</v>
      </c>
      <c r="Y326" s="2">
        <v>6.0724399999999995E-4</v>
      </c>
      <c r="Z326" s="2">
        <v>8.6476399999999996E-4</v>
      </c>
      <c r="AA326" s="2">
        <v>1.076996E-3</v>
      </c>
      <c r="AB326" s="2">
        <v>9.8834399999999994E-4</v>
      </c>
      <c r="AC326" s="2">
        <v>8.7971200000000005E-4</v>
      </c>
      <c r="AD326" s="2">
        <v>7.0270399999999996E-4</v>
      </c>
      <c r="AE326" s="2">
        <v>7.8425200000000004E-4</v>
      </c>
      <c r="AF326" s="2">
        <v>8.7497599999999997E-4</v>
      </c>
      <c r="AG326" s="2">
        <v>1.01084E-3</v>
      </c>
      <c r="AH326" s="2">
        <v>6.8453000000000003E-4</v>
      </c>
      <c r="AI326" s="2">
        <v>7.5620899999999998E-4</v>
      </c>
      <c r="AJ326" s="2">
        <v>9.9440599999999998E-4</v>
      </c>
      <c r="AK326" s="2">
        <v>5.0225900000000002E-4</v>
      </c>
      <c r="AL326" s="2">
        <v>8.9949400000000003E-4</v>
      </c>
    </row>
    <row r="329" spans="1:38" x14ac:dyDescent="0.4">
      <c r="A329" s="9" t="s">
        <v>218</v>
      </c>
    </row>
    <row r="330" spans="1:38" x14ac:dyDescent="0.4">
      <c r="A330" s="2" t="s">
        <v>67</v>
      </c>
    </row>
    <row r="331" spans="1:38" x14ac:dyDescent="0.4">
      <c r="A331" s="33" t="s">
        <v>219</v>
      </c>
      <c r="B331" s="33"/>
      <c r="C331" s="33"/>
    </row>
    <row r="332" spans="1:38" x14ac:dyDescent="0.4">
      <c r="A332" s="33" t="s">
        <v>220</v>
      </c>
      <c r="B332" s="33"/>
      <c r="C332" s="33"/>
    </row>
    <row r="333" spans="1:38" x14ac:dyDescent="0.4">
      <c r="A333" s="33" t="s">
        <v>221</v>
      </c>
      <c r="B333" s="33"/>
      <c r="C333" s="33"/>
    </row>
    <row r="334" spans="1:38" x14ac:dyDescent="0.4">
      <c r="A334" s="33" t="s">
        <v>222</v>
      </c>
      <c r="B334" s="33"/>
      <c r="C334" s="33"/>
    </row>
    <row r="335" spans="1:38" x14ac:dyDescent="0.4">
      <c r="A335" s="33" t="s">
        <v>223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224</v>
      </c>
      <c r="B336" s="6"/>
      <c r="C336" s="6"/>
    </row>
    <row r="337" spans="1:35" hidden="1" x14ac:dyDescent="0.4">
      <c r="A337" s="2" t="s">
        <v>36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hidden="1" x14ac:dyDescent="0.4">
      <c r="A338" s="14" t="s">
        <v>26</v>
      </c>
      <c r="B338" s="14"/>
      <c r="C338" s="14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20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21"/>
    </row>
    <row r="339" spans="1:35" hidden="1" x14ac:dyDescent="0.4">
      <c r="A339" s="16" t="s">
        <v>27</v>
      </c>
      <c r="D339" s="10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22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22"/>
      <c r="AI339" s="23"/>
    </row>
    <row r="340" spans="1:35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5" hidden="1" x14ac:dyDescent="0.4">
      <c r="A341" s="2" t="s">
        <v>225</v>
      </c>
      <c r="B341" s="2" t="s">
        <v>226</v>
      </c>
      <c r="AI341" s="28"/>
    </row>
    <row r="342" spans="1:35" hidden="1" x14ac:dyDescent="0.4">
      <c r="A342" s="2" t="s">
        <v>227</v>
      </c>
      <c r="B342" s="2" t="s">
        <v>228</v>
      </c>
    </row>
    <row r="343" spans="1:35" hidden="1" x14ac:dyDescent="0.4">
      <c r="A343" s="2" t="s">
        <v>229</v>
      </c>
      <c r="B343" s="2" t="s">
        <v>230</v>
      </c>
    </row>
    <row r="344" spans="1:35" hidden="1" x14ac:dyDescent="0.4">
      <c r="A344" s="2" t="s">
        <v>231</v>
      </c>
      <c r="B344" s="2" t="s">
        <v>232</v>
      </c>
    </row>
    <row r="347" spans="1:35" x14ac:dyDescent="0.4">
      <c r="A347" s="9" t="s">
        <v>233</v>
      </c>
    </row>
    <row r="348" spans="1:35" x14ac:dyDescent="0.4">
      <c r="A348" s="2" t="s">
        <v>67</v>
      </c>
    </row>
    <row r="349" spans="1:35" x14ac:dyDescent="0.4">
      <c r="A349" s="6" t="s">
        <v>234</v>
      </c>
      <c r="B349" s="6"/>
      <c r="C349" s="6"/>
    </row>
    <row r="350" spans="1:35" x14ac:dyDescent="0.4">
      <c r="A350" s="6" t="s">
        <v>235</v>
      </c>
      <c r="B350" s="6"/>
      <c r="C350" s="6"/>
    </row>
    <row r="351" spans="1:35" x14ac:dyDescent="0.4">
      <c r="A351" s="6" t="s">
        <v>236</v>
      </c>
      <c r="B351" s="6"/>
      <c r="C351" s="6"/>
    </row>
    <row r="352" spans="1:35" x14ac:dyDescent="0.4">
      <c r="A352" s="6" t="s">
        <v>237</v>
      </c>
      <c r="B352" s="6"/>
      <c r="C352" s="6"/>
    </row>
    <row r="353" spans="1:35" x14ac:dyDescent="0.4">
      <c r="A353" s="6" t="s">
        <v>238</v>
      </c>
      <c r="B353" s="6"/>
      <c r="C353" s="6"/>
    </row>
    <row r="354" spans="1:35" x14ac:dyDescent="0.4">
      <c r="A354" s="6" t="s">
        <v>239</v>
      </c>
      <c r="B354" s="6"/>
      <c r="C354" s="6"/>
    </row>
    <row r="355" spans="1:35" hidden="1" x14ac:dyDescent="0.4">
      <c r="A355" s="2" t="s">
        <v>36</v>
      </c>
      <c r="D355" s="10">
        <f t="shared" ref="D355:AI355" si="89">SUM(D358:D370)</f>
        <v>0</v>
      </c>
      <c r="E355" s="10">
        <f t="shared" si="89"/>
        <v>0</v>
      </c>
      <c r="F355" s="10">
        <f t="shared" si="89"/>
        <v>0</v>
      </c>
      <c r="G355" s="10">
        <f t="shared" si="89"/>
        <v>0</v>
      </c>
      <c r="H355" s="10">
        <f t="shared" si="89"/>
        <v>0</v>
      </c>
      <c r="I355" s="10">
        <f t="shared" si="89"/>
        <v>0</v>
      </c>
      <c r="J355" s="10">
        <f t="shared" si="89"/>
        <v>0</v>
      </c>
      <c r="K355" s="10">
        <f t="shared" si="89"/>
        <v>0</v>
      </c>
      <c r="L355" s="10">
        <f t="shared" si="89"/>
        <v>0</v>
      </c>
      <c r="M355" s="10">
        <f t="shared" si="89"/>
        <v>0</v>
      </c>
      <c r="N355" s="10">
        <f t="shared" si="89"/>
        <v>0</v>
      </c>
      <c r="O355" s="10">
        <f t="shared" si="89"/>
        <v>0</v>
      </c>
      <c r="P355" s="10">
        <f t="shared" si="89"/>
        <v>0</v>
      </c>
      <c r="Q355" s="10">
        <f t="shared" si="89"/>
        <v>0</v>
      </c>
      <c r="R355" s="10">
        <f t="shared" si="89"/>
        <v>0</v>
      </c>
      <c r="S355" s="10">
        <f t="shared" si="89"/>
        <v>0</v>
      </c>
      <c r="T355" s="10">
        <f t="shared" si="89"/>
        <v>0</v>
      </c>
      <c r="U355" s="10">
        <f t="shared" si="89"/>
        <v>0</v>
      </c>
      <c r="V355" s="10">
        <f t="shared" si="89"/>
        <v>0</v>
      </c>
      <c r="W355" s="10">
        <f t="shared" si="89"/>
        <v>0</v>
      </c>
      <c r="X355" s="10">
        <f t="shared" si="89"/>
        <v>0</v>
      </c>
      <c r="Y355" s="10">
        <f t="shared" si="89"/>
        <v>0</v>
      </c>
      <c r="Z355" s="10">
        <f t="shared" si="89"/>
        <v>0</v>
      </c>
      <c r="AA355" s="10">
        <f t="shared" si="89"/>
        <v>0</v>
      </c>
      <c r="AB355" s="10">
        <f t="shared" si="89"/>
        <v>0</v>
      </c>
      <c r="AC355" s="10">
        <f t="shared" si="89"/>
        <v>0</v>
      </c>
      <c r="AD355" s="10">
        <f t="shared" si="89"/>
        <v>0</v>
      </c>
      <c r="AE355" s="10">
        <f t="shared" si="89"/>
        <v>0</v>
      </c>
      <c r="AF355" s="10">
        <f t="shared" si="89"/>
        <v>0</v>
      </c>
      <c r="AG355" s="10">
        <f t="shared" si="89"/>
        <v>0</v>
      </c>
      <c r="AH355" s="10">
        <f t="shared" si="89"/>
        <v>0</v>
      </c>
      <c r="AI355" s="10">
        <f t="shared" si="89"/>
        <v>0</v>
      </c>
    </row>
    <row r="356" spans="1:35" hidden="1" x14ac:dyDescent="0.4">
      <c r="A356" s="16" t="s">
        <v>26</v>
      </c>
      <c r="B356" s="16"/>
      <c r="C356" s="16"/>
      <c r="D356" s="16"/>
      <c r="E356" s="17" t="e">
        <f t="shared" ref="E356:AI356" si="90">(E355-$D355)/$D355</f>
        <v>#DIV/0!</v>
      </c>
      <c r="F356" s="17" t="e">
        <f t="shared" si="90"/>
        <v>#DIV/0!</v>
      </c>
      <c r="G356" s="17" t="e">
        <f t="shared" si="90"/>
        <v>#DIV/0!</v>
      </c>
      <c r="H356" s="17" t="e">
        <f t="shared" si="90"/>
        <v>#DIV/0!</v>
      </c>
      <c r="I356" s="17" t="e">
        <f t="shared" si="90"/>
        <v>#DIV/0!</v>
      </c>
      <c r="J356" s="17" t="e">
        <f t="shared" si="90"/>
        <v>#DIV/0!</v>
      </c>
      <c r="K356" s="17" t="e">
        <f t="shared" si="90"/>
        <v>#DIV/0!</v>
      </c>
      <c r="L356" s="17" t="e">
        <f t="shared" si="90"/>
        <v>#DIV/0!</v>
      </c>
      <c r="M356" s="17" t="e">
        <f t="shared" si="90"/>
        <v>#DIV/0!</v>
      </c>
      <c r="N356" s="17" t="e">
        <f t="shared" si="90"/>
        <v>#DIV/0!</v>
      </c>
      <c r="O356" s="17" t="e">
        <f t="shared" si="90"/>
        <v>#DIV/0!</v>
      </c>
      <c r="P356" s="17" t="e">
        <f t="shared" si="90"/>
        <v>#DIV/0!</v>
      </c>
      <c r="Q356" s="17" t="e">
        <f t="shared" si="90"/>
        <v>#DIV/0!</v>
      </c>
      <c r="R356" s="17" t="e">
        <f t="shared" si="90"/>
        <v>#DIV/0!</v>
      </c>
      <c r="S356" s="37" t="e">
        <f t="shared" si="90"/>
        <v>#DIV/0!</v>
      </c>
      <c r="T356" s="17" t="e">
        <f t="shared" si="90"/>
        <v>#DIV/0!</v>
      </c>
      <c r="U356" s="17" t="e">
        <f t="shared" si="90"/>
        <v>#DIV/0!</v>
      </c>
      <c r="V356" s="17" t="e">
        <f t="shared" si="90"/>
        <v>#DIV/0!</v>
      </c>
      <c r="W356" s="17" t="e">
        <f t="shared" si="90"/>
        <v>#DIV/0!</v>
      </c>
      <c r="X356" s="17" t="e">
        <f t="shared" si="90"/>
        <v>#DIV/0!</v>
      </c>
      <c r="Y356" s="17" t="e">
        <f t="shared" si="90"/>
        <v>#DIV/0!</v>
      </c>
      <c r="Z356" s="17" t="e">
        <f t="shared" si="90"/>
        <v>#DIV/0!</v>
      </c>
      <c r="AA356" s="17" t="e">
        <f t="shared" si="90"/>
        <v>#DIV/0!</v>
      </c>
      <c r="AB356" s="17" t="e">
        <f t="shared" si="90"/>
        <v>#DIV/0!</v>
      </c>
      <c r="AC356" s="17" t="e">
        <f t="shared" si="90"/>
        <v>#DIV/0!</v>
      </c>
      <c r="AD356" s="17" t="e">
        <f t="shared" si="90"/>
        <v>#DIV/0!</v>
      </c>
      <c r="AE356" s="17" t="e">
        <f t="shared" si="90"/>
        <v>#DIV/0!</v>
      </c>
      <c r="AF356" s="17" t="e">
        <f t="shared" si="90"/>
        <v>#DIV/0!</v>
      </c>
      <c r="AG356" s="17" t="e">
        <f t="shared" si="90"/>
        <v>#DIV/0!</v>
      </c>
      <c r="AH356" s="17" t="e">
        <f t="shared" si="90"/>
        <v>#DIV/0!</v>
      </c>
      <c r="AI356" s="23" t="e">
        <f t="shared" si="90"/>
        <v>#DIV/0!</v>
      </c>
    </row>
    <row r="357" spans="1:35" hidden="1" x14ac:dyDescent="0.4">
      <c r="A357" s="16" t="s">
        <v>27</v>
      </c>
      <c r="D357" s="10"/>
      <c r="E357" s="17" t="e">
        <f t="shared" ref="E357:AI357" si="91">(E355-D355)/D355</f>
        <v>#DIV/0!</v>
      </c>
      <c r="F357" s="17" t="e">
        <f t="shared" si="91"/>
        <v>#DIV/0!</v>
      </c>
      <c r="G357" s="17" t="e">
        <f t="shared" si="91"/>
        <v>#DIV/0!</v>
      </c>
      <c r="H357" s="17" t="e">
        <f t="shared" si="91"/>
        <v>#DIV/0!</v>
      </c>
      <c r="I357" s="17" t="e">
        <f t="shared" si="91"/>
        <v>#DIV/0!</v>
      </c>
      <c r="J357" s="17" t="e">
        <f t="shared" si="91"/>
        <v>#DIV/0!</v>
      </c>
      <c r="K357" s="17" t="e">
        <f t="shared" si="91"/>
        <v>#DIV/0!</v>
      </c>
      <c r="L357" s="17" t="e">
        <f t="shared" si="91"/>
        <v>#DIV/0!</v>
      </c>
      <c r="M357" s="17" t="e">
        <f t="shared" si="91"/>
        <v>#DIV/0!</v>
      </c>
      <c r="N357" s="17" t="e">
        <f t="shared" si="91"/>
        <v>#DIV/0!</v>
      </c>
      <c r="O357" s="17" t="e">
        <f t="shared" si="91"/>
        <v>#DIV/0!</v>
      </c>
      <c r="P357" s="17" t="e">
        <f t="shared" si="91"/>
        <v>#DIV/0!</v>
      </c>
      <c r="Q357" s="17" t="e">
        <f t="shared" si="91"/>
        <v>#DIV/0!</v>
      </c>
      <c r="R357" s="17" t="e">
        <f t="shared" si="91"/>
        <v>#DIV/0!</v>
      </c>
      <c r="S357" s="17" t="e">
        <f t="shared" si="91"/>
        <v>#DIV/0!</v>
      </c>
      <c r="T357" s="17" t="e">
        <f t="shared" si="91"/>
        <v>#DIV/0!</v>
      </c>
      <c r="U357" s="17" t="e">
        <f t="shared" si="91"/>
        <v>#DIV/0!</v>
      </c>
      <c r="V357" s="17" t="e">
        <f t="shared" si="91"/>
        <v>#DIV/0!</v>
      </c>
      <c r="W357" s="17" t="e">
        <f t="shared" si="91"/>
        <v>#DIV/0!</v>
      </c>
      <c r="X357" s="17" t="e">
        <f t="shared" si="91"/>
        <v>#DIV/0!</v>
      </c>
      <c r="Y357" s="17" t="e">
        <f t="shared" si="91"/>
        <v>#DIV/0!</v>
      </c>
      <c r="Z357" s="17" t="e">
        <f t="shared" si="91"/>
        <v>#DIV/0!</v>
      </c>
      <c r="AA357" s="17" t="e">
        <f t="shared" si="91"/>
        <v>#DIV/0!</v>
      </c>
      <c r="AB357" s="17" t="e">
        <f t="shared" si="91"/>
        <v>#DIV/0!</v>
      </c>
      <c r="AC357" s="17" t="e">
        <f t="shared" si="91"/>
        <v>#DIV/0!</v>
      </c>
      <c r="AD357" s="17" t="e">
        <f t="shared" si="91"/>
        <v>#DIV/0!</v>
      </c>
      <c r="AE357" s="17" t="e">
        <f t="shared" si="91"/>
        <v>#DIV/0!</v>
      </c>
      <c r="AF357" s="17" t="e">
        <f t="shared" si="91"/>
        <v>#DIV/0!</v>
      </c>
      <c r="AG357" s="17" t="e">
        <f t="shared" si="91"/>
        <v>#DIV/0!</v>
      </c>
      <c r="AH357" s="22" t="e">
        <f t="shared" si="91"/>
        <v>#DIV/0!</v>
      </c>
      <c r="AI357" s="23" t="e">
        <f t="shared" si="91"/>
        <v>#DIV/0!</v>
      </c>
    </row>
    <row r="358" spans="1:35" hidden="1" x14ac:dyDescent="0.4">
      <c r="A358" s="2" t="s">
        <v>37</v>
      </c>
      <c r="AI358" s="38"/>
    </row>
    <row r="359" spans="1:35" hidden="1" x14ac:dyDescent="0.4">
      <c r="A359" s="2" t="s">
        <v>240</v>
      </c>
      <c r="B359" s="2" t="s">
        <v>241</v>
      </c>
      <c r="AI359" s="38"/>
    </row>
    <row r="360" spans="1:35" hidden="1" x14ac:dyDescent="0.4">
      <c r="A360" s="2" t="s">
        <v>242</v>
      </c>
      <c r="B360" s="2" t="s">
        <v>243</v>
      </c>
      <c r="AI360" s="38"/>
    </row>
    <row r="361" spans="1:35" hidden="1" x14ac:dyDescent="0.4">
      <c r="A361" s="2" t="s">
        <v>244</v>
      </c>
      <c r="B361" s="2" t="s">
        <v>245</v>
      </c>
      <c r="AI361" s="38"/>
    </row>
    <row r="362" spans="1:35" hidden="1" x14ac:dyDescent="0.4">
      <c r="A362" s="2" t="s">
        <v>246</v>
      </c>
      <c r="B362" s="2" t="s">
        <v>247</v>
      </c>
      <c r="AI362" s="38"/>
    </row>
    <row r="363" spans="1:35" hidden="1" x14ac:dyDescent="0.4">
      <c r="A363" s="2" t="s">
        <v>248</v>
      </c>
      <c r="B363" s="2" t="s">
        <v>249</v>
      </c>
      <c r="AI363" s="38"/>
    </row>
    <row r="364" spans="1:35" hidden="1" x14ac:dyDescent="0.4">
      <c r="A364" s="2" t="s">
        <v>250</v>
      </c>
      <c r="B364" s="2" t="s">
        <v>251</v>
      </c>
      <c r="AI364" s="38"/>
    </row>
    <row r="365" spans="1:35" hidden="1" x14ac:dyDescent="0.4">
      <c r="A365" s="2" t="s">
        <v>252</v>
      </c>
      <c r="B365" s="2" t="s">
        <v>253</v>
      </c>
      <c r="AI365" s="38"/>
    </row>
    <row r="366" spans="1:35" hidden="1" x14ac:dyDescent="0.4">
      <c r="A366" s="2" t="s">
        <v>254</v>
      </c>
      <c r="B366" s="2" t="s">
        <v>255</v>
      </c>
      <c r="AI366" s="38"/>
    </row>
    <row r="367" spans="1:35" hidden="1" x14ac:dyDescent="0.4">
      <c r="A367" s="2" t="s">
        <v>256</v>
      </c>
      <c r="B367" s="2" t="s">
        <v>257</v>
      </c>
      <c r="AI367" s="38"/>
    </row>
    <row r="368" spans="1:35" hidden="1" x14ac:dyDescent="0.4">
      <c r="A368" s="2" t="s">
        <v>258</v>
      </c>
      <c r="B368" s="2" t="s">
        <v>259</v>
      </c>
      <c r="AI368" s="38"/>
    </row>
    <row r="369" spans="1:38" hidden="1" x14ac:dyDescent="0.4">
      <c r="A369" s="2" t="s">
        <v>260</v>
      </c>
      <c r="B369" s="2" t="s">
        <v>261</v>
      </c>
      <c r="AI369" s="38"/>
    </row>
    <row r="370" spans="1:38" hidden="1" x14ac:dyDescent="0.4">
      <c r="A370" s="2" t="s">
        <v>262</v>
      </c>
      <c r="B370" s="2" t="s">
        <v>263</v>
      </c>
      <c r="AI370" s="38"/>
    </row>
    <row r="371" spans="1:38" x14ac:dyDescent="0.4"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5"/>
    </row>
    <row r="373" spans="1:38" x14ac:dyDescent="0.4">
      <c r="A373" s="9" t="s">
        <v>264</v>
      </c>
    </row>
    <row r="374" spans="1:38" x14ac:dyDescent="0.4">
      <c r="A374" s="2" t="s">
        <v>67</v>
      </c>
    </row>
    <row r="375" spans="1:38" x14ac:dyDescent="0.4">
      <c r="A375" s="4" t="s">
        <v>265</v>
      </c>
      <c r="B375" s="4"/>
      <c r="C375" s="4"/>
    </row>
    <row r="376" spans="1:38" x14ac:dyDescent="0.4">
      <c r="A376" s="33" t="s">
        <v>292</v>
      </c>
      <c r="B376" s="6"/>
      <c r="C376" s="6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</row>
    <row r="377" spans="1:38" x14ac:dyDescent="0.4">
      <c r="A377" s="33" t="s">
        <v>266</v>
      </c>
      <c r="B377" s="6"/>
      <c r="C377" s="6"/>
    </row>
    <row r="378" spans="1:38" x14ac:dyDescent="0.4">
      <c r="A378" s="2" t="s">
        <v>36</v>
      </c>
      <c r="D378" s="10">
        <f t="shared" ref="D378:AL378" si="92">D383+D385+D386+D388+D390</f>
        <v>5.5475946000000005E-3</v>
      </c>
      <c r="E378" s="10">
        <f t="shared" si="92"/>
        <v>5.3929616000000001E-3</v>
      </c>
      <c r="F378" s="10">
        <f t="shared" si="92"/>
        <v>5.0468442000000001E-3</v>
      </c>
      <c r="G378" s="10">
        <f t="shared" si="92"/>
        <v>5.6273269999999997E-3</v>
      </c>
      <c r="H378" s="10">
        <f t="shared" si="92"/>
        <v>5.0186516999999996E-3</v>
      </c>
      <c r="I378" s="10">
        <f t="shared" si="92"/>
        <v>4.7897450000000006E-3</v>
      </c>
      <c r="J378" s="10">
        <f t="shared" si="92"/>
        <v>4.7379131000000003E-3</v>
      </c>
      <c r="K378" s="10">
        <f t="shared" si="92"/>
        <v>5.0091705999999996E-3</v>
      </c>
      <c r="L378" s="10">
        <f t="shared" si="92"/>
        <v>5.3918534000000004E-3</v>
      </c>
      <c r="M378" s="10">
        <f t="shared" si="92"/>
        <v>4.630449E-3</v>
      </c>
      <c r="N378" s="10">
        <f t="shared" si="92"/>
        <v>4.114515E-3</v>
      </c>
      <c r="O378" s="10">
        <f t="shared" si="92"/>
        <v>4.2450730000000002E-3</v>
      </c>
      <c r="P378" s="10">
        <f t="shared" si="92"/>
        <v>3.9194290000000003E-3</v>
      </c>
      <c r="Q378" s="10">
        <f t="shared" si="92"/>
        <v>3.8886569999999998E-3</v>
      </c>
      <c r="R378" s="10">
        <f t="shared" si="92"/>
        <v>3.9630209999999997E-3</v>
      </c>
      <c r="S378" s="10">
        <f t="shared" si="92"/>
        <v>5.5867360000000001E-3</v>
      </c>
      <c r="T378" s="10">
        <f t="shared" si="92"/>
        <v>5.3514130000000002E-3</v>
      </c>
      <c r="U378" s="10">
        <f t="shared" si="92"/>
        <v>5.9632495000000001E-3</v>
      </c>
      <c r="V378" s="10">
        <f t="shared" si="92"/>
        <v>6.5187107999999999E-3</v>
      </c>
      <c r="W378" s="10">
        <f t="shared" si="92"/>
        <v>7.1648071999999997E-3</v>
      </c>
      <c r="X378" s="10">
        <f t="shared" si="92"/>
        <v>7.2491559000000001E-3</v>
      </c>
      <c r="Y378" s="10">
        <f t="shared" si="92"/>
        <v>6.8494705400000003E-3</v>
      </c>
      <c r="Z378" s="10">
        <f t="shared" si="92"/>
        <v>5.7281846499999999E-3</v>
      </c>
      <c r="AA378" s="10">
        <f t="shared" si="92"/>
        <v>5.6920547300000008E-3</v>
      </c>
      <c r="AB378" s="10">
        <f t="shared" si="92"/>
        <v>5.9813179700000003E-3</v>
      </c>
      <c r="AC378" s="10">
        <f t="shared" si="92"/>
        <v>6.7637202599999998E-3</v>
      </c>
      <c r="AD378" s="10">
        <f t="shared" si="92"/>
        <v>6.3644784500000006E-3</v>
      </c>
      <c r="AE378" s="10">
        <f t="shared" si="92"/>
        <v>6.4987968100000005E-3</v>
      </c>
      <c r="AF378" s="10">
        <f t="shared" si="92"/>
        <v>6.41753202E-3</v>
      </c>
      <c r="AG378" s="10">
        <f t="shared" si="92"/>
        <v>7.5168455599999989E-3</v>
      </c>
      <c r="AH378" s="10">
        <f t="shared" si="92"/>
        <v>8.8941328899999998E-3</v>
      </c>
      <c r="AI378" s="10">
        <f t="shared" si="92"/>
        <v>1.1302184809999999E-2</v>
      </c>
      <c r="AJ378" s="10">
        <f t="shared" si="92"/>
        <v>1.015842808E-2</v>
      </c>
      <c r="AK378" s="10">
        <f t="shared" si="92"/>
        <v>9.5609740500000005E-3</v>
      </c>
      <c r="AL378" s="10">
        <f t="shared" si="92"/>
        <v>1.00141482E-2</v>
      </c>
    </row>
    <row r="379" spans="1:38" x14ac:dyDescent="0.4">
      <c r="A379" s="14" t="s">
        <v>26</v>
      </c>
      <c r="B379" s="14"/>
      <c r="C379" s="14"/>
      <c r="D379" s="14"/>
      <c r="E379" s="15">
        <f t="shared" ref="E379:AL379" si="93">(E378-$D378)/$D378</f>
        <v>-2.7873882493144032E-2</v>
      </c>
      <c r="F379" s="15">
        <f t="shared" si="93"/>
        <v>-9.0264418384140829E-2</v>
      </c>
      <c r="G379" s="15">
        <f t="shared" si="93"/>
        <v>1.4372427285872539E-2</v>
      </c>
      <c r="H379" s="15">
        <f t="shared" si="93"/>
        <v>-9.5346350650784908E-2</v>
      </c>
      <c r="I379" s="15">
        <f t="shared" si="93"/>
        <v>-0.13660868441973029</v>
      </c>
      <c r="J379" s="15">
        <f t="shared" si="93"/>
        <v>-0.1459518148640494</v>
      </c>
      <c r="K379" s="15">
        <f t="shared" si="93"/>
        <v>-9.7055397667306267E-2</v>
      </c>
      <c r="L379" s="15">
        <f t="shared" si="93"/>
        <v>-2.8073644746860214E-2</v>
      </c>
      <c r="M379" s="15">
        <f t="shared" si="93"/>
        <v>-0.1653231113895742</v>
      </c>
      <c r="N379" s="15">
        <f t="shared" si="93"/>
        <v>-0.25832449977509175</v>
      </c>
      <c r="O379" s="15">
        <f t="shared" si="93"/>
        <v>-0.23479033597732613</v>
      </c>
      <c r="P379" s="15">
        <f t="shared" si="93"/>
        <v>-0.29349037148460705</v>
      </c>
      <c r="Q379" s="15">
        <f t="shared" si="93"/>
        <v>-0.29903728004926688</v>
      </c>
      <c r="R379" s="15">
        <f t="shared" si="93"/>
        <v>-0.2856325514485144</v>
      </c>
      <c r="S379" s="20">
        <f t="shared" si="93"/>
        <v>7.0555624233969109E-3</v>
      </c>
      <c r="T379" s="15">
        <f t="shared" si="93"/>
        <v>-3.5363362708587309E-2</v>
      </c>
      <c r="U379" s="15">
        <f t="shared" si="93"/>
        <v>7.4925247782164819E-2</v>
      </c>
      <c r="V379" s="15">
        <f t="shared" si="93"/>
        <v>0.17505176027101896</v>
      </c>
      <c r="W379" s="15">
        <f t="shared" si="93"/>
        <v>0.29151600226880298</v>
      </c>
      <c r="X379" s="15">
        <f t="shared" si="93"/>
        <v>0.30672055596852721</v>
      </c>
      <c r="Y379" s="15">
        <f t="shared" si="93"/>
        <v>0.23467395040005259</v>
      </c>
      <c r="Z379" s="15">
        <f t="shared" si="93"/>
        <v>3.2552856331643149E-2</v>
      </c>
      <c r="AA379" s="15">
        <f t="shared" si="93"/>
        <v>2.6040138188900868E-2</v>
      </c>
      <c r="AB379" s="15">
        <f t="shared" si="93"/>
        <v>7.8182239560187008E-2</v>
      </c>
      <c r="AC379" s="15">
        <f t="shared" si="93"/>
        <v>0.21921675026506068</v>
      </c>
      <c r="AD379" s="15">
        <f t="shared" si="93"/>
        <v>0.14725009826781504</v>
      </c>
      <c r="AE379" s="15">
        <f t="shared" si="93"/>
        <v>0.17146209818576141</v>
      </c>
      <c r="AF379" s="15">
        <f t="shared" si="93"/>
        <v>0.15681344487573037</v>
      </c>
      <c r="AG379" s="15">
        <f t="shared" si="93"/>
        <v>0.3549738403739881</v>
      </c>
      <c r="AH379" s="15">
        <f t="shared" si="93"/>
        <v>0.6032413201209762</v>
      </c>
      <c r="AI379" s="21">
        <f t="shared" si="93"/>
        <v>1.0373126778225645</v>
      </c>
      <c r="AJ379" s="47">
        <f t="shared" si="93"/>
        <v>0.83114102822149249</v>
      </c>
      <c r="AK379" s="47">
        <f t="shared" si="93"/>
        <v>0.72344497739614921</v>
      </c>
      <c r="AL379" s="47">
        <f t="shared" si="93"/>
        <v>0.80513338159208658</v>
      </c>
    </row>
    <row r="380" spans="1:38" x14ac:dyDescent="0.4">
      <c r="A380" s="16" t="s">
        <v>27</v>
      </c>
      <c r="D380" s="10"/>
      <c r="E380" s="17">
        <f t="shared" ref="E380:AL380" si="94">(E378-D378)/D378</f>
        <v>-2.7873882493144032E-2</v>
      </c>
      <c r="F380" s="17">
        <f t="shared" si="94"/>
        <v>-6.4179466807254865E-2</v>
      </c>
      <c r="G380" s="17">
        <f t="shared" si="94"/>
        <v>0.11501896571326684</v>
      </c>
      <c r="H380" s="17">
        <f t="shared" si="94"/>
        <v>-0.10816419589620438</v>
      </c>
      <c r="I380" s="17">
        <f t="shared" si="94"/>
        <v>-4.5611194735828954E-2</v>
      </c>
      <c r="J380" s="17">
        <f t="shared" si="94"/>
        <v>-1.0821432038657656E-2</v>
      </c>
      <c r="K380" s="17">
        <f t="shared" si="94"/>
        <v>5.7252527489370646E-2</v>
      </c>
      <c r="L380" s="17">
        <f t="shared" si="94"/>
        <v>7.6396439761904064E-2</v>
      </c>
      <c r="M380" s="17">
        <f t="shared" si="94"/>
        <v>-0.14121385421940447</v>
      </c>
      <c r="N380" s="17">
        <f t="shared" si="94"/>
        <v>-0.11142202408448944</v>
      </c>
      <c r="O380" s="17">
        <f t="shared" si="94"/>
        <v>3.1731078875639106E-2</v>
      </c>
      <c r="P380" s="17">
        <f t="shared" si="94"/>
        <v>-7.6711048314127908E-2</v>
      </c>
      <c r="Q380" s="17">
        <f t="shared" si="94"/>
        <v>-7.8511436232166776E-3</v>
      </c>
      <c r="R380" s="17">
        <f t="shared" si="94"/>
        <v>1.912331172433052E-2</v>
      </c>
      <c r="S380" s="17">
        <f t="shared" si="94"/>
        <v>0.40971647639515424</v>
      </c>
      <c r="T380" s="17">
        <f t="shared" si="94"/>
        <v>-4.2121732618115471E-2</v>
      </c>
      <c r="U380" s="17">
        <f t="shared" si="94"/>
        <v>0.11433176620828926</v>
      </c>
      <c r="V380" s="17">
        <f t="shared" si="94"/>
        <v>9.3147419037221207E-2</v>
      </c>
      <c r="W380" s="17">
        <f t="shared" si="94"/>
        <v>9.9114137721832946E-2</v>
      </c>
      <c r="X380" s="17">
        <f t="shared" si="94"/>
        <v>1.1772640581312556E-2</v>
      </c>
      <c r="Y380" s="17">
        <f t="shared" si="94"/>
        <v>-5.5135434457962165E-2</v>
      </c>
      <c r="Z380" s="17">
        <f t="shared" si="94"/>
        <v>-0.16370402404855083</v>
      </c>
      <c r="AA380" s="17">
        <f t="shared" si="94"/>
        <v>-6.3073944377821552E-3</v>
      </c>
      <c r="AB380" s="17">
        <f t="shared" si="94"/>
        <v>5.0818773487091809E-2</v>
      </c>
      <c r="AC380" s="17">
        <f t="shared" si="94"/>
        <v>0.13080767381440506</v>
      </c>
      <c r="AD380" s="17">
        <f t="shared" si="94"/>
        <v>-5.9026954790114161E-2</v>
      </c>
      <c r="AE380" s="17">
        <f t="shared" si="94"/>
        <v>2.1104378160004593E-2</v>
      </c>
      <c r="AF380" s="17">
        <f t="shared" si="94"/>
        <v>-1.2504590061187105E-2</v>
      </c>
      <c r="AG380" s="17">
        <f t="shared" si="94"/>
        <v>0.17129848929059163</v>
      </c>
      <c r="AH380" s="22">
        <f t="shared" si="94"/>
        <v>0.1832267696610759</v>
      </c>
      <c r="AI380" s="23">
        <f t="shared" si="94"/>
        <v>0.27074611429602774</v>
      </c>
      <c r="AJ380" s="23">
        <f t="shared" si="94"/>
        <v>-0.10119784353446606</v>
      </c>
      <c r="AK380" s="23">
        <f t="shared" si="94"/>
        <v>-5.881362995287355E-2</v>
      </c>
      <c r="AL380" s="23">
        <f t="shared" si="94"/>
        <v>4.7398324441639827E-2</v>
      </c>
    </row>
    <row r="381" spans="1:38" hidden="1" x14ac:dyDescent="0.4">
      <c r="A381" s="2" t="s">
        <v>37</v>
      </c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5"/>
    </row>
    <row r="382" spans="1:38" hidden="1" x14ac:dyDescent="0.4">
      <c r="A382" s="2" t="s">
        <v>267</v>
      </c>
      <c r="B382" s="2" t="s">
        <v>268</v>
      </c>
      <c r="D382" s="2">
        <v>6.7180984486206127E-4</v>
      </c>
      <c r="E382" s="2">
        <v>6.7269269000133744E-4</v>
      </c>
      <c r="F382" s="2">
        <v>6.8425308052125146E-4</v>
      </c>
      <c r="G382" s="2">
        <v>6.1106730555858242E-4</v>
      </c>
      <c r="H382" s="2">
        <v>6.1701722995602132E-4</v>
      </c>
      <c r="I382" s="2">
        <v>6.7380481213854127E-4</v>
      </c>
      <c r="J382" s="2">
        <v>6.6721714709504535E-4</v>
      </c>
      <c r="K382" s="2">
        <v>6.666797976635538E-4</v>
      </c>
      <c r="L382" s="2">
        <v>6.6892617493336708E-4</v>
      </c>
      <c r="M382" s="2">
        <v>6.7517884656100014E-4</v>
      </c>
      <c r="N382" s="2">
        <v>7.5340204187899953E-4</v>
      </c>
      <c r="O382" s="2">
        <v>6.6710054525600008E-4</v>
      </c>
      <c r="P382" s="2">
        <v>6.5968849771000002E-4</v>
      </c>
      <c r="Q382" s="2">
        <v>5.3213952840500014E-4</v>
      </c>
      <c r="R382" s="2">
        <v>5.6659453736300014E-4</v>
      </c>
      <c r="S382" s="2">
        <v>5.7123342233300059E-4</v>
      </c>
      <c r="T382" s="2">
        <v>5.6277784594099996E-4</v>
      </c>
      <c r="U382" s="2">
        <v>5.7974074638300014E-4</v>
      </c>
      <c r="V382" s="2">
        <v>6.3809968602099982E-4</v>
      </c>
      <c r="W382" s="2">
        <v>5.7537724501599997E-4</v>
      </c>
      <c r="X382" s="2">
        <v>5.5847348032299956E-4</v>
      </c>
      <c r="Y382" s="2">
        <v>5.5131966269299985E-4</v>
      </c>
      <c r="AI382" s="28"/>
    </row>
    <row r="383" spans="1:38" x14ac:dyDescent="0.4">
      <c r="A383" s="2" t="s">
        <v>269</v>
      </c>
      <c r="B383" s="2" t="s">
        <v>270</v>
      </c>
      <c r="D383" s="2">
        <v>8.4999999999999999E-6</v>
      </c>
      <c r="E383" s="2">
        <v>8.4999999999999999E-6</v>
      </c>
      <c r="F383" s="2">
        <v>1.632E-5</v>
      </c>
      <c r="G383" s="2">
        <v>6.2865999999999996E-4</v>
      </c>
      <c r="H383" s="2">
        <v>2.9376000000000001E-4</v>
      </c>
      <c r="I383" s="2">
        <v>2.9087000000000001E-5</v>
      </c>
      <c r="J383" s="2">
        <v>1.4756000000000001E-5</v>
      </c>
      <c r="K383" s="2">
        <v>1.377E-5</v>
      </c>
      <c r="L383" s="2">
        <v>9.8871999999999998E-5</v>
      </c>
      <c r="M383" s="2">
        <v>3.4476E-5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8">
        <v>0</v>
      </c>
      <c r="AJ383" s="2">
        <v>0</v>
      </c>
      <c r="AK383" s="2">
        <v>0</v>
      </c>
      <c r="AL383" s="2">
        <v>0</v>
      </c>
    </row>
    <row r="384" spans="1:38" hidden="1" x14ac:dyDescent="0.4">
      <c r="A384" s="2" t="s">
        <v>271</v>
      </c>
      <c r="B384" s="2" t="s">
        <v>272</v>
      </c>
      <c r="AI384" s="28"/>
    </row>
    <row r="385" spans="1:38" x14ac:dyDescent="0.4">
      <c r="A385" s="2" t="s">
        <v>273</v>
      </c>
      <c r="B385" s="2" t="s">
        <v>274</v>
      </c>
      <c r="D385" s="2">
        <v>2.6300599999999998E-4</v>
      </c>
      <c r="E385" s="2">
        <v>2.6300599999999998E-4</v>
      </c>
      <c r="F385" s="2">
        <v>7.3092199999999998E-5</v>
      </c>
      <c r="G385" s="2">
        <v>2.11981E-4</v>
      </c>
      <c r="H385" s="2">
        <v>6.4125699999999995E-5</v>
      </c>
      <c r="I385" s="2">
        <v>2.4767499999999999E-4</v>
      </c>
      <c r="J385" s="2">
        <v>8.3052099999999997E-5</v>
      </c>
      <c r="K385" s="2">
        <v>8.1166600000000003E-5</v>
      </c>
      <c r="L385" s="2">
        <v>7.7674400000000003E-5</v>
      </c>
      <c r="M385" s="2">
        <v>3.3998999999999998E-5</v>
      </c>
      <c r="N385" s="2">
        <v>1.12207E-4</v>
      </c>
      <c r="O385" s="2">
        <v>1.4276299999999999E-4</v>
      </c>
      <c r="P385" s="2">
        <v>1.3520000000000001E-4</v>
      </c>
      <c r="Q385" s="2">
        <v>3.66344E-4</v>
      </c>
      <c r="R385" s="2">
        <v>1.85918E-4</v>
      </c>
      <c r="S385" s="2">
        <v>3.3338600000000002E-4</v>
      </c>
      <c r="T385" s="2">
        <v>3.0856299999999998E-4</v>
      </c>
      <c r="U385" s="2">
        <v>1.8376499999999999E-5</v>
      </c>
      <c r="V385" s="2">
        <v>5.6779999999999999E-7</v>
      </c>
      <c r="W385" s="2">
        <v>1.7652000000000001E-6</v>
      </c>
      <c r="X385" s="2">
        <v>8.2264900000000006E-5</v>
      </c>
      <c r="Y385" s="2">
        <v>4.0576799999999998E-4</v>
      </c>
      <c r="Z385" s="2">
        <v>9.7997000000000004E-5</v>
      </c>
      <c r="AA385" s="2">
        <v>7.5236700000000004E-5</v>
      </c>
      <c r="AB385" s="2">
        <v>1.9234800000000001E-4</v>
      </c>
      <c r="AC385" s="2">
        <v>5.3882699999999997E-4</v>
      </c>
      <c r="AD385" s="2">
        <v>3.0898300000000002E-5</v>
      </c>
      <c r="AE385" s="2">
        <v>8.6875399999999998E-5</v>
      </c>
      <c r="AF385" s="2">
        <v>4.7412900000000001E-5</v>
      </c>
      <c r="AG385" s="2">
        <v>1.06976E-4</v>
      </c>
      <c r="AH385" s="2">
        <v>1.11048E-4</v>
      </c>
      <c r="AI385" s="28">
        <v>7.2233199999999998E-5</v>
      </c>
      <c r="AJ385" s="2">
        <v>9.8098700000000003E-5</v>
      </c>
      <c r="AK385" s="2">
        <v>9.6381100000000005E-5</v>
      </c>
      <c r="AL385" s="2">
        <v>9.8253799999999998E-5</v>
      </c>
    </row>
    <row r="386" spans="1:38" x14ac:dyDescent="0.4">
      <c r="A386" s="2" t="s">
        <v>275</v>
      </c>
      <c r="B386" s="2" t="s">
        <v>276</v>
      </c>
      <c r="D386" s="2">
        <v>2.4005599999999999E-5</v>
      </c>
      <c r="E386" s="2">
        <v>2.4005599999999999E-5</v>
      </c>
      <c r="F386" s="2">
        <v>1.5863999999999999E-5</v>
      </c>
      <c r="G386" s="2">
        <v>8.7509999999999997E-6</v>
      </c>
      <c r="H386" s="2">
        <v>3.4712999999999998E-5</v>
      </c>
      <c r="I386" s="2">
        <v>3.9813E-5</v>
      </c>
      <c r="J386" s="2">
        <v>4.9515000000000003E-5</v>
      </c>
      <c r="K386" s="2">
        <v>1.17174E-4</v>
      </c>
      <c r="L386" s="2">
        <v>5.2289399999999998E-4</v>
      </c>
      <c r="M386" s="2">
        <v>2.1719400000000001E-4</v>
      </c>
      <c r="N386" s="2">
        <v>8.3100000000000001E-6</v>
      </c>
      <c r="O386" s="2">
        <v>3.3531000000000001E-4</v>
      </c>
      <c r="P386" s="2">
        <v>6.4388999999999996E-5</v>
      </c>
      <c r="Q386" s="2">
        <v>1.4688000000000001E-5</v>
      </c>
      <c r="R386" s="2">
        <v>1.20495E-4</v>
      </c>
      <c r="S386" s="2">
        <v>7.8271500000000002E-4</v>
      </c>
      <c r="T386" s="2">
        <v>5.7306000000000002E-4</v>
      </c>
      <c r="U386" s="2">
        <v>1.5536549999999999E-3</v>
      </c>
      <c r="V386" s="2">
        <v>2.08062E-3</v>
      </c>
      <c r="W386" s="2">
        <v>2.2329720000000002E-3</v>
      </c>
      <c r="X386" s="2">
        <v>2.0738280000000002E-3</v>
      </c>
      <c r="Y386" s="2">
        <v>1.172094E-3</v>
      </c>
      <c r="Z386" s="2">
        <v>1.1798099999999999E-4</v>
      </c>
      <c r="AA386" s="2">
        <v>4.2599999999999999E-5</v>
      </c>
      <c r="AB386" s="2">
        <v>5.1554999999999997E-5</v>
      </c>
      <c r="AC386" s="2">
        <v>9.4341300000000004E-4</v>
      </c>
      <c r="AD386" s="2">
        <v>1.0722240000000001E-3</v>
      </c>
      <c r="AE386" s="2">
        <v>1.2640080000000001E-3</v>
      </c>
      <c r="AF386" s="2">
        <v>1.277844E-3</v>
      </c>
      <c r="AG386" s="2">
        <v>1.9703009999999998E-3</v>
      </c>
      <c r="AH386" s="2">
        <v>3.2360430000000001E-3</v>
      </c>
      <c r="AI386" s="28">
        <v>5.6287919999999996E-3</v>
      </c>
      <c r="AJ386" s="2">
        <v>4.5060600000000001E-3</v>
      </c>
      <c r="AK386" s="2">
        <v>3.8910809999999998E-3</v>
      </c>
      <c r="AL386" s="2">
        <v>4.227939E-3</v>
      </c>
    </row>
    <row r="387" spans="1:38" hidden="1" x14ac:dyDescent="0.4">
      <c r="A387" s="2" t="s">
        <v>277</v>
      </c>
      <c r="B387" s="2" t="s">
        <v>278</v>
      </c>
    </row>
    <row r="388" spans="1:38" x14ac:dyDescent="0.4">
      <c r="A388" s="2" t="s">
        <v>279</v>
      </c>
      <c r="B388" s="2" t="s">
        <v>280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9.0540000000000002E-8</v>
      </c>
      <c r="Z388" s="2">
        <v>1.0736500000000001E-6</v>
      </c>
      <c r="AA388" s="2">
        <v>1.59803E-6</v>
      </c>
      <c r="AB388" s="2">
        <v>2.0899699999999999E-6</v>
      </c>
      <c r="AC388" s="2">
        <v>2.6422599999999998E-6</v>
      </c>
      <c r="AD388" s="2">
        <v>2.87615E-6</v>
      </c>
      <c r="AE388" s="2">
        <v>2.8354099999999998E-6</v>
      </c>
      <c r="AF388" s="2">
        <v>2.87012E-6</v>
      </c>
      <c r="AG388" s="2">
        <v>3.6985600000000002E-6</v>
      </c>
      <c r="AH388" s="2">
        <v>5.5568900000000003E-6</v>
      </c>
      <c r="AI388" s="2">
        <v>6.8516099999999996E-6</v>
      </c>
      <c r="AJ388" s="2">
        <v>7.7343800000000003E-6</v>
      </c>
      <c r="AK388" s="2">
        <v>9.8839500000000005E-6</v>
      </c>
      <c r="AL388" s="2">
        <v>1.13424E-5</v>
      </c>
    </row>
    <row r="389" spans="1:38" hidden="1" x14ac:dyDescent="0.4">
      <c r="A389" s="2" t="s">
        <v>281</v>
      </c>
      <c r="B389" s="2" t="s">
        <v>282</v>
      </c>
    </row>
    <row r="390" spans="1:38" x14ac:dyDescent="0.4">
      <c r="A390" s="2" t="s">
        <v>283</v>
      </c>
      <c r="B390" s="2" t="s">
        <v>284</v>
      </c>
      <c r="D390" s="39">
        <v>5.2520830000000003E-3</v>
      </c>
      <c r="E390" s="39">
        <v>5.0974499999999999E-3</v>
      </c>
      <c r="F390" s="39">
        <v>4.9415680000000003E-3</v>
      </c>
      <c r="G390" s="39">
        <v>4.7779349999999996E-3</v>
      </c>
      <c r="H390" s="39">
        <v>4.6260529999999998E-3</v>
      </c>
      <c r="I390" s="39">
        <v>4.4731700000000003E-3</v>
      </c>
      <c r="J390" s="39">
        <v>4.5905900000000003E-3</v>
      </c>
      <c r="K390" s="39">
        <v>4.7970599999999997E-3</v>
      </c>
      <c r="L390" s="39">
        <v>4.6924130000000003E-3</v>
      </c>
      <c r="M390" s="39">
        <v>4.3447800000000003E-3</v>
      </c>
      <c r="N390" s="39">
        <v>3.9939980000000003E-3</v>
      </c>
      <c r="O390" s="39">
        <v>3.7669999999999999E-3</v>
      </c>
      <c r="P390" s="39">
        <v>3.7198399999999999E-3</v>
      </c>
      <c r="Q390" s="39">
        <v>3.5076249999999999E-3</v>
      </c>
      <c r="R390" s="39">
        <v>3.656608E-3</v>
      </c>
      <c r="S390" s="39">
        <v>4.4706349999999997E-3</v>
      </c>
      <c r="T390" s="39">
        <v>4.4697900000000004E-3</v>
      </c>
      <c r="U390" s="39">
        <v>4.3912179999999997E-3</v>
      </c>
      <c r="V390" s="39">
        <v>4.4375229999999996E-3</v>
      </c>
      <c r="W390" s="39">
        <v>4.9300699999999999E-3</v>
      </c>
      <c r="X390" s="39">
        <v>5.0930630000000001E-3</v>
      </c>
      <c r="Y390" s="39">
        <v>5.2715180000000002E-3</v>
      </c>
      <c r="Z390" s="39">
        <v>5.5111329999999997E-3</v>
      </c>
      <c r="AA390" s="39">
        <v>5.5726200000000004E-3</v>
      </c>
      <c r="AB390" s="39">
        <v>5.7353250000000003E-3</v>
      </c>
      <c r="AC390" s="39">
        <v>5.2788380000000001E-3</v>
      </c>
      <c r="AD390" s="39">
        <v>5.2584800000000003E-3</v>
      </c>
      <c r="AE390" s="39">
        <v>5.145078E-3</v>
      </c>
      <c r="AF390" s="39">
        <v>5.089405E-3</v>
      </c>
      <c r="AG390" s="39">
        <v>5.4358699999999998E-3</v>
      </c>
      <c r="AH390" s="39">
        <v>5.5414849999999996E-3</v>
      </c>
      <c r="AI390" s="39">
        <v>5.5943080000000001E-3</v>
      </c>
      <c r="AJ390" s="2">
        <v>5.546535E-3</v>
      </c>
      <c r="AK390" s="2">
        <v>5.5636280000000001E-3</v>
      </c>
      <c r="AL390" s="2">
        <v>5.6766129999999996E-3</v>
      </c>
    </row>
    <row r="392" spans="1:38" x14ac:dyDescent="0.4">
      <c r="A392" s="9" t="s">
        <v>285</v>
      </c>
    </row>
    <row r="393" spans="1:38" x14ac:dyDescent="0.4">
      <c r="A393" s="4" t="s">
        <v>286</v>
      </c>
    </row>
    <row r="394" spans="1:38" x14ac:dyDescent="0.4">
      <c r="A394" s="2" t="s">
        <v>36</v>
      </c>
      <c r="D394" s="10">
        <f t="shared" ref="D394:AL394" si="95">D398</f>
        <v>1.197589E-3</v>
      </c>
      <c r="E394" s="10">
        <f t="shared" si="95"/>
        <v>1.297943E-3</v>
      </c>
      <c r="F394" s="10">
        <f t="shared" si="95"/>
        <v>2.0213190000000002E-3</v>
      </c>
      <c r="G394" s="10">
        <f t="shared" si="95"/>
        <v>1.83416E-3</v>
      </c>
      <c r="H394" s="10">
        <f t="shared" si="95"/>
        <v>2.1563490000000001E-3</v>
      </c>
      <c r="I394" s="10">
        <f t="shared" si="95"/>
        <v>2.1152430000000002E-3</v>
      </c>
      <c r="J394" s="10">
        <f t="shared" si="95"/>
        <v>2.6663860000000002E-3</v>
      </c>
      <c r="K394" s="10">
        <f t="shared" si="95"/>
        <v>2.6163240000000002E-3</v>
      </c>
      <c r="L394" s="10">
        <f t="shared" si="95"/>
        <v>2.1407330000000001E-3</v>
      </c>
      <c r="M394" s="10">
        <f t="shared" si="95"/>
        <v>3.215463E-3</v>
      </c>
      <c r="N394" s="10">
        <f t="shared" si="95"/>
        <v>2.660875E-3</v>
      </c>
      <c r="O394" s="10">
        <f t="shared" si="95"/>
        <v>2.7118559999999999E-3</v>
      </c>
      <c r="P394" s="10">
        <f t="shared" si="95"/>
        <v>4.8783089999999999E-3</v>
      </c>
      <c r="Q394" s="10">
        <f t="shared" si="95"/>
        <v>4.201321E-3</v>
      </c>
      <c r="R394" s="10">
        <f t="shared" si="95"/>
        <v>3.4664629999999999E-3</v>
      </c>
      <c r="S394" s="10">
        <f t="shared" si="95"/>
        <v>4.1272390000000004E-3</v>
      </c>
      <c r="T394" s="10">
        <f t="shared" si="95"/>
        <v>4.3732780000000004E-3</v>
      </c>
      <c r="U394" s="10">
        <f t="shared" si="95"/>
        <v>3.925754E-3</v>
      </c>
      <c r="V394" s="10">
        <f t="shared" si="95"/>
        <v>3.5816120000000001E-3</v>
      </c>
      <c r="W394" s="10">
        <f t="shared" si="95"/>
        <v>3.3036239999999998E-3</v>
      </c>
      <c r="X394" s="10">
        <f t="shared" si="95"/>
        <v>3.1155520000000002E-3</v>
      </c>
      <c r="Y394" s="10">
        <f t="shared" si="95"/>
        <v>2.91136E-3</v>
      </c>
      <c r="Z394" s="10">
        <f t="shared" si="95"/>
        <v>2.8963299999999999E-3</v>
      </c>
      <c r="AA394" s="10">
        <f t="shared" si="95"/>
        <v>2.7653299999999999E-3</v>
      </c>
      <c r="AB394" s="10">
        <f t="shared" si="95"/>
        <v>2.8969600000000001E-3</v>
      </c>
      <c r="AC394" s="10">
        <f t="shared" si="95"/>
        <v>2.6125900000000001E-3</v>
      </c>
      <c r="AD394" s="10">
        <f t="shared" si="95"/>
        <v>1.8546890000000001E-3</v>
      </c>
      <c r="AE394" s="10">
        <f t="shared" si="95"/>
        <v>2.170141E-3</v>
      </c>
      <c r="AF394" s="10">
        <f t="shared" si="95"/>
        <v>2.6360440000000001E-3</v>
      </c>
      <c r="AG394" s="10">
        <f t="shared" si="95"/>
        <v>2.250691E-3</v>
      </c>
      <c r="AH394" s="10">
        <f t="shared" si="95"/>
        <v>2.1503949999999998E-3</v>
      </c>
      <c r="AI394" s="27">
        <f t="shared" si="95"/>
        <v>2.419006E-3</v>
      </c>
      <c r="AJ394" s="27">
        <f t="shared" si="95"/>
        <v>2.1515670000000001E-3</v>
      </c>
      <c r="AK394" s="27">
        <f t="shared" si="95"/>
        <v>2.0602350000000001E-3</v>
      </c>
      <c r="AL394" s="27">
        <f t="shared" si="95"/>
        <v>1.9801770000000001E-3</v>
      </c>
    </row>
    <row r="395" spans="1:38" x14ac:dyDescent="0.4">
      <c r="A395" s="14" t="s">
        <v>26</v>
      </c>
      <c r="B395" s="14"/>
      <c r="C395" s="14"/>
      <c r="D395" s="14"/>
      <c r="E395" s="15">
        <f t="shared" ref="E395:AL395" si="96">(E394-$D394)/$D394</f>
        <v>8.3796694859421705E-2</v>
      </c>
      <c r="F395" s="15">
        <f t="shared" si="96"/>
        <v>0.68782361895441602</v>
      </c>
      <c r="G395" s="15">
        <f t="shared" si="96"/>
        <v>0.53154379340491609</v>
      </c>
      <c r="H395" s="15">
        <f t="shared" si="96"/>
        <v>0.80057515558342651</v>
      </c>
      <c r="I395" s="15">
        <f t="shared" si="96"/>
        <v>0.76625119302198019</v>
      </c>
      <c r="J395" s="15">
        <f t="shared" si="96"/>
        <v>1.2264616658970651</v>
      </c>
      <c r="K395" s="15">
        <f t="shared" si="96"/>
        <v>1.1846593447334606</v>
      </c>
      <c r="L395" s="15">
        <f t="shared" si="96"/>
        <v>0.78753562365719809</v>
      </c>
      <c r="M395" s="15">
        <f t="shared" si="96"/>
        <v>1.6849470060262746</v>
      </c>
      <c r="N395" s="15">
        <f t="shared" si="96"/>
        <v>1.2218599202230482</v>
      </c>
      <c r="O395" s="15">
        <f t="shared" si="96"/>
        <v>1.2644296165044935</v>
      </c>
      <c r="P395" s="15">
        <f t="shared" si="96"/>
        <v>3.0734417233291222</v>
      </c>
      <c r="Q395" s="15">
        <f t="shared" si="96"/>
        <v>2.5081492899483884</v>
      </c>
      <c r="R395" s="15">
        <f t="shared" si="96"/>
        <v>1.8945347694409349</v>
      </c>
      <c r="S395" s="20">
        <f t="shared" si="96"/>
        <v>2.4462900043337079</v>
      </c>
      <c r="T395" s="15">
        <f t="shared" si="96"/>
        <v>2.6517352781296428</v>
      </c>
      <c r="U395" s="15">
        <f t="shared" si="96"/>
        <v>2.278047811060389</v>
      </c>
      <c r="V395" s="15">
        <f t="shared" si="96"/>
        <v>1.9906854521876871</v>
      </c>
      <c r="W395" s="15">
        <f t="shared" si="96"/>
        <v>1.7585624116453975</v>
      </c>
      <c r="X395" s="15">
        <f t="shared" si="96"/>
        <v>1.6015202210441146</v>
      </c>
      <c r="Y395" s="15">
        <f t="shared" si="96"/>
        <v>1.4310176529677543</v>
      </c>
      <c r="Z395" s="15">
        <f t="shared" si="96"/>
        <v>1.4184674374931634</v>
      </c>
      <c r="AA395" s="15">
        <f t="shared" si="96"/>
        <v>1.3090809952329221</v>
      </c>
      <c r="AB395" s="15">
        <f t="shared" si="96"/>
        <v>1.4189934944292242</v>
      </c>
      <c r="AC395" s="15">
        <f t="shared" si="96"/>
        <v>1.1815414136235387</v>
      </c>
      <c r="AD395" s="15">
        <f t="shared" si="96"/>
        <v>0.54868573442140844</v>
      </c>
      <c r="AE395" s="15">
        <f t="shared" si="96"/>
        <v>0.8120916274281077</v>
      </c>
      <c r="AF395" s="15">
        <f t="shared" si="96"/>
        <v>1.2011257618431701</v>
      </c>
      <c r="AG395" s="15">
        <f t="shared" si="96"/>
        <v>0.87935176425301165</v>
      </c>
      <c r="AH395" s="15">
        <f t="shared" si="96"/>
        <v>0.79560350003214775</v>
      </c>
      <c r="AI395" s="21">
        <f t="shared" si="96"/>
        <v>1.0198966423372293</v>
      </c>
      <c r="AJ395" s="21">
        <f t="shared" si="96"/>
        <v>0.79658213293542279</v>
      </c>
      <c r="AK395" s="21">
        <f t="shared" si="96"/>
        <v>0.72031890740479421</v>
      </c>
      <c r="AL395" s="21">
        <f t="shared" si="96"/>
        <v>0.65346959599662324</v>
      </c>
    </row>
    <row r="396" spans="1:38" x14ac:dyDescent="0.4">
      <c r="A396" s="16" t="s">
        <v>27</v>
      </c>
      <c r="D396" s="10"/>
      <c r="E396" s="17">
        <f t="shared" ref="E396:AL396" si="97">(E394-D394)/D394</f>
        <v>8.3796694859421705E-2</v>
      </c>
      <c r="F396" s="17">
        <f t="shared" si="97"/>
        <v>0.55732493645714809</v>
      </c>
      <c r="G396" s="17">
        <f t="shared" si="97"/>
        <v>-9.2592510138182094E-2</v>
      </c>
      <c r="H396" s="17">
        <f t="shared" si="97"/>
        <v>0.17566024774283598</v>
      </c>
      <c r="I396" s="17">
        <f t="shared" si="97"/>
        <v>-1.9062776943806384E-2</v>
      </c>
      <c r="J396" s="17">
        <f t="shared" si="97"/>
        <v>0.26055777043110412</v>
      </c>
      <c r="K396" s="17">
        <f t="shared" si="97"/>
        <v>-1.8775226092546247E-2</v>
      </c>
      <c r="L396" s="17">
        <f t="shared" si="97"/>
        <v>-0.18177832714908398</v>
      </c>
      <c r="M396" s="17">
        <f t="shared" si="97"/>
        <v>0.50203832051918651</v>
      </c>
      <c r="N396" s="17">
        <f t="shared" si="97"/>
        <v>-0.17247531692947485</v>
      </c>
      <c r="O396" s="17">
        <f t="shared" si="97"/>
        <v>1.9159487010851638E-2</v>
      </c>
      <c r="P396" s="17">
        <f t="shared" si="97"/>
        <v>0.79888202028426292</v>
      </c>
      <c r="Q396" s="17">
        <f t="shared" si="97"/>
        <v>-0.13877513704031458</v>
      </c>
      <c r="R396" s="17">
        <f t="shared" si="97"/>
        <v>-0.17491117674655188</v>
      </c>
      <c r="S396" s="17">
        <f t="shared" si="97"/>
        <v>0.19061966044351275</v>
      </c>
      <c r="T396" s="17">
        <f t="shared" si="97"/>
        <v>5.9613460717927884E-2</v>
      </c>
      <c r="U396" s="17">
        <f t="shared" si="97"/>
        <v>-0.10233147766961083</v>
      </c>
      <c r="V396" s="17">
        <f t="shared" si="97"/>
        <v>-8.766265028323221E-2</v>
      </c>
      <c r="W396" s="17">
        <f t="shared" si="97"/>
        <v>-7.7615330750511302E-2</v>
      </c>
      <c r="X396" s="17">
        <f t="shared" si="97"/>
        <v>-5.6928996762343309E-2</v>
      </c>
      <c r="Y396" s="17">
        <f t="shared" si="97"/>
        <v>-6.5539589774139595E-2</v>
      </c>
      <c r="Z396" s="17">
        <f t="shared" si="97"/>
        <v>-5.1625357221367603E-3</v>
      </c>
      <c r="AA396" s="17">
        <f t="shared" si="97"/>
        <v>-4.5229652698414904E-2</v>
      </c>
      <c r="AB396" s="17">
        <f t="shared" si="97"/>
        <v>4.7600105593184255E-2</v>
      </c>
      <c r="AC396" s="17">
        <f t="shared" si="97"/>
        <v>-9.8161521042748237E-2</v>
      </c>
      <c r="AD396" s="17">
        <f t="shared" si="97"/>
        <v>-0.29009565220719669</v>
      </c>
      <c r="AE396" s="17">
        <f t="shared" si="97"/>
        <v>0.1700835018701248</v>
      </c>
      <c r="AF396" s="17">
        <f t="shared" si="97"/>
        <v>0.21468789355161721</v>
      </c>
      <c r="AG396" s="17">
        <f t="shared" si="97"/>
        <v>-0.14618610311512256</v>
      </c>
      <c r="AH396" s="22">
        <f t="shared" si="97"/>
        <v>-4.4562314418105438E-2</v>
      </c>
      <c r="AI396" s="23">
        <f t="shared" si="97"/>
        <v>0.12491239981491782</v>
      </c>
      <c r="AJ396" s="23">
        <f t="shared" si="97"/>
        <v>-0.11055739423548348</v>
      </c>
      <c r="AK396" s="23">
        <f t="shared" si="97"/>
        <v>-4.2449061544446422E-2</v>
      </c>
      <c r="AL396" s="23">
        <f t="shared" si="97"/>
        <v>-3.8858673889143734E-2</v>
      </c>
    </row>
    <row r="397" spans="1:38" hidden="1" x14ac:dyDescent="0.4">
      <c r="A397" s="2" t="s">
        <v>37</v>
      </c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5"/>
    </row>
    <row r="398" spans="1:38" x14ac:dyDescent="0.4">
      <c r="A398" s="2" t="s">
        <v>287</v>
      </c>
      <c r="B398" s="2" t="s">
        <v>288</v>
      </c>
      <c r="D398" s="2">
        <v>1.197589E-3</v>
      </c>
      <c r="E398" s="2">
        <v>1.297943E-3</v>
      </c>
      <c r="F398" s="2">
        <v>2.0213190000000002E-3</v>
      </c>
      <c r="G398" s="2">
        <v>1.83416E-3</v>
      </c>
      <c r="H398" s="2">
        <v>2.1563490000000001E-3</v>
      </c>
      <c r="I398" s="2">
        <v>2.1152430000000002E-3</v>
      </c>
      <c r="J398" s="2">
        <v>2.6663860000000002E-3</v>
      </c>
      <c r="K398" s="2">
        <v>2.6163240000000002E-3</v>
      </c>
      <c r="L398" s="2">
        <v>2.1407330000000001E-3</v>
      </c>
      <c r="M398" s="2">
        <v>3.215463E-3</v>
      </c>
      <c r="N398" s="2">
        <v>2.660875E-3</v>
      </c>
      <c r="O398" s="2">
        <v>2.7118559999999999E-3</v>
      </c>
      <c r="P398" s="2">
        <v>4.8783089999999999E-3</v>
      </c>
      <c r="Q398" s="2">
        <v>4.201321E-3</v>
      </c>
      <c r="R398" s="2">
        <v>3.4664629999999999E-3</v>
      </c>
      <c r="S398" s="2">
        <v>4.1272390000000004E-3</v>
      </c>
      <c r="T398" s="2">
        <v>4.3732780000000004E-3</v>
      </c>
      <c r="U398" s="2">
        <v>3.925754E-3</v>
      </c>
      <c r="V398" s="2">
        <v>3.5816120000000001E-3</v>
      </c>
      <c r="W398" s="2">
        <v>3.3036239999999998E-3</v>
      </c>
      <c r="X398" s="2">
        <v>3.1155520000000002E-3</v>
      </c>
      <c r="Y398" s="2">
        <v>2.91136E-3</v>
      </c>
      <c r="Z398" s="2">
        <v>2.8963299999999999E-3</v>
      </c>
      <c r="AA398" s="2">
        <v>2.7653299999999999E-3</v>
      </c>
      <c r="AB398" s="2">
        <v>2.8969600000000001E-3</v>
      </c>
      <c r="AC398" s="2">
        <v>2.6125900000000001E-3</v>
      </c>
      <c r="AD398" s="2">
        <v>1.8546890000000001E-3</v>
      </c>
      <c r="AE398" s="2">
        <v>2.170141E-3</v>
      </c>
      <c r="AF398" s="2">
        <v>2.6360440000000001E-3</v>
      </c>
      <c r="AG398" s="2">
        <v>2.250691E-3</v>
      </c>
      <c r="AH398" s="2">
        <v>2.1503949999999998E-3</v>
      </c>
      <c r="AI398" s="28">
        <v>2.419006E-3</v>
      </c>
      <c r="AJ398" s="2">
        <v>2.1515670000000001E-3</v>
      </c>
      <c r="AK398" s="2">
        <v>2.0602350000000001E-3</v>
      </c>
      <c r="AL398" s="2">
        <v>1.9801770000000001E-3</v>
      </c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8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3" spans="1:38" s="40" customFormat="1" x14ac:dyDescent="0.4"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</row>
    <row r="404" spans="1:38" x14ac:dyDescent="0.4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8" x14ac:dyDescent="0.4">
      <c r="A405" s="2" t="s">
        <v>289</v>
      </c>
    </row>
    <row r="406" spans="1:38" x14ac:dyDescent="0.4">
      <c r="A406" s="2" t="s">
        <v>290</v>
      </c>
      <c r="D406" s="10">
        <f t="shared" ref="D406:AL406" si="98">D23+D83+D132+D195+D248+D287+D316+D378+D394</f>
        <v>0.23461111225513773</v>
      </c>
      <c r="E406" s="10">
        <f t="shared" si="98"/>
        <v>0.25399974124336866</v>
      </c>
      <c r="F406" s="10">
        <f t="shared" si="98"/>
        <v>0.13974199546685351</v>
      </c>
      <c r="G406" s="10">
        <f t="shared" si="98"/>
        <v>0.14775559452699663</v>
      </c>
      <c r="H406" s="10">
        <f t="shared" si="98"/>
        <v>0.13840111414397982</v>
      </c>
      <c r="I406" s="10">
        <f t="shared" si="98"/>
        <v>0.1170904226521698</v>
      </c>
      <c r="J406" s="10">
        <f t="shared" si="98"/>
        <v>0.12483877974280419</v>
      </c>
      <c r="K406" s="10">
        <f t="shared" si="98"/>
        <v>0.11914271223201316</v>
      </c>
      <c r="L406" s="10">
        <f t="shared" si="98"/>
        <v>0.1448394562720163</v>
      </c>
      <c r="M406" s="10">
        <f t="shared" si="98"/>
        <v>0.11794446950653387</v>
      </c>
      <c r="N406" s="10">
        <f t="shared" si="98"/>
        <v>0.10361367709253108</v>
      </c>
      <c r="O406" s="10">
        <f t="shared" si="98"/>
        <v>0.11486276638312747</v>
      </c>
      <c r="P406" s="10">
        <f t="shared" si="98"/>
        <v>0.12051898049581257</v>
      </c>
      <c r="Q406" s="10">
        <f t="shared" si="98"/>
        <v>0.11849720482118743</v>
      </c>
      <c r="R406" s="10">
        <f t="shared" si="98"/>
        <v>0.12621198242079559</v>
      </c>
      <c r="S406" s="10">
        <f t="shared" si="98"/>
        <v>0.13868843850474905</v>
      </c>
      <c r="T406" s="10">
        <f t="shared" si="98"/>
        <v>0.13784811615290782</v>
      </c>
      <c r="U406" s="10">
        <f t="shared" si="98"/>
        <v>0.12586839685087975</v>
      </c>
      <c r="V406" s="10">
        <f t="shared" si="98"/>
        <v>0.13972911600734844</v>
      </c>
      <c r="W406" s="10">
        <f t="shared" si="98"/>
        <v>0.13486975666580078</v>
      </c>
      <c r="X406" s="10">
        <f t="shared" si="98"/>
        <v>0.13438716524999825</v>
      </c>
      <c r="Y406" s="10">
        <f t="shared" si="98"/>
        <v>0.12800425418475123</v>
      </c>
      <c r="Z406" s="10">
        <f t="shared" si="98"/>
        <v>0.13354418796029313</v>
      </c>
      <c r="AA406" s="10">
        <f t="shared" si="98"/>
        <v>0.13548529538164256</v>
      </c>
      <c r="AB406" s="10">
        <f t="shared" si="98"/>
        <v>0.12466579229266725</v>
      </c>
      <c r="AC406" s="10">
        <f t="shared" si="98"/>
        <v>0.13227143061037483</v>
      </c>
      <c r="AD406" s="10">
        <f t="shared" si="98"/>
        <v>0.13454997343591732</v>
      </c>
      <c r="AE406" s="10">
        <f t="shared" si="98"/>
        <v>0.13867382709012735</v>
      </c>
      <c r="AF406" s="10">
        <f t="shared" si="98"/>
        <v>0.12703761501180746</v>
      </c>
      <c r="AG406" s="10">
        <f t="shared" si="98"/>
        <v>0.12305587471594895</v>
      </c>
      <c r="AH406" s="10">
        <f t="shared" si="98"/>
        <v>0.11636149968427659</v>
      </c>
      <c r="AI406" s="10">
        <f t="shared" si="98"/>
        <v>0.12682703612815169</v>
      </c>
      <c r="AJ406" s="10">
        <f t="shared" si="98"/>
        <v>0.1282783364816954</v>
      </c>
      <c r="AK406" s="10">
        <f t="shared" si="98"/>
        <v>0.12722294700623177</v>
      </c>
      <c r="AL406" s="10">
        <f t="shared" si="98"/>
        <v>0.12797868406757693</v>
      </c>
    </row>
    <row r="407" spans="1:38" x14ac:dyDescent="0.4">
      <c r="A407" s="2" t="s">
        <v>21</v>
      </c>
      <c r="D407" s="10">
        <f t="shared" ref="D407:AL407" si="99">D8</f>
        <v>0.23461111225513773</v>
      </c>
      <c r="E407" s="10">
        <f t="shared" si="99"/>
        <v>0.2539997412433686</v>
      </c>
      <c r="F407" s="10">
        <f t="shared" si="99"/>
        <v>0.13974199546685354</v>
      </c>
      <c r="G407" s="10">
        <f t="shared" si="99"/>
        <v>0.14775559452699669</v>
      </c>
      <c r="H407" s="10">
        <f t="shared" si="99"/>
        <v>0.13840111414397982</v>
      </c>
      <c r="I407" s="10">
        <f t="shared" si="99"/>
        <v>0.11709042265216982</v>
      </c>
      <c r="J407" s="10">
        <f t="shared" si="99"/>
        <v>0.12483877974280423</v>
      </c>
      <c r="K407" s="10">
        <f t="shared" si="99"/>
        <v>0.11914271223201313</v>
      </c>
      <c r="L407" s="10">
        <f t="shared" si="99"/>
        <v>0.1448394562720163</v>
      </c>
      <c r="M407" s="10">
        <f t="shared" si="99"/>
        <v>0.11794446950653391</v>
      </c>
      <c r="N407" s="10">
        <f t="shared" si="99"/>
        <v>0.10361367709253108</v>
      </c>
      <c r="O407" s="10">
        <f t="shared" si="99"/>
        <v>0.11486276638312747</v>
      </c>
      <c r="P407" s="10">
        <f t="shared" si="99"/>
        <v>0.12051898049581254</v>
      </c>
      <c r="Q407" s="10">
        <f t="shared" si="99"/>
        <v>0.11849720482118743</v>
      </c>
      <c r="R407" s="10">
        <f t="shared" si="99"/>
        <v>0.12621198242079557</v>
      </c>
      <c r="S407" s="10">
        <f t="shared" si="99"/>
        <v>0.13868843850474905</v>
      </c>
      <c r="T407" s="10">
        <f t="shared" si="99"/>
        <v>0.13784811615290782</v>
      </c>
      <c r="U407" s="10">
        <f t="shared" si="99"/>
        <v>0.12586839685087975</v>
      </c>
      <c r="V407" s="10">
        <f t="shared" si="99"/>
        <v>0.1397291160073485</v>
      </c>
      <c r="W407" s="10">
        <f t="shared" si="99"/>
        <v>0.13486975666580078</v>
      </c>
      <c r="X407" s="10">
        <f t="shared" si="99"/>
        <v>0.13438716524999825</v>
      </c>
      <c r="Y407" s="10">
        <f t="shared" si="99"/>
        <v>0.1280042541847512</v>
      </c>
      <c r="Z407" s="10">
        <f t="shared" si="99"/>
        <v>0.1335441879602931</v>
      </c>
      <c r="AA407" s="10">
        <f t="shared" si="99"/>
        <v>0.13548529538164256</v>
      </c>
      <c r="AB407" s="10">
        <f t="shared" si="99"/>
        <v>0.12466579229266724</v>
      </c>
      <c r="AC407" s="10">
        <f t="shared" si="99"/>
        <v>0.1322714306103748</v>
      </c>
      <c r="AD407" s="10">
        <f t="shared" si="99"/>
        <v>0.13456697343591734</v>
      </c>
      <c r="AE407" s="10">
        <f t="shared" si="99"/>
        <v>0.13872982709012732</v>
      </c>
      <c r="AF407" s="10">
        <f t="shared" si="99"/>
        <v>0.1270706150118075</v>
      </c>
      <c r="AG407" s="10">
        <f t="shared" si="99"/>
        <v>0.12305937471594894</v>
      </c>
      <c r="AH407" s="10">
        <f t="shared" si="99"/>
        <v>0.11636149968427659</v>
      </c>
      <c r="AI407" s="10">
        <f t="shared" si="99"/>
        <v>0.12682703612815169</v>
      </c>
      <c r="AJ407" s="10">
        <f t="shared" si="99"/>
        <v>0.12827833648169543</v>
      </c>
      <c r="AK407" s="10">
        <f t="shared" si="99"/>
        <v>0.12722294700623177</v>
      </c>
      <c r="AL407" s="10">
        <f t="shared" si="99"/>
        <v>0.12797868406757695</v>
      </c>
    </row>
    <row r="408" spans="1:38" hidden="1" x14ac:dyDescent="0.4">
      <c r="A408" s="2" t="s">
        <v>291</v>
      </c>
      <c r="D408" s="39">
        <f t="shared" ref="D408:AL408" si="100">D406-D407</f>
        <v>0</v>
      </c>
      <c r="E408" s="39">
        <f t="shared" si="100"/>
        <v>0</v>
      </c>
      <c r="F408" s="39">
        <f t="shared" si="100"/>
        <v>0</v>
      </c>
      <c r="G408" s="39">
        <f t="shared" si="100"/>
        <v>0</v>
      </c>
      <c r="H408" s="39">
        <f t="shared" si="100"/>
        <v>0</v>
      </c>
      <c r="I408" s="39">
        <f t="shared" si="100"/>
        <v>0</v>
      </c>
      <c r="J408" s="39">
        <f t="shared" si="100"/>
        <v>0</v>
      </c>
      <c r="K408" s="39">
        <f t="shared" si="100"/>
        <v>0</v>
      </c>
      <c r="L408" s="39">
        <f t="shared" si="100"/>
        <v>0</v>
      </c>
      <c r="M408" s="39">
        <f t="shared" si="100"/>
        <v>0</v>
      </c>
      <c r="N408" s="39">
        <f t="shared" si="100"/>
        <v>0</v>
      </c>
      <c r="O408" s="39">
        <f t="shared" si="100"/>
        <v>0</v>
      </c>
      <c r="P408" s="39">
        <f t="shared" si="100"/>
        <v>0</v>
      </c>
      <c r="Q408" s="39">
        <f t="shared" si="100"/>
        <v>0</v>
      </c>
      <c r="R408" s="39">
        <f t="shared" si="100"/>
        <v>0</v>
      </c>
      <c r="S408" s="39">
        <f t="shared" si="100"/>
        <v>0</v>
      </c>
      <c r="T408" s="39">
        <f t="shared" si="100"/>
        <v>0</v>
      </c>
      <c r="U408" s="39">
        <f t="shared" si="100"/>
        <v>0</v>
      </c>
      <c r="V408" s="39">
        <f t="shared" si="100"/>
        <v>0</v>
      </c>
      <c r="W408" s="39">
        <f t="shared" si="100"/>
        <v>0</v>
      </c>
      <c r="X408" s="39">
        <f t="shared" si="100"/>
        <v>0</v>
      </c>
      <c r="Y408" s="39">
        <f t="shared" si="100"/>
        <v>0</v>
      </c>
      <c r="Z408" s="39">
        <f t="shared" si="100"/>
        <v>0</v>
      </c>
      <c r="AA408" s="39">
        <f t="shared" si="100"/>
        <v>0</v>
      </c>
      <c r="AB408" s="39">
        <f t="shared" si="100"/>
        <v>0</v>
      </c>
      <c r="AC408" s="39">
        <f t="shared" si="100"/>
        <v>0</v>
      </c>
      <c r="AD408" s="39">
        <f t="shared" si="100"/>
        <v>-1.7000000000017002E-5</v>
      </c>
      <c r="AE408" s="39">
        <f t="shared" si="100"/>
        <v>-5.5999999999972738E-5</v>
      </c>
      <c r="AF408" s="39">
        <f t="shared" si="100"/>
        <v>-3.3000000000033003E-5</v>
      </c>
      <c r="AG408" s="39">
        <f t="shared" si="100"/>
        <v>-3.4999999999896225E-6</v>
      </c>
      <c r="AH408" s="39">
        <f t="shared" si="100"/>
        <v>0</v>
      </c>
      <c r="AI408" s="39">
        <f t="shared" si="100"/>
        <v>0</v>
      </c>
      <c r="AJ408" s="39">
        <f t="shared" si="100"/>
        <v>0</v>
      </c>
      <c r="AK408" s="39">
        <f t="shared" si="100"/>
        <v>0</v>
      </c>
      <c r="AL408" s="39">
        <f t="shared" si="100"/>
        <v>0</v>
      </c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</sheetData>
  <mergeCells count="11">
    <mergeCell ref="S110:AH110"/>
    <mergeCell ref="S89:AH89"/>
    <mergeCell ref="S93:AH93"/>
    <mergeCell ref="S94:AH94"/>
    <mergeCell ref="S103:AH103"/>
    <mergeCell ref="S107:AH107"/>
    <mergeCell ref="S114:AH114"/>
    <mergeCell ref="S117:AH117"/>
    <mergeCell ref="S121:AH121"/>
    <mergeCell ref="S166:AH166"/>
    <mergeCell ref="S170:AH170"/>
  </mergeCells>
  <pageMargins left="0.7" right="0.7" top="0.75" bottom="0.75" header="0.3" footer="0.3"/>
  <ignoredErrors>
    <ignoredError sqref="D5:R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CDE2-A928-4F3F-AE73-15614DE0B0E2}">
  <dimension ref="A1:AR56"/>
  <sheetViews>
    <sheetView zoomScaleNormal="100" workbookViewId="0">
      <pane xSplit="3" ySplit="2" topLeftCell="D50" activePane="bottomRight" state="frozen"/>
      <selection pane="topRight" activeCell="D1" sqref="D1"/>
      <selection pane="bottomLeft" activeCell="A3" sqref="A3"/>
      <selection pane="bottomRight" activeCell="C54" sqref="C54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26953125" style="2" bestFit="1" customWidth="1"/>
    <col min="23" max="25" width="9.54296875" style="2" bestFit="1" customWidth="1"/>
    <col min="26" max="33" width="10.26953125" style="2" bestFit="1" customWidth="1"/>
    <col min="34" max="34" width="9.7265625" style="2" customWidth="1"/>
    <col min="35" max="16384" width="9.1796875" style="2"/>
  </cols>
  <sheetData>
    <row r="1" spans="1:44" x14ac:dyDescent="0.4">
      <c r="A1" s="2" t="s">
        <v>1</v>
      </c>
      <c r="B1" s="44" t="s">
        <v>303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5" t="s">
        <v>304</v>
      </c>
    </row>
    <row r="6" spans="1:44" x14ac:dyDescent="0.4">
      <c r="C6" s="2" t="str">
        <f>'[1]SO2 analize LT'!A16</f>
        <v>ENERGIJOS GAMYBA</v>
      </c>
      <c r="D6" s="10">
        <f>'Cd analizė LT'!D23</f>
        <v>0.21128840386842104</v>
      </c>
      <c r="E6" s="10">
        <f>'Cd analizė LT'!E23</f>
        <v>0.2312998</v>
      </c>
      <c r="F6" s="10">
        <f>'Cd analizė LT'!F23</f>
        <v>0.12354179999999998</v>
      </c>
      <c r="G6" s="10">
        <f>'Cd analizė LT'!G23</f>
        <v>0.13188680000000003</v>
      </c>
      <c r="H6" s="10">
        <f>'Cd analizė LT'!H23</f>
        <v>0.12407570000000001</v>
      </c>
      <c r="I6" s="10">
        <f>'Cd analizė LT'!I23</f>
        <v>0.1035137</v>
      </c>
      <c r="J6" s="10">
        <f>'Cd analizė LT'!J23</f>
        <v>0.11121759999999999</v>
      </c>
      <c r="K6" s="10">
        <f>'Cd analizė LT'!K23</f>
        <v>0.10456729999999999</v>
      </c>
      <c r="L6" s="10">
        <f>'Cd analizė LT'!L23</f>
        <v>0.12971940000000001</v>
      </c>
      <c r="M6" s="10">
        <f>'Cd analizė LT'!M23</f>
        <v>0.10417479999999998</v>
      </c>
      <c r="N6" s="10">
        <f>'Cd analizė LT'!N23</f>
        <v>9.1095620000000002E-2</v>
      </c>
      <c r="O6" s="10">
        <f>'Cd analizė LT'!O23</f>
        <v>0.10126950000000001</v>
      </c>
      <c r="P6" s="10">
        <f>'Cd analizė LT'!P23</f>
        <v>0.1051613</v>
      </c>
      <c r="Q6" s="10">
        <f>'Cd analizė LT'!Q23</f>
        <v>0.10348032</v>
      </c>
      <c r="R6" s="10">
        <f>'Cd analizė LT'!R23</f>
        <v>0.11055524899999999</v>
      </c>
      <c r="S6" s="10">
        <f>'Cd analizė LT'!S23</f>
        <v>0.11460891099999999</v>
      </c>
      <c r="T6" s="10">
        <f>'Cd analizė LT'!T23</f>
        <v>0.1134589285</v>
      </c>
      <c r="U6" s="10">
        <f>'Cd analizė LT'!U23</f>
        <v>0.10169542200000001</v>
      </c>
      <c r="V6" s="10">
        <f>'Cd analizė LT'!V23</f>
        <v>0.11298723199999998</v>
      </c>
      <c r="W6" s="10">
        <f>'Cd analizė LT'!W23</f>
        <v>0.11075475</v>
      </c>
      <c r="X6" s="10">
        <f>'Cd analizė LT'!X23</f>
        <v>0.10970549999999998</v>
      </c>
      <c r="Y6" s="10">
        <f>'Cd analizė LT'!Y23</f>
        <v>0.10393046</v>
      </c>
      <c r="Z6" s="10">
        <f>'Cd analizė LT'!Z23</f>
        <v>0.11094208</v>
      </c>
      <c r="AA6" s="10">
        <f>'Cd analizė LT'!AA23</f>
        <v>0.1111433</v>
      </c>
      <c r="AB6" s="10">
        <f>'Cd analizė LT'!AB23</f>
        <v>0.10227743</v>
      </c>
      <c r="AC6" s="10">
        <f>'Cd analizė LT'!AC23</f>
        <v>0.1082499</v>
      </c>
      <c r="AD6" s="10">
        <f>'Cd analizė LT'!AD23</f>
        <v>0.1099189</v>
      </c>
      <c r="AE6" s="10">
        <f>'Cd analizė LT'!AE23</f>
        <v>0.11269950000000001</v>
      </c>
      <c r="AF6" s="10">
        <f>'Cd analizė LT'!AF23</f>
        <v>0.10036219999999998</v>
      </c>
      <c r="AG6" s="10">
        <f>'Cd analizė LT'!AG23</f>
        <v>9.5023400000000008E-2</v>
      </c>
      <c r="AH6" s="10">
        <f>'Cd analizė LT'!AH23</f>
        <v>8.9338300000000009E-2</v>
      </c>
      <c r="AI6" s="10">
        <f>'Cd analizė LT'!AI23</f>
        <v>9.7022600000000001E-2</v>
      </c>
      <c r="AJ6" s="10">
        <f>'Cd analizė LT'!AJ23</f>
        <v>9.9258200000000005E-2</v>
      </c>
      <c r="AK6" s="10">
        <f>'Cd analizė LT'!AK23</f>
        <v>9.8831699999999995E-2</v>
      </c>
      <c r="AL6" s="10">
        <f>'Cd analizė LT'!AL23</f>
        <v>9.82653E-2</v>
      </c>
    </row>
    <row r="7" spans="1:44" x14ac:dyDescent="0.4">
      <c r="C7" s="2" t="str">
        <f>'[1]SO2 analize LT'!A77</f>
        <v>DEGALŲ / KURO GAMYBA IR PASKIRSTYMAS</v>
      </c>
      <c r="D7" s="10">
        <f>'Cd analizė LT'!D83</f>
        <v>4.7169999999999998E-3</v>
      </c>
      <c r="E7" s="10">
        <f>'Cd analizė LT'!E83</f>
        <v>5.7710000000000001E-3</v>
      </c>
      <c r="F7" s="10">
        <f>'Cd analizė LT'!F83</f>
        <v>1.9940000000000001E-3</v>
      </c>
      <c r="G7" s="10">
        <f>'Cd analizė LT'!G83</f>
        <v>2.5010000000000002E-3</v>
      </c>
      <c r="H7" s="10">
        <f>'Cd analizė LT'!H83</f>
        <v>1.786E-3</v>
      </c>
      <c r="I7" s="10">
        <f>'Cd analizė LT'!I83</f>
        <v>1.5510000000000001E-3</v>
      </c>
      <c r="J7" s="10">
        <f>'Cd analizė LT'!J83</f>
        <v>1.8240000000000001E-3</v>
      </c>
      <c r="K7" s="10">
        <f>'Cd analizė LT'!K83</f>
        <v>2.4759999999999999E-3</v>
      </c>
      <c r="L7" s="10">
        <f>'Cd analizė LT'!L83</f>
        <v>3.1449999999999998E-3</v>
      </c>
      <c r="M7" s="10">
        <f>'Cd analizė LT'!M83</f>
        <v>2.1570000000000001E-3</v>
      </c>
      <c r="N7" s="10">
        <f>'Cd analizė LT'!N83</f>
        <v>2.3470000000000001E-3</v>
      </c>
      <c r="O7" s="10">
        <f>'Cd analizė LT'!O83</f>
        <v>3.297E-3</v>
      </c>
      <c r="P7" s="10">
        <f>'Cd analizė LT'!P83</f>
        <v>3.2590000000000002E-3</v>
      </c>
      <c r="Q7" s="10">
        <f>'Cd analizė LT'!Q83</f>
        <v>3.5769999999999999E-3</v>
      </c>
      <c r="R7" s="10">
        <f>'Cd analizė LT'!R83</f>
        <v>4.3629999999999997E-3</v>
      </c>
      <c r="S7" s="10">
        <f>'Cd analizė LT'!S83</f>
        <v>4.633E-3</v>
      </c>
      <c r="T7" s="10">
        <f>'Cd analizė LT'!T83</f>
        <v>4.0439999999999999E-3</v>
      </c>
      <c r="U7" s="10">
        <f>'Cd analizė LT'!U83</f>
        <v>2.3960000000000001E-3</v>
      </c>
      <c r="V7" s="10">
        <f>'Cd analizė LT'!V83</f>
        <v>4.6709999999999998E-3</v>
      </c>
      <c r="W7" s="10">
        <f>'Cd analizė LT'!W83</f>
        <v>4.2490000000000002E-3</v>
      </c>
      <c r="X7" s="10">
        <f>'Cd analizė LT'!X83</f>
        <v>4.5409999999999999E-3</v>
      </c>
      <c r="Y7" s="10">
        <f>'Cd analizė LT'!Y83</f>
        <v>4.5529999999999998E-3</v>
      </c>
      <c r="Z7" s="10">
        <f>'Cd analizė LT'!Z83</f>
        <v>4.313E-3</v>
      </c>
      <c r="AA7" s="10">
        <f>'Cd analizė LT'!AA83</f>
        <v>4.5539999999999999E-3</v>
      </c>
      <c r="AB7" s="10">
        <f>'Cd analizė LT'!AB83</f>
        <v>3.7889999999999998E-3</v>
      </c>
      <c r="AC7" s="10">
        <f>'Cd analizė LT'!AC83</f>
        <v>4.2050000000000004E-3</v>
      </c>
      <c r="AD7" s="10">
        <f>'Cd analizė LT'!AD83</f>
        <v>4.6620000000000003E-3</v>
      </c>
      <c r="AE7" s="10">
        <f>'Cd analizė LT'!AE83</f>
        <v>4.9100000000000003E-3</v>
      </c>
      <c r="AF7" s="10">
        <f>'Cd analizė LT'!AF83</f>
        <v>4.8450000000000003E-3</v>
      </c>
      <c r="AG7" s="10">
        <f>'Cd analizė LT'!AG83</f>
        <v>4.7580000000000001E-3</v>
      </c>
      <c r="AH7" s="10">
        <f>'Cd analizė LT'!AH83</f>
        <v>3.9509999999999997E-3</v>
      </c>
      <c r="AI7" s="10">
        <f>'Cd analizė LT'!AI83</f>
        <v>3.9769999999999996E-3</v>
      </c>
      <c r="AJ7" s="10">
        <f>'Cd analizė LT'!AJ83</f>
        <v>4.1209999999999997E-3</v>
      </c>
      <c r="AK7" s="10">
        <f>'Cd analizė LT'!AK83</f>
        <v>4.548E-3</v>
      </c>
      <c r="AL7" s="10">
        <f>'Cd analizė LT'!AL83</f>
        <v>4.4229999999999998E-3</v>
      </c>
    </row>
    <row r="8" spans="1:44" x14ac:dyDescent="0.4">
      <c r="C8" s="2" t="s">
        <v>153</v>
      </c>
      <c r="D8" s="10">
        <f>'Cd analizė LT'!D248</f>
        <v>0</v>
      </c>
      <c r="E8" s="10">
        <f>'Cd analizė LT'!E248</f>
        <v>0</v>
      </c>
      <c r="F8" s="10">
        <f>'Cd analizė LT'!F248</f>
        <v>0</v>
      </c>
      <c r="G8" s="10">
        <f>'Cd analizė LT'!G248</f>
        <v>0</v>
      </c>
      <c r="H8" s="10">
        <f>'Cd analizė LT'!H248</f>
        <v>0</v>
      </c>
      <c r="I8" s="10">
        <f>'Cd analizė LT'!I248</f>
        <v>0</v>
      </c>
      <c r="J8" s="10">
        <f>'Cd analizė LT'!J248</f>
        <v>0</v>
      </c>
      <c r="K8" s="10">
        <f>'Cd analizė LT'!K248</f>
        <v>0</v>
      </c>
      <c r="L8" s="10">
        <f>'Cd analizė LT'!L248</f>
        <v>0</v>
      </c>
      <c r="M8" s="10">
        <f>'Cd analizė LT'!M248</f>
        <v>0</v>
      </c>
      <c r="N8" s="10">
        <f>'Cd analizė LT'!N248</f>
        <v>0</v>
      </c>
      <c r="O8" s="10">
        <f>'Cd analizė LT'!O248</f>
        <v>0</v>
      </c>
      <c r="P8" s="10">
        <f>'Cd analizė LT'!P248</f>
        <v>0</v>
      </c>
      <c r="Q8" s="10">
        <f>'Cd analizė LT'!Q248</f>
        <v>0</v>
      </c>
      <c r="R8" s="10">
        <f>'Cd analizė LT'!R248</f>
        <v>3.2000000000000003E-4</v>
      </c>
      <c r="S8" s="10">
        <f>'Cd analizė LT'!S248</f>
        <v>3.2000000000000003E-4</v>
      </c>
      <c r="T8" s="10">
        <f>'Cd analizė LT'!T248</f>
        <v>3.2000000000000003E-4</v>
      </c>
      <c r="U8" s="10">
        <f>'Cd analizė LT'!U248</f>
        <v>3.2000000000000003E-4</v>
      </c>
      <c r="V8" s="10">
        <f>'Cd analizė LT'!V248</f>
        <v>3.2000000000000003E-4</v>
      </c>
      <c r="W8" s="10">
        <f>'Cd analizė LT'!W248</f>
        <v>3.2000000000000003E-4</v>
      </c>
      <c r="X8" s="10">
        <f>'Cd analizė LT'!X248</f>
        <v>3.2000000000000003E-4</v>
      </c>
      <c r="Y8" s="10">
        <f>'Cd analizė LT'!Y248</f>
        <v>3.2000000000000003E-4</v>
      </c>
      <c r="Z8" s="10">
        <f>'Cd analizė LT'!Z248</f>
        <v>3.2000000000000003E-4</v>
      </c>
      <c r="AA8" s="10">
        <f>'Cd analizė LT'!AA248</f>
        <v>3.2000000000000003E-4</v>
      </c>
      <c r="AB8" s="10">
        <f>'Cd analizė LT'!AB248</f>
        <v>3.2000000000000003E-4</v>
      </c>
      <c r="AC8" s="10">
        <f>'Cd analizė LT'!AC248</f>
        <v>3.2000000000000003E-4</v>
      </c>
      <c r="AD8" s="10">
        <f>'Cd analizė LT'!AD248</f>
        <v>3.2000000000000003E-4</v>
      </c>
      <c r="AE8" s="10">
        <f>'Cd analizė LT'!AE248</f>
        <v>2.9999999999999997E-4</v>
      </c>
      <c r="AF8" s="10">
        <f>'Cd analizė LT'!AF248</f>
        <v>2.9999999999999997E-4</v>
      </c>
      <c r="AG8" s="10">
        <f>'Cd analizė LT'!AG248</f>
        <v>2.9999999999999997E-4</v>
      </c>
      <c r="AH8" s="10">
        <f>'Cd analizė LT'!AH248</f>
        <v>2.9999999999999997E-4</v>
      </c>
      <c r="AI8" s="10">
        <f>'Cd analizė LT'!AI248</f>
        <v>2.9999999999999997E-4</v>
      </c>
      <c r="AJ8" s="10">
        <f>'Cd analizė LT'!AJ248</f>
        <v>2.9999999999999997E-4</v>
      </c>
      <c r="AK8" s="10">
        <f>'Cd analizė LT'!AK248</f>
        <v>2.9999999999999997E-4</v>
      </c>
      <c r="AL8" s="10">
        <f>'Cd analizė LT'!AL248</f>
        <v>2.9999999999999997E-4</v>
      </c>
    </row>
    <row r="9" spans="1:44" x14ac:dyDescent="0.4">
      <c r="C9" s="2" t="str">
        <f>'[1]SO2 analize LT'!A188</f>
        <v>NE KELIŲ TRANSPORTAS IR MECHANIZMAI</v>
      </c>
      <c r="D9" s="10">
        <f>'Cd analizė LT'!D195</f>
        <v>7.2319526960114393E-3</v>
      </c>
      <c r="E9" s="10">
        <f>'Cd analizė LT'!E195</f>
        <v>5.8067564836353129E-3</v>
      </c>
      <c r="F9" s="10">
        <f>'Cd analizė LT'!F195</f>
        <v>4.5990553206255707E-3</v>
      </c>
      <c r="G9" s="10">
        <f>'Cd analizė LT'!G195</f>
        <v>4.1130308056091776E-3</v>
      </c>
      <c r="H9" s="10">
        <f>'Cd analizė LT'!H195</f>
        <v>4.0227692307048145E-3</v>
      </c>
      <c r="I9" s="10">
        <f>'Cd analizė LT'!I195</f>
        <v>3.4373167752191056E-3</v>
      </c>
      <c r="J9" s="10">
        <f>'Cd analizė LT'!J195</f>
        <v>2.6003153202266011E-3</v>
      </c>
      <c r="K9" s="10">
        <f>'Cd analizė LT'!K195</f>
        <v>2.4134446948353267E-3</v>
      </c>
      <c r="L9" s="10">
        <f>'Cd analizė LT'!L195</f>
        <v>2.1929346925421297E-3</v>
      </c>
      <c r="M9" s="10">
        <f>'Cd analizė LT'!M195</f>
        <v>1.7295147464218021E-3</v>
      </c>
      <c r="N9" s="10">
        <f>'Cd analizė LT'!N195</f>
        <v>1.5311225291964022E-3</v>
      </c>
      <c r="O9" s="10">
        <f>'Cd analizė LT'!O195</f>
        <v>1.3185383011499983E-3</v>
      </c>
      <c r="P9" s="10">
        <f>'Cd analizė LT'!P195</f>
        <v>1.3720380782403718E-3</v>
      </c>
      <c r="Q9" s="10">
        <f>'Cd analizė LT'!Q195</f>
        <v>1.4139481112459109E-3</v>
      </c>
      <c r="R9" s="10">
        <f>'Cd analizė LT'!R195</f>
        <v>1.4538930459735717E-3</v>
      </c>
      <c r="S9" s="10">
        <f>'Cd analizė LT'!S195</f>
        <v>3.3326545047490511E-3</v>
      </c>
      <c r="T9" s="10">
        <f>'Cd analizė LT'!T195</f>
        <v>3.2578626529078218E-3</v>
      </c>
      <c r="U9" s="10">
        <f>'Cd analizė LT'!U195</f>
        <v>3.3135313508797478E-3</v>
      </c>
      <c r="V9" s="10">
        <f>'Cd analizė LT'!V195</f>
        <v>3.3405332073484506E-3</v>
      </c>
      <c r="W9" s="10">
        <f>'Cd analizė LT'!W195</f>
        <v>2.9789634658007715E-3</v>
      </c>
      <c r="X9" s="10">
        <f>'Cd analizė LT'!X195</f>
        <v>3.0728353499982607E-3</v>
      </c>
      <c r="Y9" s="10">
        <f>'Cd analizė LT'!Y195</f>
        <v>3.1093296447512195E-3</v>
      </c>
      <c r="Z9" s="10">
        <f>'Cd analizė LT'!Z195</f>
        <v>2.9982593102931272E-3</v>
      </c>
      <c r="AA9" s="10">
        <f>'Cd analizė LT'!AA195</f>
        <v>2.791254651642561E-3</v>
      </c>
      <c r="AB9" s="10">
        <f>'Cd analizė LT'!AB195</f>
        <v>3.2151303226672476E-3</v>
      </c>
      <c r="AC9" s="10">
        <f>'Cd analizė LT'!AC195</f>
        <v>2.93757835037483E-3</v>
      </c>
      <c r="AD9" s="10">
        <f>'Cd analizė LT'!AD195</f>
        <v>3.0707019859173446E-3</v>
      </c>
      <c r="AE9" s="10">
        <f>'Cd analizė LT'!AE195</f>
        <v>3.2746372801273323E-3</v>
      </c>
      <c r="AF9" s="10">
        <f>'Cd analizė LT'!AF195</f>
        <v>3.0704629918074933E-3</v>
      </c>
      <c r="AG9" s="10">
        <f>'Cd analizė LT'!AG195</f>
        <v>3.290398155948949E-3</v>
      </c>
      <c r="AH9" s="10">
        <f>'Cd analizė LT'!AH195</f>
        <v>3.1751417942765849E-3</v>
      </c>
      <c r="AI9" s="10">
        <f>'Cd analizė LT'!AI195</f>
        <v>3.1023004181517065E-3</v>
      </c>
      <c r="AJ9" s="10">
        <f>'Cd analizė LT'!AJ195</f>
        <v>2.7323954016954181E-3</v>
      </c>
      <c r="AK9" s="10">
        <f>'Cd analizė LT'!AK195</f>
        <v>2.6724860562317878E-3</v>
      </c>
      <c r="AL9" s="10">
        <f>'Cd analizė LT'!AL195</f>
        <v>2.8846596675769377E-3</v>
      </c>
    </row>
    <row r="10" spans="1:44" x14ac:dyDescent="0.4">
      <c r="C10" s="2" t="str">
        <f>'[1]SO2 analize LT'!A124</f>
        <v>KELIŲ TRANSPORTAS</v>
      </c>
      <c r="D10" s="10">
        <f>'Cd analizė LT'!D132</f>
        <v>2.5125720907052504E-3</v>
      </c>
      <c r="E10" s="10">
        <f>'Cd analizė LT'!E132</f>
        <v>2.7532801597332994E-3</v>
      </c>
      <c r="F10" s="10">
        <f>'Cd analizė LT'!F132</f>
        <v>1.764976946227946E-3</v>
      </c>
      <c r="G10" s="10">
        <f>'Cd analizė LT'!G132</f>
        <v>1.3212767213874365E-3</v>
      </c>
      <c r="H10" s="10">
        <f>'Cd analizė LT'!H132</f>
        <v>9.9164421327500255E-4</v>
      </c>
      <c r="I10" s="10">
        <f>'Cd analizė LT'!I132</f>
        <v>1.3394178769507033E-3</v>
      </c>
      <c r="J10" s="10">
        <f>'Cd analizė LT'!J132</f>
        <v>1.4745653225775859E-3</v>
      </c>
      <c r="K10" s="10">
        <f>'Cd analizė LT'!K132</f>
        <v>1.650472937177841E-3</v>
      </c>
      <c r="L10" s="10">
        <f>'Cd analizė LT'!L132</f>
        <v>1.7435351794741275E-3</v>
      </c>
      <c r="M10" s="10">
        <f>'Cd analizė LT'!M132</f>
        <v>1.569242760112082E-3</v>
      </c>
      <c r="N10" s="10">
        <f>'Cd analizė LT'!N132</f>
        <v>1.4005445633346698E-3</v>
      </c>
      <c r="O10" s="10">
        <f>'Cd analizė LT'!O132</f>
        <v>1.5287990819774467E-3</v>
      </c>
      <c r="P10" s="10">
        <f>'Cd analizė LT'!P132</f>
        <v>1.578904417572187E-3</v>
      </c>
      <c r="Q10" s="10">
        <f>'Cd analizė LT'!Q132</f>
        <v>1.6199587099415315E-3</v>
      </c>
      <c r="R10" s="10">
        <f>'Cd analizė LT'!R132</f>
        <v>1.7963563748220198E-3</v>
      </c>
      <c r="S10" s="10">
        <f>'Cd analizė LT'!S132</f>
        <v>5.2069899999999999E-3</v>
      </c>
      <c r="T10" s="10">
        <f>'Cd analizė LT'!T132</f>
        <v>6.0548300000000006E-3</v>
      </c>
      <c r="U10" s="10">
        <f>'Cd analizė LT'!U132</f>
        <v>6.8503600000000007E-3</v>
      </c>
      <c r="V10" s="10">
        <f>'Cd analizė LT'!V132</f>
        <v>6.8126000000000003E-3</v>
      </c>
      <c r="W10" s="10">
        <f>'Cd analizė LT'!W132</f>
        <v>5.5080600000000004E-3</v>
      </c>
      <c r="X10" s="10">
        <f>'Cd analizė LT'!X132</f>
        <v>5.6751900000000001E-3</v>
      </c>
      <c r="Y10" s="10">
        <f>'Cd analizė LT'!Y132</f>
        <v>5.63899E-3</v>
      </c>
      <c r="Z10" s="10">
        <f>'Cd analizė LT'!Z132</f>
        <v>5.4061699999999992E-3</v>
      </c>
      <c r="AA10" s="10">
        <f>'Cd analizė LT'!AA132</f>
        <v>7.0731600000000002E-3</v>
      </c>
      <c r="AB10" s="10">
        <f>'Cd analizė LT'!AB132</f>
        <v>5.1398099999999999E-3</v>
      </c>
      <c r="AC10" s="10">
        <f>'Cd analizė LT'!AC132</f>
        <v>6.2551300000000002E-3</v>
      </c>
      <c r="AD10" s="10">
        <f>'Cd analizė LT'!AD132</f>
        <v>7.6121000000000001E-3</v>
      </c>
      <c r="AE10" s="10">
        <f>'Cd analizė LT'!AE132</f>
        <v>7.9877000000000004E-3</v>
      </c>
      <c r="AF10" s="10">
        <f>'Cd analizė LT'!AF132</f>
        <v>8.4869999999999998E-3</v>
      </c>
      <c r="AG10" s="10">
        <f>'Cd analizė LT'!AG132</f>
        <v>8.8722999999999996E-3</v>
      </c>
      <c r="AH10" s="10">
        <f>'Cd analizė LT'!AH132</f>
        <v>7.8340000000000007E-3</v>
      </c>
      <c r="AI10" s="10">
        <f>'Cd analizė LT'!AI132</f>
        <v>7.9158000000000006E-3</v>
      </c>
      <c r="AJ10" s="10">
        <f>'Cd analizė LT'!AJ132</f>
        <v>8.5395000000000002E-3</v>
      </c>
      <c r="AK10" s="10">
        <f>'Cd analizė LT'!AK132</f>
        <v>8.7259E-3</v>
      </c>
      <c r="AL10" s="10">
        <f>'Cd analizė LT'!AL132</f>
        <v>9.1943000000000007E-3</v>
      </c>
    </row>
    <row r="11" spans="1:44" x14ac:dyDescent="0.4">
      <c r="C11" s="2" t="str">
        <f>'[1]SO2 analize LT'!A314</f>
        <v>KITI PRAMONĖS PROCESAI</v>
      </c>
      <c r="D11" s="10">
        <f>'Cd analizė LT'!D287+'Cd analizė LT'!D316</f>
        <v>2.1159999999999998E-3</v>
      </c>
      <c r="E11" s="10">
        <f>'Cd analizė LT'!E287+'Cd analizė LT'!E316</f>
        <v>1.678E-3</v>
      </c>
      <c r="F11" s="10">
        <f>'Cd analizė LT'!F287+'Cd analizė LT'!F316</f>
        <v>7.7399999999999995E-4</v>
      </c>
      <c r="G11" s="10">
        <f>'Cd analizė LT'!G287+'Cd analizė LT'!G316</f>
        <v>4.7199999999999998E-4</v>
      </c>
      <c r="H11" s="10">
        <f>'Cd analizė LT'!H287+'Cd analizė LT'!H316</f>
        <v>3.5E-4</v>
      </c>
      <c r="I11" s="10">
        <f>'Cd analizė LT'!I287+'Cd analizė LT'!I316</f>
        <v>3.4400000000000001E-4</v>
      </c>
      <c r="J11" s="10">
        <f>'Cd analizė LT'!J287+'Cd analizė LT'!J316</f>
        <v>3.1799999999999998E-4</v>
      </c>
      <c r="K11" s="10">
        <f>'Cd analizė LT'!K287+'Cd analizė LT'!K316</f>
        <v>4.0999999999999999E-4</v>
      </c>
      <c r="L11" s="10">
        <f>'Cd analizė LT'!L287+'Cd analizė LT'!L316</f>
        <v>5.0600000000000005E-4</v>
      </c>
      <c r="M11" s="10">
        <f>'Cd analizė LT'!M287+'Cd analizė LT'!M316</f>
        <v>4.6799999999999999E-4</v>
      </c>
      <c r="N11" s="10">
        <f>'Cd analizė LT'!N287+'Cd analizė LT'!N316</f>
        <v>4.64E-4</v>
      </c>
      <c r="O11" s="10">
        <f>'Cd analizė LT'!O287+'Cd analizė LT'!O316</f>
        <v>4.9200000000000003E-4</v>
      </c>
      <c r="P11" s="10">
        <f>'Cd analizė LT'!P287+'Cd analizė LT'!P316</f>
        <v>3.5E-4</v>
      </c>
      <c r="Q11" s="10">
        <f>'Cd analizė LT'!Q287+'Cd analizė LT'!Q316</f>
        <v>3.1599999999999998E-4</v>
      </c>
      <c r="R11" s="10">
        <f>'Cd analizė LT'!R287+'Cd analizė LT'!R316</f>
        <v>2.9399999999999999E-4</v>
      </c>
      <c r="S11" s="10">
        <f>'Cd analizė LT'!S287+'Cd analizė LT'!S316</f>
        <v>8.7290799999999993E-4</v>
      </c>
      <c r="T11" s="10">
        <f>'Cd analizė LT'!T287+'Cd analizė LT'!T316</f>
        <v>9.8780400000000011E-4</v>
      </c>
      <c r="U11" s="10">
        <f>'Cd analizė LT'!U287+'Cd analizė LT'!U316</f>
        <v>1.40408E-3</v>
      </c>
      <c r="V11" s="10">
        <f>'Cd analizė LT'!V287+'Cd analizė LT'!V316</f>
        <v>1.4974280000000001E-3</v>
      </c>
      <c r="W11" s="10">
        <f>'Cd analizė LT'!W287+'Cd analizė LT'!W316</f>
        <v>5.9055200000000005E-4</v>
      </c>
      <c r="X11" s="10">
        <f>'Cd analizė LT'!X287+'Cd analizė LT'!X316</f>
        <v>7.0793200000000009E-4</v>
      </c>
      <c r="Y11" s="10">
        <f>'Cd analizė LT'!Y287+'Cd analizė LT'!Y316</f>
        <v>6.9164399999999994E-4</v>
      </c>
      <c r="Z11" s="10">
        <f>'Cd analizė LT'!Z287+'Cd analizė LT'!Z316</f>
        <v>9.4016399999999995E-4</v>
      </c>
      <c r="AA11" s="10">
        <f>'Cd analizė LT'!AA287+'Cd analizė LT'!AA316</f>
        <v>1.1461959999999999E-3</v>
      </c>
      <c r="AB11" s="10">
        <f>'Cd analizė LT'!AB287+'Cd analizė LT'!AB316</f>
        <v>1.0461439999999999E-3</v>
      </c>
      <c r="AC11" s="10">
        <f>'Cd analizė LT'!AC287+'Cd analizė LT'!AC316</f>
        <v>9.2751200000000002E-4</v>
      </c>
      <c r="AD11" s="10">
        <f>'Cd analizė LT'!AD287+'Cd analizė LT'!AD316</f>
        <v>7.4710399999999995E-4</v>
      </c>
      <c r="AE11" s="10">
        <f>'Cd analizė LT'!AE287+'Cd analizė LT'!AE316</f>
        <v>8.3305200000000003E-4</v>
      </c>
      <c r="AF11" s="10">
        <f>'Cd analizė LT'!AF287+'Cd analizė LT'!AF316</f>
        <v>9.1937599999999996E-4</v>
      </c>
      <c r="AG11" s="10">
        <f>'Cd analizė LT'!AG287+'Cd analizė LT'!AG316</f>
        <v>1.0442400000000001E-3</v>
      </c>
      <c r="AH11" s="10">
        <f>'Cd analizė LT'!AH287+'Cd analizė LT'!AH316</f>
        <v>7.1852999999999999E-4</v>
      </c>
      <c r="AI11" s="10">
        <f>'Cd analizė LT'!AI287+'Cd analizė LT'!AI316</f>
        <v>7.8814489999999994E-4</v>
      </c>
      <c r="AJ11" s="10">
        <f>'Cd analizė LT'!AJ287+'Cd analizė LT'!AJ316</f>
        <v>1.0172460000000001E-3</v>
      </c>
      <c r="AK11" s="10">
        <f>'Cd analizė LT'!AK287+'Cd analizė LT'!AK316</f>
        <v>5.2365190000000007E-4</v>
      </c>
      <c r="AL11" s="10">
        <f>'Cd analizė LT'!AL287+'Cd analizė LT'!AL316</f>
        <v>9.1709920000000006E-4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'Cd analizė LT'!D378</f>
        <v>5.5475946000000005E-3</v>
      </c>
      <c r="E13" s="10">
        <f>'Cd analizė LT'!E378</f>
        <v>5.3929616000000001E-3</v>
      </c>
      <c r="F13" s="10">
        <f>'Cd analizė LT'!F378</f>
        <v>5.0468442000000001E-3</v>
      </c>
      <c r="G13" s="10">
        <f>'Cd analizė LT'!G378</f>
        <v>5.6273269999999997E-3</v>
      </c>
      <c r="H13" s="10">
        <f>'Cd analizė LT'!H378</f>
        <v>5.0186516999999996E-3</v>
      </c>
      <c r="I13" s="10">
        <f>'Cd analizė LT'!I378</f>
        <v>4.7897450000000006E-3</v>
      </c>
      <c r="J13" s="10">
        <f>'Cd analizė LT'!J378</f>
        <v>4.7379131000000003E-3</v>
      </c>
      <c r="K13" s="10">
        <f>'Cd analizė LT'!K378</f>
        <v>5.0091705999999996E-3</v>
      </c>
      <c r="L13" s="10">
        <f>'Cd analizė LT'!L378</f>
        <v>5.3918534000000004E-3</v>
      </c>
      <c r="M13" s="10">
        <f>'Cd analizė LT'!M378</f>
        <v>4.630449E-3</v>
      </c>
      <c r="N13" s="10">
        <f>'Cd analizė LT'!N378</f>
        <v>4.114515E-3</v>
      </c>
      <c r="O13" s="10">
        <f>'Cd analizė LT'!O378</f>
        <v>4.2450730000000002E-3</v>
      </c>
      <c r="P13" s="10">
        <f>'Cd analizė LT'!P378</f>
        <v>3.9194290000000003E-3</v>
      </c>
      <c r="Q13" s="10">
        <f>'Cd analizė LT'!Q378</f>
        <v>3.8886569999999998E-3</v>
      </c>
      <c r="R13" s="10">
        <f>'Cd analizė LT'!R378</f>
        <v>3.9630209999999997E-3</v>
      </c>
      <c r="S13" s="10">
        <f>'Cd analizė LT'!S378</f>
        <v>5.5867360000000001E-3</v>
      </c>
      <c r="T13" s="10">
        <f>'Cd analizė LT'!T378</f>
        <v>5.3514130000000002E-3</v>
      </c>
      <c r="U13" s="10">
        <f>'Cd analizė LT'!U378</f>
        <v>5.9632495000000001E-3</v>
      </c>
      <c r="V13" s="10">
        <f>'Cd analizė LT'!V378</f>
        <v>6.5187107999999999E-3</v>
      </c>
      <c r="W13" s="10">
        <f>'Cd analizė LT'!W378</f>
        <v>7.1648071999999997E-3</v>
      </c>
      <c r="X13" s="10">
        <f>'Cd analizė LT'!X378</f>
        <v>7.2491559000000001E-3</v>
      </c>
      <c r="Y13" s="10">
        <f>'Cd analizė LT'!Y378</f>
        <v>6.8494705400000003E-3</v>
      </c>
      <c r="Z13" s="10">
        <f>'Cd analizė LT'!Z378</f>
        <v>5.7281846499999999E-3</v>
      </c>
      <c r="AA13" s="10">
        <f>'Cd analizė LT'!AA378</f>
        <v>5.6920547300000008E-3</v>
      </c>
      <c r="AB13" s="10">
        <f>'Cd analizė LT'!AB378</f>
        <v>5.9813179700000003E-3</v>
      </c>
      <c r="AC13" s="10">
        <f>'Cd analizė LT'!AC378</f>
        <v>6.7637202599999998E-3</v>
      </c>
      <c r="AD13" s="10">
        <f>'Cd analizė LT'!AD378</f>
        <v>6.3644784500000006E-3</v>
      </c>
      <c r="AE13" s="10">
        <f>'Cd analizė LT'!AE378</f>
        <v>6.4987968100000005E-3</v>
      </c>
      <c r="AF13" s="10">
        <f>'Cd analizė LT'!AF378</f>
        <v>6.41753202E-3</v>
      </c>
      <c r="AG13" s="10">
        <f>'Cd analizė LT'!AG378</f>
        <v>7.5168455599999989E-3</v>
      </c>
      <c r="AH13" s="10">
        <f>'Cd analizė LT'!AH378</f>
        <v>8.8941328899999998E-3</v>
      </c>
      <c r="AI13" s="10">
        <f>'Cd analizė LT'!AI378</f>
        <v>1.1302184809999999E-2</v>
      </c>
      <c r="AJ13" s="10">
        <f>'Cd analizė LT'!AJ378</f>
        <v>1.015842808E-2</v>
      </c>
      <c r="AK13" s="10">
        <f>'Cd analizė LT'!AK378</f>
        <v>9.5609740500000005E-3</v>
      </c>
      <c r="AL13" s="10">
        <f>'Cd analizė LT'!AL378</f>
        <v>1.00141482E-2</v>
      </c>
    </row>
    <row r="14" spans="1:44" x14ac:dyDescent="0.4">
      <c r="C14" s="2" t="str">
        <f>'[1]KD2.5 analize LT'!A372</f>
        <v>GAISRAI</v>
      </c>
      <c r="D14" s="10">
        <f>'Cd analizė LT'!D394</f>
        <v>1.197589E-3</v>
      </c>
      <c r="E14" s="10">
        <f>'Cd analizė LT'!E394</f>
        <v>1.297943E-3</v>
      </c>
      <c r="F14" s="10">
        <f>'Cd analizė LT'!F394</f>
        <v>2.0213190000000002E-3</v>
      </c>
      <c r="G14" s="10">
        <f>'Cd analizė LT'!G394</f>
        <v>1.83416E-3</v>
      </c>
      <c r="H14" s="10">
        <f>'Cd analizė LT'!H394</f>
        <v>2.1563490000000001E-3</v>
      </c>
      <c r="I14" s="10">
        <f>'Cd analizė LT'!I394</f>
        <v>2.1152430000000002E-3</v>
      </c>
      <c r="J14" s="10">
        <f>'Cd analizė LT'!J394</f>
        <v>2.6663860000000002E-3</v>
      </c>
      <c r="K14" s="10">
        <f>'Cd analizė LT'!K394</f>
        <v>2.6163240000000002E-3</v>
      </c>
      <c r="L14" s="10">
        <f>'Cd analizė LT'!L394</f>
        <v>2.1407330000000001E-3</v>
      </c>
      <c r="M14" s="10">
        <f>'Cd analizė LT'!M394</f>
        <v>3.215463E-3</v>
      </c>
      <c r="N14" s="10">
        <f>'Cd analizė LT'!N394</f>
        <v>2.660875E-3</v>
      </c>
      <c r="O14" s="10">
        <f>'Cd analizė LT'!O394</f>
        <v>2.7118559999999999E-3</v>
      </c>
      <c r="P14" s="10">
        <f>'Cd analizė LT'!P394</f>
        <v>4.8783089999999999E-3</v>
      </c>
      <c r="Q14" s="10">
        <f>'Cd analizė LT'!Q394</f>
        <v>4.201321E-3</v>
      </c>
      <c r="R14" s="10">
        <f>'Cd analizė LT'!R394</f>
        <v>3.4664629999999999E-3</v>
      </c>
      <c r="S14" s="10">
        <f>'Cd analizė LT'!S394</f>
        <v>4.1272390000000004E-3</v>
      </c>
      <c r="T14" s="10">
        <f>'Cd analizė LT'!T394</f>
        <v>4.3732780000000004E-3</v>
      </c>
      <c r="U14" s="10">
        <f>'Cd analizė LT'!U394</f>
        <v>3.925754E-3</v>
      </c>
      <c r="V14" s="10">
        <f>'Cd analizė LT'!V394</f>
        <v>3.5816120000000001E-3</v>
      </c>
      <c r="W14" s="10">
        <f>'Cd analizė LT'!W394</f>
        <v>3.3036239999999998E-3</v>
      </c>
      <c r="X14" s="10">
        <f>'Cd analizė LT'!X394</f>
        <v>3.1155520000000002E-3</v>
      </c>
      <c r="Y14" s="10">
        <f>'Cd analizė LT'!Y394</f>
        <v>2.91136E-3</v>
      </c>
      <c r="Z14" s="10">
        <f>'Cd analizė LT'!Z394</f>
        <v>2.8963299999999999E-3</v>
      </c>
      <c r="AA14" s="10">
        <f>'Cd analizė LT'!AA394</f>
        <v>2.7653299999999999E-3</v>
      </c>
      <c r="AB14" s="10">
        <f>'Cd analizė LT'!AB394</f>
        <v>2.8969600000000001E-3</v>
      </c>
      <c r="AC14" s="10">
        <f>'Cd analizė LT'!AC394</f>
        <v>2.6125900000000001E-3</v>
      </c>
      <c r="AD14" s="10">
        <f>'Cd analizė LT'!AD394</f>
        <v>1.8546890000000001E-3</v>
      </c>
      <c r="AE14" s="10">
        <f>'Cd analizė LT'!AE394</f>
        <v>2.170141E-3</v>
      </c>
      <c r="AF14" s="10">
        <f>'Cd analizė LT'!AF394</f>
        <v>2.6360440000000001E-3</v>
      </c>
      <c r="AG14" s="10">
        <f>'Cd analizė LT'!AG394</f>
        <v>2.250691E-3</v>
      </c>
      <c r="AH14" s="10">
        <f>'Cd analizė LT'!AH394</f>
        <v>2.1503949999999998E-3</v>
      </c>
      <c r="AI14" s="10">
        <f>'Cd analizė LT'!AI394</f>
        <v>2.419006E-3</v>
      </c>
      <c r="AJ14" s="10">
        <f>'Cd analizė LT'!AJ394</f>
        <v>2.1515670000000001E-3</v>
      </c>
      <c r="AK14" s="10">
        <f>'Cd analizė LT'!AK394</f>
        <v>2.0602350000000001E-3</v>
      </c>
      <c r="AL14" s="10">
        <f>'Cd analizė LT'!AL394</f>
        <v>1.9801770000000001E-3</v>
      </c>
    </row>
    <row r="15" spans="1:44" x14ac:dyDescent="0.4">
      <c r="C15" s="2" t="s">
        <v>294</v>
      </c>
      <c r="D15" s="10">
        <f>SUM(D6:D14)</f>
        <v>0.23461111225513773</v>
      </c>
      <c r="E15" s="10">
        <f t="shared" ref="E15:R15" si="0">SUM(E6:E14)</f>
        <v>0.25399974124336866</v>
      </c>
      <c r="F15" s="10">
        <f t="shared" si="0"/>
        <v>0.13974199546685351</v>
      </c>
      <c r="G15" s="10">
        <f t="shared" si="0"/>
        <v>0.14775559452699663</v>
      </c>
      <c r="H15" s="10">
        <f t="shared" si="0"/>
        <v>0.13840111414397982</v>
      </c>
      <c r="I15" s="10">
        <f t="shared" si="0"/>
        <v>0.1170904226521698</v>
      </c>
      <c r="J15" s="10">
        <f t="shared" si="0"/>
        <v>0.12483877974280419</v>
      </c>
      <c r="K15" s="10">
        <f t="shared" si="0"/>
        <v>0.11914271223201316</v>
      </c>
      <c r="L15" s="10">
        <f t="shared" si="0"/>
        <v>0.1448394562720163</v>
      </c>
      <c r="M15" s="10">
        <f t="shared" si="0"/>
        <v>0.11794446950653387</v>
      </c>
      <c r="N15" s="10">
        <f t="shared" si="0"/>
        <v>0.10361367709253108</v>
      </c>
      <c r="O15" s="10">
        <f t="shared" si="0"/>
        <v>0.11486276638312747</v>
      </c>
      <c r="P15" s="10">
        <f t="shared" si="0"/>
        <v>0.12051898049581257</v>
      </c>
      <c r="Q15" s="10">
        <f t="shared" si="0"/>
        <v>0.11849720482118743</v>
      </c>
      <c r="R15" s="10">
        <f t="shared" si="0"/>
        <v>0.12621198242079559</v>
      </c>
      <c r="S15" s="10">
        <f>SUM(S6:S14)</f>
        <v>0.13868843850474907</v>
      </c>
      <c r="T15" s="10">
        <f t="shared" ref="T15:AL15" si="1">SUM(T6:T14)</f>
        <v>0.13784811615290785</v>
      </c>
      <c r="U15" s="10">
        <f t="shared" si="1"/>
        <v>0.12586839685087975</v>
      </c>
      <c r="V15" s="10">
        <f t="shared" si="1"/>
        <v>0.13972911600734841</v>
      </c>
      <c r="W15" s="10">
        <f t="shared" si="1"/>
        <v>0.13486975666580078</v>
      </c>
      <c r="X15" s="10">
        <f t="shared" si="1"/>
        <v>0.13438716524999825</v>
      </c>
      <c r="Y15" s="10">
        <f t="shared" si="1"/>
        <v>0.12800425418475123</v>
      </c>
      <c r="Z15" s="10">
        <f t="shared" si="1"/>
        <v>0.13354418796029313</v>
      </c>
      <c r="AA15" s="10">
        <f t="shared" si="1"/>
        <v>0.13548529538164258</v>
      </c>
      <c r="AB15" s="10">
        <f t="shared" si="1"/>
        <v>0.12466579229266725</v>
      </c>
      <c r="AC15" s="10">
        <f t="shared" si="1"/>
        <v>0.13227143061037483</v>
      </c>
      <c r="AD15" s="10">
        <f t="shared" si="1"/>
        <v>0.13454997343591732</v>
      </c>
      <c r="AE15" s="10">
        <f t="shared" si="1"/>
        <v>0.13867382709012732</v>
      </c>
      <c r="AF15" s="10">
        <f t="shared" si="1"/>
        <v>0.12703761501180746</v>
      </c>
      <c r="AG15" s="10">
        <f t="shared" si="1"/>
        <v>0.12305587471594895</v>
      </c>
      <c r="AH15" s="10">
        <f t="shared" si="1"/>
        <v>0.11636149968427657</v>
      </c>
      <c r="AI15" s="10">
        <f t="shared" si="1"/>
        <v>0.12682703612815169</v>
      </c>
      <c r="AJ15" s="10">
        <f t="shared" si="1"/>
        <v>0.1282783364816954</v>
      </c>
      <c r="AK15" s="10">
        <f t="shared" si="1"/>
        <v>0.12722294700623177</v>
      </c>
      <c r="AL15" s="10">
        <f t="shared" si="1"/>
        <v>0.12797868406757693</v>
      </c>
    </row>
    <row r="16" spans="1:44" hidden="1" x14ac:dyDescent="0.4">
      <c r="C16" s="2" t="s">
        <v>295</v>
      </c>
      <c r="D16" s="10">
        <f>D15-'Cd analizė LT'!D8</f>
        <v>0</v>
      </c>
      <c r="E16" s="10">
        <f>E15-'Cd analizė LT'!E8</f>
        <v>0</v>
      </c>
      <c r="F16" s="10">
        <f>F15-'Cd analizė LT'!F8</f>
        <v>0</v>
      </c>
      <c r="G16" s="10">
        <f>G15-'Cd analizė LT'!G8</f>
        <v>0</v>
      </c>
      <c r="H16" s="10">
        <f>H15-'Cd analizė LT'!H8</f>
        <v>0</v>
      </c>
      <c r="I16" s="10">
        <f>I15-'Cd analizė LT'!I8</f>
        <v>0</v>
      </c>
      <c r="J16" s="10">
        <f>J15-'Cd analizė LT'!J8</f>
        <v>0</v>
      </c>
      <c r="K16" s="10">
        <f>K15-'Cd analizė LT'!K8</f>
        <v>0</v>
      </c>
      <c r="L16" s="10">
        <f>L15-'Cd analizė LT'!L8</f>
        <v>0</v>
      </c>
      <c r="M16" s="10">
        <f>M15-'Cd analizė LT'!M8</f>
        <v>0</v>
      </c>
      <c r="N16" s="10">
        <f>N15-'Cd analizė LT'!N8</f>
        <v>0</v>
      </c>
      <c r="O16" s="10">
        <f>O15-'Cd analizė LT'!O8</f>
        <v>0</v>
      </c>
      <c r="P16" s="10">
        <f>P15-'Cd analizė LT'!P8</f>
        <v>0</v>
      </c>
      <c r="Q16" s="10">
        <f>Q15-'Cd analizė LT'!Q8</f>
        <v>0</v>
      </c>
      <c r="R16" s="10">
        <f>R15-'Cd analizė LT'!R8</f>
        <v>0</v>
      </c>
      <c r="S16" s="10">
        <f>S15-'Cd analizė LT'!S8</f>
        <v>0</v>
      </c>
      <c r="T16" s="10">
        <f>T15-'Cd analizė LT'!T8</f>
        <v>0</v>
      </c>
      <c r="U16" s="10">
        <f>U15-'Cd analizė LT'!U8</f>
        <v>0</v>
      </c>
      <c r="V16" s="10">
        <f>V15-'Cd analizė LT'!V8</f>
        <v>0</v>
      </c>
      <c r="W16" s="10">
        <f>W15-'Cd analizė LT'!W8</f>
        <v>0</v>
      </c>
      <c r="X16" s="10">
        <f>X15-'Cd analizė LT'!X8</f>
        <v>0</v>
      </c>
      <c r="Y16" s="10">
        <f>Y15-'Cd analizė LT'!Y8</f>
        <v>0</v>
      </c>
      <c r="Z16" s="10">
        <f>Z15-'Cd analizė LT'!Z8</f>
        <v>0</v>
      </c>
      <c r="AA16" s="10">
        <f>AA15-'Cd analizė LT'!AA8</f>
        <v>0</v>
      </c>
      <c r="AB16" s="10">
        <f>AB15-'Cd analizė LT'!AB8</f>
        <v>0</v>
      </c>
      <c r="AC16" s="10">
        <f>AC15-'Cd analizė LT'!AC8</f>
        <v>0</v>
      </c>
      <c r="AD16" s="10">
        <f>AD15-'Cd analizė LT'!AD8</f>
        <v>-1.7000000000017002E-5</v>
      </c>
      <c r="AE16" s="10">
        <f>AE15-'Cd analizė LT'!AE8</f>
        <v>-5.6000000000000494E-5</v>
      </c>
      <c r="AF16" s="10">
        <f>AF15-'Cd analizė LT'!AF8</f>
        <v>-3.3000000000033003E-5</v>
      </c>
      <c r="AG16" s="10">
        <f>AG15-'Cd analizė LT'!AG8</f>
        <v>-3.4999999999896225E-6</v>
      </c>
      <c r="AH16" s="10">
        <f>AH15-'Cd analizė LT'!AH8</f>
        <v>0</v>
      </c>
      <c r="AI16" s="10">
        <f>AI15-'Cd analizė LT'!AI8</f>
        <v>0</v>
      </c>
      <c r="AJ16" s="10">
        <f>AJ15-'Cd analizė LT'!AJ8</f>
        <v>0</v>
      </c>
      <c r="AK16" s="10">
        <f>AK15-'Cd analizė LT'!AK8</f>
        <v>0</v>
      </c>
      <c r="AL16" s="10">
        <f>AL15-'Cd analizė LT'!AL8</f>
        <v>0</v>
      </c>
    </row>
    <row r="19" spans="1:38" ht="20" x14ac:dyDescent="0.4">
      <c r="A19" s="45" t="s">
        <v>305</v>
      </c>
    </row>
    <row r="21" spans="1:38" x14ac:dyDescent="0.4">
      <c r="C21" s="2" t="s">
        <v>28</v>
      </c>
      <c r="D21" s="24">
        <f t="shared" ref="D21:AI28" si="2">D6/D$15</f>
        <v>0.90058992448169539</v>
      </c>
      <c r="E21" s="24">
        <f t="shared" si="2"/>
        <v>0.91063006154160286</v>
      </c>
      <c r="F21" s="24">
        <f t="shared" si="2"/>
        <v>0.88407067315210786</v>
      </c>
      <c r="G21" s="24">
        <f t="shared" si="2"/>
        <v>0.89260105799853695</v>
      </c>
      <c r="H21" s="24">
        <f t="shared" si="2"/>
        <v>0.89649350561530194</v>
      </c>
      <c r="I21" s="24">
        <f t="shared" si="2"/>
        <v>0.8840492472001662</v>
      </c>
      <c r="J21" s="24">
        <f t="shared" si="2"/>
        <v>0.89088983590782544</v>
      </c>
      <c r="K21" s="24">
        <f t="shared" si="2"/>
        <v>0.87766425693222705</v>
      </c>
      <c r="L21" s="24">
        <f t="shared" si="2"/>
        <v>0.89560816740695293</v>
      </c>
      <c r="M21" s="24">
        <f t="shared" si="2"/>
        <v>0.88325294467689242</v>
      </c>
      <c r="N21" s="24">
        <f t="shared" si="2"/>
        <v>0.87918528283334674</v>
      </c>
      <c r="O21" s="24">
        <f t="shared" si="2"/>
        <v>0.88165646004217946</v>
      </c>
      <c r="P21" s="24">
        <f t="shared" si="2"/>
        <v>0.8725704413310551</v>
      </c>
      <c r="Q21" s="24">
        <f t="shared" si="2"/>
        <v>0.87327224432130746</v>
      </c>
      <c r="R21" s="24">
        <f t="shared" si="2"/>
        <v>0.87594891451276435</v>
      </c>
      <c r="S21" s="24">
        <f t="shared" si="2"/>
        <v>0.82637682156956049</v>
      </c>
      <c r="T21" s="24">
        <f t="shared" si="2"/>
        <v>0.82307202786975941</v>
      </c>
      <c r="U21" s="24">
        <f t="shared" si="2"/>
        <v>0.80795040331276935</v>
      </c>
      <c r="V21" s="24">
        <f t="shared" si="2"/>
        <v>0.80861623710592956</v>
      </c>
      <c r="W21" s="24">
        <f t="shared" si="2"/>
        <v>0.82119781882934417</v>
      </c>
      <c r="X21" s="24">
        <f t="shared" si="2"/>
        <v>0.81633911836682194</v>
      </c>
      <c r="Y21" s="24">
        <f t="shared" si="2"/>
        <v>0.81192973360084575</v>
      </c>
      <c r="Z21" s="24">
        <f t="shared" si="2"/>
        <v>0.83075184097855725</v>
      </c>
      <c r="AA21" s="24">
        <f t="shared" si="2"/>
        <v>0.82033478014662264</v>
      </c>
      <c r="AB21" s="24">
        <f t="shared" si="2"/>
        <v>0.82041294663970055</v>
      </c>
      <c r="AC21" s="24">
        <f t="shared" si="2"/>
        <v>0.81839214636504676</v>
      </c>
      <c r="AD21" s="24">
        <f t="shared" si="2"/>
        <v>0.81693735935482392</v>
      </c>
      <c r="AE21" s="24">
        <f t="shared" si="2"/>
        <v>0.81269481318024062</v>
      </c>
      <c r="AF21" s="24">
        <f t="shared" si="2"/>
        <v>0.79001955437113536</v>
      </c>
      <c r="AG21" s="24">
        <f t="shared" si="2"/>
        <v>0.77219718456630726</v>
      </c>
      <c r="AH21" s="24">
        <f t="shared" si="2"/>
        <v>0.76776511339576614</v>
      </c>
      <c r="AI21" s="24">
        <f t="shared" si="2"/>
        <v>0.76499934841940198</v>
      </c>
      <c r="AJ21" s="24">
        <f t="shared" ref="AJ21:AL26" si="3">AJ6/AJ$15</f>
        <v>0.7737721171194295</v>
      </c>
      <c r="AK21" s="24">
        <f t="shared" si="3"/>
        <v>0.77683863112492524</v>
      </c>
      <c r="AL21" s="24">
        <f t="shared" si="3"/>
        <v>0.76782552278872251</v>
      </c>
    </row>
    <row r="22" spans="1:38" x14ac:dyDescent="0.4">
      <c r="C22" s="2" t="s">
        <v>66</v>
      </c>
      <c r="D22" s="24">
        <f t="shared" si="2"/>
        <v>2.0105612026042056E-2</v>
      </c>
      <c r="E22" s="24">
        <f t="shared" si="2"/>
        <v>2.2720495586924804E-2</v>
      </c>
      <c r="F22" s="24">
        <f t="shared" si="2"/>
        <v>1.4269153616551672E-2</v>
      </c>
      <c r="G22" s="24">
        <f t="shared" si="2"/>
        <v>1.6926601040091506E-2</v>
      </c>
      <c r="H22" s="24">
        <f t="shared" si="2"/>
        <v>1.2904520393831581E-2</v>
      </c>
      <c r="I22" s="24">
        <f t="shared" si="2"/>
        <v>1.3246173041901293E-2</v>
      </c>
      <c r="J22" s="24">
        <f t="shared" si="2"/>
        <v>1.4610844512881719E-2</v>
      </c>
      <c r="K22" s="24">
        <f t="shared" si="2"/>
        <v>2.0781799856783089E-2</v>
      </c>
      <c r="L22" s="24">
        <f t="shared" si="2"/>
        <v>2.1713696536484646E-2</v>
      </c>
      <c r="M22" s="24">
        <f t="shared" si="2"/>
        <v>1.8288267428092565E-2</v>
      </c>
      <c r="N22" s="24">
        <f t="shared" si="2"/>
        <v>2.2651449749283938E-2</v>
      </c>
      <c r="O22" s="24">
        <f t="shared" si="2"/>
        <v>2.8703818511586068E-2</v>
      </c>
      <c r="P22" s="24">
        <f t="shared" si="2"/>
        <v>2.7041383743809832E-2</v>
      </c>
      <c r="Q22" s="24">
        <f t="shared" si="2"/>
        <v>3.0186366044648069E-2</v>
      </c>
      <c r="R22" s="24">
        <f t="shared" si="2"/>
        <v>3.4568825529208397E-2</v>
      </c>
      <c r="S22" s="24">
        <f t="shared" si="2"/>
        <v>3.3405812697511576E-2</v>
      </c>
      <c r="T22" s="24">
        <f t="shared" si="2"/>
        <v>2.9336635950209126E-2</v>
      </c>
      <c r="U22" s="24">
        <f t="shared" si="2"/>
        <v>1.9035755280482493E-2</v>
      </c>
      <c r="V22" s="24">
        <f t="shared" si="2"/>
        <v>3.3428966943112627E-2</v>
      </c>
      <c r="W22" s="24">
        <f t="shared" si="2"/>
        <v>3.1504468496438148E-2</v>
      </c>
      <c r="X22" s="24">
        <f t="shared" si="2"/>
        <v>3.3790429253808964E-2</v>
      </c>
      <c r="Y22" s="24">
        <f t="shared" si="2"/>
        <v>3.556913033084478E-2</v>
      </c>
      <c r="Z22" s="24">
        <f t="shared" si="2"/>
        <v>3.2296426118390044E-2</v>
      </c>
      <c r="AA22" s="24">
        <f t="shared" si="2"/>
        <v>3.3612503756751143E-2</v>
      </c>
      <c r="AB22" s="24">
        <f t="shared" si="2"/>
        <v>3.0393261297412585E-2</v>
      </c>
      <c r="AC22" s="24">
        <f t="shared" si="2"/>
        <v>3.1790689649274707E-2</v>
      </c>
      <c r="AD22" s="24">
        <f t="shared" si="2"/>
        <v>3.4648836272125991E-2</v>
      </c>
      <c r="AE22" s="24">
        <f t="shared" si="2"/>
        <v>3.5406825520210662E-2</v>
      </c>
      <c r="AF22" s="24">
        <f t="shared" si="2"/>
        <v>3.8138310448835831E-2</v>
      </c>
      <c r="AG22" s="24">
        <f t="shared" si="2"/>
        <v>3.8665362470365082E-2</v>
      </c>
      <c r="AH22" s="24">
        <f t="shared" si="2"/>
        <v>3.3954529726071256E-2</v>
      </c>
      <c r="AI22" s="24">
        <f t="shared" si="2"/>
        <v>3.1357667271996022E-2</v>
      </c>
      <c r="AJ22" s="24">
        <f t="shared" si="3"/>
        <v>3.2125455575954115E-2</v>
      </c>
      <c r="AK22" s="24">
        <f t="shared" si="3"/>
        <v>3.5748267958116274E-2</v>
      </c>
      <c r="AL22" s="24">
        <f t="shared" si="3"/>
        <v>3.4560442875506608E-2</v>
      </c>
    </row>
    <row r="23" spans="1:38" x14ac:dyDescent="0.4">
      <c r="C23" s="2" t="s">
        <v>153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2.5354169537810424E-3</v>
      </c>
      <c r="S23" s="24">
        <f t="shared" si="2"/>
        <v>2.3073300373847843E-3</v>
      </c>
      <c r="T23" s="24">
        <f t="shared" si="2"/>
        <v>2.3213955252391004E-3</v>
      </c>
      <c r="U23" s="24">
        <f t="shared" si="2"/>
        <v>2.5423379339542564E-3</v>
      </c>
      <c r="V23" s="24">
        <f t="shared" si="2"/>
        <v>2.2901454553192128E-3</v>
      </c>
      <c r="W23" s="24">
        <f t="shared" si="2"/>
        <v>2.3726594301859754E-3</v>
      </c>
      <c r="X23" s="24">
        <f t="shared" si="2"/>
        <v>2.3811797756482867E-3</v>
      </c>
      <c r="Y23" s="24">
        <f t="shared" si="2"/>
        <v>2.4999169132155349E-3</v>
      </c>
      <c r="Z23" s="24">
        <f t="shared" si="2"/>
        <v>2.3962106092939518E-3</v>
      </c>
      <c r="AA23" s="24">
        <f t="shared" si="2"/>
        <v>2.3618799302064925E-3</v>
      </c>
      <c r="AB23" s="24">
        <f t="shared" si="2"/>
        <v>2.5668629229802136E-3</v>
      </c>
      <c r="AC23" s="24">
        <f t="shared" si="2"/>
        <v>2.4192677022040203E-3</v>
      </c>
      <c r="AD23" s="24">
        <f t="shared" si="2"/>
        <v>2.3782985000172278E-3</v>
      </c>
      <c r="AE23" s="24">
        <f t="shared" si="2"/>
        <v>2.1633498281187773E-3</v>
      </c>
      <c r="AF23" s="24">
        <f t="shared" si="2"/>
        <v>2.3615052909495868E-3</v>
      </c>
      <c r="AG23" s="24">
        <f t="shared" si="2"/>
        <v>2.4379169275135612E-3</v>
      </c>
      <c r="AH23" s="24">
        <f t="shared" si="2"/>
        <v>2.5781723406280376E-3</v>
      </c>
      <c r="AI23" s="24">
        <f t="shared" si="2"/>
        <v>2.3654262463160191E-3</v>
      </c>
      <c r="AJ23" s="24">
        <f t="shared" si="3"/>
        <v>2.3386645651022166E-3</v>
      </c>
      <c r="AK23" s="24">
        <f t="shared" si="3"/>
        <v>2.3580651687411789E-3</v>
      </c>
      <c r="AL23" s="24">
        <f t="shared" si="3"/>
        <v>2.3441403713886462E-3</v>
      </c>
    </row>
    <row r="24" spans="1:38" x14ac:dyDescent="0.4">
      <c r="C24" s="2" t="s">
        <v>119</v>
      </c>
      <c r="D24" s="24">
        <f t="shared" si="2"/>
        <v>3.0825277739388354E-2</v>
      </c>
      <c r="E24" s="24">
        <f t="shared" si="2"/>
        <v>2.2861269287954102E-2</v>
      </c>
      <c r="F24" s="24">
        <f t="shared" si="2"/>
        <v>3.2911046570223458E-2</v>
      </c>
      <c r="G24" s="24">
        <f t="shared" si="2"/>
        <v>2.7836717917694008E-2</v>
      </c>
      <c r="H24" s="24">
        <f t="shared" si="2"/>
        <v>2.9066017680463862E-2</v>
      </c>
      <c r="I24" s="24">
        <f t="shared" si="2"/>
        <v>2.9356088203986073E-2</v>
      </c>
      <c r="J24" s="24">
        <f t="shared" si="2"/>
        <v>2.0829387515512665E-2</v>
      </c>
      <c r="K24" s="24">
        <f t="shared" si="2"/>
        <v>2.0256754690421125E-2</v>
      </c>
      <c r="L24" s="24">
        <f t="shared" si="2"/>
        <v>1.5140451013732613E-2</v>
      </c>
      <c r="M24" s="24">
        <f t="shared" si="2"/>
        <v>1.4663805379411967E-2</v>
      </c>
      <c r="N24" s="24">
        <f t="shared" si="2"/>
        <v>1.4777224128712754E-2</v>
      </c>
      <c r="O24" s="24">
        <f t="shared" si="2"/>
        <v>1.1479249043610727E-2</v>
      </c>
      <c r="P24" s="24">
        <f t="shared" si="2"/>
        <v>1.1384414907891154E-2</v>
      </c>
      <c r="Q24" s="24">
        <f t="shared" si="2"/>
        <v>1.1932333031648822E-2</v>
      </c>
      <c r="R24" s="24">
        <f t="shared" si="2"/>
        <v>1.1519453367955481E-2</v>
      </c>
      <c r="S24" s="24">
        <f t="shared" si="2"/>
        <v>2.4029793259478741E-2</v>
      </c>
      <c r="T24" s="24">
        <f t="shared" si="2"/>
        <v>2.363371182594938E-2</v>
      </c>
      <c r="U24" s="24">
        <f t="shared" si="2"/>
        <v>2.6325363902150851E-2</v>
      </c>
      <c r="V24" s="24">
        <f t="shared" si="2"/>
        <v>2.3907209197349896E-2</v>
      </c>
      <c r="W24" s="24">
        <f t="shared" si="2"/>
        <v>2.2087705497849049E-2</v>
      </c>
      <c r="X24" s="24">
        <f t="shared" si="2"/>
        <v>2.2865541841603068E-2</v>
      </c>
      <c r="Y24" s="24">
        <f t="shared" si="2"/>
        <v>2.4290830523987575E-2</v>
      </c>
      <c r="Z24" s="24">
        <f t="shared" si="2"/>
        <v>2.2451439902308617E-2</v>
      </c>
      <c r="AA24" s="24">
        <f t="shared" si="2"/>
        <v>2.0601901068156497E-2</v>
      </c>
      <c r="AB24" s="24">
        <f t="shared" si="2"/>
        <v>2.57899963056374E-2</v>
      </c>
      <c r="AC24" s="24">
        <f t="shared" si="2"/>
        <v>2.2208713830486223E-2</v>
      </c>
      <c r="AD24" s="24">
        <f t="shared" si="2"/>
        <v>2.2822018522209823E-2</v>
      </c>
      <c r="AE24" s="24">
        <f t="shared" si="2"/>
        <v>2.3613953323716016E-2</v>
      </c>
      <c r="AF24" s="24">
        <f t="shared" si="2"/>
        <v>2.4169715336060979E-2</v>
      </c>
      <c r="AG24" s="24">
        <f t="shared" si="2"/>
        <v>2.6739057875491166E-2</v>
      </c>
      <c r="AH24" s="24">
        <f t="shared" si="2"/>
        <v>2.7286875838586567E-2</v>
      </c>
      <c r="AI24" s="24">
        <f t="shared" si="2"/>
        <v>2.446087611017736E-2</v>
      </c>
      <c r="AJ24" s="24">
        <f t="shared" si="3"/>
        <v>2.1300521012644374E-2</v>
      </c>
      <c r="AK24" s="24">
        <f t="shared" si="3"/>
        <v>2.1006320943822196E-2</v>
      </c>
      <c r="AL24" s="24">
        <f t="shared" si="3"/>
        <v>2.2540157281612173E-2</v>
      </c>
    </row>
    <row r="25" spans="1:38" x14ac:dyDescent="0.4">
      <c r="C25" s="2" t="s">
        <v>90</v>
      </c>
      <c r="D25" s="24">
        <f t="shared" si="2"/>
        <v>1.0709518686279651E-2</v>
      </c>
      <c r="E25" s="24">
        <f t="shared" si="2"/>
        <v>1.083969671093191E-2</v>
      </c>
      <c r="F25" s="24">
        <f t="shared" si="2"/>
        <v>1.2630254350751664E-2</v>
      </c>
      <c r="G25" s="24">
        <f t="shared" si="2"/>
        <v>8.9423126455358964E-3</v>
      </c>
      <c r="H25" s="24">
        <f t="shared" si="2"/>
        <v>7.1650016649677179E-3</v>
      </c>
      <c r="I25" s="24">
        <f t="shared" si="2"/>
        <v>1.1439175353646079E-2</v>
      </c>
      <c r="J25" s="24">
        <f t="shared" si="2"/>
        <v>1.1811756936550647E-2</v>
      </c>
      <c r="K25" s="24">
        <f t="shared" si="2"/>
        <v>1.3852907208993064E-2</v>
      </c>
      <c r="L25" s="24">
        <f t="shared" si="2"/>
        <v>1.2037708676561685E-2</v>
      </c>
      <c r="M25" s="24">
        <f t="shared" si="2"/>
        <v>1.3304928723471424E-2</v>
      </c>
      <c r="N25" s="24">
        <f t="shared" si="2"/>
        <v>1.3516985427357514E-2</v>
      </c>
      <c r="O25" s="24">
        <f t="shared" si="2"/>
        <v>1.3309788107297549E-2</v>
      </c>
      <c r="P25" s="24">
        <f t="shared" si="2"/>
        <v>1.3100877646629662E-2</v>
      </c>
      <c r="Q25" s="24">
        <f t="shared" si="2"/>
        <v>1.3670860104979294E-2</v>
      </c>
      <c r="R25" s="24">
        <f t="shared" si="2"/>
        <v>1.4232851274238754E-2</v>
      </c>
      <c r="S25" s="24">
        <f t="shared" si="2"/>
        <v>3.7544513848006861E-2</v>
      </c>
      <c r="T25" s="24">
        <f t="shared" si="2"/>
        <v>4.392392271276082E-2</v>
      </c>
      <c r="U25" s="24">
        <f t="shared" si="2"/>
        <v>5.4424781528883998E-2</v>
      </c>
      <c r="V25" s="24">
        <f t="shared" si="2"/>
        <v>4.8755765402836465E-2</v>
      </c>
      <c r="W25" s="24">
        <f t="shared" si="2"/>
        <v>4.0839845315719256E-2</v>
      </c>
      <c r="X25" s="24">
        <f t="shared" si="2"/>
        <v>4.2230148909254368E-2</v>
      </c>
      <c r="Y25" s="24">
        <f t="shared" si="2"/>
        <v>4.4053145232666464E-2</v>
      </c>
      <c r="Z25" s="24">
        <f t="shared" si="2"/>
        <v>4.0482255967645875E-2</v>
      </c>
      <c r="AA25" s="24">
        <f t="shared" si="2"/>
        <v>5.2206108272310481E-2</v>
      </c>
      <c r="AB25" s="24">
        <f t="shared" si="2"/>
        <v>4.1228711625509153E-2</v>
      </c>
      <c r="AC25" s="24">
        <f t="shared" si="2"/>
        <v>4.7290106194023226E-2</v>
      </c>
      <c r="AD25" s="24">
        <f t="shared" si="2"/>
        <v>5.6574518787441061E-2</v>
      </c>
      <c r="AE25" s="24">
        <f t="shared" si="2"/>
        <v>5.7600631406881195E-2</v>
      </c>
      <c r="AF25" s="24">
        <f t="shared" si="2"/>
        <v>6.6806984680963813E-2</v>
      </c>
      <c r="AG25" s="24">
        <f t="shared" si="2"/>
        <v>7.2099767853261901E-2</v>
      </c>
      <c r="AH25" s="24">
        <f t="shared" si="2"/>
        <v>6.732467372160017E-2</v>
      </c>
      <c r="AI25" s="24">
        <f t="shared" si="2"/>
        <v>6.241413693529449E-2</v>
      </c>
      <c r="AJ25" s="24">
        <f t="shared" si="3"/>
        <v>6.6570086845634605E-2</v>
      </c>
      <c r="AK25" s="24">
        <f t="shared" si="3"/>
        <v>6.8587469519728855E-2</v>
      </c>
      <c r="AL25" s="24">
        <f t="shared" si="3"/>
        <v>7.184243272219544E-2</v>
      </c>
    </row>
    <row r="26" spans="1:38" x14ac:dyDescent="0.4">
      <c r="C26" s="2" t="s">
        <v>218</v>
      </c>
      <c r="D26" s="24">
        <f t="shared" si="2"/>
        <v>9.0191806332637244E-3</v>
      </c>
      <c r="E26" s="24">
        <f t="shared" si="2"/>
        <v>6.6063059426199663E-3</v>
      </c>
      <c r="F26" s="24">
        <f t="shared" si="2"/>
        <v>5.5387787859633867E-3</v>
      </c>
      <c r="G26" s="24">
        <f t="shared" si="2"/>
        <v>3.1944644905730472E-3</v>
      </c>
      <c r="H26" s="24">
        <f t="shared" si="2"/>
        <v>2.5288813761708026E-3</v>
      </c>
      <c r="I26" s="24">
        <f t="shared" si="2"/>
        <v>2.9379004038775271E-3</v>
      </c>
      <c r="J26" s="24">
        <f t="shared" si="2"/>
        <v>2.5472853920484573E-3</v>
      </c>
      <c r="K26" s="24">
        <f t="shared" si="2"/>
        <v>3.4412511879164244E-3</v>
      </c>
      <c r="L26" s="24">
        <f t="shared" si="2"/>
        <v>3.4935231947412506E-3</v>
      </c>
      <c r="M26" s="24">
        <f t="shared" si="2"/>
        <v>3.967969010823978E-3</v>
      </c>
      <c r="N26" s="24">
        <f t="shared" si="2"/>
        <v>4.4781732780859599E-3</v>
      </c>
      <c r="O26" s="24">
        <f t="shared" si="2"/>
        <v>4.2833723711557014E-3</v>
      </c>
      <c r="P26" s="24">
        <f t="shared" si="2"/>
        <v>2.9041068764447502E-3</v>
      </c>
      <c r="Q26" s="24">
        <f t="shared" si="2"/>
        <v>2.666729569502038E-3</v>
      </c>
      <c r="R26" s="24">
        <f t="shared" si="2"/>
        <v>2.3294143262863323E-3</v>
      </c>
      <c r="S26" s="24">
        <f t="shared" si="2"/>
        <v>6.2940214008546155E-3</v>
      </c>
      <c r="T26" s="24">
        <f t="shared" si="2"/>
        <v>7.1658868294165136E-3</v>
      </c>
      <c r="U26" s="24">
        <f t="shared" si="2"/>
        <v>1.1155143269707787E-2</v>
      </c>
      <c r="V26" s="24">
        <f t="shared" si="2"/>
        <v>1.0716649777711681E-2</v>
      </c>
      <c r="W26" s="24">
        <f t="shared" si="2"/>
        <v>4.3786836619224626E-3</v>
      </c>
      <c r="X26" s="24">
        <f t="shared" si="2"/>
        <v>5.2678542529195089E-3</v>
      </c>
      <c r="Y26" s="24">
        <f t="shared" si="2"/>
        <v>5.4032891672626416E-3</v>
      </c>
      <c r="Z26" s="24">
        <f t="shared" si="2"/>
        <v>7.040096722738246E-3</v>
      </c>
      <c r="AA26" s="24">
        <f t="shared" si="2"/>
        <v>8.4599291515092528E-3</v>
      </c>
      <c r="AB26" s="24">
        <f t="shared" si="2"/>
        <v>8.3915882678069122E-3</v>
      </c>
      <c r="AC26" s="24">
        <f t="shared" si="2"/>
        <v>7.0121869531457976E-3</v>
      </c>
      <c r="AD26" s="24">
        <f t="shared" si="2"/>
        <v>5.5526135079902216E-3</v>
      </c>
      <c r="AE26" s="24">
        <f t="shared" si="2"/>
        <v>6.0072763367133462E-3</v>
      </c>
      <c r="AF26" s="24">
        <f t="shared" si="2"/>
        <v>7.2370376279068914E-3</v>
      </c>
      <c r="AG26" s="24">
        <f t="shared" si="2"/>
        <v>8.4859012412892044E-3</v>
      </c>
      <c r="AH26" s="24">
        <f t="shared" si="2"/>
        <v>6.1749805730382133E-3</v>
      </c>
      <c r="AI26" s="24">
        <f t="shared" si="2"/>
        <v>6.2143287745337139E-3</v>
      </c>
      <c r="AJ26" s="24">
        <f t="shared" si="3"/>
        <v>7.9299905806398986E-3</v>
      </c>
      <c r="AK26" s="24">
        <f t="shared" si="3"/>
        <v>4.1160176864504638E-3</v>
      </c>
      <c r="AL26" s="24">
        <f t="shared" si="3"/>
        <v>7.1660308642941019E-3</v>
      </c>
    </row>
    <row r="27" spans="1:38" hidden="1" x14ac:dyDescent="0.4">
      <c r="C27" s="2" t="s">
        <v>233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264</v>
      </c>
      <c r="D28" s="24">
        <f t="shared" si="2"/>
        <v>2.3645915773874492E-2</v>
      </c>
      <c r="E28" s="24">
        <f t="shared" si="2"/>
        <v>2.12321539132308E-2</v>
      </c>
      <c r="F28" s="24">
        <f t="shared" si="2"/>
        <v>3.611544391604956E-2</v>
      </c>
      <c r="G28" s="24">
        <f t="shared" si="2"/>
        <v>3.8085373471065574E-2</v>
      </c>
      <c r="H28" s="24">
        <f t="shared" si="2"/>
        <v>3.6261642336051246E-2</v>
      </c>
      <c r="I28" s="24">
        <f t="shared" si="2"/>
        <v>4.0906377238285954E-2</v>
      </c>
      <c r="J28" s="24">
        <f t="shared" si="2"/>
        <v>3.7952254177437181E-2</v>
      </c>
      <c r="K28" s="24">
        <f t="shared" si="2"/>
        <v>4.2043449457868358E-2</v>
      </c>
      <c r="L28" s="24">
        <f t="shared" si="2"/>
        <v>3.7226412876570109E-2</v>
      </c>
      <c r="M28" s="24">
        <f t="shared" si="2"/>
        <v>3.9259568671369399E-2</v>
      </c>
      <c r="N28" s="24">
        <f t="shared" si="2"/>
        <v>3.971015328724968E-2</v>
      </c>
      <c r="O28" s="24">
        <f t="shared" si="2"/>
        <v>3.6957781304347653E-2</v>
      </c>
      <c r="P28" s="24">
        <f t="shared" si="2"/>
        <v>3.2521259173248489E-2</v>
      </c>
      <c r="Q28" s="24">
        <f t="shared" si="2"/>
        <v>3.2816444960604707E-2</v>
      </c>
      <c r="R28" s="24">
        <f t="shared" si="2"/>
        <v>3.139972072371968E-2</v>
      </c>
      <c r="S28" s="24">
        <f t="shared" si="2"/>
        <v>4.028263682418412E-2</v>
      </c>
      <c r="T28" s="24">
        <f t="shared" si="2"/>
        <v>3.882108184970734E-2</v>
      </c>
      <c r="U28" s="24">
        <f t="shared" si="2"/>
        <v>4.7376860667136721E-2</v>
      </c>
      <c r="V28" s="24">
        <f t="shared" si="2"/>
        <v>4.665248722862584E-2</v>
      </c>
      <c r="W28" s="24">
        <f t="shared" si="2"/>
        <v>5.3123898026701158E-2</v>
      </c>
      <c r="X28" s="24">
        <f t="shared" si="2"/>
        <v>5.3942323186254533E-2</v>
      </c>
      <c r="Y28" s="24">
        <f t="shared" si="2"/>
        <v>5.3509710154742325E-2</v>
      </c>
      <c r="Z28" s="24">
        <f t="shared" si="2"/>
        <v>4.2893552594764878E-2</v>
      </c>
      <c r="AA28" s="24">
        <f t="shared" si="2"/>
        <v>4.2012343213824806E-2</v>
      </c>
      <c r="AB28" s="24">
        <f t="shared" si="2"/>
        <v>4.7978822899213361E-2</v>
      </c>
      <c r="AC28" s="24">
        <f t="shared" si="2"/>
        <v>5.113515616175305E-2</v>
      </c>
      <c r="AD28" s="24">
        <f t="shared" si="2"/>
        <v>4.7301967346959288E-2</v>
      </c>
      <c r="AE28" s="24">
        <f t="shared" si="2"/>
        <v>4.6863903206307865E-2</v>
      </c>
      <c r="AF28" s="24">
        <f t="shared" si="2"/>
        <v>5.0516786066894637E-2</v>
      </c>
      <c r="AG28" s="24">
        <f t="shared" si="2"/>
        <v>6.1084816774097175E-2</v>
      </c>
      <c r="AH28" s="24">
        <f t="shared" si="2"/>
        <v>7.6435358036227044E-2</v>
      </c>
      <c r="AI28" s="24">
        <f t="shared" ref="AI28:AL28" si="4">AI13/AI$15</f>
        <v>8.9114948634294103E-2</v>
      </c>
      <c r="AJ28" s="24">
        <f t="shared" si="4"/>
        <v>7.9190519292784492E-2</v>
      </c>
      <c r="AK28" s="24">
        <f t="shared" si="4"/>
        <v>7.5151332955144284E-2</v>
      </c>
      <c r="AL28" s="24">
        <f t="shared" si="4"/>
        <v>7.824856360229647E-2</v>
      </c>
    </row>
    <row r="29" spans="1:38" x14ac:dyDescent="0.4">
      <c r="C29" s="2" t="s">
        <v>285</v>
      </c>
      <c r="D29" s="24">
        <f t="shared" ref="D29:AL29" si="5">D14/D$15</f>
        <v>5.1045706594563664E-3</v>
      </c>
      <c r="E29" s="24">
        <f t="shared" si="5"/>
        <v>5.1100170167353914E-3</v>
      </c>
      <c r="F29" s="24">
        <f t="shared" si="5"/>
        <v>1.4464649608352363E-2</v>
      </c>
      <c r="G29" s="24">
        <f t="shared" si="5"/>
        <v>1.2413472436503094E-2</v>
      </c>
      <c r="H29" s="24">
        <f t="shared" si="5"/>
        <v>1.5580430933212954E-2</v>
      </c>
      <c r="I29" s="24">
        <f t="shared" si="5"/>
        <v>1.8065038558136955E-2</v>
      </c>
      <c r="J29" s="24">
        <f t="shared" si="5"/>
        <v>2.1358635557743769E-2</v>
      </c>
      <c r="K29" s="24">
        <f t="shared" si="5"/>
        <v>2.1959580665790859E-2</v>
      </c>
      <c r="L29" s="24">
        <f t="shared" si="5"/>
        <v>1.4780040294956564E-2</v>
      </c>
      <c r="M29" s="24">
        <f t="shared" si="5"/>
        <v>2.7262516109938247E-2</v>
      </c>
      <c r="N29" s="24">
        <f t="shared" si="5"/>
        <v>2.5680731295963315E-2</v>
      </c>
      <c r="O29" s="24">
        <f t="shared" si="5"/>
        <v>2.360953061982279E-2</v>
      </c>
      <c r="P29" s="24">
        <f t="shared" si="5"/>
        <v>4.0477516320920892E-2</v>
      </c>
      <c r="Q29" s="24">
        <f t="shared" si="5"/>
        <v>3.5455021967309722E-2</v>
      </c>
      <c r="R29" s="24">
        <f t="shared" si="5"/>
        <v>2.7465403312045913E-2</v>
      </c>
      <c r="S29" s="24">
        <f t="shared" si="5"/>
        <v>2.9759070363018562E-2</v>
      </c>
      <c r="T29" s="24">
        <f t="shared" si="5"/>
        <v>3.1725337436958136E-2</v>
      </c>
      <c r="U29" s="24">
        <f t="shared" si="5"/>
        <v>3.1189354104914552E-2</v>
      </c>
      <c r="V29" s="24">
        <f t="shared" si="5"/>
        <v>2.5632538889114861E-2</v>
      </c>
      <c r="W29" s="24">
        <f t="shared" si="5"/>
        <v>2.4494920741839721E-2</v>
      </c>
      <c r="X29" s="24">
        <f t="shared" si="5"/>
        <v>2.3183404413689282E-2</v>
      </c>
      <c r="Y29" s="24">
        <f t="shared" si="5"/>
        <v>2.2744244076434935E-2</v>
      </c>
      <c r="Z29" s="24">
        <f t="shared" si="5"/>
        <v>2.1688177106301096E-2</v>
      </c>
      <c r="AA29" s="24">
        <f t="shared" si="5"/>
        <v>2.0410554460618499E-2</v>
      </c>
      <c r="AB29" s="24">
        <f t="shared" si="5"/>
        <v>2.3237810041739873E-2</v>
      </c>
      <c r="AC29" s="24">
        <f t="shared" si="5"/>
        <v>1.9751733144066252E-2</v>
      </c>
      <c r="AD29" s="24">
        <f t="shared" si="5"/>
        <v>1.3784387708432664E-2</v>
      </c>
      <c r="AE29" s="24">
        <f t="shared" si="5"/>
        <v>1.5649247197811706E-2</v>
      </c>
      <c r="AF29" s="24">
        <f t="shared" si="5"/>
        <v>2.0750106177253043E-2</v>
      </c>
      <c r="AG29" s="24">
        <f t="shared" si="5"/>
        <v>1.8289992291674748E-2</v>
      </c>
      <c r="AH29" s="24">
        <f t="shared" si="5"/>
        <v>1.8480296368082762E-2</v>
      </c>
      <c r="AI29" s="24">
        <f t="shared" si="5"/>
        <v>1.9073267607986426E-2</v>
      </c>
      <c r="AJ29" s="24">
        <f t="shared" si="5"/>
        <v>1.6772645007810939E-2</v>
      </c>
      <c r="AK29" s="24">
        <f t="shared" si="5"/>
        <v>1.619389464307161E-2</v>
      </c>
      <c r="AL29" s="24">
        <f t="shared" si="5"/>
        <v>1.5472709493984185E-2</v>
      </c>
    </row>
    <row r="46" spans="1:1" ht="20" x14ac:dyDescent="0.4">
      <c r="A46" s="45" t="s">
        <v>318</v>
      </c>
    </row>
    <row r="47" spans="1:1" ht="20" x14ac:dyDescent="0.4">
      <c r="A47" s="45"/>
    </row>
    <row r="49" spans="3:31" x14ac:dyDescent="0.4">
      <c r="D49" s="2" t="s">
        <v>297</v>
      </c>
      <c r="E49" s="2" t="s">
        <v>297</v>
      </c>
      <c r="F49" s="2" t="s">
        <v>297</v>
      </c>
      <c r="H49" s="2" t="s">
        <v>298</v>
      </c>
      <c r="I49" s="2" t="s">
        <v>298</v>
      </c>
      <c r="J49" s="2" t="s">
        <v>298</v>
      </c>
    </row>
    <row r="50" spans="3:31" x14ac:dyDescent="0.4">
      <c r="D50" s="46">
        <v>2022</v>
      </c>
      <c r="E50" s="46">
        <v>2023</v>
      </c>
      <c r="F50" s="46">
        <v>2024</v>
      </c>
      <c r="H50" s="46">
        <v>2022</v>
      </c>
      <c r="I50" s="46">
        <v>2023</v>
      </c>
      <c r="J50" s="46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306</v>
      </c>
      <c r="D51" s="10">
        <f>'Cd analizė LT'!AJ41</f>
        <v>3.4151000000000001E-2</v>
      </c>
      <c r="E51" s="10">
        <f>'Cd analizė LT'!AK41</f>
        <v>3.9363000000000002E-2</v>
      </c>
      <c r="F51" s="10">
        <f>'Cd analizė LT'!AL41</f>
        <v>3.6968000000000001E-2</v>
      </c>
      <c r="G51" s="10"/>
      <c r="H51" s="24">
        <f t="shared" ref="H51:H56" si="6">D51/AJ$15</f>
        <v>0.26622577854268603</v>
      </c>
      <c r="I51" s="24">
        <f t="shared" ref="I51:J56" si="7">E51/AK$15</f>
        <v>0.30940173079053013</v>
      </c>
      <c r="J51" s="24">
        <f t="shared" si="7"/>
        <v>0.28886060416498494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301</v>
      </c>
      <c r="D52" s="10">
        <f>'Cd analizė LT'!AJ59</f>
        <v>3.5897999999999999E-2</v>
      </c>
      <c r="E52" s="10">
        <f>'Cd analizė LT'!AK59</f>
        <v>3.2883000000000003E-2</v>
      </c>
      <c r="F52" s="10">
        <f>'Cd analizė LT'!AL59</f>
        <v>3.7256999999999998E-2</v>
      </c>
      <c r="G52" s="10"/>
      <c r="H52" s="24">
        <f t="shared" si="6"/>
        <v>0.27984460186013127</v>
      </c>
      <c r="I52" s="24">
        <f t="shared" si="7"/>
        <v>0.25846752314572063</v>
      </c>
      <c r="J52" s="24">
        <f t="shared" si="7"/>
        <v>0.29111879272275598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38</v>
      </c>
      <c r="D53" s="10">
        <f>'Cd analizė LT'!AJ33</f>
        <v>1.3882E-2</v>
      </c>
      <c r="E53" s="10">
        <f>'Cd analizė LT'!AK33</f>
        <v>1.4604000000000001E-2</v>
      </c>
      <c r="F53" s="10">
        <f>'Cd analizė LT'!AL33</f>
        <v>1.1715E-2</v>
      </c>
      <c r="G53" s="10"/>
      <c r="H53" s="24">
        <f t="shared" si="6"/>
        <v>0.10821780497582992</v>
      </c>
      <c r="I53" s="24">
        <f t="shared" si="7"/>
        <v>0.11479061241432061</v>
      </c>
      <c r="J53" s="24">
        <f t="shared" si="7"/>
        <v>9.1538681502726635E-2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317</v>
      </c>
      <c r="D54" s="10">
        <f>'Cd analizė LT'!AJ51</f>
        <v>1.0861000000000001E-2</v>
      </c>
      <c r="E54" s="10">
        <f>'Cd analizė LT'!AK51</f>
        <v>8.0759999999999998E-3</v>
      </c>
      <c r="F54" s="10">
        <f>'Cd analizė LT'!AL51</f>
        <v>9.2189999999999998E-3</v>
      </c>
      <c r="G54" s="10"/>
      <c r="H54" s="24">
        <f t="shared" si="6"/>
        <v>8.4667452805250593E-2</v>
      </c>
      <c r="I54" s="24">
        <f t="shared" si="7"/>
        <v>6.3479114342512535E-2</v>
      </c>
      <c r="J54" s="24">
        <f t="shared" si="7"/>
        <v>7.2035433612773092E-2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319</v>
      </c>
      <c r="D55" s="10">
        <f>'Cd analizė LT'!AJ173</f>
        <v>8.4100000000000008E-3</v>
      </c>
      <c r="E55" s="10">
        <f>'Cd analizė LT'!AK173</f>
        <v>8.5900000000000004E-3</v>
      </c>
      <c r="F55" s="10">
        <f>'Cd analizė LT'!AL173</f>
        <v>9.0500000000000008E-3</v>
      </c>
      <c r="G55" s="10"/>
      <c r="H55" s="24">
        <f t="shared" si="6"/>
        <v>6.5560563308365488E-2</v>
      </c>
      <c r="I55" s="24">
        <f t="shared" si="7"/>
        <v>6.7519265998289099E-2</v>
      </c>
      <c r="J55" s="24">
        <f t="shared" si="7"/>
        <v>7.0714901203557501E-2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300</v>
      </c>
      <c r="D56" s="10">
        <f>AI15-SUM(D53:D55)</f>
        <v>9.3674036128151686E-2</v>
      </c>
      <c r="E56" s="10">
        <f>AJ15-SUM(E53:E55)</f>
        <v>9.7008336481695406E-2</v>
      </c>
      <c r="F56" s="10">
        <f>AK15-SUM(F53:F55)</f>
        <v>9.7238947006231757E-2</v>
      </c>
      <c r="G56" s="10"/>
      <c r="H56" s="24">
        <f t="shared" si="6"/>
        <v>0.7302404965433773</v>
      </c>
      <c r="I56" s="24">
        <f t="shared" si="7"/>
        <v>0.76250659778336716</v>
      </c>
      <c r="J56" s="24">
        <f t="shared" si="7"/>
        <v>0.75980580449543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C576-3BA0-400A-BD89-65083741B4A3}">
  <dimension ref="A1:AR412"/>
  <sheetViews>
    <sheetView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A55" sqref="A55:XFD55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4" width="11.54296875" style="2" customWidth="1"/>
    <col min="5" max="6" width="10.453125" style="2" bestFit="1" customWidth="1"/>
    <col min="7" max="17" width="11.54296875" style="2" bestFit="1" customWidth="1"/>
    <col min="18" max="18" width="11.7265625" style="2" bestFit="1" customWidth="1"/>
    <col min="19" max="19" width="11.54296875" style="2" customWidth="1"/>
    <col min="20" max="21" width="10.81640625" style="2" bestFit="1" customWidth="1"/>
    <col min="22" max="33" width="11.7265625" style="2" bestFit="1" customWidth="1"/>
    <col min="34" max="34" width="10.54296875" style="2" customWidth="1"/>
    <col min="35" max="35" width="10.1796875" style="2" customWidth="1"/>
    <col min="36" max="37" width="10.453125" style="2" bestFit="1" customWidth="1"/>
    <col min="38" max="16384" width="9.1796875" style="2"/>
  </cols>
  <sheetData>
    <row r="1" spans="1:44" ht="20" x14ac:dyDescent="0.4">
      <c r="A1" s="1" t="s">
        <v>307</v>
      </c>
    </row>
    <row r="2" spans="1:44" x14ac:dyDescent="0.4">
      <c r="A2" s="2" t="s">
        <v>1</v>
      </c>
      <c r="B2" s="3" t="s">
        <v>308</v>
      </c>
    </row>
    <row r="3" spans="1:44" x14ac:dyDescent="0.4">
      <c r="A3" s="4"/>
      <c r="B3" s="5" t="s">
        <v>3</v>
      </c>
    </row>
    <row r="4" spans="1:44" x14ac:dyDescent="0.4">
      <c r="A4" s="6"/>
      <c r="B4" s="5" t="s">
        <v>4</v>
      </c>
    </row>
    <row r="5" spans="1:44" x14ac:dyDescent="0.4">
      <c r="A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>
        <v>2005</v>
      </c>
      <c r="T5" s="2">
        <v>2006</v>
      </c>
      <c r="U5" s="2">
        <v>2007</v>
      </c>
      <c r="V5" s="2">
        <v>2008</v>
      </c>
      <c r="W5" s="2">
        <v>2009</v>
      </c>
      <c r="X5" s="2">
        <v>2010</v>
      </c>
      <c r="Y5" s="2">
        <v>2011</v>
      </c>
      <c r="Z5" s="2">
        <v>2012</v>
      </c>
      <c r="AA5" s="2">
        <v>2013</v>
      </c>
      <c r="AB5" s="2">
        <v>2014</v>
      </c>
      <c r="AC5" s="2">
        <v>2015</v>
      </c>
      <c r="AD5" s="2">
        <v>2016</v>
      </c>
      <c r="AE5" s="2">
        <v>2017</v>
      </c>
      <c r="AF5" s="2">
        <v>2018</v>
      </c>
      <c r="AG5" s="2">
        <v>2019</v>
      </c>
      <c r="AH5" s="7">
        <v>2020</v>
      </c>
      <c r="AI5" s="7">
        <v>2021</v>
      </c>
      <c r="AJ5" s="7">
        <v>2022</v>
      </c>
      <c r="AK5" s="7">
        <v>2023</v>
      </c>
      <c r="AL5" s="7">
        <v>2024</v>
      </c>
      <c r="AM5" s="8">
        <v>2025</v>
      </c>
      <c r="AN5" s="8">
        <v>2026</v>
      </c>
      <c r="AO5" s="8">
        <v>2027</v>
      </c>
      <c r="AP5" s="8">
        <v>2028</v>
      </c>
      <c r="AQ5" s="8">
        <v>2029</v>
      </c>
      <c r="AR5" s="8">
        <v>2030</v>
      </c>
    </row>
    <row r="8" spans="1:44" x14ac:dyDescent="0.4">
      <c r="A8" s="9" t="s">
        <v>21</v>
      </c>
      <c r="D8" s="10">
        <v>0.52550420200426007</v>
      </c>
      <c r="E8" s="10">
        <v>0.55467034149989303</v>
      </c>
      <c r="F8" s="10">
        <v>0.30336435364075687</v>
      </c>
      <c r="G8" s="10">
        <v>0.24853468785032148</v>
      </c>
      <c r="H8" s="10">
        <v>0.22738636508683716</v>
      </c>
      <c r="I8" s="10">
        <v>0.19789358015972008</v>
      </c>
      <c r="J8" s="10">
        <v>0.19243287729159289</v>
      </c>
      <c r="K8" s="10">
        <v>0.18163252335424948</v>
      </c>
      <c r="L8" s="10">
        <v>0.19831281069079046</v>
      </c>
      <c r="M8" s="10">
        <v>0.16859540505782397</v>
      </c>
      <c r="N8" s="10">
        <v>0.14190671421260387</v>
      </c>
      <c r="O8" s="10">
        <v>0.14903805843035206</v>
      </c>
      <c r="P8" s="10">
        <v>0.15397981779810357</v>
      </c>
      <c r="Q8" s="10">
        <v>0.15693028442027951</v>
      </c>
      <c r="R8" s="10">
        <v>0.16578417059780359</v>
      </c>
      <c r="S8" s="10">
        <v>0.18971922896738216</v>
      </c>
      <c r="T8" s="10">
        <v>0.20870029192081196</v>
      </c>
      <c r="U8" s="10">
        <v>0.22033521541409232</v>
      </c>
      <c r="V8" s="10">
        <v>0.21937406558213907</v>
      </c>
      <c r="W8" s="10">
        <v>0.20521743981269999</v>
      </c>
      <c r="X8" s="10">
        <v>0.20976793795417639</v>
      </c>
      <c r="Y8" s="10">
        <v>0.20140054864736351</v>
      </c>
      <c r="Z8" s="10">
        <v>0.18686300283397106</v>
      </c>
      <c r="AA8" s="10">
        <v>0.20176960535394312</v>
      </c>
      <c r="AB8" s="10">
        <v>0.1924820153139524</v>
      </c>
      <c r="AC8" s="10">
        <v>0.21825041607391502</v>
      </c>
      <c r="AD8" s="10">
        <v>0.22233197115389638</v>
      </c>
      <c r="AE8" s="10">
        <v>0.23557515167405507</v>
      </c>
      <c r="AF8" s="10">
        <v>0.24243828017396171</v>
      </c>
      <c r="AG8" s="10">
        <v>0.24988507338735416</v>
      </c>
      <c r="AH8" s="10">
        <v>0.26299930028049462</v>
      </c>
      <c r="AI8" s="10">
        <v>0.33122065201385914</v>
      </c>
      <c r="AJ8" s="10">
        <v>0.30809795324041073</v>
      </c>
      <c r="AK8" s="10">
        <v>0.27405207010699956</v>
      </c>
      <c r="AL8" s="10">
        <v>0.28668849080699949</v>
      </c>
    </row>
    <row r="9" spans="1:44" hidden="1" x14ac:dyDescent="0.4">
      <c r="A9" s="9" t="s">
        <v>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44" hidden="1" x14ac:dyDescent="0.4">
      <c r="A10" s="11" t="s">
        <v>23</v>
      </c>
      <c r="AH10" s="12"/>
      <c r="AI10" s="13" t="s">
        <v>24</v>
      </c>
      <c r="AJ10" s="12" t="s">
        <v>24</v>
      </c>
      <c r="AK10" s="12" t="s">
        <v>24</v>
      </c>
      <c r="AL10" s="12" t="s">
        <v>24</v>
      </c>
      <c r="AM10" s="12" t="s">
        <v>24</v>
      </c>
      <c r="AN10" s="12" t="s">
        <v>24</v>
      </c>
      <c r="AO10" s="12" t="s">
        <v>24</v>
      </c>
      <c r="AP10" s="12" t="s">
        <v>24</v>
      </c>
      <c r="AQ10" s="12" t="s">
        <v>24</v>
      </c>
      <c r="AR10" s="12" t="s">
        <v>25</v>
      </c>
    </row>
    <row r="11" spans="1:44" x14ac:dyDescent="0.4">
      <c r="A11" s="14" t="s">
        <v>26</v>
      </c>
      <c r="B11" s="14"/>
      <c r="C11" s="14"/>
      <c r="D11" s="14"/>
      <c r="E11" s="15">
        <f>(E8-$D$8)/$D$8</f>
        <v>5.5501248866125182E-2</v>
      </c>
      <c r="F11" s="15">
        <f t="shared" ref="F11:R11" si="0">(F8-$D$8)/$D$8</f>
        <v>-0.42271754919611926</v>
      </c>
      <c r="G11" s="15">
        <f t="shared" si="0"/>
        <v>-0.52705480393417148</v>
      </c>
      <c r="H11" s="15">
        <f t="shared" si="0"/>
        <v>-0.56729867388387911</v>
      </c>
      <c r="I11" s="15">
        <f t="shared" si="0"/>
        <v>-0.62342150756367154</v>
      </c>
      <c r="J11" s="15">
        <f t="shared" si="0"/>
        <v>-0.63381286665709125</v>
      </c>
      <c r="K11" s="15">
        <f t="shared" si="0"/>
        <v>-0.65436523121697687</v>
      </c>
      <c r="L11" s="15">
        <f t="shared" si="0"/>
        <v>-0.62262373938318616</v>
      </c>
      <c r="M11" s="15">
        <f t="shared" si="0"/>
        <v>-0.67917401152111578</v>
      </c>
      <c r="N11" s="15">
        <f t="shared" si="0"/>
        <v>-0.72996083823616409</v>
      </c>
      <c r="O11" s="15">
        <f t="shared" si="0"/>
        <v>-0.71639035832268405</v>
      </c>
      <c r="P11" s="15">
        <f t="shared" si="0"/>
        <v>-0.70698651464473872</v>
      </c>
      <c r="Q11" s="15">
        <f t="shared" si="0"/>
        <v>-0.70137197034438303</v>
      </c>
      <c r="R11" s="15">
        <f t="shared" si="0"/>
        <v>-0.68452360615670271</v>
      </c>
      <c r="S11" s="15">
        <f>(S8-$D$8)/$D$8</f>
        <v>-0.63897676128221681</v>
      </c>
      <c r="T11" s="15">
        <f t="shared" ref="T11:AL11" si="1">(T8-$D$8)/$D$8</f>
        <v>-0.60285704448254795</v>
      </c>
      <c r="U11" s="15">
        <f t="shared" si="1"/>
        <v>-0.58071654884254165</v>
      </c>
      <c r="V11" s="15">
        <f t="shared" si="1"/>
        <v>-0.58254555387863349</v>
      </c>
      <c r="W11" s="15">
        <f t="shared" si="1"/>
        <v>-0.6094846834145079</v>
      </c>
      <c r="X11" s="15">
        <f t="shared" si="1"/>
        <v>-0.60082538416605114</v>
      </c>
      <c r="Y11" s="15">
        <f t="shared" si="1"/>
        <v>-0.61674797674456883</v>
      </c>
      <c r="Z11" s="15">
        <f t="shared" si="1"/>
        <v>-0.64441197211881429</v>
      </c>
      <c r="AA11" s="15">
        <f t="shared" si="1"/>
        <v>-0.61604568605845811</v>
      </c>
      <c r="AB11" s="15">
        <f t="shared" si="1"/>
        <v>-0.63371936022617759</v>
      </c>
      <c r="AC11" s="15">
        <f t="shared" si="1"/>
        <v>-0.58468378513147312</v>
      </c>
      <c r="AD11" s="15">
        <f t="shared" si="1"/>
        <v>-0.57691685374555013</v>
      </c>
      <c r="AE11" s="15">
        <f t="shared" si="1"/>
        <v>-0.55171595055648037</v>
      </c>
      <c r="AF11" s="15">
        <f t="shared" si="1"/>
        <v>-0.53865586754718975</v>
      </c>
      <c r="AG11" s="15">
        <f t="shared" si="1"/>
        <v>-0.52448510890246236</v>
      </c>
      <c r="AH11" s="15">
        <f t="shared" si="1"/>
        <v>-0.49952959600052338</v>
      </c>
      <c r="AI11" s="15">
        <f t="shared" si="1"/>
        <v>-0.36970884200242027</v>
      </c>
      <c r="AJ11" s="15">
        <f t="shared" si="1"/>
        <v>-0.41370981989233818</v>
      </c>
      <c r="AK11" s="15">
        <f t="shared" si="1"/>
        <v>-0.47849690057325572</v>
      </c>
      <c r="AL11" s="15">
        <f t="shared" si="1"/>
        <v>-0.45445062149155679</v>
      </c>
    </row>
    <row r="12" spans="1:44" x14ac:dyDescent="0.4">
      <c r="A12" s="16" t="s">
        <v>27</v>
      </c>
      <c r="D12" s="10"/>
      <c r="E12" s="17">
        <f t="shared" ref="E12:AL12" si="2">(E8-D8)/D8</f>
        <v>5.5501248866125182E-2</v>
      </c>
      <c r="F12" s="17">
        <f t="shared" si="2"/>
        <v>-0.45307269752259616</v>
      </c>
      <c r="G12" s="17">
        <f t="shared" si="2"/>
        <v>-0.18073865677496342</v>
      </c>
      <c r="H12" s="17">
        <f t="shared" si="2"/>
        <v>-8.5092036634422552E-2</v>
      </c>
      <c r="I12" s="17">
        <f t="shared" si="2"/>
        <v>-0.12970340115096171</v>
      </c>
      <c r="J12" s="17">
        <f t="shared" si="2"/>
        <v>-2.7594138545170867E-2</v>
      </c>
      <c r="K12" s="17">
        <f t="shared" si="2"/>
        <v>-5.6125305038066182E-2</v>
      </c>
      <c r="L12" s="17">
        <f t="shared" si="2"/>
        <v>9.1835355411587549E-2</v>
      </c>
      <c r="M12" s="17">
        <f t="shared" si="2"/>
        <v>-0.14985116457908459</v>
      </c>
      <c r="N12" s="17">
        <f t="shared" si="2"/>
        <v>-0.15830022672365571</v>
      </c>
      <c r="O12" s="17">
        <f t="shared" si="2"/>
        <v>5.0253747733627681E-2</v>
      </c>
      <c r="P12" s="17">
        <f t="shared" si="2"/>
        <v>3.31577009241628E-2</v>
      </c>
      <c r="Q12" s="17">
        <f t="shared" si="2"/>
        <v>1.9161385331969608E-2</v>
      </c>
      <c r="R12" s="17">
        <f t="shared" si="2"/>
        <v>5.6419232337668088E-2</v>
      </c>
      <c r="S12" s="17">
        <f t="shared" si="2"/>
        <v>0.1443748114386964</v>
      </c>
      <c r="T12" s="17">
        <f t="shared" si="2"/>
        <v>0.10004817675436134</v>
      </c>
      <c r="U12" s="17">
        <f t="shared" si="2"/>
        <v>5.5749435643794122E-2</v>
      </c>
      <c r="V12" s="17">
        <f t="shared" si="2"/>
        <v>-4.3622161357497512E-3</v>
      </c>
      <c r="W12" s="17">
        <f t="shared" si="2"/>
        <v>-6.453190230974902E-2</v>
      </c>
      <c r="X12" s="17">
        <f t="shared" si="2"/>
        <v>2.2174032312407738E-2</v>
      </c>
      <c r="Y12" s="17">
        <f t="shared" si="2"/>
        <v>-3.9888790386263563E-2</v>
      </c>
      <c r="Z12" s="17">
        <f t="shared" si="2"/>
        <v>-7.2182255267072518E-2</v>
      </c>
      <c r="AA12" s="17">
        <f t="shared" si="2"/>
        <v>7.9772894012715104E-2</v>
      </c>
      <c r="AB12" s="17">
        <f t="shared" si="2"/>
        <v>-4.6030669603077626E-2</v>
      </c>
      <c r="AC12" s="17">
        <f t="shared" si="2"/>
        <v>0.13387432959870277</v>
      </c>
      <c r="AD12" s="17">
        <f t="shared" si="2"/>
        <v>1.8701247646643965E-2</v>
      </c>
      <c r="AE12" s="17">
        <f t="shared" si="2"/>
        <v>5.9564895014545011E-2</v>
      </c>
      <c r="AF12" s="17">
        <f t="shared" si="2"/>
        <v>2.9133499230014532E-2</v>
      </c>
      <c r="AG12" s="17">
        <f t="shared" si="2"/>
        <v>3.0716243359130414E-2</v>
      </c>
      <c r="AH12" s="17">
        <f t="shared" si="2"/>
        <v>5.2481033442168472E-2</v>
      </c>
      <c r="AI12" s="17">
        <f t="shared" si="2"/>
        <v>0.25939746478642689</v>
      </c>
      <c r="AJ12" s="17">
        <f t="shared" si="2"/>
        <v>-6.9810558710212606E-2</v>
      </c>
      <c r="AK12" s="17">
        <f t="shared" si="2"/>
        <v>-0.11050343819338831</v>
      </c>
      <c r="AL12" s="17">
        <f t="shared" si="2"/>
        <v>4.6109561205161582E-2</v>
      </c>
    </row>
    <row r="15" spans="1:44" x14ac:dyDescent="0.4">
      <c r="A15" s="18" t="s">
        <v>28</v>
      </c>
    </row>
    <row r="16" spans="1:44" x14ac:dyDescent="0.4">
      <c r="A16" s="2" t="s">
        <v>29</v>
      </c>
    </row>
    <row r="17" spans="1:38" x14ac:dyDescent="0.4">
      <c r="A17" s="4" t="s">
        <v>30</v>
      </c>
      <c r="B17" s="4"/>
      <c r="C17" s="4"/>
    </row>
    <row r="18" spans="1:38" x14ac:dyDescent="0.4">
      <c r="A18" s="4" t="s">
        <v>31</v>
      </c>
      <c r="B18" s="4"/>
      <c r="C18" s="4"/>
    </row>
    <row r="19" spans="1:38" x14ac:dyDescent="0.4">
      <c r="A19" s="4" t="s">
        <v>32</v>
      </c>
      <c r="B19" s="4"/>
      <c r="C19" s="4"/>
    </row>
    <row r="20" spans="1:38" x14ac:dyDescent="0.4">
      <c r="A20" s="4" t="s">
        <v>33</v>
      </c>
      <c r="B20" s="4"/>
      <c r="C20" s="4"/>
    </row>
    <row r="21" spans="1:38" x14ac:dyDescent="0.4">
      <c r="A21" s="4" t="s">
        <v>34</v>
      </c>
      <c r="B21" s="4"/>
      <c r="C21" s="4"/>
    </row>
    <row r="22" spans="1:38" x14ac:dyDescent="0.4">
      <c r="A22" s="4" t="s">
        <v>35</v>
      </c>
      <c r="B22" s="4"/>
      <c r="C22" s="4"/>
    </row>
    <row r="23" spans="1:38" x14ac:dyDescent="0.4">
      <c r="A23" s="19" t="s">
        <v>36</v>
      </c>
      <c r="B23" s="19"/>
      <c r="C23" s="19"/>
      <c r="D23" s="10">
        <f t="shared" ref="D23:AL23" si="3">D29+D37+D44+D55+D62+D69</f>
        <v>0.45837908899999996</v>
      </c>
      <c r="E23" s="10">
        <f t="shared" si="3"/>
        <v>0.486987</v>
      </c>
      <c r="F23" s="10">
        <f t="shared" si="3"/>
        <v>0.249338</v>
      </c>
      <c r="G23" s="10">
        <f t="shared" si="3"/>
        <v>0.19745500000000002</v>
      </c>
      <c r="H23" s="10">
        <f t="shared" si="3"/>
        <v>0.179114</v>
      </c>
      <c r="I23" s="10">
        <f t="shared" si="3"/>
        <v>0.14862700000000001</v>
      </c>
      <c r="J23" s="10">
        <f t="shared" si="3"/>
        <v>0.14185200000000001</v>
      </c>
      <c r="K23" s="10">
        <f t="shared" si="3"/>
        <v>0.12824099999999999</v>
      </c>
      <c r="L23" s="10">
        <f t="shared" si="3"/>
        <v>0.136854</v>
      </c>
      <c r="M23" s="10">
        <f t="shared" si="3"/>
        <v>0.11455899999999999</v>
      </c>
      <c r="N23" s="10">
        <f t="shared" si="3"/>
        <v>9.3423900000000004E-2</v>
      </c>
      <c r="O23" s="10">
        <f t="shared" si="3"/>
        <v>9.319390000000001E-2</v>
      </c>
      <c r="P23" s="10">
        <f t="shared" si="3"/>
        <v>0.1018157</v>
      </c>
      <c r="Q23" s="10">
        <f t="shared" si="3"/>
        <v>0.1063393</v>
      </c>
      <c r="R23" s="10">
        <f t="shared" si="3"/>
        <v>0.1133598</v>
      </c>
      <c r="S23" s="10">
        <f t="shared" si="3"/>
        <v>0.12549009999999999</v>
      </c>
      <c r="T23" s="10">
        <f t="shared" si="3"/>
        <v>0.14863889999999999</v>
      </c>
      <c r="U23" s="10">
        <f t="shared" si="3"/>
        <v>0.14368710000000001</v>
      </c>
      <c r="V23" s="10">
        <f t="shared" si="3"/>
        <v>0.13107120000000003</v>
      </c>
      <c r="W23" s="10">
        <f t="shared" si="3"/>
        <v>0.11771240000000001</v>
      </c>
      <c r="X23" s="10">
        <f t="shared" si="3"/>
        <v>0.1253253</v>
      </c>
      <c r="Y23" s="10">
        <f t="shared" si="3"/>
        <v>0.133771</v>
      </c>
      <c r="Z23" s="10">
        <f t="shared" si="3"/>
        <v>0.13872000000000001</v>
      </c>
      <c r="AA23" s="10">
        <f t="shared" si="3"/>
        <v>0.155052</v>
      </c>
      <c r="AB23" s="10">
        <f t="shared" si="3"/>
        <v>0.14562560000000002</v>
      </c>
      <c r="AC23" s="10">
        <f t="shared" si="3"/>
        <v>0.15460599999999997</v>
      </c>
      <c r="AD23" s="10">
        <f t="shared" si="3"/>
        <v>0.15637700000000002</v>
      </c>
      <c r="AE23" s="10">
        <f t="shared" si="3"/>
        <v>0.16516349999999999</v>
      </c>
      <c r="AF23" s="10">
        <f t="shared" si="3"/>
        <v>0.17110299999999998</v>
      </c>
      <c r="AG23" s="10">
        <f t="shared" si="3"/>
        <v>0.16603259999999997</v>
      </c>
      <c r="AH23" s="10">
        <f t="shared" si="3"/>
        <v>0.15792500000000001</v>
      </c>
      <c r="AI23" s="10">
        <f t="shared" si="3"/>
        <v>0.18222800000000003</v>
      </c>
      <c r="AJ23" s="10">
        <f t="shared" si="3"/>
        <v>0.17903219999999997</v>
      </c>
      <c r="AK23" s="10">
        <f t="shared" si="3"/>
        <v>0.15403220000000001</v>
      </c>
      <c r="AL23" s="10">
        <f t="shared" si="3"/>
        <v>0.15979579999999996</v>
      </c>
    </row>
    <row r="24" spans="1:38" x14ac:dyDescent="0.4">
      <c r="A24" s="14" t="s">
        <v>26</v>
      </c>
      <c r="B24" s="14"/>
      <c r="C24" s="14"/>
      <c r="D24" s="14"/>
      <c r="E24" s="15">
        <f t="shared" ref="E24:AL24" si="4">(E23-$D23)/$D23</f>
        <v>6.2411029836485506E-2</v>
      </c>
      <c r="F24" s="15">
        <f t="shared" si="4"/>
        <v>-0.45604412159386259</v>
      </c>
      <c r="G24" s="15">
        <f t="shared" si="4"/>
        <v>-0.5692320947040409</v>
      </c>
      <c r="H24" s="15">
        <f t="shared" si="4"/>
        <v>-0.60924482748382969</v>
      </c>
      <c r="I24" s="15">
        <f t="shared" si="4"/>
        <v>-0.67575527861830531</v>
      </c>
      <c r="J24" s="15">
        <f t="shared" si="4"/>
        <v>-0.69053562127045454</v>
      </c>
      <c r="K24" s="15">
        <f t="shared" si="4"/>
        <v>-0.72022938419863214</v>
      </c>
      <c r="L24" s="15">
        <f t="shared" si="4"/>
        <v>-0.70143926002697743</v>
      </c>
      <c r="M24" s="15">
        <f t="shared" si="4"/>
        <v>-0.75007804075460338</v>
      </c>
      <c r="N24" s="15">
        <f t="shared" si="4"/>
        <v>-0.7961863831881737</v>
      </c>
      <c r="O24" s="15">
        <f t="shared" si="4"/>
        <v>-0.7966881512782098</v>
      </c>
      <c r="P24" s="15">
        <f t="shared" si="4"/>
        <v>-0.77787882902311012</v>
      </c>
      <c r="Q24" s="15">
        <f t="shared" si="4"/>
        <v>-0.76801014149229663</v>
      </c>
      <c r="R24" s="15">
        <f t="shared" si="4"/>
        <v>-0.75269421594404362</v>
      </c>
      <c r="S24" s="20">
        <f t="shared" si="4"/>
        <v>-0.72623074871550264</v>
      </c>
      <c r="T24" s="15">
        <f t="shared" si="4"/>
        <v>-0.67572931757364707</v>
      </c>
      <c r="U24" s="15">
        <f t="shared" si="4"/>
        <v>-0.68653216639208425</v>
      </c>
      <c r="V24" s="15">
        <f t="shared" si="4"/>
        <v>-0.71405501877071886</v>
      </c>
      <c r="W24" s="15">
        <f t="shared" si="4"/>
        <v>-0.74319858208016987</v>
      </c>
      <c r="X24" s="15">
        <f t="shared" si="4"/>
        <v>-0.72659027646001528</v>
      </c>
      <c r="Y24" s="15">
        <f t="shared" si="4"/>
        <v>-0.70816513403385195</v>
      </c>
      <c r="Z24" s="15">
        <f t="shared" si="4"/>
        <v>-0.69736839369651082</v>
      </c>
      <c r="AA24" s="15">
        <f t="shared" si="4"/>
        <v>-0.66173849610316748</v>
      </c>
      <c r="AB24" s="15">
        <f t="shared" si="4"/>
        <v>-0.68230313403323672</v>
      </c>
      <c r="AC24" s="15">
        <f t="shared" si="4"/>
        <v>-0.6627114898777593</v>
      </c>
      <c r="AD24" s="15">
        <f t="shared" si="4"/>
        <v>-0.65884787558448143</v>
      </c>
      <c r="AE24" s="15">
        <f t="shared" si="4"/>
        <v>-0.63967924374490837</v>
      </c>
      <c r="AF24" s="15">
        <f t="shared" si="4"/>
        <v>-0.62672162821982491</v>
      </c>
      <c r="AG24" s="15">
        <f t="shared" si="4"/>
        <v>-0.63778321484468947</v>
      </c>
      <c r="AH24" s="15">
        <f t="shared" si="4"/>
        <v>-0.65547075817849965</v>
      </c>
      <c r="AI24" s="21">
        <f t="shared" si="4"/>
        <v>-0.60245132386481959</v>
      </c>
      <c r="AJ24" s="21">
        <f t="shared" si="4"/>
        <v>-0.6094232823958512</v>
      </c>
      <c r="AK24" s="21">
        <f t="shared" si="4"/>
        <v>-0.66396329218237959</v>
      </c>
      <c r="AL24" s="21">
        <f t="shared" si="4"/>
        <v>-0.6513894201661542</v>
      </c>
    </row>
    <row r="25" spans="1:38" x14ac:dyDescent="0.4">
      <c r="A25" s="16" t="s">
        <v>27</v>
      </c>
      <c r="D25" s="10"/>
      <c r="E25" s="17">
        <f t="shared" ref="E25:AL25" si="5">(E23-D23)/D23</f>
        <v>6.2411029836485506E-2</v>
      </c>
      <c r="F25" s="17">
        <f t="shared" si="5"/>
        <v>-0.48799865294145428</v>
      </c>
      <c r="G25" s="17">
        <f t="shared" si="5"/>
        <v>-0.20808300379404657</v>
      </c>
      <c r="H25" s="17">
        <f t="shared" si="5"/>
        <v>-9.288698690840963E-2</v>
      </c>
      <c r="I25" s="17">
        <f t="shared" si="5"/>
        <v>-0.17021003383320113</v>
      </c>
      <c r="J25" s="17">
        <f t="shared" si="5"/>
        <v>-4.5583911402369712E-2</v>
      </c>
      <c r="K25" s="17">
        <f t="shared" si="5"/>
        <v>-9.5952119110058451E-2</v>
      </c>
      <c r="L25" s="17">
        <f t="shared" si="5"/>
        <v>6.7162607902309018E-2</v>
      </c>
      <c r="M25" s="17">
        <f t="shared" si="5"/>
        <v>-0.16291083928858499</v>
      </c>
      <c r="N25" s="17">
        <f t="shared" si="5"/>
        <v>-0.18449096098953369</v>
      </c>
      <c r="O25" s="17">
        <f t="shared" si="5"/>
        <v>-2.4618967951455044E-3</v>
      </c>
      <c r="P25" s="17">
        <f t="shared" si="5"/>
        <v>9.2514638833657403E-2</v>
      </c>
      <c r="Q25" s="17">
        <f t="shared" si="5"/>
        <v>4.4429297249834777E-2</v>
      </c>
      <c r="R25" s="17">
        <f t="shared" si="5"/>
        <v>6.6019806412116674E-2</v>
      </c>
      <c r="S25" s="17">
        <f t="shared" si="5"/>
        <v>0.10700706952552842</v>
      </c>
      <c r="T25" s="17">
        <f t="shared" si="5"/>
        <v>0.18446714123265498</v>
      </c>
      <c r="U25" s="17">
        <f t="shared" si="5"/>
        <v>-3.3314293902874541E-2</v>
      </c>
      <c r="V25" s="17">
        <f t="shared" si="5"/>
        <v>-8.7801201360456049E-2</v>
      </c>
      <c r="W25" s="17">
        <f t="shared" si="5"/>
        <v>-0.10192017773545993</v>
      </c>
      <c r="X25" s="17">
        <f t="shared" si="5"/>
        <v>6.4673730210241157E-2</v>
      </c>
      <c r="Y25" s="17">
        <f t="shared" si="5"/>
        <v>6.7390223681890252E-2</v>
      </c>
      <c r="Z25" s="17">
        <f t="shared" si="5"/>
        <v>3.6996060431633233E-2</v>
      </c>
      <c r="AA25" s="17">
        <f t="shared" si="5"/>
        <v>0.11773356401384072</v>
      </c>
      <c r="AB25" s="17">
        <f t="shared" si="5"/>
        <v>-6.079508809947614E-2</v>
      </c>
      <c r="AC25" s="17">
        <f t="shared" si="5"/>
        <v>6.1667728750988443E-2</v>
      </c>
      <c r="AD25" s="17">
        <f t="shared" si="5"/>
        <v>1.1454924129723624E-2</v>
      </c>
      <c r="AE25" s="17">
        <f t="shared" si="5"/>
        <v>5.6187930450129965E-2</v>
      </c>
      <c r="AF25" s="17">
        <f t="shared" si="5"/>
        <v>3.5961335282916548E-2</v>
      </c>
      <c r="AG25" s="17">
        <f t="shared" si="5"/>
        <v>-2.9633612502410849E-2</v>
      </c>
      <c r="AH25" s="22">
        <f t="shared" si="5"/>
        <v>-4.8831374079548032E-2</v>
      </c>
      <c r="AI25" s="23">
        <f t="shared" si="5"/>
        <v>0.15388950451163538</v>
      </c>
      <c r="AJ25" s="23">
        <f t="shared" si="5"/>
        <v>-1.7537370766293071E-2</v>
      </c>
      <c r="AK25" s="23">
        <f t="shared" si="5"/>
        <v>-0.13963968492818593</v>
      </c>
      <c r="AL25" s="23">
        <f t="shared" si="5"/>
        <v>3.7418150230925429E-2</v>
      </c>
    </row>
    <row r="26" spans="1:38" hidden="1" x14ac:dyDescent="0.4">
      <c r="A26" s="2" t="s">
        <v>37</v>
      </c>
      <c r="D26" s="24" t="e">
        <f>D23/#REF!</f>
        <v>#REF!</v>
      </c>
      <c r="E26" s="24" t="e">
        <f>E23/#REF!</f>
        <v>#REF!</v>
      </c>
      <c r="F26" s="24" t="e">
        <f>F23/#REF!</f>
        <v>#REF!</v>
      </c>
      <c r="G26" s="24" t="e">
        <f>G23/#REF!</f>
        <v>#REF!</v>
      </c>
      <c r="H26" s="24" t="e">
        <f>H23/#REF!</f>
        <v>#REF!</v>
      </c>
      <c r="I26" s="24" t="e">
        <f>I23/#REF!</f>
        <v>#REF!</v>
      </c>
      <c r="J26" s="24" t="e">
        <f>J23/#REF!</f>
        <v>#REF!</v>
      </c>
      <c r="K26" s="24" t="e">
        <f>K23/#REF!</f>
        <v>#REF!</v>
      </c>
      <c r="L26" s="24" t="e">
        <f>L23/#REF!</f>
        <v>#REF!</v>
      </c>
      <c r="M26" s="24" t="e">
        <f>M23/#REF!</f>
        <v>#REF!</v>
      </c>
      <c r="N26" s="24" t="e">
        <f>N23/#REF!</f>
        <v>#REF!</v>
      </c>
      <c r="O26" s="24" t="e">
        <f>O23/#REF!</f>
        <v>#REF!</v>
      </c>
      <c r="P26" s="24" t="e">
        <f>P23/#REF!</f>
        <v>#REF!</v>
      </c>
      <c r="Q26" s="24" t="e">
        <f>Q23/#REF!</f>
        <v>#REF!</v>
      </c>
      <c r="R26" s="24" t="e">
        <f>R23/#REF!</f>
        <v>#REF!</v>
      </c>
      <c r="S26" s="24" t="e">
        <f>S23/#REF!</f>
        <v>#REF!</v>
      </c>
      <c r="T26" s="24" t="e">
        <f>T23/#REF!</f>
        <v>#REF!</v>
      </c>
      <c r="U26" s="24" t="e">
        <f>U23/#REF!</f>
        <v>#REF!</v>
      </c>
      <c r="V26" s="24" t="e">
        <f>V23/#REF!</f>
        <v>#REF!</v>
      </c>
      <c r="W26" s="24" t="e">
        <f>W23/#REF!</f>
        <v>#REF!</v>
      </c>
      <c r="X26" s="24" t="e">
        <f>X23/#REF!</f>
        <v>#REF!</v>
      </c>
      <c r="Y26" s="24" t="e">
        <f>Y23/#REF!</f>
        <v>#REF!</v>
      </c>
      <c r="Z26" s="24" t="e">
        <f>Z23/#REF!</f>
        <v>#REF!</v>
      </c>
      <c r="AA26" s="24" t="e">
        <f>AA23/#REF!</f>
        <v>#REF!</v>
      </c>
      <c r="AB26" s="24" t="e">
        <f>AB23/#REF!</f>
        <v>#REF!</v>
      </c>
      <c r="AC26" s="24" t="e">
        <f>AC23/#REF!</f>
        <v>#REF!</v>
      </c>
      <c r="AD26" s="24" t="e">
        <f>AD23/#REF!</f>
        <v>#REF!</v>
      </c>
      <c r="AE26" s="24" t="e">
        <f>AE23/#REF!</f>
        <v>#REF!</v>
      </c>
      <c r="AF26" s="24" t="e">
        <f>AF23/#REF!</f>
        <v>#REF!</v>
      </c>
      <c r="AG26" s="24" t="e">
        <f>AG23/#REF!</f>
        <v>#REF!</v>
      </c>
      <c r="AH26" s="24" t="e">
        <f>AH23/#REF!</f>
        <v>#REF!</v>
      </c>
      <c r="AI26" s="25" t="e">
        <f>AI23/#REF!</f>
        <v>#REF!</v>
      </c>
    </row>
    <row r="27" spans="1:38" x14ac:dyDescent="0.4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8" x14ac:dyDescent="0.4">
      <c r="A28" s="9" t="s">
        <v>38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/>
    </row>
    <row r="29" spans="1:38" x14ac:dyDescent="0.4">
      <c r="A29" s="2" t="s">
        <v>36</v>
      </c>
      <c r="D29" s="10">
        <f t="shared" ref="D29:AL29" si="6">D33+D34</f>
        <v>4.4149000000000001E-2</v>
      </c>
      <c r="E29" s="10">
        <f t="shared" si="6"/>
        <v>4.4627E-2</v>
      </c>
      <c r="F29" s="10">
        <f t="shared" si="6"/>
        <v>3.1334000000000001E-2</v>
      </c>
      <c r="G29" s="10">
        <f t="shared" si="6"/>
        <v>2.7432999999999999E-2</v>
      </c>
      <c r="H29" s="10">
        <f t="shared" si="6"/>
        <v>2.3739E-2</v>
      </c>
      <c r="I29" s="10">
        <f t="shared" si="6"/>
        <v>1.9356999999999999E-2</v>
      </c>
      <c r="J29" s="10">
        <f t="shared" si="6"/>
        <v>1.9123999999999999E-2</v>
      </c>
      <c r="K29" s="10">
        <f t="shared" si="6"/>
        <v>1.7046000000000002E-2</v>
      </c>
      <c r="L29" s="10">
        <f t="shared" si="6"/>
        <v>2.2290000000000001E-2</v>
      </c>
      <c r="M29" s="10">
        <f t="shared" si="6"/>
        <v>1.7337999999999999E-2</v>
      </c>
      <c r="N29" s="10">
        <f t="shared" si="6"/>
        <v>1.2839E-2</v>
      </c>
      <c r="O29" s="10">
        <f t="shared" si="6"/>
        <v>1.5372E-2</v>
      </c>
      <c r="P29" s="10">
        <f t="shared" si="6"/>
        <v>1.6521999999999998E-2</v>
      </c>
      <c r="Q29" s="10">
        <f t="shared" si="6"/>
        <v>1.7461000000000001E-2</v>
      </c>
      <c r="R29" s="10">
        <f t="shared" si="6"/>
        <v>1.90192E-2</v>
      </c>
      <c r="S29" s="10">
        <f t="shared" si="6"/>
        <v>1.7791300000000003E-2</v>
      </c>
      <c r="T29" s="10">
        <f t="shared" si="6"/>
        <v>1.8895499999999999E-2</v>
      </c>
      <c r="U29" s="10">
        <f t="shared" si="6"/>
        <v>2.1983300000000001E-2</v>
      </c>
      <c r="V29" s="10">
        <f t="shared" si="6"/>
        <v>2.0455600000000001E-2</v>
      </c>
      <c r="W29" s="10">
        <f t="shared" si="6"/>
        <v>2.2869400000000002E-2</v>
      </c>
      <c r="X29" s="10">
        <f t="shared" si="6"/>
        <v>2.3323299999999998E-2</v>
      </c>
      <c r="Y29" s="10">
        <f t="shared" si="6"/>
        <v>2.0856E-2</v>
      </c>
      <c r="Z29" s="10">
        <f t="shared" si="6"/>
        <v>2.6586000000000002E-2</v>
      </c>
      <c r="AA29" s="10">
        <f t="shared" si="6"/>
        <v>3.3557000000000003E-2</v>
      </c>
      <c r="AB29" s="10">
        <f t="shared" si="6"/>
        <v>3.54936E-2</v>
      </c>
      <c r="AC29" s="10">
        <f t="shared" si="6"/>
        <v>4.3906000000000001E-2</v>
      </c>
      <c r="AD29" s="10">
        <f t="shared" si="6"/>
        <v>4.4963999999999997E-2</v>
      </c>
      <c r="AE29" s="10">
        <f t="shared" si="6"/>
        <v>5.2068500000000004E-2</v>
      </c>
      <c r="AF29" s="10">
        <f t="shared" si="6"/>
        <v>5.0455E-2</v>
      </c>
      <c r="AG29" s="10">
        <f t="shared" si="6"/>
        <v>4.9061600000000004E-2</v>
      </c>
      <c r="AH29" s="10">
        <f t="shared" si="6"/>
        <v>5.1205000000000001E-2</v>
      </c>
      <c r="AI29" s="27">
        <f t="shared" si="6"/>
        <v>6.3235E-2</v>
      </c>
      <c r="AJ29" s="27">
        <f t="shared" si="6"/>
        <v>5.6460199999999995E-2</v>
      </c>
      <c r="AK29" s="27">
        <f t="shared" si="6"/>
        <v>5.7750200000000002E-2</v>
      </c>
      <c r="AL29" s="27">
        <f t="shared" si="6"/>
        <v>5.9998799999999998E-2</v>
      </c>
    </row>
    <row r="30" spans="1:38" x14ac:dyDescent="0.4">
      <c r="A30" s="14" t="s">
        <v>26</v>
      </c>
      <c r="B30" s="14"/>
      <c r="C30" s="14"/>
      <c r="D30" s="14"/>
      <c r="E30" s="15">
        <f t="shared" ref="E30:AL30" si="7">(E29-$D29)/$D29</f>
        <v>1.0826972298353287E-2</v>
      </c>
      <c r="F30" s="15">
        <f t="shared" si="7"/>
        <v>-0.29026705021631294</v>
      </c>
      <c r="G30" s="15">
        <f t="shared" si="7"/>
        <v>-0.37862692246710006</v>
      </c>
      <c r="H30" s="15">
        <f t="shared" si="7"/>
        <v>-0.46229812679788901</v>
      </c>
      <c r="I30" s="15">
        <f t="shared" si="7"/>
        <v>-0.5615529230560149</v>
      </c>
      <c r="J30" s="15">
        <f t="shared" si="7"/>
        <v>-0.56683050578722061</v>
      </c>
      <c r="K30" s="15">
        <f t="shared" si="7"/>
        <v>-0.61389838954449705</v>
      </c>
      <c r="L30" s="15">
        <f t="shared" si="7"/>
        <v>-0.4951188022378763</v>
      </c>
      <c r="M30" s="15">
        <f t="shared" si="7"/>
        <v>-0.60728442320324361</v>
      </c>
      <c r="N30" s="15">
        <f t="shared" si="7"/>
        <v>-0.70918933611180335</v>
      </c>
      <c r="O30" s="15">
        <f t="shared" si="7"/>
        <v>-0.65181544315839546</v>
      </c>
      <c r="P30" s="15">
        <f t="shared" si="7"/>
        <v>-0.62576728804729442</v>
      </c>
      <c r="Q30" s="15">
        <f t="shared" si="7"/>
        <v>-0.60449840313483882</v>
      </c>
      <c r="R30" s="15">
        <f t="shared" si="7"/>
        <v>-0.56920428548778002</v>
      </c>
      <c r="S30" s="20">
        <f t="shared" si="7"/>
        <v>-0.5970169199755373</v>
      </c>
      <c r="T30" s="15">
        <f t="shared" si="7"/>
        <v>-0.57200616095494805</v>
      </c>
      <c r="U30" s="15">
        <f t="shared" si="7"/>
        <v>-0.50206573195315862</v>
      </c>
      <c r="V30" s="15">
        <f t="shared" si="7"/>
        <v>-0.53666900722553168</v>
      </c>
      <c r="W30" s="15">
        <f t="shared" si="7"/>
        <v>-0.48199506217581367</v>
      </c>
      <c r="X30" s="15">
        <f t="shared" si="7"/>
        <v>-0.47171396860631049</v>
      </c>
      <c r="Y30" s="15">
        <f t="shared" si="7"/>
        <v>-0.52759971913293624</v>
      </c>
      <c r="Z30" s="15">
        <f t="shared" si="7"/>
        <v>-0.39781195497066746</v>
      </c>
      <c r="AA30" s="15">
        <f t="shared" si="7"/>
        <v>-0.23991483385807147</v>
      </c>
      <c r="AB30" s="15">
        <f t="shared" si="7"/>
        <v>-0.19604974065097738</v>
      </c>
      <c r="AC30" s="15">
        <f t="shared" si="7"/>
        <v>-5.5040884278239636E-3</v>
      </c>
      <c r="AD30" s="15">
        <f t="shared" si="7"/>
        <v>1.8460214274388917E-2</v>
      </c>
      <c r="AE30" s="15">
        <f t="shared" si="7"/>
        <v>0.17938118643683895</v>
      </c>
      <c r="AF30" s="15">
        <f t="shared" si="7"/>
        <v>0.14283449228748102</v>
      </c>
      <c r="AG30" s="15">
        <f t="shared" si="7"/>
        <v>0.11127318852069136</v>
      </c>
      <c r="AH30" s="15">
        <f t="shared" si="7"/>
        <v>0.15982241953385126</v>
      </c>
      <c r="AI30" s="21">
        <f t="shared" si="7"/>
        <v>0.43230877256563</v>
      </c>
      <c r="AJ30" s="21">
        <f t="shared" si="7"/>
        <v>0.27885569322068438</v>
      </c>
      <c r="AK30" s="21">
        <f t="shared" si="7"/>
        <v>0.30807492808444131</v>
      </c>
      <c r="AL30" s="21">
        <f t="shared" si="7"/>
        <v>0.35900699902602545</v>
      </c>
    </row>
    <row r="31" spans="1:38" x14ac:dyDescent="0.4">
      <c r="A31" s="16" t="s">
        <v>27</v>
      </c>
      <c r="D31" s="10"/>
      <c r="E31" s="17">
        <f t="shared" ref="E31:AL31" si="8">(E29-D29)/D29</f>
        <v>1.0826972298353287E-2</v>
      </c>
      <c r="F31" s="17">
        <f t="shared" si="8"/>
        <v>-0.29786900306989039</v>
      </c>
      <c r="G31" s="17">
        <f t="shared" si="8"/>
        <v>-0.12449735112018899</v>
      </c>
      <c r="H31" s="17">
        <f t="shared" si="8"/>
        <v>-0.1346553421062224</v>
      </c>
      <c r="I31" s="17">
        <f t="shared" si="8"/>
        <v>-0.18459075782467671</v>
      </c>
      <c r="J31" s="17">
        <f t="shared" si="8"/>
        <v>-1.2036989202872377E-2</v>
      </c>
      <c r="K31" s="17">
        <f t="shared" si="8"/>
        <v>-0.10865927630202869</v>
      </c>
      <c r="L31" s="17">
        <f t="shared" si="8"/>
        <v>0.30763815557902136</v>
      </c>
      <c r="M31" s="17">
        <f t="shared" si="8"/>
        <v>-0.22216240466576948</v>
      </c>
      <c r="N31" s="17">
        <f t="shared" si="8"/>
        <v>-0.25948783019956162</v>
      </c>
      <c r="O31" s="17">
        <f t="shared" si="8"/>
        <v>0.19728950852870167</v>
      </c>
      <c r="P31" s="17">
        <f t="shared" si="8"/>
        <v>7.4811345303148466E-2</v>
      </c>
      <c r="Q31" s="17">
        <f t="shared" si="8"/>
        <v>5.6833313158213439E-2</v>
      </c>
      <c r="R31" s="17">
        <f t="shared" si="8"/>
        <v>8.923887520760547E-2</v>
      </c>
      <c r="S31" s="17">
        <f t="shared" si="8"/>
        <v>-6.4561075124084974E-2</v>
      </c>
      <c r="T31" s="17">
        <f t="shared" si="8"/>
        <v>6.2064042537644575E-2</v>
      </c>
      <c r="U31" s="17">
        <f t="shared" si="8"/>
        <v>0.16341456960652018</v>
      </c>
      <c r="V31" s="17">
        <f t="shared" si="8"/>
        <v>-6.9493661097287482E-2</v>
      </c>
      <c r="W31" s="17">
        <f t="shared" si="8"/>
        <v>0.1180019163456462</v>
      </c>
      <c r="X31" s="17">
        <f t="shared" si="8"/>
        <v>1.9847481787891096E-2</v>
      </c>
      <c r="Y31" s="17">
        <f t="shared" si="8"/>
        <v>-0.10578691694571518</v>
      </c>
      <c r="Z31" s="17">
        <f t="shared" si="8"/>
        <v>0.27474108170310713</v>
      </c>
      <c r="AA31" s="17">
        <f t="shared" si="8"/>
        <v>0.26220567215827884</v>
      </c>
      <c r="AB31" s="17">
        <f t="shared" si="8"/>
        <v>5.7710760795065007E-2</v>
      </c>
      <c r="AC31" s="17">
        <f t="shared" si="8"/>
        <v>0.2370117429621115</v>
      </c>
      <c r="AD31" s="17">
        <f t="shared" si="8"/>
        <v>2.4096934359768514E-2</v>
      </c>
      <c r="AE31" s="17">
        <f t="shared" si="8"/>
        <v>0.15800418112267609</v>
      </c>
      <c r="AF31" s="17">
        <f t="shared" si="8"/>
        <v>-3.0988025389631038E-2</v>
      </c>
      <c r="AG31" s="17">
        <f t="shared" si="8"/>
        <v>-2.7616688137944625E-2</v>
      </c>
      <c r="AH31" s="22">
        <f t="shared" si="8"/>
        <v>4.3687935167218285E-2</v>
      </c>
      <c r="AI31" s="23">
        <f t="shared" si="8"/>
        <v>0.23493799433649057</v>
      </c>
      <c r="AJ31" s="23">
        <f t="shared" si="8"/>
        <v>-0.10713687040404846</v>
      </c>
      <c r="AK31" s="23">
        <f t="shared" si="8"/>
        <v>2.2847953071367201E-2</v>
      </c>
      <c r="AL31" s="23">
        <f t="shared" si="8"/>
        <v>3.8936661691214861E-2</v>
      </c>
    </row>
    <row r="32" spans="1:38" hidden="1" x14ac:dyDescent="0.4">
      <c r="A32" s="2" t="s">
        <v>37</v>
      </c>
      <c r="D32" s="24" t="e">
        <f>D29/#REF!</f>
        <v>#REF!</v>
      </c>
      <c r="E32" s="24" t="e">
        <f>E29/#REF!</f>
        <v>#REF!</v>
      </c>
      <c r="F32" s="24" t="e">
        <f>F29/#REF!</f>
        <v>#REF!</v>
      </c>
      <c r="G32" s="24" t="e">
        <f>G29/#REF!</f>
        <v>#REF!</v>
      </c>
      <c r="H32" s="24" t="e">
        <f>H29/#REF!</f>
        <v>#REF!</v>
      </c>
      <c r="I32" s="24" t="e">
        <f>I29/#REF!</f>
        <v>#REF!</v>
      </c>
      <c r="J32" s="24" t="e">
        <f>J29/#REF!</f>
        <v>#REF!</v>
      </c>
      <c r="K32" s="24" t="e">
        <f>K29/#REF!</f>
        <v>#REF!</v>
      </c>
      <c r="L32" s="24" t="e">
        <f>L29/#REF!</f>
        <v>#REF!</v>
      </c>
      <c r="M32" s="24" t="e">
        <f>M29/#REF!</f>
        <v>#REF!</v>
      </c>
      <c r="N32" s="24" t="e">
        <f>N29/#REF!</f>
        <v>#REF!</v>
      </c>
      <c r="O32" s="24" t="e">
        <f>O29/#REF!</f>
        <v>#REF!</v>
      </c>
      <c r="P32" s="24" t="e">
        <f>P29/#REF!</f>
        <v>#REF!</v>
      </c>
      <c r="Q32" s="24" t="e">
        <f>Q29/#REF!</f>
        <v>#REF!</v>
      </c>
      <c r="R32" s="24" t="e">
        <f>R29/#REF!</f>
        <v>#REF!</v>
      </c>
      <c r="S32" s="24" t="e">
        <f>S29/#REF!</f>
        <v>#REF!</v>
      </c>
      <c r="T32" s="24" t="e">
        <f>T29/#REF!</f>
        <v>#REF!</v>
      </c>
      <c r="U32" s="24" t="e">
        <f>U29/#REF!</f>
        <v>#REF!</v>
      </c>
      <c r="V32" s="24" t="e">
        <f>V29/#REF!</f>
        <v>#REF!</v>
      </c>
      <c r="W32" s="24" t="e">
        <f>W29/#REF!</f>
        <v>#REF!</v>
      </c>
      <c r="X32" s="24" t="e">
        <f>X29/#REF!</f>
        <v>#REF!</v>
      </c>
      <c r="Y32" s="24" t="e">
        <f>Y29/#REF!</f>
        <v>#REF!</v>
      </c>
      <c r="Z32" s="24" t="e">
        <f>Z29/#REF!</f>
        <v>#REF!</v>
      </c>
      <c r="AA32" s="24" t="e">
        <f>AA29/#REF!</f>
        <v>#REF!</v>
      </c>
      <c r="AB32" s="24" t="e">
        <f>AB29/#REF!</f>
        <v>#REF!</v>
      </c>
      <c r="AC32" s="24" t="e">
        <f>AC29/#REF!</f>
        <v>#REF!</v>
      </c>
      <c r="AD32" s="24" t="e">
        <f>AD29/#REF!</f>
        <v>#REF!</v>
      </c>
      <c r="AE32" s="24" t="e">
        <f>AE29/#REF!</f>
        <v>#REF!</v>
      </c>
      <c r="AF32" s="24" t="e">
        <f>AF29/#REF!</f>
        <v>#REF!</v>
      </c>
      <c r="AG32" s="24" t="e">
        <f>AG29/#REF!</f>
        <v>#REF!</v>
      </c>
      <c r="AH32" s="24" t="e">
        <f>AH29/#REF!</f>
        <v>#REF!</v>
      </c>
      <c r="AI32" s="25" t="e">
        <f>AI29/#REF!</f>
        <v>#REF!</v>
      </c>
    </row>
    <row r="33" spans="1:38" x14ac:dyDescent="0.4">
      <c r="A33" s="2" t="s">
        <v>39</v>
      </c>
      <c r="B33" s="2" t="s">
        <v>40</v>
      </c>
      <c r="D33" s="2">
        <v>4.4149000000000001E-2</v>
      </c>
      <c r="E33" s="2">
        <v>4.4627E-2</v>
      </c>
      <c r="F33" s="2">
        <v>3.1334000000000001E-2</v>
      </c>
      <c r="G33" s="2">
        <v>2.7432999999999999E-2</v>
      </c>
      <c r="H33" s="2">
        <v>2.3739E-2</v>
      </c>
      <c r="I33" s="2">
        <v>1.8474999999999998E-2</v>
      </c>
      <c r="J33" s="2">
        <v>1.8851E-2</v>
      </c>
      <c r="K33" s="2">
        <v>1.6976000000000002E-2</v>
      </c>
      <c r="L33" s="2">
        <v>2.2026E-2</v>
      </c>
      <c r="M33" s="2">
        <v>1.6993999999999999E-2</v>
      </c>
      <c r="N33" s="2">
        <v>1.2524E-2</v>
      </c>
      <c r="O33" s="2">
        <v>1.4951000000000001E-2</v>
      </c>
      <c r="P33" s="2">
        <v>1.6414999999999999E-2</v>
      </c>
      <c r="Q33" s="2">
        <v>1.7117E-2</v>
      </c>
      <c r="R33" s="2">
        <v>1.8964000000000002E-2</v>
      </c>
      <c r="S33" s="2">
        <v>1.7694000000000001E-2</v>
      </c>
      <c r="T33" s="2">
        <v>1.8827E-2</v>
      </c>
      <c r="U33" s="2">
        <v>2.1949E-2</v>
      </c>
      <c r="V33" s="2">
        <v>2.0444E-2</v>
      </c>
      <c r="W33" s="2">
        <v>2.2856000000000001E-2</v>
      </c>
      <c r="X33" s="2">
        <v>2.3303999999999998E-2</v>
      </c>
      <c r="Y33" s="2">
        <v>2.0737999999999999E-2</v>
      </c>
      <c r="Z33" s="2">
        <v>2.6391000000000001E-2</v>
      </c>
      <c r="AA33" s="2">
        <v>3.3362000000000003E-2</v>
      </c>
      <c r="AB33" s="2">
        <v>3.542E-2</v>
      </c>
      <c r="AC33" s="2">
        <v>4.3753E-2</v>
      </c>
      <c r="AD33" s="2">
        <v>4.4842E-2</v>
      </c>
      <c r="AE33" s="2">
        <v>5.1982E-2</v>
      </c>
      <c r="AF33" s="2">
        <v>5.0375999999999997E-2</v>
      </c>
      <c r="AG33" s="2">
        <v>4.8973000000000003E-2</v>
      </c>
      <c r="AH33" s="2">
        <v>5.1102000000000002E-2</v>
      </c>
      <c r="AI33" s="28">
        <v>6.3133999999999996E-2</v>
      </c>
      <c r="AJ33" s="2">
        <v>5.6364999999999998E-2</v>
      </c>
      <c r="AK33" s="2">
        <v>5.7673000000000002E-2</v>
      </c>
      <c r="AL33" s="2">
        <v>5.9952999999999999E-2</v>
      </c>
    </row>
    <row r="34" spans="1:38" x14ac:dyDescent="0.4">
      <c r="A34" s="2" t="s">
        <v>41</v>
      </c>
      <c r="B34" s="2" t="s">
        <v>42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9">
        <v>8.8199999999999997E-4</v>
      </c>
      <c r="J34" s="29">
        <v>2.7300000000000002E-4</v>
      </c>
      <c r="K34" s="29">
        <v>6.9999999999999994E-5</v>
      </c>
      <c r="L34" s="29">
        <v>2.6400000000000002E-4</v>
      </c>
      <c r="M34" s="29">
        <v>3.4400000000000001E-4</v>
      </c>
      <c r="N34" s="29">
        <v>3.1500000000000001E-4</v>
      </c>
      <c r="O34" s="29">
        <v>4.2099999999999999E-4</v>
      </c>
      <c r="P34" s="29">
        <v>1.07E-4</v>
      </c>
      <c r="Q34" s="29">
        <v>3.4400000000000001E-4</v>
      </c>
      <c r="R34" s="39">
        <v>5.52E-5</v>
      </c>
      <c r="S34" s="39">
        <v>9.7299999999999993E-5</v>
      </c>
      <c r="T34" s="39">
        <v>6.8499999999999998E-5</v>
      </c>
      <c r="U34" s="39">
        <v>3.43E-5</v>
      </c>
      <c r="V34" s="39">
        <v>1.1600000000000001E-5</v>
      </c>
      <c r="W34" s="39">
        <v>1.34E-5</v>
      </c>
      <c r="X34" s="39">
        <v>1.9300000000000002E-5</v>
      </c>
      <c r="Y34" s="39">
        <v>1.18E-4</v>
      </c>
      <c r="Z34" s="39">
        <v>1.95E-4</v>
      </c>
      <c r="AA34" s="39">
        <v>1.95E-4</v>
      </c>
      <c r="AB34" s="39">
        <v>7.36E-5</v>
      </c>
      <c r="AC34" s="39">
        <v>1.5300000000000001E-4</v>
      </c>
      <c r="AD34" s="39">
        <v>1.22E-4</v>
      </c>
      <c r="AE34" s="39">
        <v>8.6500000000000002E-5</v>
      </c>
      <c r="AF34" s="39">
        <v>7.8999999999999996E-5</v>
      </c>
      <c r="AG34" s="39">
        <v>8.8599999999999999E-5</v>
      </c>
      <c r="AH34" s="50">
        <v>1.03E-4</v>
      </c>
      <c r="AI34" s="49">
        <v>1.01E-4</v>
      </c>
      <c r="AJ34" s="52">
        <v>9.5199999999999997E-5</v>
      </c>
      <c r="AK34" s="52">
        <v>7.7200000000000006E-5</v>
      </c>
      <c r="AL34" s="2">
        <v>4.5800000000000002E-5</v>
      </c>
    </row>
    <row r="35" spans="1:38" x14ac:dyDescent="0.4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8" x14ac:dyDescent="0.4">
      <c r="A36" s="9" t="s">
        <v>43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/>
    </row>
    <row r="37" spans="1:38" x14ac:dyDescent="0.4">
      <c r="A37" s="2" t="s">
        <v>36</v>
      </c>
      <c r="D37" s="10">
        <f t="shared" ref="D37:AL37" si="9">D41</f>
        <v>6.5240000000000003E-3</v>
      </c>
      <c r="E37" s="10">
        <f t="shared" si="9"/>
        <v>7.6439999999999998E-3</v>
      </c>
      <c r="F37" s="10">
        <f t="shared" si="9"/>
        <v>4.1749999999999999E-3</v>
      </c>
      <c r="G37" s="10">
        <f t="shared" si="9"/>
        <v>5.7609999999999996E-3</v>
      </c>
      <c r="H37" s="10">
        <f t="shared" si="9"/>
        <v>4.0899999999999999E-3</v>
      </c>
      <c r="I37" s="10">
        <f t="shared" si="9"/>
        <v>3.0860000000000002E-3</v>
      </c>
      <c r="J37" s="10">
        <f t="shared" si="9"/>
        <v>3.6180000000000001E-3</v>
      </c>
      <c r="K37" s="10">
        <f t="shared" si="9"/>
        <v>3.9370000000000004E-3</v>
      </c>
      <c r="L37" s="10">
        <f t="shared" si="9"/>
        <v>4.8929999999999998E-3</v>
      </c>
      <c r="M37" s="10">
        <f t="shared" si="9"/>
        <v>3.5409999999999999E-3</v>
      </c>
      <c r="N37" s="10">
        <f t="shared" si="9"/>
        <v>4.5399999999999998E-3</v>
      </c>
      <c r="O37" s="10">
        <f t="shared" si="9"/>
        <v>5.9160000000000003E-3</v>
      </c>
      <c r="P37" s="10">
        <f t="shared" si="9"/>
        <v>6.3029999999999996E-3</v>
      </c>
      <c r="Q37" s="10">
        <f t="shared" si="9"/>
        <v>6.3550000000000004E-3</v>
      </c>
      <c r="R37" s="10">
        <f t="shared" si="9"/>
        <v>7.3010000000000002E-3</v>
      </c>
      <c r="S37" s="10">
        <f t="shared" si="9"/>
        <v>8.8870000000000008E-3</v>
      </c>
      <c r="T37" s="10">
        <f t="shared" si="9"/>
        <v>8.0780000000000001E-3</v>
      </c>
      <c r="U37" s="10">
        <f t="shared" si="9"/>
        <v>6.3590000000000001E-3</v>
      </c>
      <c r="V37" s="10">
        <f t="shared" si="9"/>
        <v>8.1320000000000003E-3</v>
      </c>
      <c r="W37" s="10">
        <f t="shared" si="9"/>
        <v>7.7450000000000001E-3</v>
      </c>
      <c r="X37" s="10">
        <f t="shared" si="9"/>
        <v>7.1999999999999998E-3</v>
      </c>
      <c r="Y37" s="10">
        <f t="shared" si="9"/>
        <v>6.8970000000000004E-3</v>
      </c>
      <c r="Z37" s="10">
        <f t="shared" si="9"/>
        <v>6.5120000000000004E-3</v>
      </c>
      <c r="AA37" s="10">
        <f t="shared" si="9"/>
        <v>6.7349999999999997E-3</v>
      </c>
      <c r="AB37" s="10">
        <f t="shared" si="9"/>
        <v>5.8469999999999998E-3</v>
      </c>
      <c r="AC37" s="10">
        <f t="shared" si="9"/>
        <v>6.4380000000000001E-3</v>
      </c>
      <c r="AD37" s="10">
        <f t="shared" si="9"/>
        <v>6.6610000000000003E-3</v>
      </c>
      <c r="AE37" s="10">
        <f t="shared" si="9"/>
        <v>6.4989999999999996E-3</v>
      </c>
      <c r="AF37" s="10">
        <f t="shared" si="9"/>
        <v>6.0870000000000004E-3</v>
      </c>
      <c r="AG37" s="10">
        <f t="shared" si="9"/>
        <v>5.5399999999999998E-3</v>
      </c>
      <c r="AH37" s="10">
        <f t="shared" si="9"/>
        <v>4.9950000000000003E-3</v>
      </c>
      <c r="AI37" s="27">
        <f t="shared" si="9"/>
        <v>5.2370000000000003E-3</v>
      </c>
      <c r="AJ37" s="27">
        <f t="shared" si="9"/>
        <v>6.2230000000000002E-3</v>
      </c>
      <c r="AK37" s="27">
        <f t="shared" si="9"/>
        <v>6.9389999999999999E-3</v>
      </c>
      <c r="AL37" s="27">
        <f t="shared" si="9"/>
        <v>6.5649999999999997E-3</v>
      </c>
    </row>
    <row r="38" spans="1:38" x14ac:dyDescent="0.4">
      <c r="A38" s="14" t="s">
        <v>26</v>
      </c>
      <c r="B38" s="14"/>
      <c r="C38" s="14"/>
      <c r="D38" s="14"/>
      <c r="E38" s="15">
        <f t="shared" ref="E38:AL38" si="10">(E37-$D37)/$D37</f>
        <v>0.17167381974248919</v>
      </c>
      <c r="F38" s="15">
        <f t="shared" si="10"/>
        <v>-0.36005518087063154</v>
      </c>
      <c r="G38" s="15">
        <f t="shared" si="10"/>
        <v>-0.11695278969957092</v>
      </c>
      <c r="H38" s="15">
        <f t="shared" si="10"/>
        <v>-0.37308399754751692</v>
      </c>
      <c r="I38" s="15">
        <f t="shared" si="10"/>
        <v>-0.52697731453096264</v>
      </c>
      <c r="J38" s="15">
        <f t="shared" si="10"/>
        <v>-0.4454322501532802</v>
      </c>
      <c r="K38" s="15">
        <f t="shared" si="10"/>
        <v>-0.39653586756591047</v>
      </c>
      <c r="L38" s="15">
        <f t="shared" si="10"/>
        <v>-0.25000000000000006</v>
      </c>
      <c r="M38" s="15">
        <f t="shared" si="10"/>
        <v>-0.45723482526057635</v>
      </c>
      <c r="N38" s="15">
        <f t="shared" si="10"/>
        <v>-0.30410790925812392</v>
      </c>
      <c r="O38" s="15">
        <f t="shared" si="10"/>
        <v>-9.3194359288779893E-2</v>
      </c>
      <c r="P38" s="15">
        <f t="shared" si="10"/>
        <v>-3.3874923359902005E-2</v>
      </c>
      <c r="Q38" s="15">
        <f t="shared" si="10"/>
        <v>-2.5904353157572023E-2</v>
      </c>
      <c r="R38" s="15">
        <f t="shared" si="10"/>
        <v>0.11909871244635191</v>
      </c>
      <c r="S38" s="20">
        <f t="shared" si="10"/>
        <v>0.3622011036174127</v>
      </c>
      <c r="T38" s="15">
        <f t="shared" si="10"/>
        <v>0.23819742489270382</v>
      </c>
      <c r="U38" s="15">
        <f t="shared" si="10"/>
        <v>-2.5291232372777469E-2</v>
      </c>
      <c r="V38" s="15">
        <f t="shared" si="10"/>
        <v>0.24647455548743102</v>
      </c>
      <c r="W38" s="15">
        <f t="shared" si="10"/>
        <v>0.18715511955855302</v>
      </c>
      <c r="X38" s="15">
        <f t="shared" si="10"/>
        <v>0.10361741263028809</v>
      </c>
      <c r="Y38" s="15">
        <f t="shared" si="10"/>
        <v>5.7173513182096881E-2</v>
      </c>
      <c r="Z38" s="15">
        <f t="shared" si="10"/>
        <v>-1.8393623543837918E-3</v>
      </c>
      <c r="AA38" s="15">
        <f t="shared" si="10"/>
        <v>3.2342121397915292E-2</v>
      </c>
      <c r="AB38" s="15">
        <f t="shared" si="10"/>
        <v>-0.10377069282648689</v>
      </c>
      <c r="AC38" s="15">
        <f t="shared" si="10"/>
        <v>-1.3182096873084019E-2</v>
      </c>
      <c r="AD38" s="15">
        <f t="shared" si="10"/>
        <v>2.0999386879215199E-2</v>
      </c>
      <c r="AE38" s="15">
        <f t="shared" si="10"/>
        <v>-3.8320049049663878E-3</v>
      </c>
      <c r="AF38" s="15">
        <f t="shared" si="10"/>
        <v>-6.6983445738810529E-2</v>
      </c>
      <c r="AG38" s="15">
        <f t="shared" si="10"/>
        <v>-0.15082771305947279</v>
      </c>
      <c r="AH38" s="15">
        <f t="shared" si="10"/>
        <v>-0.23436541998773758</v>
      </c>
      <c r="AI38" s="21">
        <f t="shared" si="10"/>
        <v>-0.19727161250766401</v>
      </c>
      <c r="AJ38" s="21">
        <f t="shared" si="10"/>
        <v>-4.6137339055794001E-2</v>
      </c>
      <c r="AK38" s="21">
        <f t="shared" si="10"/>
        <v>6.3611281422440158E-2</v>
      </c>
      <c r="AL38" s="21">
        <f t="shared" si="10"/>
        <v>6.2844880441445998E-3</v>
      </c>
    </row>
    <row r="39" spans="1:38" x14ac:dyDescent="0.4">
      <c r="A39" s="16" t="s">
        <v>27</v>
      </c>
      <c r="D39" s="10"/>
      <c r="E39" s="17">
        <f t="shared" ref="E39:AL39" si="11">(E37-D37)/D37</f>
        <v>0.17167381974248919</v>
      </c>
      <c r="F39" s="17">
        <f t="shared" si="11"/>
        <v>-0.45381998953427527</v>
      </c>
      <c r="G39" s="17">
        <f t="shared" si="11"/>
        <v>0.37988023952095801</v>
      </c>
      <c r="H39" s="17">
        <f t="shared" si="11"/>
        <v>-0.29005381010241277</v>
      </c>
      <c r="I39" s="17">
        <f t="shared" si="11"/>
        <v>-0.24547677261613685</v>
      </c>
      <c r="J39" s="17">
        <f t="shared" si="11"/>
        <v>0.17239144523655214</v>
      </c>
      <c r="K39" s="17">
        <f t="shared" si="11"/>
        <v>8.8170259812050927E-2</v>
      </c>
      <c r="L39" s="17">
        <f t="shared" si="11"/>
        <v>0.24282448564897111</v>
      </c>
      <c r="M39" s="17">
        <f t="shared" si="11"/>
        <v>-0.27631310034743511</v>
      </c>
      <c r="N39" s="17">
        <f t="shared" si="11"/>
        <v>0.2821236938717876</v>
      </c>
      <c r="O39" s="17">
        <f t="shared" si="11"/>
        <v>0.30308370044052874</v>
      </c>
      <c r="P39" s="17">
        <f t="shared" si="11"/>
        <v>6.5415821501014076E-2</v>
      </c>
      <c r="Q39" s="17">
        <f t="shared" si="11"/>
        <v>8.2500396636523612E-3</v>
      </c>
      <c r="R39" s="17">
        <f t="shared" si="11"/>
        <v>0.1488591660110149</v>
      </c>
      <c r="S39" s="17">
        <f t="shared" si="11"/>
        <v>0.21723051636762095</v>
      </c>
      <c r="T39" s="17">
        <f t="shared" si="11"/>
        <v>-9.1031844266906789E-2</v>
      </c>
      <c r="U39" s="17">
        <f t="shared" si="11"/>
        <v>-0.21280019806882891</v>
      </c>
      <c r="V39" s="17">
        <f t="shared" si="11"/>
        <v>0.27881742412328986</v>
      </c>
      <c r="W39" s="17">
        <f t="shared" si="11"/>
        <v>-4.7589768814559785E-2</v>
      </c>
      <c r="X39" s="17">
        <f t="shared" si="11"/>
        <v>-7.0367979341510692E-2</v>
      </c>
      <c r="Y39" s="17">
        <f t="shared" si="11"/>
        <v>-4.2083333333333257E-2</v>
      </c>
      <c r="Z39" s="17">
        <f t="shared" si="11"/>
        <v>-5.5821371610845279E-2</v>
      </c>
      <c r="AA39" s="17">
        <f t="shared" si="11"/>
        <v>3.4244471744471629E-2</v>
      </c>
      <c r="AB39" s="17">
        <f t="shared" si="11"/>
        <v>-0.13184855233853005</v>
      </c>
      <c r="AC39" s="17">
        <f t="shared" si="11"/>
        <v>0.10107747562852752</v>
      </c>
      <c r="AD39" s="17">
        <f t="shared" si="11"/>
        <v>3.4638086362224312E-2</v>
      </c>
      <c r="AE39" s="17">
        <f t="shared" si="11"/>
        <v>-2.4320672571686033E-2</v>
      </c>
      <c r="AF39" s="17">
        <f t="shared" si="11"/>
        <v>-6.3394368364363629E-2</v>
      </c>
      <c r="AG39" s="17">
        <f t="shared" si="11"/>
        <v>-8.9863643831115586E-2</v>
      </c>
      <c r="AH39" s="22">
        <f t="shared" si="11"/>
        <v>-9.8375451263537819E-2</v>
      </c>
      <c r="AI39" s="23">
        <f t="shared" si="11"/>
        <v>4.844844844844845E-2</v>
      </c>
      <c r="AJ39" s="23">
        <f t="shared" si="11"/>
        <v>0.18827573037998852</v>
      </c>
      <c r="AK39" s="23">
        <f t="shared" si="11"/>
        <v>0.11505704644062342</v>
      </c>
      <c r="AL39" s="23">
        <f t="shared" si="11"/>
        <v>-5.3898256232886611E-2</v>
      </c>
    </row>
    <row r="40" spans="1:38" hidden="1" x14ac:dyDescent="0.4">
      <c r="A40" s="2" t="s">
        <v>37</v>
      </c>
      <c r="D40" s="24" t="e">
        <f>D37/#REF!</f>
        <v>#REF!</v>
      </c>
      <c r="E40" s="24" t="e">
        <f>E37/#REF!</f>
        <v>#REF!</v>
      </c>
      <c r="F40" s="24" t="e">
        <f>F37/#REF!</f>
        <v>#REF!</v>
      </c>
      <c r="G40" s="24" t="e">
        <f>G37/#REF!</f>
        <v>#REF!</v>
      </c>
      <c r="H40" s="24" t="e">
        <f>H37/#REF!</f>
        <v>#REF!</v>
      </c>
      <c r="I40" s="24" t="e">
        <f>I37/#REF!</f>
        <v>#REF!</v>
      </c>
      <c r="J40" s="24" t="e">
        <f>J37/#REF!</f>
        <v>#REF!</v>
      </c>
      <c r="K40" s="24" t="e">
        <f>K37/#REF!</f>
        <v>#REF!</v>
      </c>
      <c r="L40" s="24" t="e">
        <f>L37/#REF!</f>
        <v>#REF!</v>
      </c>
      <c r="M40" s="24" t="e">
        <f>M37/#REF!</f>
        <v>#REF!</v>
      </c>
      <c r="N40" s="24" t="e">
        <f>N37/#REF!</f>
        <v>#REF!</v>
      </c>
      <c r="O40" s="24" t="e">
        <f>O37/#REF!</f>
        <v>#REF!</v>
      </c>
      <c r="P40" s="24" t="e">
        <f>P37/#REF!</f>
        <v>#REF!</v>
      </c>
      <c r="Q40" s="24" t="e">
        <f>Q37/#REF!</f>
        <v>#REF!</v>
      </c>
      <c r="R40" s="24" t="e">
        <f>R37/#REF!</f>
        <v>#REF!</v>
      </c>
      <c r="S40" s="24" t="e">
        <f>S37/#REF!</f>
        <v>#REF!</v>
      </c>
      <c r="T40" s="24" t="e">
        <f>T37/#REF!</f>
        <v>#REF!</v>
      </c>
      <c r="U40" s="24" t="e">
        <f>U37/#REF!</f>
        <v>#REF!</v>
      </c>
      <c r="V40" s="24" t="e">
        <f>V37/#REF!</f>
        <v>#REF!</v>
      </c>
      <c r="W40" s="24" t="e">
        <f>W37/#REF!</f>
        <v>#REF!</v>
      </c>
      <c r="X40" s="24" t="e">
        <f>X37/#REF!</f>
        <v>#REF!</v>
      </c>
      <c r="Y40" s="24" t="e">
        <f>Y37/#REF!</f>
        <v>#REF!</v>
      </c>
      <c r="Z40" s="24" t="e">
        <f>Z37/#REF!</f>
        <v>#REF!</v>
      </c>
      <c r="AA40" s="24" t="e">
        <f>AA37/#REF!</f>
        <v>#REF!</v>
      </c>
      <c r="AB40" s="24" t="e">
        <f>AB37/#REF!</f>
        <v>#REF!</v>
      </c>
      <c r="AC40" s="24" t="e">
        <f>AC37/#REF!</f>
        <v>#REF!</v>
      </c>
      <c r="AD40" s="24" t="e">
        <f>AD37/#REF!</f>
        <v>#REF!</v>
      </c>
      <c r="AE40" s="24" t="e">
        <f>AE37/#REF!</f>
        <v>#REF!</v>
      </c>
      <c r="AF40" s="24" t="e">
        <f>AF37/#REF!</f>
        <v>#REF!</v>
      </c>
      <c r="AG40" s="24" t="e">
        <f>AG37/#REF!</f>
        <v>#REF!</v>
      </c>
      <c r="AH40" s="24" t="e">
        <f>AH37/#REF!</f>
        <v>#REF!</v>
      </c>
      <c r="AI40" s="25" t="e">
        <f>AI37/#REF!</f>
        <v>#REF!</v>
      </c>
    </row>
    <row r="41" spans="1:38" x14ac:dyDescent="0.4">
      <c r="A41" s="2" t="s">
        <v>44</v>
      </c>
      <c r="B41" s="2" t="s">
        <v>45</v>
      </c>
      <c r="D41" s="31">
        <v>6.5240000000000003E-3</v>
      </c>
      <c r="E41" s="31">
        <v>7.6439999999999998E-3</v>
      </c>
      <c r="F41" s="31">
        <v>4.1749999999999999E-3</v>
      </c>
      <c r="G41" s="31">
        <v>5.7609999999999996E-3</v>
      </c>
      <c r="H41" s="31">
        <v>4.0899999999999999E-3</v>
      </c>
      <c r="I41" s="31">
        <v>3.0860000000000002E-3</v>
      </c>
      <c r="J41" s="31">
        <v>3.6180000000000001E-3</v>
      </c>
      <c r="K41" s="31">
        <v>3.9370000000000004E-3</v>
      </c>
      <c r="L41" s="31">
        <v>4.8929999999999998E-3</v>
      </c>
      <c r="M41" s="31">
        <v>3.5409999999999999E-3</v>
      </c>
      <c r="N41" s="31">
        <v>4.5399999999999998E-3</v>
      </c>
      <c r="O41" s="31">
        <v>5.9160000000000003E-3</v>
      </c>
      <c r="P41" s="31">
        <v>6.3029999999999996E-3</v>
      </c>
      <c r="Q41" s="31">
        <v>6.3550000000000004E-3</v>
      </c>
      <c r="R41" s="31">
        <v>7.3010000000000002E-3</v>
      </c>
      <c r="S41" s="31">
        <v>8.8870000000000008E-3</v>
      </c>
      <c r="T41" s="31">
        <v>8.0780000000000001E-3</v>
      </c>
      <c r="U41" s="31">
        <v>6.3590000000000001E-3</v>
      </c>
      <c r="V41" s="31">
        <v>8.1320000000000003E-3</v>
      </c>
      <c r="W41" s="31">
        <v>7.7450000000000001E-3</v>
      </c>
      <c r="X41" s="31">
        <v>7.1999999999999998E-3</v>
      </c>
      <c r="Y41" s="31">
        <v>6.8970000000000004E-3</v>
      </c>
      <c r="Z41" s="31">
        <v>6.5120000000000004E-3</v>
      </c>
      <c r="AA41" s="31">
        <v>6.7349999999999997E-3</v>
      </c>
      <c r="AB41" s="31">
        <v>5.8469999999999998E-3</v>
      </c>
      <c r="AC41" s="31">
        <v>6.4380000000000001E-3</v>
      </c>
      <c r="AD41" s="31">
        <v>6.6610000000000003E-3</v>
      </c>
      <c r="AE41" s="31">
        <v>6.4989999999999996E-3</v>
      </c>
      <c r="AF41" s="31">
        <v>6.0870000000000004E-3</v>
      </c>
      <c r="AG41" s="31">
        <v>5.5399999999999998E-3</v>
      </c>
      <c r="AH41" s="31">
        <v>4.9950000000000003E-3</v>
      </c>
      <c r="AI41" s="32">
        <v>5.2370000000000003E-3</v>
      </c>
      <c r="AJ41" s="31">
        <v>6.2230000000000002E-3</v>
      </c>
      <c r="AK41" s="31">
        <v>6.9389999999999999E-3</v>
      </c>
      <c r="AL41" s="2">
        <v>6.5649999999999997E-3</v>
      </c>
    </row>
    <row r="42" spans="1:38" x14ac:dyDescent="0.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8" x14ac:dyDescent="0.4">
      <c r="A43" s="9" t="s">
        <v>46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/>
    </row>
    <row r="44" spans="1:38" x14ac:dyDescent="0.4">
      <c r="A44" s="2" t="s">
        <v>36</v>
      </c>
      <c r="D44" s="10">
        <f t="shared" ref="D44:AL44" si="12">D48+D49+D50+D51+D52</f>
        <v>0.17701208899999998</v>
      </c>
      <c r="E44" s="10">
        <f t="shared" si="12"/>
        <v>0.176095</v>
      </c>
      <c r="F44" s="10">
        <f t="shared" si="12"/>
        <v>0.10071099999999999</v>
      </c>
      <c r="G44" s="10">
        <f t="shared" si="12"/>
        <v>5.7014000000000002E-2</v>
      </c>
      <c r="H44" s="10">
        <f t="shared" si="12"/>
        <v>5.4181000000000007E-2</v>
      </c>
      <c r="I44" s="10">
        <f t="shared" si="12"/>
        <v>4.0217999999999997E-2</v>
      </c>
      <c r="J44" s="10">
        <f t="shared" si="12"/>
        <v>3.9931999999999995E-2</v>
      </c>
      <c r="K44" s="10">
        <f t="shared" si="12"/>
        <v>4.2410000000000003E-2</v>
      </c>
      <c r="L44" s="10">
        <f t="shared" si="12"/>
        <v>4.9550999999999991E-2</v>
      </c>
      <c r="M44" s="10">
        <f t="shared" si="12"/>
        <v>4.1542000000000003E-2</v>
      </c>
      <c r="N44" s="10">
        <f t="shared" si="12"/>
        <v>3.5553899999999999E-2</v>
      </c>
      <c r="O44" s="10">
        <f t="shared" si="12"/>
        <v>3.4343899999999997E-2</v>
      </c>
      <c r="P44" s="10">
        <f t="shared" si="12"/>
        <v>3.7034700000000004E-2</v>
      </c>
      <c r="Q44" s="10">
        <f t="shared" si="12"/>
        <v>3.8674300000000002E-2</v>
      </c>
      <c r="R44" s="10">
        <f t="shared" si="12"/>
        <v>4.3897599999999995E-2</v>
      </c>
      <c r="S44" s="10">
        <f t="shared" si="12"/>
        <v>5.0903799999999999E-2</v>
      </c>
      <c r="T44" s="10">
        <f t="shared" si="12"/>
        <v>6.2818399999999996E-2</v>
      </c>
      <c r="U44" s="10">
        <f t="shared" si="12"/>
        <v>6.2968800000000005E-2</v>
      </c>
      <c r="V44" s="10">
        <f t="shared" si="12"/>
        <v>5.4509600000000005E-2</v>
      </c>
      <c r="W44" s="10">
        <f t="shared" si="12"/>
        <v>3.5427E-2</v>
      </c>
      <c r="X44" s="10">
        <f t="shared" si="12"/>
        <v>3.8824999999999998E-2</v>
      </c>
      <c r="Y44" s="10">
        <f t="shared" si="12"/>
        <v>4.4880999999999997E-2</v>
      </c>
      <c r="Z44" s="10">
        <f t="shared" si="12"/>
        <v>5.2353000000000004E-2</v>
      </c>
      <c r="AA44" s="10">
        <f t="shared" si="12"/>
        <v>5.7629E-2</v>
      </c>
      <c r="AB44" s="10">
        <f t="shared" si="12"/>
        <v>5.2534000000000004E-2</v>
      </c>
      <c r="AC44" s="10">
        <f t="shared" si="12"/>
        <v>6.1213999999999998E-2</v>
      </c>
      <c r="AD44" s="10">
        <f t="shared" si="12"/>
        <v>5.7297000000000001E-2</v>
      </c>
      <c r="AE44" s="10">
        <f t="shared" si="12"/>
        <v>5.6587999999999999E-2</v>
      </c>
      <c r="AF44" s="10">
        <f t="shared" si="12"/>
        <v>6.1843999999999996E-2</v>
      </c>
      <c r="AG44" s="10">
        <f t="shared" si="12"/>
        <v>6.6784999999999997E-2</v>
      </c>
      <c r="AH44" s="10">
        <f t="shared" si="12"/>
        <v>6.5727000000000008E-2</v>
      </c>
      <c r="AI44" s="27">
        <f t="shared" si="12"/>
        <v>7.3146000000000003E-2</v>
      </c>
      <c r="AJ44" s="27">
        <f t="shared" si="12"/>
        <v>7.6426999999999995E-2</v>
      </c>
      <c r="AK44" s="27">
        <f t="shared" si="12"/>
        <v>5.9796000000000002E-2</v>
      </c>
      <c r="AL44" s="27">
        <f t="shared" si="12"/>
        <v>6.7387000000000002E-2</v>
      </c>
    </row>
    <row r="45" spans="1:38" x14ac:dyDescent="0.4">
      <c r="A45" s="14" t="s">
        <v>26</v>
      </c>
      <c r="B45" s="14"/>
      <c r="C45" s="14"/>
      <c r="D45" s="14"/>
      <c r="E45" s="15">
        <f t="shared" ref="E45:AL45" si="13">(E44-$D44)/$D44</f>
        <v>-5.1809399300404967E-3</v>
      </c>
      <c r="F45" s="15">
        <f t="shared" si="13"/>
        <v>-0.43105015838776978</v>
      </c>
      <c r="G45" s="15">
        <f t="shared" si="13"/>
        <v>-0.67790900428275258</v>
      </c>
      <c r="H45" s="15">
        <f t="shared" si="13"/>
        <v>-0.69391356089809209</v>
      </c>
      <c r="I45" s="15">
        <f t="shared" si="13"/>
        <v>-0.77279517897786065</v>
      </c>
      <c r="J45" s="15">
        <f t="shared" si="13"/>
        <v>-0.77441088783489809</v>
      </c>
      <c r="K45" s="15">
        <f t="shared" si="13"/>
        <v>-0.76041184396168549</v>
      </c>
      <c r="L45" s="15">
        <f t="shared" si="13"/>
        <v>-0.72006996652076127</v>
      </c>
      <c r="M45" s="15">
        <f t="shared" si="13"/>
        <v>-0.76531546384947757</v>
      </c>
      <c r="N45" s="15">
        <f t="shared" si="13"/>
        <v>-0.79914422681040731</v>
      </c>
      <c r="O45" s="15">
        <f t="shared" si="13"/>
        <v>-0.80597991812864267</v>
      </c>
      <c r="P45" s="15">
        <f t="shared" si="13"/>
        <v>-0.79077869647648746</v>
      </c>
      <c r="Q45" s="15">
        <f t="shared" si="13"/>
        <v>-0.78151605227369525</v>
      </c>
      <c r="R45" s="15">
        <f t="shared" si="13"/>
        <v>-0.75200789817242375</v>
      </c>
      <c r="S45" s="20">
        <f t="shared" si="13"/>
        <v>-0.71242755064034069</v>
      </c>
      <c r="T45" s="15">
        <f t="shared" si="13"/>
        <v>-0.64511802354922776</v>
      </c>
      <c r="U45" s="15">
        <f t="shared" si="13"/>
        <v>-0.64426836406636601</v>
      </c>
      <c r="V45" s="15">
        <f t="shared" si="13"/>
        <v>-0.69205719051199943</v>
      </c>
      <c r="W45" s="15">
        <f t="shared" si="13"/>
        <v>-0.79986112699907186</v>
      </c>
      <c r="X45" s="15">
        <f t="shared" si="13"/>
        <v>-0.7806646979913332</v>
      </c>
      <c r="Y45" s="15">
        <f t="shared" si="13"/>
        <v>-0.74645234541014871</v>
      </c>
      <c r="Z45" s="15">
        <f t="shared" si="13"/>
        <v>-0.70424053918712859</v>
      </c>
      <c r="AA45" s="15">
        <f t="shared" si="13"/>
        <v>-0.67443466530695539</v>
      </c>
      <c r="AB45" s="15">
        <f t="shared" si="13"/>
        <v>-0.70321801015522734</v>
      </c>
      <c r="AC45" s="15">
        <f t="shared" si="13"/>
        <v>-0.65418181127730779</v>
      </c>
      <c r="AD45" s="15">
        <f t="shared" si="13"/>
        <v>-0.6763102434207191</v>
      </c>
      <c r="AE45" s="15">
        <f t="shared" si="13"/>
        <v>-0.68031561957330489</v>
      </c>
      <c r="AF45" s="15">
        <f t="shared" si="13"/>
        <v>-0.65062273232649093</v>
      </c>
      <c r="AG45" s="15">
        <f t="shared" si="13"/>
        <v>-0.6227093845550854</v>
      </c>
      <c r="AH45" s="15">
        <f t="shared" si="13"/>
        <v>-0.62868637745979028</v>
      </c>
      <c r="AI45" s="21">
        <f t="shared" si="13"/>
        <v>-0.58677398581517215</v>
      </c>
      <c r="AJ45" s="21">
        <f t="shared" si="13"/>
        <v>-0.56823852861258528</v>
      </c>
      <c r="AK45" s="21">
        <f t="shared" si="13"/>
        <v>-0.66219256358247935</v>
      </c>
      <c r="AL45" s="21">
        <f t="shared" si="13"/>
        <v>-0.61930848689097151</v>
      </c>
    </row>
    <row r="46" spans="1:38" x14ac:dyDescent="0.4">
      <c r="A46" s="16" t="s">
        <v>27</v>
      </c>
      <c r="D46" s="10"/>
      <c r="E46" s="17">
        <f t="shared" ref="E46:AL46" si="14">(E44-D44)/D44</f>
        <v>-5.1809399300404967E-3</v>
      </c>
      <c r="F46" s="17">
        <f t="shared" si="14"/>
        <v>-0.4280871120701894</v>
      </c>
      <c r="G46" s="17">
        <f t="shared" si="14"/>
        <v>-0.43388507710180613</v>
      </c>
      <c r="H46" s="17">
        <f t="shared" si="14"/>
        <v>-4.968954993510357E-2</v>
      </c>
      <c r="I46" s="17">
        <f t="shared" si="14"/>
        <v>-0.25771026743692454</v>
      </c>
      <c r="J46" s="17">
        <f t="shared" si="14"/>
        <v>-7.1112437217166827E-3</v>
      </c>
      <c r="K46" s="17">
        <f t="shared" si="14"/>
        <v>6.2055494340378853E-2</v>
      </c>
      <c r="L46" s="17">
        <f t="shared" si="14"/>
        <v>0.16838009903324658</v>
      </c>
      <c r="M46" s="17">
        <f t="shared" si="14"/>
        <v>-0.16163145042481464</v>
      </c>
      <c r="N46" s="17">
        <f t="shared" si="14"/>
        <v>-0.14414568388618754</v>
      </c>
      <c r="O46" s="17">
        <f t="shared" si="14"/>
        <v>-3.4032834653863649E-2</v>
      </c>
      <c r="P46" s="17">
        <f t="shared" si="14"/>
        <v>7.8348702389653108E-2</v>
      </c>
      <c r="Q46" s="17">
        <f t="shared" si="14"/>
        <v>4.4271993562793752E-2</v>
      </c>
      <c r="R46" s="17">
        <f t="shared" si="14"/>
        <v>0.13505868238080568</v>
      </c>
      <c r="S46" s="17">
        <f t="shared" si="14"/>
        <v>0.15960325849249174</v>
      </c>
      <c r="T46" s="17">
        <f t="shared" si="14"/>
        <v>0.23406111135121538</v>
      </c>
      <c r="U46" s="17">
        <f t="shared" si="14"/>
        <v>2.3942029723776613E-3</v>
      </c>
      <c r="V46" s="17">
        <f t="shared" si="14"/>
        <v>-0.1343395459338593</v>
      </c>
      <c r="W46" s="17">
        <f t="shared" si="14"/>
        <v>-0.35007778446365417</v>
      </c>
      <c r="X46" s="17">
        <f t="shared" si="14"/>
        <v>9.5915544641092906E-2</v>
      </c>
      <c r="Y46" s="17">
        <f t="shared" si="14"/>
        <v>0.15598197037990982</v>
      </c>
      <c r="Z46" s="17">
        <f t="shared" si="14"/>
        <v>0.16648470399500917</v>
      </c>
      <c r="AA46" s="17">
        <f t="shared" si="14"/>
        <v>0.10077741485683715</v>
      </c>
      <c r="AB46" s="17">
        <f t="shared" si="14"/>
        <v>-8.8410348956254589E-2</v>
      </c>
      <c r="AC46" s="17">
        <f t="shared" si="14"/>
        <v>0.16522632961510628</v>
      </c>
      <c r="AD46" s="17">
        <f t="shared" si="14"/>
        <v>-6.3988630051948853E-2</v>
      </c>
      <c r="AE46" s="17">
        <f t="shared" si="14"/>
        <v>-1.2374120809117428E-2</v>
      </c>
      <c r="AF46" s="17">
        <f t="shared" si="14"/>
        <v>9.2881883084752898E-2</v>
      </c>
      <c r="AG46" s="17">
        <f t="shared" si="14"/>
        <v>7.9894573442856234E-2</v>
      </c>
      <c r="AH46" s="22">
        <f t="shared" si="14"/>
        <v>-1.5841880661825104E-2</v>
      </c>
      <c r="AI46" s="23">
        <f t="shared" si="14"/>
        <v>0.11287598703729053</v>
      </c>
      <c r="AJ46" s="23">
        <f t="shared" si="14"/>
        <v>4.4855494490471007E-2</v>
      </c>
      <c r="AK46" s="23">
        <f t="shared" si="14"/>
        <v>-0.21760634330799317</v>
      </c>
      <c r="AL46" s="23">
        <f t="shared" si="14"/>
        <v>0.12694829085557563</v>
      </c>
    </row>
    <row r="47" spans="1:38" hidden="1" x14ac:dyDescent="0.4">
      <c r="A47" s="2" t="s">
        <v>37</v>
      </c>
      <c r="D47" s="24" t="e">
        <f>D44/#REF!</f>
        <v>#REF!</v>
      </c>
      <c r="E47" s="24" t="e">
        <f>E44/#REF!</f>
        <v>#REF!</v>
      </c>
      <c r="F47" s="24" t="e">
        <f>F44/#REF!</f>
        <v>#REF!</v>
      </c>
      <c r="G47" s="24" t="e">
        <f>G44/#REF!</f>
        <v>#REF!</v>
      </c>
      <c r="H47" s="24" t="e">
        <f>H44/#REF!</f>
        <v>#REF!</v>
      </c>
      <c r="I47" s="24" t="e">
        <f>I44/#REF!</f>
        <v>#REF!</v>
      </c>
      <c r="J47" s="24" t="e">
        <f>J44/#REF!</f>
        <v>#REF!</v>
      </c>
      <c r="K47" s="24" t="e">
        <f>K44/#REF!</f>
        <v>#REF!</v>
      </c>
      <c r="L47" s="24" t="e">
        <f>L44/#REF!</f>
        <v>#REF!</v>
      </c>
      <c r="M47" s="24" t="e">
        <f>M44/#REF!</f>
        <v>#REF!</v>
      </c>
      <c r="N47" s="24" t="e">
        <f>N44/#REF!</f>
        <v>#REF!</v>
      </c>
      <c r="O47" s="24" t="e">
        <f>O44/#REF!</f>
        <v>#REF!</v>
      </c>
      <c r="P47" s="24" t="e">
        <f>P44/#REF!</f>
        <v>#REF!</v>
      </c>
      <c r="Q47" s="24" t="e">
        <f>Q44/#REF!</f>
        <v>#REF!</v>
      </c>
      <c r="R47" s="24" t="e">
        <f>R44/#REF!</f>
        <v>#REF!</v>
      </c>
      <c r="S47" s="24" t="e">
        <f>S44/#REF!</f>
        <v>#REF!</v>
      </c>
      <c r="T47" s="24" t="e">
        <f>T44/#REF!</f>
        <v>#REF!</v>
      </c>
      <c r="U47" s="24" t="e">
        <f>U44/#REF!</f>
        <v>#REF!</v>
      </c>
      <c r="V47" s="24" t="e">
        <f>V44/#REF!</f>
        <v>#REF!</v>
      </c>
      <c r="W47" s="24" t="e">
        <f>W44/#REF!</f>
        <v>#REF!</v>
      </c>
      <c r="X47" s="24" t="e">
        <f>X44/#REF!</f>
        <v>#REF!</v>
      </c>
      <c r="Y47" s="24" t="e">
        <f>Y44/#REF!</f>
        <v>#REF!</v>
      </c>
      <c r="Z47" s="24" t="e">
        <f>Z44/#REF!</f>
        <v>#REF!</v>
      </c>
      <c r="AA47" s="24" t="e">
        <f>AA44/#REF!</f>
        <v>#REF!</v>
      </c>
      <c r="AB47" s="24" t="e">
        <f>AB44/#REF!</f>
        <v>#REF!</v>
      </c>
      <c r="AC47" s="24" t="e">
        <f>AC44/#REF!</f>
        <v>#REF!</v>
      </c>
      <c r="AD47" s="24" t="e">
        <f>AD44/#REF!</f>
        <v>#REF!</v>
      </c>
      <c r="AE47" s="24" t="e">
        <f>AE44/#REF!</f>
        <v>#REF!</v>
      </c>
      <c r="AF47" s="24" t="e">
        <f>AF44/#REF!</f>
        <v>#REF!</v>
      </c>
      <c r="AG47" s="24" t="e">
        <f>AG44/#REF!</f>
        <v>#REF!</v>
      </c>
      <c r="AH47" s="24" t="e">
        <f>AH44/#REF!</f>
        <v>#REF!</v>
      </c>
      <c r="AI47" s="25" t="e">
        <f>AI44/#REF!</f>
        <v>#REF!</v>
      </c>
    </row>
    <row r="48" spans="1:38" x14ac:dyDescent="0.4">
      <c r="A48" s="2" t="s">
        <v>47</v>
      </c>
      <c r="B48" s="2" t="s">
        <v>48</v>
      </c>
      <c r="D48" s="2">
        <v>6.8400000000000004E-4</v>
      </c>
      <c r="E48" s="2">
        <v>7.36E-4</v>
      </c>
      <c r="F48" s="2">
        <v>3.1799999999999998E-4</v>
      </c>
      <c r="G48" s="2">
        <v>1.8699999999999999E-4</v>
      </c>
      <c r="H48" s="2">
        <v>1.84E-4</v>
      </c>
      <c r="I48" s="2">
        <v>1.8100000000000001E-4</v>
      </c>
      <c r="J48" s="2">
        <v>1.92E-4</v>
      </c>
      <c r="K48" s="2">
        <v>2.2800000000000001E-4</v>
      </c>
      <c r="L48" s="2">
        <v>2.4499999999999999E-4</v>
      </c>
      <c r="M48" s="2">
        <v>5.1E-5</v>
      </c>
      <c r="N48" s="2">
        <v>2.19E-5</v>
      </c>
      <c r="O48" s="2">
        <v>2.4899999999999999E-5</v>
      </c>
      <c r="P48" s="2">
        <v>2.87E-5</v>
      </c>
      <c r="Q48" s="2">
        <v>3.4499999999999998E-5</v>
      </c>
      <c r="R48" s="2">
        <v>1.8200000000000001E-4</v>
      </c>
      <c r="S48" s="2">
        <v>4.95E-4</v>
      </c>
      <c r="T48" s="2">
        <v>5.2800000000000004E-4</v>
      </c>
      <c r="U48" s="2">
        <v>4.9899999999999999E-4</v>
      </c>
      <c r="V48" s="2">
        <v>5.1099999999999995E-4</v>
      </c>
      <c r="W48" s="2">
        <v>5.7399999999999997E-4</v>
      </c>
      <c r="X48" s="2">
        <v>5.6099999999999998E-4</v>
      </c>
      <c r="Y48" s="2">
        <v>5.8399999999999999E-4</v>
      </c>
      <c r="Z48" s="2">
        <v>6.7100000000000005E-4</v>
      </c>
      <c r="AA48" s="2">
        <v>5.1900000000000004E-4</v>
      </c>
      <c r="AB48" s="2">
        <v>5.7200000000000003E-4</v>
      </c>
      <c r="AC48" s="2">
        <v>6.5899999999999997E-4</v>
      </c>
      <c r="AD48" s="2">
        <v>6.5700000000000003E-4</v>
      </c>
      <c r="AE48" s="2">
        <v>1.415E-3</v>
      </c>
      <c r="AF48" s="2">
        <v>1.217E-3</v>
      </c>
      <c r="AG48" s="2">
        <v>1.253E-3</v>
      </c>
      <c r="AH48" s="2">
        <v>1.186E-3</v>
      </c>
      <c r="AI48" s="28">
        <v>1.2030000000000001E-3</v>
      </c>
      <c r="AJ48" s="2">
        <v>1.1249999999999999E-3</v>
      </c>
      <c r="AK48" s="2">
        <v>1.08E-3</v>
      </c>
      <c r="AL48" s="2">
        <v>1.065E-3</v>
      </c>
    </row>
    <row r="49" spans="1:38" x14ac:dyDescent="0.4">
      <c r="A49" s="2" t="s">
        <v>49</v>
      </c>
      <c r="B49" s="2" t="s">
        <v>50</v>
      </c>
      <c r="D49" s="2">
        <v>4.3199999999999998E-4</v>
      </c>
      <c r="E49" s="2">
        <v>4.73E-4</v>
      </c>
      <c r="F49" s="2">
        <v>2.9599999999999998E-4</v>
      </c>
      <c r="G49" s="2">
        <v>2.5599999999999999E-4</v>
      </c>
      <c r="H49" s="2">
        <v>7.27E-4</v>
      </c>
      <c r="I49" s="2">
        <v>5.7499999999999999E-4</v>
      </c>
      <c r="J49" s="2">
        <v>9.41E-4</v>
      </c>
      <c r="K49" s="2">
        <v>1.2899999999999999E-3</v>
      </c>
      <c r="L49" s="2">
        <v>4.2499999999999998E-4</v>
      </c>
      <c r="M49" s="2">
        <v>4.08E-4</v>
      </c>
      <c r="N49" s="2">
        <v>2.34E-4</v>
      </c>
      <c r="O49" s="2">
        <v>1.73E-4</v>
      </c>
      <c r="P49" s="2">
        <v>1.3200000000000001E-4</v>
      </c>
      <c r="Q49" s="2">
        <v>5.8799999999999999E-5</v>
      </c>
      <c r="R49" s="2">
        <v>3.96E-5</v>
      </c>
      <c r="S49" s="2">
        <v>4.5800000000000002E-5</v>
      </c>
      <c r="T49" s="2">
        <v>3.9400000000000002E-5</v>
      </c>
      <c r="U49" s="2">
        <v>4.9799999999999998E-5</v>
      </c>
      <c r="V49" s="2">
        <v>6.0600000000000003E-5</v>
      </c>
      <c r="W49" s="2">
        <v>2.1800000000000001E-4</v>
      </c>
      <c r="X49" s="2">
        <v>3.1100000000000002E-4</v>
      </c>
      <c r="Y49" s="2">
        <v>3.0600000000000001E-4</v>
      </c>
      <c r="Z49" s="2">
        <v>2.1000000000000001E-4</v>
      </c>
      <c r="AA49" s="2">
        <v>4.06E-4</v>
      </c>
      <c r="AB49" s="2">
        <v>3.79E-4</v>
      </c>
      <c r="AC49" s="2">
        <v>2.8200000000000002E-4</v>
      </c>
      <c r="AD49" s="2">
        <v>3.4600000000000001E-4</v>
      </c>
      <c r="AE49" s="2">
        <v>4.4900000000000002E-4</v>
      </c>
      <c r="AF49" s="2">
        <v>1.2639999999999999E-3</v>
      </c>
      <c r="AG49" s="2">
        <v>1.273E-3</v>
      </c>
      <c r="AH49" s="2">
        <v>1.225E-3</v>
      </c>
      <c r="AI49" s="28">
        <v>1.222E-3</v>
      </c>
      <c r="AJ49" s="2">
        <v>1.271E-3</v>
      </c>
      <c r="AK49" s="2">
        <v>1.294E-3</v>
      </c>
      <c r="AL49" s="2">
        <v>1.3190000000000001E-3</v>
      </c>
    </row>
    <row r="50" spans="1:38" x14ac:dyDescent="0.4">
      <c r="A50" s="2" t="s">
        <v>51</v>
      </c>
      <c r="B50" s="2" t="s">
        <v>52</v>
      </c>
      <c r="D50" s="2">
        <v>6.6920889999999992E-3</v>
      </c>
      <c r="E50" s="2">
        <v>8.3979999999999992E-3</v>
      </c>
      <c r="F50" s="2">
        <v>7.182E-3</v>
      </c>
      <c r="G50" s="2">
        <v>4.7920000000000003E-3</v>
      </c>
      <c r="H50" s="2">
        <v>3.6649999999999999E-3</v>
      </c>
      <c r="I50" s="2">
        <v>2.8500000000000001E-3</v>
      </c>
      <c r="J50" s="2">
        <v>2.085E-3</v>
      </c>
      <c r="K50" s="2">
        <v>1.7309999999999999E-3</v>
      </c>
      <c r="L50" s="2">
        <v>5.4390000000000003E-3</v>
      </c>
      <c r="M50" s="2">
        <v>3.9830000000000004E-3</v>
      </c>
      <c r="N50" s="2">
        <v>3.313E-3</v>
      </c>
      <c r="O50" s="2">
        <v>2.6540000000000001E-3</v>
      </c>
      <c r="P50" s="2">
        <v>3.081E-3</v>
      </c>
      <c r="Q50" s="2">
        <v>2.9239999999999999E-3</v>
      </c>
      <c r="R50" s="2">
        <v>2.3709999999999998E-3</v>
      </c>
      <c r="S50" s="2">
        <v>2.7539999999999999E-3</v>
      </c>
      <c r="T50" s="2">
        <v>2.3119999999999998E-3</v>
      </c>
      <c r="U50" s="2">
        <v>2.1710000000000002E-3</v>
      </c>
      <c r="V50" s="2">
        <v>1.5870000000000001E-3</v>
      </c>
      <c r="W50" s="2">
        <v>1.9300000000000001E-3</v>
      </c>
      <c r="X50" s="2">
        <v>2.274E-3</v>
      </c>
      <c r="Y50" s="2">
        <v>2.3939999999999999E-3</v>
      </c>
      <c r="Z50" s="2">
        <v>2.307E-3</v>
      </c>
      <c r="AA50" s="2">
        <v>2.588E-3</v>
      </c>
      <c r="AB50" s="2">
        <v>3.264E-3</v>
      </c>
      <c r="AC50" s="2">
        <v>2.8170000000000001E-3</v>
      </c>
      <c r="AD50" s="2">
        <v>3.003E-3</v>
      </c>
      <c r="AE50" s="2">
        <v>3.1580000000000002E-3</v>
      </c>
      <c r="AF50" s="2">
        <v>2.6719999999999999E-3</v>
      </c>
      <c r="AG50" s="2">
        <v>2.1789999999999999E-3</v>
      </c>
      <c r="AH50" s="2">
        <v>2.8300000000000001E-3</v>
      </c>
      <c r="AI50" s="28">
        <v>2.565E-3</v>
      </c>
      <c r="AJ50" s="2">
        <v>2.1150000000000001E-3</v>
      </c>
      <c r="AK50" s="2">
        <v>2.542E-3</v>
      </c>
      <c r="AL50" s="2">
        <v>2.8300000000000001E-3</v>
      </c>
    </row>
    <row r="51" spans="1:38" x14ac:dyDescent="0.4">
      <c r="A51" s="2" t="s">
        <v>53</v>
      </c>
      <c r="B51" s="2" t="s">
        <v>54</v>
      </c>
      <c r="D51" s="2">
        <v>0.15926799999999999</v>
      </c>
      <c r="E51" s="2">
        <v>0.154969</v>
      </c>
      <c r="F51" s="2">
        <v>8.2507999999999998E-2</v>
      </c>
      <c r="G51" s="2">
        <v>4.6996000000000003E-2</v>
      </c>
      <c r="H51" s="2">
        <v>4.5940000000000002E-2</v>
      </c>
      <c r="I51" s="2">
        <v>3.3458000000000002E-2</v>
      </c>
      <c r="J51" s="2">
        <v>3.3217999999999998E-2</v>
      </c>
      <c r="K51" s="2">
        <v>3.5372000000000001E-2</v>
      </c>
      <c r="L51" s="2">
        <v>3.9621999999999997E-2</v>
      </c>
      <c r="M51" s="2">
        <v>3.3434999999999999E-2</v>
      </c>
      <c r="N51" s="2">
        <v>2.9002E-2</v>
      </c>
      <c r="O51" s="2">
        <v>2.7799999999999998E-2</v>
      </c>
      <c r="P51" s="2">
        <v>2.8187E-2</v>
      </c>
      <c r="Q51" s="2">
        <v>2.9083999999999999E-2</v>
      </c>
      <c r="R51" s="2">
        <v>3.4355999999999998E-2</v>
      </c>
      <c r="S51" s="2">
        <v>4.0433999999999998E-2</v>
      </c>
      <c r="T51" s="2">
        <v>5.3032000000000003E-2</v>
      </c>
      <c r="U51" s="2">
        <v>5.3622000000000003E-2</v>
      </c>
      <c r="V51" s="2">
        <v>4.6532999999999998E-2</v>
      </c>
      <c r="W51" s="2">
        <v>2.8413999999999998E-2</v>
      </c>
      <c r="X51" s="2">
        <v>3.0825999999999999E-2</v>
      </c>
      <c r="Y51" s="2">
        <v>3.6700999999999998E-2</v>
      </c>
      <c r="Z51" s="2">
        <v>4.351E-2</v>
      </c>
      <c r="AA51" s="2">
        <v>4.9061E-2</v>
      </c>
      <c r="AB51" s="2">
        <v>4.3815E-2</v>
      </c>
      <c r="AC51" s="2">
        <v>5.3052000000000002E-2</v>
      </c>
      <c r="AD51" s="2">
        <v>4.8529999999999997E-2</v>
      </c>
      <c r="AE51" s="2">
        <v>4.6960000000000002E-2</v>
      </c>
      <c r="AF51" s="2">
        <v>5.2296000000000002E-2</v>
      </c>
      <c r="AG51" s="2">
        <v>5.7728000000000002E-2</v>
      </c>
      <c r="AH51" s="2">
        <v>5.5733999999999999E-2</v>
      </c>
      <c r="AI51" s="28">
        <v>6.3227000000000005E-2</v>
      </c>
      <c r="AJ51" s="2">
        <v>6.7141999999999993E-2</v>
      </c>
      <c r="AK51" s="2">
        <v>4.9914E-2</v>
      </c>
      <c r="AL51" s="2">
        <v>5.7023999999999998E-2</v>
      </c>
    </row>
    <row r="52" spans="1:38" x14ac:dyDescent="0.4">
      <c r="A52" s="2" t="s">
        <v>55</v>
      </c>
      <c r="B52" s="2" t="s">
        <v>56</v>
      </c>
      <c r="D52" s="2">
        <v>9.9360000000000004E-3</v>
      </c>
      <c r="E52" s="2">
        <v>1.1519E-2</v>
      </c>
      <c r="F52" s="2">
        <v>1.0407E-2</v>
      </c>
      <c r="G52" s="2">
        <v>4.7829999999999999E-3</v>
      </c>
      <c r="H52" s="2">
        <v>3.6649999999999999E-3</v>
      </c>
      <c r="I52" s="2">
        <v>3.1540000000000001E-3</v>
      </c>
      <c r="J52" s="2">
        <v>3.496E-3</v>
      </c>
      <c r="K52" s="2">
        <v>3.7889999999999998E-3</v>
      </c>
      <c r="L52" s="2">
        <v>3.82E-3</v>
      </c>
      <c r="M52" s="2">
        <v>3.6649999999999999E-3</v>
      </c>
      <c r="N52" s="2">
        <v>2.983E-3</v>
      </c>
      <c r="O52" s="2">
        <v>3.692E-3</v>
      </c>
      <c r="P52" s="2">
        <v>5.6059999999999999E-3</v>
      </c>
      <c r="Q52" s="2">
        <v>6.5729999999999998E-3</v>
      </c>
      <c r="R52" s="2">
        <v>6.9490000000000003E-3</v>
      </c>
      <c r="S52" s="2">
        <v>7.175E-3</v>
      </c>
      <c r="T52" s="2">
        <v>6.9069999999999999E-3</v>
      </c>
      <c r="U52" s="2">
        <v>6.6270000000000001E-3</v>
      </c>
      <c r="V52" s="2">
        <v>5.8180000000000003E-3</v>
      </c>
      <c r="W52" s="2">
        <v>4.2909999999999997E-3</v>
      </c>
      <c r="X52" s="2">
        <v>4.8529999999999997E-3</v>
      </c>
      <c r="Y52" s="2">
        <v>4.8960000000000002E-3</v>
      </c>
      <c r="Z52" s="2">
        <v>5.6550000000000003E-3</v>
      </c>
      <c r="AA52" s="2">
        <v>5.0549999999999996E-3</v>
      </c>
      <c r="AB52" s="2">
        <v>4.5040000000000002E-3</v>
      </c>
      <c r="AC52" s="2">
        <v>4.4039999999999999E-3</v>
      </c>
      <c r="AD52" s="2">
        <v>4.7609999999999996E-3</v>
      </c>
      <c r="AE52" s="2">
        <v>4.6059999999999999E-3</v>
      </c>
      <c r="AF52" s="2">
        <v>4.3949999999999996E-3</v>
      </c>
      <c r="AG52" s="2">
        <v>4.352E-3</v>
      </c>
      <c r="AH52" s="2">
        <v>4.7520000000000001E-3</v>
      </c>
      <c r="AI52" s="28">
        <v>4.9290000000000002E-3</v>
      </c>
      <c r="AJ52" s="2">
        <v>4.7739999999999996E-3</v>
      </c>
      <c r="AK52" s="2">
        <v>4.9659999999999999E-3</v>
      </c>
      <c r="AL52" s="2">
        <v>5.1489999999999999E-3</v>
      </c>
    </row>
    <row r="53" spans="1:38" x14ac:dyDescent="0.4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8" x14ac:dyDescent="0.4">
      <c r="A54" s="9" t="s">
        <v>57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/>
    </row>
    <row r="55" spans="1:38" x14ac:dyDescent="0.4">
      <c r="A55" s="2" t="s">
        <v>36</v>
      </c>
      <c r="D55" s="10">
        <f t="shared" ref="D55:AL55" si="15">D59</f>
        <v>9.1718999999999995E-2</v>
      </c>
      <c r="E55" s="10">
        <f t="shared" si="15"/>
        <v>9.6853999999999996E-2</v>
      </c>
      <c r="F55" s="10">
        <f t="shared" si="15"/>
        <v>3.202E-2</v>
      </c>
      <c r="G55" s="10">
        <f t="shared" si="15"/>
        <v>3.1192999999999999E-2</v>
      </c>
      <c r="H55" s="10">
        <f t="shared" si="15"/>
        <v>2.46E-2</v>
      </c>
      <c r="I55" s="10">
        <f t="shared" si="15"/>
        <v>1.9764E-2</v>
      </c>
      <c r="J55" s="10">
        <f t="shared" si="15"/>
        <v>2.4427999999999998E-2</v>
      </c>
      <c r="K55" s="10">
        <f t="shared" si="15"/>
        <v>2.5381999999999998E-2</v>
      </c>
      <c r="L55" s="10">
        <f t="shared" si="15"/>
        <v>2.0048E-2</v>
      </c>
      <c r="M55" s="10">
        <f t="shared" si="15"/>
        <v>2.0656999999999998E-2</v>
      </c>
      <c r="N55" s="10">
        <f t="shared" si="15"/>
        <v>1.8086000000000001E-2</v>
      </c>
      <c r="O55" s="10">
        <f t="shared" si="15"/>
        <v>1.8430999999999999E-2</v>
      </c>
      <c r="P55" s="10">
        <f t="shared" si="15"/>
        <v>1.9618E-2</v>
      </c>
      <c r="Q55" s="10">
        <f t="shared" si="15"/>
        <v>2.1045999999999999E-2</v>
      </c>
      <c r="R55" s="10">
        <f t="shared" si="15"/>
        <v>2.0657999999999999E-2</v>
      </c>
      <c r="S55" s="10">
        <f t="shared" si="15"/>
        <v>2.2120999999999998E-2</v>
      </c>
      <c r="T55" s="10">
        <f t="shared" si="15"/>
        <v>2.4885000000000001E-2</v>
      </c>
      <c r="U55" s="10">
        <f t="shared" si="15"/>
        <v>2.5162E-2</v>
      </c>
      <c r="V55" s="10">
        <f t="shared" si="15"/>
        <v>2.6093000000000002E-2</v>
      </c>
      <c r="W55" s="10">
        <f t="shared" si="15"/>
        <v>2.5482999999999999E-2</v>
      </c>
      <c r="X55" s="10">
        <f t="shared" si="15"/>
        <v>2.9012E-2</v>
      </c>
      <c r="Y55" s="10">
        <f t="shared" si="15"/>
        <v>2.9013000000000001E-2</v>
      </c>
      <c r="Z55" s="10">
        <f t="shared" si="15"/>
        <v>2.8792000000000002E-2</v>
      </c>
      <c r="AA55" s="10">
        <f t="shared" si="15"/>
        <v>2.8784000000000001E-2</v>
      </c>
      <c r="AB55" s="10">
        <f t="shared" si="15"/>
        <v>2.5715999999999999E-2</v>
      </c>
      <c r="AC55" s="10">
        <f t="shared" si="15"/>
        <v>2.2863999999999999E-2</v>
      </c>
      <c r="AD55" s="10">
        <f t="shared" si="15"/>
        <v>2.3708E-2</v>
      </c>
      <c r="AE55" s="10">
        <f t="shared" si="15"/>
        <v>2.5069999999999999E-2</v>
      </c>
      <c r="AF55" s="10">
        <f t="shared" si="15"/>
        <v>2.4930999999999998E-2</v>
      </c>
      <c r="AG55" s="10">
        <f t="shared" si="15"/>
        <v>2.2321000000000001E-2</v>
      </c>
      <c r="AH55" s="10">
        <f t="shared" si="15"/>
        <v>1.9796000000000001E-2</v>
      </c>
      <c r="AI55" s="27">
        <f t="shared" si="15"/>
        <v>2.1784000000000001E-2</v>
      </c>
      <c r="AJ55" s="27">
        <f t="shared" si="15"/>
        <v>2.06E-2</v>
      </c>
      <c r="AK55" s="27">
        <f t="shared" si="15"/>
        <v>1.5921999999999999E-2</v>
      </c>
      <c r="AL55" s="27">
        <f t="shared" si="15"/>
        <v>1.7153999999999999E-2</v>
      </c>
    </row>
    <row r="56" spans="1:38" x14ac:dyDescent="0.4">
      <c r="A56" s="14" t="s">
        <v>26</v>
      </c>
      <c r="B56" s="14"/>
      <c r="C56" s="14"/>
      <c r="D56" s="14"/>
      <c r="E56" s="15">
        <f t="shared" ref="E56:R56" si="16">(E55-$D55)/$D55</f>
        <v>5.5986218776916459E-2</v>
      </c>
      <c r="F56" s="15">
        <f t="shared" si="16"/>
        <v>-0.65089021903858524</v>
      </c>
      <c r="G56" s="15">
        <f t="shared" si="16"/>
        <v>-0.65990688952125509</v>
      </c>
      <c r="H56" s="15">
        <f t="shared" si="16"/>
        <v>-0.73178948745625227</v>
      </c>
      <c r="I56" s="15">
        <f t="shared" si="16"/>
        <v>-0.78451574919046208</v>
      </c>
      <c r="J56" s="15">
        <f t="shared" si="16"/>
        <v>-0.73366478047078565</v>
      </c>
      <c r="K56" s="15">
        <f t="shared" si="16"/>
        <v>-0.72326344595994285</v>
      </c>
      <c r="L56" s="15">
        <f t="shared" si="16"/>
        <v>-0.78141933514320916</v>
      </c>
      <c r="M56" s="15">
        <f t="shared" si="16"/>
        <v>-0.77477948952779685</v>
      </c>
      <c r="N56" s="15">
        <f t="shared" si="16"/>
        <v>-0.80281075894852749</v>
      </c>
      <c r="O56" s="15">
        <f t="shared" si="16"/>
        <v>-0.79904927005309689</v>
      </c>
      <c r="P56" s="15">
        <f t="shared" si="16"/>
        <v>-0.78610756767954293</v>
      </c>
      <c r="Q56" s="15">
        <f t="shared" si="16"/>
        <v>-0.77053827451236934</v>
      </c>
      <c r="R56" s="15">
        <f t="shared" si="16"/>
        <v>-0.77476858666143333</v>
      </c>
      <c r="S56" s="20">
        <f>(S55-$D55)/$D55</f>
        <v>-0.7588176931715348</v>
      </c>
      <c r="T56" s="15">
        <f t="shared" ref="T56:AL56" si="17">(T55-$D55)/$D55</f>
        <v>-0.72868217054263562</v>
      </c>
      <c r="U56" s="15">
        <f t="shared" si="17"/>
        <v>-0.72566207655992754</v>
      </c>
      <c r="V56" s="15">
        <f t="shared" si="17"/>
        <v>-0.71551150797544671</v>
      </c>
      <c r="W56" s="15">
        <f t="shared" si="17"/>
        <v>-0.72216225645722254</v>
      </c>
      <c r="X56" s="15">
        <f t="shared" si="17"/>
        <v>-0.6836860410601947</v>
      </c>
      <c r="Y56" s="15">
        <f t="shared" si="17"/>
        <v>-0.68367513819383119</v>
      </c>
      <c r="Z56" s="15">
        <f t="shared" si="17"/>
        <v>-0.6860846716601795</v>
      </c>
      <c r="AA56" s="15">
        <f t="shared" si="17"/>
        <v>-0.68617189459108796</v>
      </c>
      <c r="AB56" s="15">
        <f t="shared" si="17"/>
        <v>-0.71962188859451148</v>
      </c>
      <c r="AC56" s="15">
        <f t="shared" si="17"/>
        <v>-0.7507168634634046</v>
      </c>
      <c r="AD56" s="15">
        <f t="shared" si="17"/>
        <v>-0.74151484425255387</v>
      </c>
      <c r="AE56" s="15">
        <f t="shared" si="17"/>
        <v>-0.72666514026537576</v>
      </c>
      <c r="AF56" s="15">
        <f t="shared" si="17"/>
        <v>-0.72818063868991167</v>
      </c>
      <c r="AG56" s="15">
        <f t="shared" si="17"/>
        <v>-0.75663711989882132</v>
      </c>
      <c r="AH56" s="15">
        <f t="shared" si="17"/>
        <v>-0.7841668574668279</v>
      </c>
      <c r="AI56" s="21">
        <f t="shared" si="17"/>
        <v>-0.76249195913605683</v>
      </c>
      <c r="AJ56" s="21">
        <f t="shared" si="17"/>
        <v>-0.77540095291052014</v>
      </c>
      <c r="AK56" s="21">
        <f t="shared" si="17"/>
        <v>-0.82640456175928656</v>
      </c>
      <c r="AL56" s="21">
        <f t="shared" si="17"/>
        <v>-0.81297223039937194</v>
      </c>
    </row>
    <row r="57" spans="1:38" x14ac:dyDescent="0.4">
      <c r="A57" s="16" t="s">
        <v>27</v>
      </c>
      <c r="D57" s="10"/>
      <c r="E57" s="17">
        <f t="shared" ref="E57:AL57" si="18">(E55-D55)/D55</f>
        <v>5.5986218776916459E-2</v>
      </c>
      <c r="F57" s="17">
        <f t="shared" si="18"/>
        <v>-0.66939930204224918</v>
      </c>
      <c r="G57" s="17">
        <f t="shared" si="18"/>
        <v>-2.5827607745159319E-2</v>
      </c>
      <c r="H57" s="17">
        <f t="shared" si="18"/>
        <v>-0.2113615234187157</v>
      </c>
      <c r="I57" s="17">
        <f t="shared" si="18"/>
        <v>-0.19658536585365854</v>
      </c>
      <c r="J57" s="17">
        <f t="shared" si="18"/>
        <v>0.23598461849827959</v>
      </c>
      <c r="K57" s="17">
        <f t="shared" si="18"/>
        <v>3.9053545112166368E-2</v>
      </c>
      <c r="L57" s="17">
        <f t="shared" si="18"/>
        <v>-0.21014892443463867</v>
      </c>
      <c r="M57" s="17">
        <f t="shared" si="18"/>
        <v>3.0377094972066962E-2</v>
      </c>
      <c r="N57" s="17">
        <f t="shared" si="18"/>
        <v>-0.12446144164205825</v>
      </c>
      <c r="O57" s="17">
        <f t="shared" si="18"/>
        <v>1.9075528032732395E-2</v>
      </c>
      <c r="P57" s="17">
        <f t="shared" si="18"/>
        <v>6.4402365579729837E-2</v>
      </c>
      <c r="Q57" s="17">
        <f t="shared" si="18"/>
        <v>7.2790294627382957E-2</v>
      </c>
      <c r="R57" s="17">
        <f t="shared" si="18"/>
        <v>-1.8435807279292952E-2</v>
      </c>
      <c r="S57" s="17">
        <f t="shared" si="18"/>
        <v>7.0820021299254479E-2</v>
      </c>
      <c r="T57" s="17">
        <f t="shared" si="18"/>
        <v>0.12494914334795004</v>
      </c>
      <c r="U57" s="17">
        <f t="shared" si="18"/>
        <v>1.1131203536266806E-2</v>
      </c>
      <c r="V57" s="17">
        <f t="shared" si="18"/>
        <v>3.7000238454812866E-2</v>
      </c>
      <c r="W57" s="17">
        <f t="shared" si="18"/>
        <v>-2.3377917449124395E-2</v>
      </c>
      <c r="X57" s="17">
        <f t="shared" si="18"/>
        <v>0.13848447984931134</v>
      </c>
      <c r="Y57" s="17">
        <f t="shared" si="18"/>
        <v>3.4468495794877988E-5</v>
      </c>
      <c r="Z57" s="17">
        <f t="shared" si="18"/>
        <v>-7.6172750146485703E-3</v>
      </c>
      <c r="AA57" s="17">
        <f t="shared" si="18"/>
        <v>-2.7785495971106768E-4</v>
      </c>
      <c r="AB57" s="17">
        <f t="shared" si="18"/>
        <v>-0.10658699277376324</v>
      </c>
      <c r="AC57" s="17">
        <f t="shared" si="18"/>
        <v>-0.11090371752994246</v>
      </c>
      <c r="AD57" s="17">
        <f t="shared" si="18"/>
        <v>3.691392582225337E-2</v>
      </c>
      <c r="AE57" s="17">
        <f t="shared" si="18"/>
        <v>5.7448962375569373E-2</v>
      </c>
      <c r="AF57" s="17">
        <f t="shared" si="18"/>
        <v>-5.5444754686876842E-3</v>
      </c>
      <c r="AG57" s="17">
        <f t="shared" si="18"/>
        <v>-0.10468894147848053</v>
      </c>
      <c r="AH57" s="22">
        <f t="shared" si="18"/>
        <v>-0.11312217194570133</v>
      </c>
      <c r="AI57" s="23">
        <f t="shared" si="18"/>
        <v>0.10042432814710042</v>
      </c>
      <c r="AJ57" s="23">
        <f t="shared" si="18"/>
        <v>-5.435181784796185E-2</v>
      </c>
      <c r="AK57" s="23">
        <f t="shared" si="18"/>
        <v>-0.22708737864077677</v>
      </c>
      <c r="AL57" s="23">
        <f t="shared" si="18"/>
        <v>7.7377213917849547E-2</v>
      </c>
    </row>
    <row r="58" spans="1:38" hidden="1" x14ac:dyDescent="0.4">
      <c r="A58" s="2" t="s">
        <v>37</v>
      </c>
      <c r="D58" s="24" t="e">
        <f>D55/#REF!</f>
        <v>#REF!</v>
      </c>
      <c r="E58" s="24" t="e">
        <f>E55/#REF!</f>
        <v>#REF!</v>
      </c>
      <c r="F58" s="24" t="e">
        <f>F55/#REF!</f>
        <v>#REF!</v>
      </c>
      <c r="G58" s="24" t="e">
        <f>G55/#REF!</f>
        <v>#REF!</v>
      </c>
      <c r="H58" s="24" t="e">
        <f>H55/#REF!</f>
        <v>#REF!</v>
      </c>
      <c r="I58" s="24" t="e">
        <f>I55/#REF!</f>
        <v>#REF!</v>
      </c>
      <c r="J58" s="24" t="e">
        <f>J55/#REF!</f>
        <v>#REF!</v>
      </c>
      <c r="K58" s="24" t="e">
        <f>K55/#REF!</f>
        <v>#REF!</v>
      </c>
      <c r="L58" s="24" t="e">
        <f>L55/#REF!</f>
        <v>#REF!</v>
      </c>
      <c r="M58" s="24" t="e">
        <f>M55/#REF!</f>
        <v>#REF!</v>
      </c>
      <c r="N58" s="24" t="e">
        <f>N55/#REF!</f>
        <v>#REF!</v>
      </c>
      <c r="O58" s="24" t="e">
        <f>O55/#REF!</f>
        <v>#REF!</v>
      </c>
      <c r="P58" s="24" t="e">
        <f>P55/#REF!</f>
        <v>#REF!</v>
      </c>
      <c r="Q58" s="24" t="e">
        <f>Q55/#REF!</f>
        <v>#REF!</v>
      </c>
      <c r="R58" s="24" t="e">
        <f>R55/#REF!</f>
        <v>#REF!</v>
      </c>
      <c r="S58" s="24" t="e">
        <f>S55/#REF!</f>
        <v>#REF!</v>
      </c>
      <c r="T58" s="24" t="e">
        <f>T55/#REF!</f>
        <v>#REF!</v>
      </c>
      <c r="U58" s="24" t="e">
        <f>U55/#REF!</f>
        <v>#REF!</v>
      </c>
      <c r="V58" s="24" t="e">
        <f>V55/#REF!</f>
        <v>#REF!</v>
      </c>
      <c r="W58" s="24" t="e">
        <f>W55/#REF!</f>
        <v>#REF!</v>
      </c>
      <c r="X58" s="24" t="e">
        <f>X55/#REF!</f>
        <v>#REF!</v>
      </c>
      <c r="Y58" s="24" t="e">
        <f>Y55/#REF!</f>
        <v>#REF!</v>
      </c>
      <c r="Z58" s="24" t="e">
        <f>Z55/#REF!</f>
        <v>#REF!</v>
      </c>
      <c r="AA58" s="24" t="e">
        <f>AA55/#REF!</f>
        <v>#REF!</v>
      </c>
      <c r="AB58" s="24" t="e">
        <f>AB55/#REF!</f>
        <v>#REF!</v>
      </c>
      <c r="AC58" s="24" t="e">
        <f>AC55/#REF!</f>
        <v>#REF!</v>
      </c>
      <c r="AD58" s="24" t="e">
        <f>AD55/#REF!</f>
        <v>#REF!</v>
      </c>
      <c r="AE58" s="24" t="e">
        <f>AE55/#REF!</f>
        <v>#REF!</v>
      </c>
      <c r="AF58" s="24" t="e">
        <f>AF55/#REF!</f>
        <v>#REF!</v>
      </c>
      <c r="AG58" s="24" t="e">
        <f>AG55/#REF!</f>
        <v>#REF!</v>
      </c>
      <c r="AH58" s="24" t="e">
        <f>AH55/#REF!</f>
        <v>#REF!</v>
      </c>
      <c r="AI58" s="25" t="e">
        <f>AI55/#REF!</f>
        <v>#REF!</v>
      </c>
    </row>
    <row r="59" spans="1:38" x14ac:dyDescent="0.4">
      <c r="A59" s="2" t="s">
        <v>58</v>
      </c>
      <c r="B59" s="2" t="s">
        <v>59</v>
      </c>
      <c r="D59" s="2">
        <v>9.1718999999999995E-2</v>
      </c>
      <c r="E59" s="2">
        <v>9.6853999999999996E-2</v>
      </c>
      <c r="F59" s="2">
        <v>3.202E-2</v>
      </c>
      <c r="G59" s="2">
        <v>3.1192999999999999E-2</v>
      </c>
      <c r="H59" s="2">
        <v>2.46E-2</v>
      </c>
      <c r="I59" s="2">
        <v>1.9764E-2</v>
      </c>
      <c r="J59" s="2">
        <v>2.4427999999999998E-2</v>
      </c>
      <c r="K59" s="2">
        <v>2.5381999999999998E-2</v>
      </c>
      <c r="L59" s="2">
        <v>2.0048E-2</v>
      </c>
      <c r="M59" s="2">
        <v>2.0656999999999998E-2</v>
      </c>
      <c r="N59" s="2">
        <v>1.8086000000000001E-2</v>
      </c>
      <c r="O59" s="2">
        <v>1.8430999999999999E-2</v>
      </c>
      <c r="P59" s="2">
        <v>1.9618E-2</v>
      </c>
      <c r="Q59" s="2">
        <v>2.1045999999999999E-2</v>
      </c>
      <c r="R59" s="2">
        <v>2.0657999999999999E-2</v>
      </c>
      <c r="S59" s="2">
        <v>2.2120999999999998E-2</v>
      </c>
      <c r="T59" s="2">
        <v>2.4885000000000001E-2</v>
      </c>
      <c r="U59" s="2">
        <v>2.5162E-2</v>
      </c>
      <c r="V59" s="2">
        <v>2.6093000000000002E-2</v>
      </c>
      <c r="W59" s="2">
        <v>2.5482999999999999E-2</v>
      </c>
      <c r="X59" s="2">
        <v>2.9012E-2</v>
      </c>
      <c r="Y59" s="2">
        <v>2.9013000000000001E-2</v>
      </c>
      <c r="Z59" s="2">
        <v>2.8792000000000002E-2</v>
      </c>
      <c r="AA59" s="2">
        <v>2.8784000000000001E-2</v>
      </c>
      <c r="AB59" s="2">
        <v>2.5715999999999999E-2</v>
      </c>
      <c r="AC59" s="2">
        <v>2.2863999999999999E-2</v>
      </c>
      <c r="AD59" s="2">
        <v>2.3708E-2</v>
      </c>
      <c r="AE59" s="2">
        <v>2.5069999999999999E-2</v>
      </c>
      <c r="AF59" s="2">
        <v>2.4930999999999998E-2</v>
      </c>
      <c r="AG59" s="2">
        <v>2.2321000000000001E-2</v>
      </c>
      <c r="AH59" s="2">
        <v>1.9796000000000001E-2</v>
      </c>
      <c r="AI59" s="28">
        <v>2.1784000000000001E-2</v>
      </c>
      <c r="AJ59" s="2">
        <v>2.06E-2</v>
      </c>
      <c r="AK59" s="2">
        <v>1.5921999999999999E-2</v>
      </c>
      <c r="AL59" s="2">
        <v>1.7153999999999999E-2</v>
      </c>
    </row>
    <row r="60" spans="1:38" x14ac:dyDescent="0.4">
      <c r="AI60"/>
    </row>
    <row r="61" spans="1:38" x14ac:dyDescent="0.4">
      <c r="A61" s="9" t="s">
        <v>60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/>
    </row>
    <row r="62" spans="1:38" x14ac:dyDescent="0.4">
      <c r="A62" s="2" t="s">
        <v>36</v>
      </c>
      <c r="D62" s="10">
        <f t="shared" ref="D62:AL62" si="19">D66</f>
        <v>0.12114</v>
      </c>
      <c r="E62" s="10">
        <f t="shared" si="19"/>
        <v>0.14310200000000001</v>
      </c>
      <c r="F62" s="10">
        <f t="shared" si="19"/>
        <v>7.8405000000000002E-2</v>
      </c>
      <c r="G62" s="10">
        <f t="shared" si="19"/>
        <v>7.3653999999999997E-2</v>
      </c>
      <c r="H62" s="10">
        <f t="shared" si="19"/>
        <v>7.0548E-2</v>
      </c>
      <c r="I62" s="10">
        <f t="shared" si="19"/>
        <v>6.5188999999999997E-2</v>
      </c>
      <c r="J62" s="10">
        <f t="shared" si="19"/>
        <v>5.3108000000000002E-2</v>
      </c>
      <c r="K62" s="10">
        <f t="shared" si="19"/>
        <v>3.8311999999999999E-2</v>
      </c>
      <c r="L62" s="10">
        <f t="shared" si="19"/>
        <v>3.8810999999999998E-2</v>
      </c>
      <c r="M62" s="10">
        <f t="shared" si="19"/>
        <v>3.048E-2</v>
      </c>
      <c r="N62" s="10">
        <f t="shared" si="19"/>
        <v>2.1707000000000001E-2</v>
      </c>
      <c r="O62" s="10">
        <f t="shared" si="19"/>
        <v>1.8265E-2</v>
      </c>
      <c r="P62" s="10">
        <f t="shared" si="19"/>
        <v>2.1413999999999999E-2</v>
      </c>
      <c r="Q62" s="10">
        <f t="shared" si="19"/>
        <v>2.1439E-2</v>
      </c>
      <c r="R62" s="10">
        <f t="shared" si="19"/>
        <v>2.1493999999999999E-2</v>
      </c>
      <c r="S62" s="10">
        <f t="shared" si="19"/>
        <v>2.4736999999999999E-2</v>
      </c>
      <c r="T62" s="10">
        <f t="shared" si="19"/>
        <v>3.2679E-2</v>
      </c>
      <c r="U62" s="10">
        <f t="shared" si="19"/>
        <v>2.6048999999999999E-2</v>
      </c>
      <c r="V62" s="10">
        <f t="shared" si="19"/>
        <v>2.0798000000000001E-2</v>
      </c>
      <c r="W62" s="10">
        <f t="shared" si="19"/>
        <v>2.5118000000000001E-2</v>
      </c>
      <c r="X62" s="10">
        <f t="shared" si="19"/>
        <v>2.5676000000000001E-2</v>
      </c>
      <c r="Y62" s="10">
        <f t="shared" si="19"/>
        <v>3.056E-2</v>
      </c>
      <c r="Z62" s="10">
        <f t="shared" si="19"/>
        <v>2.3050000000000001E-2</v>
      </c>
      <c r="AA62" s="10">
        <f t="shared" si="19"/>
        <v>2.6662999999999999E-2</v>
      </c>
      <c r="AB62" s="10">
        <f t="shared" si="19"/>
        <v>2.3719E-2</v>
      </c>
      <c r="AC62" s="10">
        <f t="shared" si="19"/>
        <v>1.7975999999999999E-2</v>
      </c>
      <c r="AD62" s="10">
        <f t="shared" si="19"/>
        <v>2.1322000000000001E-2</v>
      </c>
      <c r="AE62" s="10">
        <f t="shared" si="19"/>
        <v>2.2280999999999999E-2</v>
      </c>
      <c r="AF62" s="10">
        <f t="shared" si="19"/>
        <v>2.4965999999999999E-2</v>
      </c>
      <c r="AG62" s="10">
        <f t="shared" si="19"/>
        <v>1.9866000000000002E-2</v>
      </c>
      <c r="AH62" s="10">
        <f t="shared" si="19"/>
        <v>1.4130999999999999E-2</v>
      </c>
      <c r="AI62" s="27">
        <f t="shared" si="19"/>
        <v>1.6803999999999999E-2</v>
      </c>
      <c r="AJ62" s="27">
        <f t="shared" si="19"/>
        <v>1.6614E-2</v>
      </c>
      <c r="AK62" s="27">
        <f t="shared" si="19"/>
        <v>1.1998E-2</v>
      </c>
      <c r="AL62" s="27">
        <f t="shared" si="19"/>
        <v>6.9239999999999996E-3</v>
      </c>
    </row>
    <row r="63" spans="1:38" x14ac:dyDescent="0.4">
      <c r="A63" s="14" t="s">
        <v>26</v>
      </c>
      <c r="B63" s="14"/>
      <c r="C63" s="14"/>
      <c r="D63" s="14"/>
      <c r="E63" s="15">
        <f t="shared" ref="E63:AL63" si="20">(E62-$D62)/$D62</f>
        <v>0.18129437015023947</v>
      </c>
      <c r="F63" s="15">
        <f t="shared" si="20"/>
        <v>-0.35277365032194152</v>
      </c>
      <c r="G63" s="15">
        <f t="shared" si="20"/>
        <v>-0.39199273567772824</v>
      </c>
      <c r="H63" s="15">
        <f t="shared" si="20"/>
        <v>-0.41763249133234276</v>
      </c>
      <c r="I63" s="15">
        <f t="shared" si="20"/>
        <v>-0.46187056298497609</v>
      </c>
      <c r="J63" s="15">
        <f t="shared" si="20"/>
        <v>-0.56159815089978538</v>
      </c>
      <c r="K63" s="15">
        <f t="shared" si="20"/>
        <v>-0.68373782400528316</v>
      </c>
      <c r="L63" s="15">
        <f t="shared" si="20"/>
        <v>-0.67961862308073306</v>
      </c>
      <c r="M63" s="15">
        <f t="shared" si="20"/>
        <v>-0.7483902922238731</v>
      </c>
      <c r="N63" s="15">
        <f t="shared" si="20"/>
        <v>-0.82081063232623408</v>
      </c>
      <c r="O63" s="15">
        <f t="shared" si="20"/>
        <v>-0.84922403830279014</v>
      </c>
      <c r="P63" s="15">
        <f t="shared" si="20"/>
        <v>-0.82322932144626049</v>
      </c>
      <c r="Q63" s="15">
        <f t="shared" si="20"/>
        <v>-0.82302294865444936</v>
      </c>
      <c r="R63" s="15">
        <f t="shared" si="20"/>
        <v>-0.82256892851246488</v>
      </c>
      <c r="S63" s="20">
        <f t="shared" si="20"/>
        <v>-0.7957982499587255</v>
      </c>
      <c r="T63" s="15">
        <f t="shared" si="20"/>
        <v>-0.73023774145616638</v>
      </c>
      <c r="U63" s="15">
        <f t="shared" si="20"/>
        <v>-0.78496780584447745</v>
      </c>
      <c r="V63" s="15">
        <f t="shared" si="20"/>
        <v>-0.82831434703648676</v>
      </c>
      <c r="W63" s="15">
        <f t="shared" si="20"/>
        <v>-0.79265312861152382</v>
      </c>
      <c r="X63" s="15">
        <f t="shared" si="20"/>
        <v>-0.78804688789829946</v>
      </c>
      <c r="Y63" s="15">
        <f t="shared" si="20"/>
        <v>-0.7477298992900776</v>
      </c>
      <c r="Z63" s="15">
        <f t="shared" si="20"/>
        <v>-0.80972428595014034</v>
      </c>
      <c r="AA63" s="15">
        <f t="shared" si="20"/>
        <v>-0.77989929007759617</v>
      </c>
      <c r="AB63" s="15">
        <f t="shared" si="20"/>
        <v>-0.80420175004127448</v>
      </c>
      <c r="AC63" s="15">
        <f t="shared" si="20"/>
        <v>-0.85160970777612688</v>
      </c>
      <c r="AD63" s="15">
        <f t="shared" si="20"/>
        <v>-0.82398877332012543</v>
      </c>
      <c r="AE63" s="15">
        <f t="shared" si="20"/>
        <v>-0.81607231302625061</v>
      </c>
      <c r="AF63" s="15">
        <f t="shared" si="20"/>
        <v>-0.79390787518573547</v>
      </c>
      <c r="AG63" s="15">
        <f t="shared" si="20"/>
        <v>-0.83600792471520557</v>
      </c>
      <c r="AH63" s="15">
        <f t="shared" si="20"/>
        <v>-0.88334984315667819</v>
      </c>
      <c r="AI63" s="21">
        <f t="shared" si="20"/>
        <v>-0.86128446425623251</v>
      </c>
      <c r="AJ63" s="21">
        <f t="shared" si="20"/>
        <v>-0.86285289747399696</v>
      </c>
      <c r="AK63" s="21">
        <f t="shared" si="20"/>
        <v>-0.90095756975400365</v>
      </c>
      <c r="AL63" s="21">
        <f t="shared" si="20"/>
        <v>-0.94284299157999008</v>
      </c>
    </row>
    <row r="64" spans="1:38" x14ac:dyDescent="0.4">
      <c r="A64" s="16" t="s">
        <v>27</v>
      </c>
      <c r="D64" s="10"/>
      <c r="E64" s="17">
        <f t="shared" ref="E64:AL64" si="21">(E62-D62)/D62</f>
        <v>0.18129437015023947</v>
      </c>
      <c r="F64" s="17">
        <f t="shared" si="21"/>
        <v>-0.45210409358359771</v>
      </c>
      <c r="G64" s="17">
        <f t="shared" si="21"/>
        <v>-6.0595625279000129E-2</v>
      </c>
      <c r="H64" s="17">
        <f t="shared" si="21"/>
        <v>-4.2170146903087381E-2</v>
      </c>
      <c r="I64" s="17">
        <f t="shared" si="21"/>
        <v>-7.5962465271871671E-2</v>
      </c>
      <c r="J64" s="17">
        <f t="shared" si="21"/>
        <v>-0.18532267713878101</v>
      </c>
      <c r="K64" s="17">
        <f t="shared" si="21"/>
        <v>-0.27860209384650153</v>
      </c>
      <c r="L64" s="17">
        <f t="shared" si="21"/>
        <v>1.30246397995406E-2</v>
      </c>
      <c r="M64" s="17">
        <f t="shared" si="21"/>
        <v>-0.21465563886527012</v>
      </c>
      <c r="N64" s="17">
        <f t="shared" si="21"/>
        <v>-0.28782808398950127</v>
      </c>
      <c r="O64" s="17">
        <f t="shared" si="21"/>
        <v>-0.15856636108167874</v>
      </c>
      <c r="P64" s="17">
        <f t="shared" si="21"/>
        <v>0.1724062414453873</v>
      </c>
      <c r="Q64" s="17">
        <f t="shared" si="21"/>
        <v>1.1674605398337872E-3</v>
      </c>
      <c r="R64" s="17">
        <f t="shared" si="21"/>
        <v>2.5654181631605717E-3</v>
      </c>
      <c r="S64" s="17">
        <f t="shared" si="21"/>
        <v>0.15087931515771841</v>
      </c>
      <c r="T64" s="17">
        <f t="shared" si="21"/>
        <v>0.32105752516473307</v>
      </c>
      <c r="U64" s="17">
        <f t="shared" si="21"/>
        <v>-0.20288258514642432</v>
      </c>
      <c r="V64" s="17">
        <f t="shared" si="21"/>
        <v>-0.20158163461169332</v>
      </c>
      <c r="W64" s="17">
        <f t="shared" si="21"/>
        <v>0.20771228002692571</v>
      </c>
      <c r="X64" s="17">
        <f t="shared" si="21"/>
        <v>2.2215144517875606E-2</v>
      </c>
      <c r="Y64" s="17">
        <f t="shared" si="21"/>
        <v>0.1902165446331204</v>
      </c>
      <c r="Z64" s="17">
        <f t="shared" si="21"/>
        <v>-0.24574607329842929</v>
      </c>
      <c r="AA64" s="17">
        <f t="shared" si="21"/>
        <v>0.15674620390455524</v>
      </c>
      <c r="AB64" s="17">
        <f t="shared" si="21"/>
        <v>-0.11041518208753699</v>
      </c>
      <c r="AC64" s="17">
        <f t="shared" si="21"/>
        <v>-0.24212656520089387</v>
      </c>
      <c r="AD64" s="17">
        <f t="shared" si="21"/>
        <v>0.18613707165109045</v>
      </c>
      <c r="AE64" s="17">
        <f t="shared" si="21"/>
        <v>4.4977019041365633E-2</v>
      </c>
      <c r="AF64" s="17">
        <f t="shared" si="21"/>
        <v>0.12050626093981419</v>
      </c>
      <c r="AG64" s="17">
        <f t="shared" si="21"/>
        <v>-0.20427781783225174</v>
      </c>
      <c r="AH64" s="22">
        <f t="shared" si="21"/>
        <v>-0.28868418403302132</v>
      </c>
      <c r="AI64" s="23">
        <f t="shared" si="21"/>
        <v>0.18915858750265374</v>
      </c>
      <c r="AJ64" s="23">
        <f t="shared" si="21"/>
        <v>-1.1306831706736443E-2</v>
      </c>
      <c r="AK64" s="23">
        <f t="shared" si="21"/>
        <v>-0.27783796797881305</v>
      </c>
      <c r="AL64" s="23">
        <f t="shared" si="21"/>
        <v>-0.42290381730288384</v>
      </c>
    </row>
    <row r="65" spans="1:38" hidden="1" x14ac:dyDescent="0.4">
      <c r="A65" s="2" t="s">
        <v>37</v>
      </c>
      <c r="D65" s="24" t="e">
        <f>D62/#REF!</f>
        <v>#REF!</v>
      </c>
      <c r="E65" s="24" t="e">
        <f>E62/#REF!</f>
        <v>#REF!</v>
      </c>
      <c r="F65" s="24" t="e">
        <f>F62/#REF!</f>
        <v>#REF!</v>
      </c>
      <c r="G65" s="24" t="e">
        <f>G62/#REF!</f>
        <v>#REF!</v>
      </c>
      <c r="H65" s="24" t="e">
        <f>H62/#REF!</f>
        <v>#REF!</v>
      </c>
      <c r="I65" s="24" t="e">
        <f>I62/#REF!</f>
        <v>#REF!</v>
      </c>
      <c r="J65" s="24" t="e">
        <f>J62/#REF!</f>
        <v>#REF!</v>
      </c>
      <c r="K65" s="24" t="e">
        <f>K62/#REF!</f>
        <v>#REF!</v>
      </c>
      <c r="L65" s="24" t="e">
        <f>L62/#REF!</f>
        <v>#REF!</v>
      </c>
      <c r="M65" s="24" t="e">
        <f>M62/#REF!</f>
        <v>#REF!</v>
      </c>
      <c r="N65" s="24" t="e">
        <f>N62/#REF!</f>
        <v>#REF!</v>
      </c>
      <c r="O65" s="24" t="e">
        <f>O62/#REF!</f>
        <v>#REF!</v>
      </c>
      <c r="P65" s="24" t="e">
        <f>P62/#REF!</f>
        <v>#REF!</v>
      </c>
      <c r="Q65" s="24" t="e">
        <f>Q62/#REF!</f>
        <v>#REF!</v>
      </c>
      <c r="R65" s="24" t="e">
        <f>R62/#REF!</f>
        <v>#REF!</v>
      </c>
      <c r="S65" s="24" t="e">
        <f>S62/#REF!</f>
        <v>#REF!</v>
      </c>
      <c r="T65" s="24" t="e">
        <f>T62/#REF!</f>
        <v>#REF!</v>
      </c>
      <c r="U65" s="24" t="e">
        <f>U62/#REF!</f>
        <v>#REF!</v>
      </c>
      <c r="V65" s="24" t="e">
        <f>V62/#REF!</f>
        <v>#REF!</v>
      </c>
      <c r="W65" s="24" t="e">
        <f>W62/#REF!</f>
        <v>#REF!</v>
      </c>
      <c r="X65" s="24" t="e">
        <f>X62/#REF!</f>
        <v>#REF!</v>
      </c>
      <c r="Y65" s="24" t="e">
        <f>Y62/#REF!</f>
        <v>#REF!</v>
      </c>
      <c r="Z65" s="24" t="e">
        <f>Z62/#REF!</f>
        <v>#REF!</v>
      </c>
      <c r="AA65" s="24" t="e">
        <f>AA62/#REF!</f>
        <v>#REF!</v>
      </c>
      <c r="AB65" s="24" t="e">
        <f>AB62/#REF!</f>
        <v>#REF!</v>
      </c>
      <c r="AC65" s="24" t="e">
        <f>AC62/#REF!</f>
        <v>#REF!</v>
      </c>
      <c r="AD65" s="24" t="e">
        <f>AD62/#REF!</f>
        <v>#REF!</v>
      </c>
      <c r="AE65" s="24" t="e">
        <f>AE62/#REF!</f>
        <v>#REF!</v>
      </c>
      <c r="AF65" s="24" t="e">
        <f>AF62/#REF!</f>
        <v>#REF!</v>
      </c>
      <c r="AG65" s="24" t="e">
        <f>AG62/#REF!</f>
        <v>#REF!</v>
      </c>
      <c r="AH65" s="24" t="e">
        <f>AH62/#REF!</f>
        <v>#REF!</v>
      </c>
      <c r="AI65" s="25" t="e">
        <f>AI62/#REF!</f>
        <v>#REF!</v>
      </c>
    </row>
    <row r="66" spans="1:38" x14ac:dyDescent="0.4">
      <c r="A66" s="2" t="s">
        <v>61</v>
      </c>
      <c r="B66" s="2" t="s">
        <v>62</v>
      </c>
      <c r="D66" s="2">
        <v>0.12114</v>
      </c>
      <c r="E66" s="2">
        <v>0.14310200000000001</v>
      </c>
      <c r="F66" s="2">
        <v>7.8405000000000002E-2</v>
      </c>
      <c r="G66" s="2">
        <v>7.3653999999999997E-2</v>
      </c>
      <c r="H66" s="2">
        <v>7.0548E-2</v>
      </c>
      <c r="I66" s="2">
        <v>6.5188999999999997E-2</v>
      </c>
      <c r="J66" s="2">
        <v>5.3108000000000002E-2</v>
      </c>
      <c r="K66" s="2">
        <v>3.8311999999999999E-2</v>
      </c>
      <c r="L66" s="2">
        <v>3.8810999999999998E-2</v>
      </c>
      <c r="M66" s="2">
        <v>3.048E-2</v>
      </c>
      <c r="N66" s="2">
        <v>2.1707000000000001E-2</v>
      </c>
      <c r="O66" s="2">
        <v>1.8265E-2</v>
      </c>
      <c r="P66" s="2">
        <v>2.1413999999999999E-2</v>
      </c>
      <c r="Q66" s="2">
        <v>2.1439E-2</v>
      </c>
      <c r="R66" s="2">
        <v>2.1493999999999999E-2</v>
      </c>
      <c r="S66" s="2">
        <v>2.4736999999999999E-2</v>
      </c>
      <c r="T66" s="2">
        <v>3.2679E-2</v>
      </c>
      <c r="U66" s="2">
        <v>2.6048999999999999E-2</v>
      </c>
      <c r="V66" s="2">
        <v>2.0798000000000001E-2</v>
      </c>
      <c r="W66" s="2">
        <v>2.5118000000000001E-2</v>
      </c>
      <c r="X66" s="2">
        <v>2.5676000000000001E-2</v>
      </c>
      <c r="Y66" s="2">
        <v>3.056E-2</v>
      </c>
      <c r="Z66" s="2">
        <v>2.3050000000000001E-2</v>
      </c>
      <c r="AA66" s="2">
        <v>2.6662999999999999E-2</v>
      </c>
      <c r="AB66" s="2">
        <v>2.3719E-2</v>
      </c>
      <c r="AC66" s="2">
        <v>1.7975999999999999E-2</v>
      </c>
      <c r="AD66" s="2">
        <v>2.1322000000000001E-2</v>
      </c>
      <c r="AE66" s="2">
        <v>2.2280999999999999E-2</v>
      </c>
      <c r="AF66" s="2">
        <v>2.4965999999999999E-2</v>
      </c>
      <c r="AG66" s="2">
        <v>1.9866000000000002E-2</v>
      </c>
      <c r="AH66" s="2">
        <v>1.4130999999999999E-2</v>
      </c>
      <c r="AI66" s="28">
        <v>1.6803999999999999E-2</v>
      </c>
      <c r="AJ66" s="2">
        <v>1.6614E-2</v>
      </c>
      <c r="AK66" s="2">
        <v>1.1998E-2</v>
      </c>
      <c r="AL66" s="2">
        <v>6.9239999999999996E-3</v>
      </c>
    </row>
    <row r="67" spans="1:38" x14ac:dyDescent="0.4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8" x14ac:dyDescent="0.4">
      <c r="A68" s="9" t="s">
        <v>63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/>
    </row>
    <row r="69" spans="1:38" x14ac:dyDescent="0.4">
      <c r="A69" s="2" t="s">
        <v>36</v>
      </c>
      <c r="D69" s="10">
        <f t="shared" ref="D69:AL69" si="22">D73</f>
        <v>1.7835E-2</v>
      </c>
      <c r="E69" s="10">
        <f t="shared" si="22"/>
        <v>1.8665000000000001E-2</v>
      </c>
      <c r="F69" s="10">
        <f t="shared" si="22"/>
        <v>2.6930000000000001E-3</v>
      </c>
      <c r="G69" s="10">
        <f t="shared" si="22"/>
        <v>2.3999999999999998E-3</v>
      </c>
      <c r="H69" s="10">
        <f t="shared" si="22"/>
        <v>1.9559999999999998E-3</v>
      </c>
      <c r="I69" s="10">
        <f t="shared" si="22"/>
        <v>1.013E-3</v>
      </c>
      <c r="J69" s="10">
        <f t="shared" si="22"/>
        <v>1.642E-3</v>
      </c>
      <c r="K69" s="10">
        <f t="shared" si="22"/>
        <v>1.1540000000000001E-3</v>
      </c>
      <c r="L69" s="10">
        <f t="shared" si="22"/>
        <v>1.261E-3</v>
      </c>
      <c r="M69" s="10">
        <f t="shared" si="22"/>
        <v>1.0009999999999999E-3</v>
      </c>
      <c r="N69" s="10">
        <f t="shared" si="22"/>
        <v>6.9800000000000005E-4</v>
      </c>
      <c r="O69" s="10">
        <f t="shared" si="22"/>
        <v>8.6600000000000002E-4</v>
      </c>
      <c r="P69" s="10">
        <f t="shared" si="22"/>
        <v>9.2400000000000002E-4</v>
      </c>
      <c r="Q69" s="10">
        <f t="shared" si="22"/>
        <v>1.364E-3</v>
      </c>
      <c r="R69" s="10">
        <f t="shared" si="22"/>
        <v>9.8999999999999999E-4</v>
      </c>
      <c r="S69" s="10">
        <f t="shared" si="22"/>
        <v>1.0499999999999999E-3</v>
      </c>
      <c r="T69" s="10">
        <f t="shared" si="22"/>
        <v>1.2830000000000001E-3</v>
      </c>
      <c r="U69" s="10">
        <f t="shared" si="22"/>
        <v>1.165E-3</v>
      </c>
      <c r="V69" s="10">
        <f t="shared" si="22"/>
        <v>1.083E-3</v>
      </c>
      <c r="W69" s="10">
        <f t="shared" si="22"/>
        <v>1.07E-3</v>
      </c>
      <c r="X69" s="10">
        <f t="shared" si="22"/>
        <v>1.289E-3</v>
      </c>
      <c r="Y69" s="10">
        <f t="shared" si="22"/>
        <v>1.5640000000000001E-3</v>
      </c>
      <c r="Z69" s="10">
        <f t="shared" si="22"/>
        <v>1.4270000000000001E-3</v>
      </c>
      <c r="AA69" s="10">
        <f t="shared" si="22"/>
        <v>1.684E-3</v>
      </c>
      <c r="AB69" s="10">
        <f t="shared" si="22"/>
        <v>2.3159999999999999E-3</v>
      </c>
      <c r="AC69" s="10">
        <f t="shared" si="22"/>
        <v>2.2079999999999999E-3</v>
      </c>
      <c r="AD69" s="10">
        <f t="shared" si="22"/>
        <v>2.4250000000000001E-3</v>
      </c>
      <c r="AE69" s="10">
        <f t="shared" si="22"/>
        <v>2.6570000000000001E-3</v>
      </c>
      <c r="AF69" s="10">
        <f t="shared" si="22"/>
        <v>2.82E-3</v>
      </c>
      <c r="AG69" s="10">
        <f t="shared" si="22"/>
        <v>2.4589999999999998E-3</v>
      </c>
      <c r="AH69" s="10">
        <f t="shared" si="22"/>
        <v>2.0709999999999999E-3</v>
      </c>
      <c r="AI69" s="27">
        <f t="shared" si="22"/>
        <v>2.0219999999999999E-3</v>
      </c>
      <c r="AJ69" s="27">
        <f t="shared" si="22"/>
        <v>2.7079999999999999E-3</v>
      </c>
      <c r="AK69" s="27">
        <f t="shared" si="22"/>
        <v>1.627E-3</v>
      </c>
      <c r="AL69" s="27">
        <f t="shared" si="22"/>
        <v>1.7669999999999999E-3</v>
      </c>
    </row>
    <row r="70" spans="1:38" x14ac:dyDescent="0.4">
      <c r="A70" s="14" t="s">
        <v>26</v>
      </c>
      <c r="B70" s="14"/>
      <c r="C70" s="14"/>
      <c r="D70" s="14"/>
      <c r="E70" s="15">
        <f t="shared" ref="E70:AL70" si="23">(E69-$D69)/$D69</f>
        <v>4.6537706756377958E-2</v>
      </c>
      <c r="F70" s="15">
        <f t="shared" si="23"/>
        <v>-0.84900476590972807</v>
      </c>
      <c r="G70" s="15">
        <f t="shared" si="23"/>
        <v>-0.86543313708999159</v>
      </c>
      <c r="H70" s="15">
        <f t="shared" si="23"/>
        <v>-0.89032800672834322</v>
      </c>
      <c r="I70" s="15">
        <f t="shared" si="23"/>
        <v>-0.94320156994673399</v>
      </c>
      <c r="J70" s="15">
        <f t="shared" si="23"/>
        <v>-0.90793383795906923</v>
      </c>
      <c r="K70" s="15">
        <f t="shared" si="23"/>
        <v>-0.93529576675077097</v>
      </c>
      <c r="L70" s="15">
        <f t="shared" si="23"/>
        <v>-0.92929632744603297</v>
      </c>
      <c r="M70" s="15">
        <f t="shared" si="23"/>
        <v>-0.94387440426128411</v>
      </c>
      <c r="N70" s="15">
        <f t="shared" si="23"/>
        <v>-0.96086347070367251</v>
      </c>
      <c r="O70" s="15">
        <f t="shared" si="23"/>
        <v>-0.95144379029997206</v>
      </c>
      <c r="P70" s="15">
        <f t="shared" si="23"/>
        <v>-0.9481917577796467</v>
      </c>
      <c r="Q70" s="15">
        <f t="shared" si="23"/>
        <v>-0.92352116624614522</v>
      </c>
      <c r="R70" s="15">
        <f t="shared" si="23"/>
        <v>-0.94449116904962149</v>
      </c>
      <c r="S70" s="20">
        <f t="shared" si="23"/>
        <v>-0.94112699747687134</v>
      </c>
      <c r="T70" s="15">
        <f t="shared" si="23"/>
        <v>-0.92806279786935808</v>
      </c>
      <c r="U70" s="15">
        <f t="shared" si="23"/>
        <v>-0.93467900196243348</v>
      </c>
      <c r="V70" s="15">
        <f t="shared" si="23"/>
        <v>-0.93927670311185862</v>
      </c>
      <c r="W70" s="15">
        <f t="shared" si="23"/>
        <v>-0.94000560695262114</v>
      </c>
      <c r="X70" s="15">
        <f t="shared" si="23"/>
        <v>-0.92772638071208302</v>
      </c>
      <c r="Y70" s="15">
        <f t="shared" si="23"/>
        <v>-0.91230726100364457</v>
      </c>
      <c r="Z70" s="15">
        <f t="shared" si="23"/>
        <v>-0.91998878609475743</v>
      </c>
      <c r="AA70" s="15">
        <f t="shared" si="23"/>
        <v>-0.90557891785814404</v>
      </c>
      <c r="AB70" s="15">
        <f t="shared" si="23"/>
        <v>-0.87014297729184187</v>
      </c>
      <c r="AC70" s="15">
        <f t="shared" si="23"/>
        <v>-0.87619848612279239</v>
      </c>
      <c r="AD70" s="15">
        <f t="shared" si="23"/>
        <v>-0.86403139893467895</v>
      </c>
      <c r="AE70" s="15">
        <f t="shared" si="23"/>
        <v>-0.8510232688533782</v>
      </c>
      <c r="AF70" s="15">
        <f t="shared" si="23"/>
        <v>-0.84188393608074019</v>
      </c>
      <c r="AG70" s="15">
        <f t="shared" si="23"/>
        <v>-0.86212503504345395</v>
      </c>
      <c r="AH70" s="15">
        <f t="shared" si="23"/>
        <v>-0.88388001121390525</v>
      </c>
      <c r="AI70" s="21">
        <f t="shared" si="23"/>
        <v>-0.8866274179983179</v>
      </c>
      <c r="AJ70" s="21">
        <f t="shared" si="23"/>
        <v>-0.84816372301654053</v>
      </c>
      <c r="AK70" s="21">
        <f t="shared" si="23"/>
        <v>-0.90877488085225677</v>
      </c>
      <c r="AL70" s="21">
        <f t="shared" si="23"/>
        <v>-0.90092514718250627</v>
      </c>
    </row>
    <row r="71" spans="1:38" x14ac:dyDescent="0.4">
      <c r="A71" s="16" t="s">
        <v>27</v>
      </c>
      <c r="D71" s="10"/>
      <c r="E71" s="17">
        <f t="shared" ref="E71:AL71" si="24">(E69-D69)/D69</f>
        <v>4.6537706756377958E-2</v>
      </c>
      <c r="F71" s="17">
        <f t="shared" si="24"/>
        <v>-0.85571926064827208</v>
      </c>
      <c r="G71" s="17">
        <f t="shared" si="24"/>
        <v>-0.10880059413293736</v>
      </c>
      <c r="H71" s="17">
        <f t="shared" si="24"/>
        <v>-0.185</v>
      </c>
      <c r="I71" s="17">
        <f t="shared" si="24"/>
        <v>-0.48210633946830261</v>
      </c>
      <c r="J71" s="17">
        <f t="shared" si="24"/>
        <v>0.62092793682132275</v>
      </c>
      <c r="K71" s="17">
        <f t="shared" si="24"/>
        <v>-0.29719853836784405</v>
      </c>
      <c r="L71" s="17">
        <f t="shared" si="24"/>
        <v>9.2720970537261596E-2</v>
      </c>
      <c r="M71" s="17">
        <f t="shared" si="24"/>
        <v>-0.2061855670103093</v>
      </c>
      <c r="N71" s="17">
        <f t="shared" si="24"/>
        <v>-0.30269730269730261</v>
      </c>
      <c r="O71" s="17">
        <f t="shared" si="24"/>
        <v>0.24068767908309449</v>
      </c>
      <c r="P71" s="17">
        <f t="shared" si="24"/>
        <v>6.6974595842956119E-2</v>
      </c>
      <c r="Q71" s="17">
        <f t="shared" si="24"/>
        <v>0.47619047619047616</v>
      </c>
      <c r="R71" s="17">
        <f t="shared" si="24"/>
        <v>-0.27419354838709675</v>
      </c>
      <c r="S71" s="17">
        <f t="shared" si="24"/>
        <v>6.0606060606060545E-2</v>
      </c>
      <c r="T71" s="17">
        <f t="shared" si="24"/>
        <v>0.22190476190476205</v>
      </c>
      <c r="U71" s="17">
        <f t="shared" si="24"/>
        <v>-9.1971940763834789E-2</v>
      </c>
      <c r="V71" s="17">
        <f t="shared" si="24"/>
        <v>-7.0386266094420641E-2</v>
      </c>
      <c r="W71" s="17">
        <f t="shared" si="24"/>
        <v>-1.2003693444136649E-2</v>
      </c>
      <c r="X71" s="17">
        <f t="shared" si="24"/>
        <v>0.20467289719626169</v>
      </c>
      <c r="Y71" s="17">
        <f t="shared" si="24"/>
        <v>0.21334367726920098</v>
      </c>
      <c r="Z71" s="17">
        <f t="shared" si="24"/>
        <v>-8.7595907928388728E-2</v>
      </c>
      <c r="AA71" s="17">
        <f t="shared" si="24"/>
        <v>0.18009810791871048</v>
      </c>
      <c r="AB71" s="17">
        <f t="shared" si="24"/>
        <v>0.37529691211401423</v>
      </c>
      <c r="AC71" s="17">
        <f t="shared" si="24"/>
        <v>-4.6632124352331619E-2</v>
      </c>
      <c r="AD71" s="17">
        <f t="shared" si="24"/>
        <v>9.8278985507246466E-2</v>
      </c>
      <c r="AE71" s="17">
        <f t="shared" si="24"/>
        <v>9.5670103092783509E-2</v>
      </c>
      <c r="AF71" s="17">
        <f t="shared" si="24"/>
        <v>6.1347384267971379E-2</v>
      </c>
      <c r="AG71" s="17">
        <f t="shared" si="24"/>
        <v>-0.12801418439716319</v>
      </c>
      <c r="AH71" s="22">
        <f t="shared" si="24"/>
        <v>-0.15778771858479054</v>
      </c>
      <c r="AI71" s="23">
        <f t="shared" si="24"/>
        <v>-2.3660067600193145E-2</v>
      </c>
      <c r="AJ71" s="23">
        <f t="shared" si="24"/>
        <v>0.33926805143422356</v>
      </c>
      <c r="AK71" s="23">
        <f t="shared" si="24"/>
        <v>-0.39918759231905465</v>
      </c>
      <c r="AL71" s="23">
        <f t="shared" si="24"/>
        <v>8.6047940995697569E-2</v>
      </c>
    </row>
    <row r="72" spans="1:38" hidden="1" x14ac:dyDescent="0.4">
      <c r="A72" s="2" t="s">
        <v>37</v>
      </c>
      <c r="D72" s="24" t="e">
        <f>D69/#REF!</f>
        <v>#REF!</v>
      </c>
      <c r="E72" s="24" t="e">
        <f>E69/#REF!</f>
        <v>#REF!</v>
      </c>
      <c r="F72" s="24" t="e">
        <f>F69/#REF!</f>
        <v>#REF!</v>
      </c>
      <c r="G72" s="24" t="e">
        <f>G69/#REF!</f>
        <v>#REF!</v>
      </c>
      <c r="H72" s="24" t="e">
        <f>H69/#REF!</f>
        <v>#REF!</v>
      </c>
      <c r="I72" s="24" t="e">
        <f>I69/#REF!</f>
        <v>#REF!</v>
      </c>
      <c r="J72" s="24" t="e">
        <f>J69/#REF!</f>
        <v>#REF!</v>
      </c>
      <c r="K72" s="24" t="e">
        <f>K69/#REF!</f>
        <v>#REF!</v>
      </c>
      <c r="L72" s="24" t="e">
        <f>L69/#REF!</f>
        <v>#REF!</v>
      </c>
      <c r="M72" s="24" t="e">
        <f>M69/#REF!</f>
        <v>#REF!</v>
      </c>
      <c r="N72" s="24" t="e">
        <f>N69/#REF!</f>
        <v>#REF!</v>
      </c>
      <c r="O72" s="24" t="e">
        <f>O69/#REF!</f>
        <v>#REF!</v>
      </c>
      <c r="P72" s="24" t="e">
        <f>P69/#REF!</f>
        <v>#REF!</v>
      </c>
      <c r="Q72" s="24" t="e">
        <f>Q69/#REF!</f>
        <v>#REF!</v>
      </c>
      <c r="R72" s="24" t="e">
        <f>R69/#REF!</f>
        <v>#REF!</v>
      </c>
      <c r="S72" s="24" t="e">
        <f>S69/#REF!</f>
        <v>#REF!</v>
      </c>
      <c r="T72" s="24" t="e">
        <f>T69/#REF!</f>
        <v>#REF!</v>
      </c>
      <c r="U72" s="24" t="e">
        <f>U69/#REF!</f>
        <v>#REF!</v>
      </c>
      <c r="V72" s="24" t="e">
        <f>V69/#REF!</f>
        <v>#REF!</v>
      </c>
      <c r="W72" s="24" t="e">
        <f>W69/#REF!</f>
        <v>#REF!</v>
      </c>
      <c r="X72" s="24" t="e">
        <f>X69/#REF!</f>
        <v>#REF!</v>
      </c>
      <c r="Y72" s="24" t="e">
        <f>Y69/#REF!</f>
        <v>#REF!</v>
      </c>
      <c r="Z72" s="24" t="e">
        <f>Z69/#REF!</f>
        <v>#REF!</v>
      </c>
      <c r="AA72" s="24" t="e">
        <f>AA69/#REF!</f>
        <v>#REF!</v>
      </c>
      <c r="AB72" s="24" t="e">
        <f>AB69/#REF!</f>
        <v>#REF!</v>
      </c>
      <c r="AC72" s="24" t="e">
        <f>AC69/#REF!</f>
        <v>#REF!</v>
      </c>
      <c r="AD72" s="24" t="e">
        <f>AD69/#REF!</f>
        <v>#REF!</v>
      </c>
      <c r="AE72" s="24" t="e">
        <f>AE69/#REF!</f>
        <v>#REF!</v>
      </c>
      <c r="AF72" s="24" t="e">
        <f>AF69/#REF!</f>
        <v>#REF!</v>
      </c>
      <c r="AG72" s="24" t="e">
        <f>AG69/#REF!</f>
        <v>#REF!</v>
      </c>
      <c r="AH72" s="24" t="e">
        <f>AH69/#REF!</f>
        <v>#REF!</v>
      </c>
      <c r="AI72" s="25" t="e">
        <f>AI69/#REF!</f>
        <v>#REF!</v>
      </c>
    </row>
    <row r="73" spans="1:38" x14ac:dyDescent="0.4">
      <c r="A73" s="2" t="s">
        <v>64</v>
      </c>
      <c r="B73" s="2" t="s">
        <v>65</v>
      </c>
      <c r="D73" s="2">
        <v>1.7835E-2</v>
      </c>
      <c r="E73" s="2">
        <v>1.8665000000000001E-2</v>
      </c>
      <c r="F73" s="2">
        <v>2.6930000000000001E-3</v>
      </c>
      <c r="G73" s="2">
        <v>2.3999999999999998E-3</v>
      </c>
      <c r="H73" s="2">
        <v>1.9559999999999998E-3</v>
      </c>
      <c r="I73" s="2">
        <v>1.013E-3</v>
      </c>
      <c r="J73" s="2">
        <v>1.642E-3</v>
      </c>
      <c r="K73" s="2">
        <v>1.1540000000000001E-3</v>
      </c>
      <c r="L73" s="2">
        <v>1.261E-3</v>
      </c>
      <c r="M73" s="2">
        <v>1.0009999999999999E-3</v>
      </c>
      <c r="N73" s="2">
        <v>6.9800000000000005E-4</v>
      </c>
      <c r="O73" s="2">
        <v>8.6600000000000002E-4</v>
      </c>
      <c r="P73" s="2">
        <v>9.2400000000000002E-4</v>
      </c>
      <c r="Q73" s="2">
        <v>1.364E-3</v>
      </c>
      <c r="R73" s="2">
        <v>9.8999999999999999E-4</v>
      </c>
      <c r="S73" s="2">
        <v>1.0499999999999999E-3</v>
      </c>
      <c r="T73" s="2">
        <v>1.2830000000000001E-3</v>
      </c>
      <c r="U73" s="2">
        <v>1.165E-3</v>
      </c>
      <c r="V73" s="2">
        <v>1.083E-3</v>
      </c>
      <c r="W73" s="2">
        <v>1.07E-3</v>
      </c>
      <c r="X73" s="2">
        <v>1.289E-3</v>
      </c>
      <c r="Y73" s="2">
        <v>1.5640000000000001E-3</v>
      </c>
      <c r="Z73" s="2">
        <v>1.4270000000000001E-3</v>
      </c>
      <c r="AA73" s="2">
        <v>1.684E-3</v>
      </c>
      <c r="AB73" s="2">
        <v>2.3159999999999999E-3</v>
      </c>
      <c r="AC73" s="2">
        <v>2.2079999999999999E-3</v>
      </c>
      <c r="AD73" s="2">
        <v>2.4250000000000001E-3</v>
      </c>
      <c r="AE73" s="2">
        <v>2.6570000000000001E-3</v>
      </c>
      <c r="AF73" s="2">
        <v>2.82E-3</v>
      </c>
      <c r="AG73" s="2">
        <v>2.4589999999999998E-3</v>
      </c>
      <c r="AH73" s="2">
        <v>2.0709999999999999E-3</v>
      </c>
      <c r="AI73" s="28">
        <v>2.0219999999999999E-3</v>
      </c>
      <c r="AJ73" s="2">
        <v>2.7079999999999999E-3</v>
      </c>
      <c r="AK73" s="2">
        <v>1.627E-3</v>
      </c>
      <c r="AL73" s="2">
        <v>1.7669999999999999E-3</v>
      </c>
    </row>
    <row r="76" spans="1:38" x14ac:dyDescent="0.4">
      <c r="A76" s="18" t="s">
        <v>66</v>
      </c>
    </row>
    <row r="77" spans="1:38" x14ac:dyDescent="0.4">
      <c r="A77" s="2" t="s">
        <v>67</v>
      </c>
    </row>
    <row r="78" spans="1:38" x14ac:dyDescent="0.4">
      <c r="A78" s="6" t="s">
        <v>68</v>
      </c>
      <c r="B78" s="6"/>
      <c r="C78" s="6"/>
    </row>
    <row r="79" spans="1:38" x14ac:dyDescent="0.4">
      <c r="A79" s="4" t="s">
        <v>69</v>
      </c>
      <c r="B79" s="4"/>
      <c r="C79" s="4"/>
    </row>
    <row r="80" spans="1:38" x14ac:dyDescent="0.4">
      <c r="A80" s="6" t="s">
        <v>70</v>
      </c>
      <c r="B80" s="6"/>
      <c r="C80" s="6"/>
    </row>
    <row r="81" spans="1:38" x14ac:dyDescent="0.4">
      <c r="A81" s="6" t="s">
        <v>71</v>
      </c>
      <c r="B81" s="6"/>
      <c r="C81" s="6"/>
    </row>
    <row r="82" spans="1:38" x14ac:dyDescent="0.4">
      <c r="A82" s="6" t="s">
        <v>72</v>
      </c>
      <c r="B82" s="6"/>
      <c r="C82" s="6"/>
    </row>
    <row r="83" spans="1:38" x14ac:dyDescent="0.4">
      <c r="A83" s="2" t="s">
        <v>36</v>
      </c>
      <c r="D83" s="10">
        <f t="shared" ref="D83:AL83" si="25">D96</f>
        <v>5.6600000000000001E-3</v>
      </c>
      <c r="E83" s="10">
        <f t="shared" si="25"/>
        <v>6.9249999999999997E-3</v>
      </c>
      <c r="F83" s="10">
        <f t="shared" si="25"/>
        <v>2.392E-3</v>
      </c>
      <c r="G83" s="10">
        <f t="shared" si="25"/>
        <v>3.0010000000000002E-3</v>
      </c>
      <c r="H83" s="10">
        <f t="shared" si="25"/>
        <v>2.1440000000000001E-3</v>
      </c>
      <c r="I83" s="10">
        <f t="shared" si="25"/>
        <v>1.861E-3</v>
      </c>
      <c r="J83" s="10">
        <f t="shared" si="25"/>
        <v>2.189E-3</v>
      </c>
      <c r="K83" s="10">
        <f t="shared" si="25"/>
        <v>2.9719999999999998E-3</v>
      </c>
      <c r="L83" s="10">
        <f t="shared" si="25"/>
        <v>3.7750000000000001E-3</v>
      </c>
      <c r="M83" s="10">
        <f t="shared" si="25"/>
        <v>2.588E-3</v>
      </c>
      <c r="N83" s="10">
        <f t="shared" si="25"/>
        <v>2.8170000000000001E-3</v>
      </c>
      <c r="O83" s="10">
        <f t="shared" si="25"/>
        <v>3.9560000000000003E-3</v>
      </c>
      <c r="P83" s="10">
        <f t="shared" si="25"/>
        <v>3.9110000000000004E-3</v>
      </c>
      <c r="Q83" s="10">
        <f t="shared" si="25"/>
        <v>4.2929999999999999E-3</v>
      </c>
      <c r="R83" s="10">
        <f t="shared" si="25"/>
        <v>5.2360000000000002E-3</v>
      </c>
      <c r="S83" s="10">
        <f t="shared" si="25"/>
        <v>5.5589999999999997E-3</v>
      </c>
      <c r="T83" s="10">
        <f t="shared" si="25"/>
        <v>4.8529999999999997E-3</v>
      </c>
      <c r="U83" s="10">
        <f t="shared" si="25"/>
        <v>2.8760000000000001E-3</v>
      </c>
      <c r="V83" s="10">
        <f t="shared" si="25"/>
        <v>5.6049999999999997E-3</v>
      </c>
      <c r="W83" s="10">
        <f t="shared" si="25"/>
        <v>5.0990000000000002E-3</v>
      </c>
      <c r="X83" s="10">
        <f t="shared" si="25"/>
        <v>5.4489999999999999E-3</v>
      </c>
      <c r="Y83" s="10">
        <f t="shared" si="25"/>
        <v>5.463E-3</v>
      </c>
      <c r="Z83" s="10">
        <f t="shared" si="25"/>
        <v>5.1749999999999999E-3</v>
      </c>
      <c r="AA83" s="10">
        <f t="shared" si="25"/>
        <v>5.4650000000000002E-3</v>
      </c>
      <c r="AB83" s="10">
        <f t="shared" si="25"/>
        <v>4.5469999999999998E-3</v>
      </c>
      <c r="AC83" s="10">
        <f t="shared" si="25"/>
        <v>5.0460000000000001E-3</v>
      </c>
      <c r="AD83" s="10">
        <f t="shared" si="25"/>
        <v>5.594E-3</v>
      </c>
      <c r="AE83" s="10">
        <f t="shared" si="25"/>
        <v>5.8919999999999997E-3</v>
      </c>
      <c r="AF83" s="10">
        <f t="shared" si="25"/>
        <v>5.8139999999999997E-3</v>
      </c>
      <c r="AG83" s="10">
        <f t="shared" si="25"/>
        <v>5.7089999999999997E-3</v>
      </c>
      <c r="AH83" s="10">
        <f t="shared" si="25"/>
        <v>4.7410000000000004E-3</v>
      </c>
      <c r="AI83" s="10">
        <f t="shared" si="25"/>
        <v>4.7720000000000002E-3</v>
      </c>
      <c r="AJ83" s="10">
        <f t="shared" si="25"/>
        <v>4.9449999999999997E-3</v>
      </c>
      <c r="AK83" s="10">
        <f t="shared" si="25"/>
        <v>5.457E-3</v>
      </c>
      <c r="AL83" s="10">
        <f t="shared" si="25"/>
        <v>5.3070000000000001E-3</v>
      </c>
    </row>
    <row r="84" spans="1:38" x14ac:dyDescent="0.4">
      <c r="A84" s="14" t="s">
        <v>26</v>
      </c>
      <c r="B84" s="14"/>
      <c r="C84" s="14"/>
      <c r="D84" s="14"/>
      <c r="E84" s="15">
        <f t="shared" ref="E84:AL84" si="26">(E83-$D83)/$D83</f>
        <v>0.22349823321554763</v>
      </c>
      <c r="F84" s="15">
        <f t="shared" si="26"/>
        <v>-0.57738515901060072</v>
      </c>
      <c r="G84" s="15">
        <f t="shared" si="26"/>
        <v>-0.46978798586572434</v>
      </c>
      <c r="H84" s="15">
        <f t="shared" si="26"/>
        <v>-0.62120141342756185</v>
      </c>
      <c r="I84" s="15">
        <f t="shared" si="26"/>
        <v>-0.6712014134275619</v>
      </c>
      <c r="J84" s="15">
        <f t="shared" si="26"/>
        <v>-0.61325088339222611</v>
      </c>
      <c r="K84" s="15">
        <f t="shared" si="26"/>
        <v>-0.47491166077738522</v>
      </c>
      <c r="L84" s="15">
        <f t="shared" si="26"/>
        <v>-0.33303886925795051</v>
      </c>
      <c r="M84" s="15">
        <f t="shared" si="26"/>
        <v>-0.5427561837455831</v>
      </c>
      <c r="N84" s="15">
        <f t="shared" si="26"/>
        <v>-0.5022968197879859</v>
      </c>
      <c r="O84" s="15">
        <f t="shared" si="26"/>
        <v>-0.30106007067137802</v>
      </c>
      <c r="P84" s="15">
        <f t="shared" si="26"/>
        <v>-0.30901060070671371</v>
      </c>
      <c r="Q84" s="15">
        <f t="shared" si="26"/>
        <v>-0.24151943462897529</v>
      </c>
      <c r="R84" s="15">
        <f t="shared" si="26"/>
        <v>-7.4911660777385133E-2</v>
      </c>
      <c r="S84" s="20">
        <f t="shared" si="26"/>
        <v>-1.784452296819795E-2</v>
      </c>
      <c r="T84" s="15">
        <f t="shared" si="26"/>
        <v>-0.14257950530035343</v>
      </c>
      <c r="U84" s="15">
        <f t="shared" si="26"/>
        <v>-0.49187279151943464</v>
      </c>
      <c r="V84" s="15">
        <f t="shared" si="26"/>
        <v>-9.7173144876325727E-3</v>
      </c>
      <c r="W84" s="15">
        <f t="shared" si="26"/>
        <v>-9.9116607773851562E-2</v>
      </c>
      <c r="X84" s="15">
        <f t="shared" si="26"/>
        <v>-3.7279151943462943E-2</v>
      </c>
      <c r="Y84" s="15">
        <f t="shared" si="26"/>
        <v>-3.4805653710247374E-2</v>
      </c>
      <c r="Z84" s="15">
        <f t="shared" si="26"/>
        <v>-8.5689045936395786E-2</v>
      </c>
      <c r="AA84" s="15">
        <f t="shared" si="26"/>
        <v>-3.445229681978796E-2</v>
      </c>
      <c r="AB84" s="15">
        <f t="shared" si="26"/>
        <v>-0.19664310954063607</v>
      </c>
      <c r="AC84" s="15">
        <f t="shared" si="26"/>
        <v>-0.10848056537102473</v>
      </c>
      <c r="AD84" s="15">
        <f t="shared" si="26"/>
        <v>-1.1660777385159025E-2</v>
      </c>
      <c r="AE84" s="15">
        <f t="shared" si="26"/>
        <v>4.0989399293286141E-2</v>
      </c>
      <c r="AF84" s="15">
        <f t="shared" si="26"/>
        <v>2.7208480565370959E-2</v>
      </c>
      <c r="AG84" s="15">
        <f t="shared" si="26"/>
        <v>8.6572438162543404E-3</v>
      </c>
      <c r="AH84" s="15">
        <f t="shared" si="26"/>
        <v>-0.16236749116607768</v>
      </c>
      <c r="AI84" s="21">
        <f t="shared" si="26"/>
        <v>-0.15689045936395757</v>
      </c>
      <c r="AJ84" s="21">
        <f t="shared" si="26"/>
        <v>-0.12632508833922268</v>
      </c>
      <c r="AK84" s="21">
        <f t="shared" si="26"/>
        <v>-3.5865724381625448E-2</v>
      </c>
      <c r="AL84" s="21">
        <f t="shared" si="26"/>
        <v>-6.2367491166077739E-2</v>
      </c>
    </row>
    <row r="85" spans="1:38" x14ac:dyDescent="0.4">
      <c r="A85" s="16" t="s">
        <v>27</v>
      </c>
      <c r="D85" s="10"/>
      <c r="E85" s="17">
        <f t="shared" ref="E85:AL85" si="27">(E83-D83)/D83</f>
        <v>0.22349823321554763</v>
      </c>
      <c r="F85" s="17">
        <f t="shared" si="27"/>
        <v>-0.65458483754512631</v>
      </c>
      <c r="G85" s="17">
        <f t="shared" si="27"/>
        <v>0.25459866220735794</v>
      </c>
      <c r="H85" s="17">
        <f t="shared" si="27"/>
        <v>-0.28557147617460849</v>
      </c>
      <c r="I85" s="17">
        <f t="shared" si="27"/>
        <v>-0.13199626865671643</v>
      </c>
      <c r="J85" s="17">
        <f t="shared" si="27"/>
        <v>0.17624932831810852</v>
      </c>
      <c r="K85" s="17">
        <f t="shared" si="27"/>
        <v>0.35769757880310638</v>
      </c>
      <c r="L85" s="17">
        <f t="shared" si="27"/>
        <v>0.2701884253028265</v>
      </c>
      <c r="M85" s="17">
        <f t="shared" si="27"/>
        <v>-0.31443708609271526</v>
      </c>
      <c r="N85" s="17">
        <f t="shared" si="27"/>
        <v>8.8485316846986101E-2</v>
      </c>
      <c r="O85" s="17">
        <f t="shared" si="27"/>
        <v>0.40433084842030537</v>
      </c>
      <c r="P85" s="17">
        <f t="shared" si="27"/>
        <v>-1.13751263902932E-2</v>
      </c>
      <c r="Q85" s="17">
        <f t="shared" si="27"/>
        <v>9.7673229353106489E-2</v>
      </c>
      <c r="R85" s="17">
        <f t="shared" si="27"/>
        <v>0.21965991148381092</v>
      </c>
      <c r="S85" s="17">
        <f t="shared" si="27"/>
        <v>6.1688311688311591E-2</v>
      </c>
      <c r="T85" s="17">
        <f t="shared" si="27"/>
        <v>-0.12700125921928407</v>
      </c>
      <c r="U85" s="17">
        <f t="shared" si="27"/>
        <v>-0.407376880280239</v>
      </c>
      <c r="V85" s="17">
        <f t="shared" si="27"/>
        <v>0.94888734353268411</v>
      </c>
      <c r="W85" s="17">
        <f t="shared" si="27"/>
        <v>-9.0276538804638637E-2</v>
      </c>
      <c r="X85" s="17">
        <f t="shared" si="27"/>
        <v>6.8640909982349396E-2</v>
      </c>
      <c r="Y85" s="17">
        <f t="shared" si="27"/>
        <v>2.5692787667462146E-3</v>
      </c>
      <c r="Z85" s="17">
        <f t="shared" si="27"/>
        <v>-5.2718286655683705E-2</v>
      </c>
      <c r="AA85" s="17">
        <f t="shared" si="27"/>
        <v>5.6038647342995233E-2</v>
      </c>
      <c r="AB85" s="17">
        <f t="shared" si="27"/>
        <v>-0.16797804208600189</v>
      </c>
      <c r="AC85" s="17">
        <f t="shared" si="27"/>
        <v>0.10974268748625475</v>
      </c>
      <c r="AD85" s="17">
        <f t="shared" si="27"/>
        <v>0.10860087197780417</v>
      </c>
      <c r="AE85" s="17">
        <f t="shared" si="27"/>
        <v>5.3271362173757539E-2</v>
      </c>
      <c r="AF85" s="17">
        <f t="shared" si="27"/>
        <v>-1.3238289205702639E-2</v>
      </c>
      <c r="AG85" s="17">
        <f t="shared" si="27"/>
        <v>-1.805985552115584E-2</v>
      </c>
      <c r="AH85" s="22">
        <f t="shared" si="27"/>
        <v>-0.16955684007707117</v>
      </c>
      <c r="AI85" s="23">
        <f t="shared" si="27"/>
        <v>6.5387049145749368E-3</v>
      </c>
      <c r="AJ85" s="23">
        <f t="shared" si="27"/>
        <v>3.6253143336127315E-2</v>
      </c>
      <c r="AK85" s="23">
        <f t="shared" si="27"/>
        <v>0.10353892821031352</v>
      </c>
      <c r="AL85" s="23">
        <f t="shared" si="27"/>
        <v>-2.7487630566245182E-2</v>
      </c>
    </row>
    <row r="86" spans="1:38" hidden="1" x14ac:dyDescent="0.4">
      <c r="A86" s="2" t="s">
        <v>37</v>
      </c>
      <c r="D86" s="24" t="e">
        <f>D83/#REF!</f>
        <v>#REF!</v>
      </c>
      <c r="E86" s="24" t="e">
        <f>E83/#REF!</f>
        <v>#REF!</v>
      </c>
      <c r="F86" s="24" t="e">
        <f>F83/#REF!</f>
        <v>#REF!</v>
      </c>
      <c r="G86" s="24" t="e">
        <f>G83/#REF!</f>
        <v>#REF!</v>
      </c>
      <c r="H86" s="24" t="e">
        <f>H83/#REF!</f>
        <v>#REF!</v>
      </c>
      <c r="I86" s="24" t="e">
        <f>I83/#REF!</f>
        <v>#REF!</v>
      </c>
      <c r="J86" s="24" t="e">
        <f>J83/#REF!</f>
        <v>#REF!</v>
      </c>
      <c r="K86" s="24" t="e">
        <f>K83/#REF!</f>
        <v>#REF!</v>
      </c>
      <c r="L86" s="24" t="e">
        <f>L83/#REF!</f>
        <v>#REF!</v>
      </c>
      <c r="M86" s="24" t="e">
        <f>M83/#REF!</f>
        <v>#REF!</v>
      </c>
      <c r="N86" s="24" t="e">
        <f>N83/#REF!</f>
        <v>#REF!</v>
      </c>
      <c r="O86" s="24" t="e">
        <f>O83/#REF!</f>
        <v>#REF!</v>
      </c>
      <c r="P86" s="24" t="e">
        <f>P83/#REF!</f>
        <v>#REF!</v>
      </c>
      <c r="Q86" s="24" t="e">
        <f>Q83/#REF!</f>
        <v>#REF!</v>
      </c>
      <c r="R86" s="24" t="e">
        <f>R83/#REF!</f>
        <v>#REF!</v>
      </c>
      <c r="S86" s="24" t="e">
        <f>S83/#REF!</f>
        <v>#REF!</v>
      </c>
      <c r="T86" s="24" t="e">
        <f>T83/#REF!</f>
        <v>#REF!</v>
      </c>
      <c r="U86" s="24" t="e">
        <f>U83/#REF!</f>
        <v>#REF!</v>
      </c>
      <c r="V86" s="24" t="e">
        <f>V83/#REF!</f>
        <v>#REF!</v>
      </c>
      <c r="W86" s="24" t="e">
        <f>W83/#REF!</f>
        <v>#REF!</v>
      </c>
      <c r="X86" s="24" t="e">
        <f>X83/#REF!</f>
        <v>#REF!</v>
      </c>
      <c r="Y86" s="24" t="e">
        <f>Y83/#REF!</f>
        <v>#REF!</v>
      </c>
      <c r="Z86" s="24" t="e">
        <f>Z83/#REF!</f>
        <v>#REF!</v>
      </c>
      <c r="AA86" s="24" t="e">
        <f>AA83/#REF!</f>
        <v>#REF!</v>
      </c>
      <c r="AB86" s="24" t="e">
        <f>AB83/#REF!</f>
        <v>#REF!</v>
      </c>
      <c r="AC86" s="24" t="e">
        <f>AC83/#REF!</f>
        <v>#REF!</v>
      </c>
      <c r="AD86" s="24" t="e">
        <f>AD83/#REF!</f>
        <v>#REF!</v>
      </c>
      <c r="AE86" s="24" t="e">
        <f>AE83/#REF!</f>
        <v>#REF!</v>
      </c>
      <c r="AF86" s="24" t="e">
        <f>AF83/#REF!</f>
        <v>#REF!</v>
      </c>
      <c r="AG86" s="24" t="e">
        <f>AG83/#REF!</f>
        <v>#REF!</v>
      </c>
      <c r="AH86" s="24" t="e">
        <f>AH83/#REF!</f>
        <v>#REF!</v>
      </c>
      <c r="AI86" s="25" t="e">
        <f>AI83/#REF!</f>
        <v>#REF!</v>
      </c>
    </row>
    <row r="87" spans="1:38" x14ac:dyDescent="0.4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8" hidden="1" x14ac:dyDescent="0.4">
      <c r="A88" s="9" t="s">
        <v>73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/>
    </row>
    <row r="89" spans="1:38" hidden="1" x14ac:dyDescent="0.4">
      <c r="A89" s="2" t="s">
        <v>36</v>
      </c>
      <c r="S89" s="56" t="s">
        <v>74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/>
    </row>
    <row r="90" spans="1:38" hidden="1" x14ac:dyDescent="0.4">
      <c r="A90" s="14" t="s">
        <v>75</v>
      </c>
      <c r="B90" s="14"/>
      <c r="C90" s="14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/>
    </row>
    <row r="91" spans="1:38" hidden="1" x14ac:dyDescent="0.4">
      <c r="A91" s="16" t="s">
        <v>27</v>
      </c>
      <c r="D91" s="10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/>
    </row>
    <row r="92" spans="1:38" hidden="1" x14ac:dyDescent="0.4">
      <c r="A92" s="2" t="s">
        <v>37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/>
    </row>
    <row r="93" spans="1:38" hidden="1" x14ac:dyDescent="0.4">
      <c r="A93" s="2" t="s">
        <v>76</v>
      </c>
      <c r="B93" s="2" t="s">
        <v>77</v>
      </c>
      <c r="S93" s="56" t="s">
        <v>74</v>
      </c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/>
    </row>
    <row r="94" spans="1:38" hidden="1" x14ac:dyDescent="0.4"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/>
    </row>
    <row r="95" spans="1:38" x14ac:dyDescent="0.4">
      <c r="A95" s="9" t="s">
        <v>78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/>
    </row>
    <row r="96" spans="1:38" x14ac:dyDescent="0.4">
      <c r="A96" s="2" t="s">
        <v>36</v>
      </c>
      <c r="D96" s="10">
        <f t="shared" ref="D96:AL96" si="28">D100</f>
        <v>5.6600000000000001E-3</v>
      </c>
      <c r="E96" s="10">
        <f t="shared" si="28"/>
        <v>6.9249999999999997E-3</v>
      </c>
      <c r="F96" s="10">
        <f t="shared" si="28"/>
        <v>2.392E-3</v>
      </c>
      <c r="G96" s="10">
        <f t="shared" si="28"/>
        <v>3.0010000000000002E-3</v>
      </c>
      <c r="H96" s="10">
        <f t="shared" si="28"/>
        <v>2.1440000000000001E-3</v>
      </c>
      <c r="I96" s="10">
        <f t="shared" si="28"/>
        <v>1.861E-3</v>
      </c>
      <c r="J96" s="10">
        <f t="shared" si="28"/>
        <v>2.189E-3</v>
      </c>
      <c r="K96" s="10">
        <f t="shared" si="28"/>
        <v>2.9719999999999998E-3</v>
      </c>
      <c r="L96" s="10">
        <f t="shared" si="28"/>
        <v>3.7750000000000001E-3</v>
      </c>
      <c r="M96" s="10">
        <f t="shared" si="28"/>
        <v>2.588E-3</v>
      </c>
      <c r="N96" s="10">
        <f t="shared" si="28"/>
        <v>2.8170000000000001E-3</v>
      </c>
      <c r="O96" s="10">
        <f t="shared" si="28"/>
        <v>3.9560000000000003E-3</v>
      </c>
      <c r="P96" s="10">
        <f t="shared" si="28"/>
        <v>3.9110000000000004E-3</v>
      </c>
      <c r="Q96" s="10">
        <f t="shared" si="28"/>
        <v>4.2929999999999999E-3</v>
      </c>
      <c r="R96" s="10">
        <f t="shared" si="28"/>
        <v>5.2360000000000002E-3</v>
      </c>
      <c r="S96" s="10">
        <f t="shared" si="28"/>
        <v>5.5589999999999997E-3</v>
      </c>
      <c r="T96" s="10">
        <f t="shared" si="28"/>
        <v>4.8529999999999997E-3</v>
      </c>
      <c r="U96" s="10">
        <f t="shared" si="28"/>
        <v>2.8760000000000001E-3</v>
      </c>
      <c r="V96" s="10">
        <f t="shared" si="28"/>
        <v>5.6049999999999997E-3</v>
      </c>
      <c r="W96" s="10">
        <f t="shared" si="28"/>
        <v>5.0990000000000002E-3</v>
      </c>
      <c r="X96" s="10">
        <f t="shared" si="28"/>
        <v>5.4489999999999999E-3</v>
      </c>
      <c r="Y96" s="10">
        <f t="shared" si="28"/>
        <v>5.463E-3</v>
      </c>
      <c r="Z96" s="10">
        <f t="shared" si="28"/>
        <v>5.1749999999999999E-3</v>
      </c>
      <c r="AA96" s="10">
        <f t="shared" si="28"/>
        <v>5.4650000000000002E-3</v>
      </c>
      <c r="AB96" s="10">
        <f t="shared" si="28"/>
        <v>4.5469999999999998E-3</v>
      </c>
      <c r="AC96" s="10">
        <f t="shared" si="28"/>
        <v>5.0460000000000001E-3</v>
      </c>
      <c r="AD96" s="10">
        <f t="shared" si="28"/>
        <v>5.594E-3</v>
      </c>
      <c r="AE96" s="10">
        <f t="shared" si="28"/>
        <v>5.8919999999999997E-3</v>
      </c>
      <c r="AF96" s="10">
        <f t="shared" si="28"/>
        <v>5.8139999999999997E-3</v>
      </c>
      <c r="AG96" s="10">
        <f t="shared" si="28"/>
        <v>5.7089999999999997E-3</v>
      </c>
      <c r="AH96" s="10">
        <f t="shared" si="28"/>
        <v>4.7410000000000004E-3</v>
      </c>
      <c r="AI96" s="27">
        <f t="shared" si="28"/>
        <v>4.7720000000000002E-3</v>
      </c>
      <c r="AJ96" s="27">
        <f t="shared" si="28"/>
        <v>4.9449999999999997E-3</v>
      </c>
      <c r="AK96" s="27">
        <f t="shared" si="28"/>
        <v>5.457E-3</v>
      </c>
      <c r="AL96" s="27">
        <f t="shared" si="28"/>
        <v>5.3070000000000001E-3</v>
      </c>
    </row>
    <row r="97" spans="1:38" x14ac:dyDescent="0.4">
      <c r="A97" s="14" t="s">
        <v>26</v>
      </c>
      <c r="B97" s="14"/>
      <c r="C97" s="14"/>
      <c r="D97" s="14"/>
      <c r="E97" s="15">
        <f t="shared" ref="E97:AL97" si="29">(E96-$D96)/$D96</f>
        <v>0.22349823321554763</v>
      </c>
      <c r="F97" s="15">
        <f t="shared" si="29"/>
        <v>-0.57738515901060072</v>
      </c>
      <c r="G97" s="15">
        <f t="shared" si="29"/>
        <v>-0.46978798586572434</v>
      </c>
      <c r="H97" s="15">
        <f t="shared" si="29"/>
        <v>-0.62120141342756185</v>
      </c>
      <c r="I97" s="15">
        <f t="shared" si="29"/>
        <v>-0.6712014134275619</v>
      </c>
      <c r="J97" s="15">
        <f t="shared" si="29"/>
        <v>-0.61325088339222611</v>
      </c>
      <c r="K97" s="15">
        <f t="shared" si="29"/>
        <v>-0.47491166077738522</v>
      </c>
      <c r="L97" s="15">
        <f t="shared" si="29"/>
        <v>-0.33303886925795051</v>
      </c>
      <c r="M97" s="15">
        <f t="shared" si="29"/>
        <v>-0.5427561837455831</v>
      </c>
      <c r="N97" s="15">
        <f t="shared" si="29"/>
        <v>-0.5022968197879859</v>
      </c>
      <c r="O97" s="15">
        <f t="shared" si="29"/>
        <v>-0.30106007067137802</v>
      </c>
      <c r="P97" s="15">
        <f t="shared" si="29"/>
        <v>-0.30901060070671371</v>
      </c>
      <c r="Q97" s="15">
        <f t="shared" si="29"/>
        <v>-0.24151943462897529</v>
      </c>
      <c r="R97" s="15">
        <f t="shared" si="29"/>
        <v>-7.4911660777385133E-2</v>
      </c>
      <c r="S97" s="20">
        <f t="shared" si="29"/>
        <v>-1.784452296819795E-2</v>
      </c>
      <c r="T97" s="15">
        <f t="shared" si="29"/>
        <v>-0.14257950530035343</v>
      </c>
      <c r="U97" s="15">
        <f t="shared" si="29"/>
        <v>-0.49187279151943464</v>
      </c>
      <c r="V97" s="15">
        <f t="shared" si="29"/>
        <v>-9.7173144876325727E-3</v>
      </c>
      <c r="W97" s="15">
        <f t="shared" si="29"/>
        <v>-9.9116607773851562E-2</v>
      </c>
      <c r="X97" s="15">
        <f t="shared" si="29"/>
        <v>-3.7279151943462943E-2</v>
      </c>
      <c r="Y97" s="15">
        <f t="shared" si="29"/>
        <v>-3.4805653710247374E-2</v>
      </c>
      <c r="Z97" s="15">
        <f t="shared" si="29"/>
        <v>-8.5689045936395786E-2</v>
      </c>
      <c r="AA97" s="15">
        <f t="shared" si="29"/>
        <v>-3.445229681978796E-2</v>
      </c>
      <c r="AB97" s="15">
        <f t="shared" si="29"/>
        <v>-0.19664310954063607</v>
      </c>
      <c r="AC97" s="15">
        <f t="shared" si="29"/>
        <v>-0.10848056537102473</v>
      </c>
      <c r="AD97" s="15">
        <f t="shared" si="29"/>
        <v>-1.1660777385159025E-2</v>
      </c>
      <c r="AE97" s="15">
        <f t="shared" si="29"/>
        <v>4.0989399293286141E-2</v>
      </c>
      <c r="AF97" s="15">
        <f t="shared" si="29"/>
        <v>2.7208480565370959E-2</v>
      </c>
      <c r="AG97" s="15">
        <f t="shared" si="29"/>
        <v>8.6572438162543404E-3</v>
      </c>
      <c r="AH97" s="15">
        <f t="shared" si="29"/>
        <v>-0.16236749116607768</v>
      </c>
      <c r="AI97" s="21">
        <f t="shared" si="29"/>
        <v>-0.15689045936395757</v>
      </c>
      <c r="AJ97" s="21">
        <f t="shared" si="29"/>
        <v>-0.12632508833922268</v>
      </c>
      <c r="AK97" s="21">
        <f t="shared" si="29"/>
        <v>-3.5865724381625448E-2</v>
      </c>
      <c r="AL97" s="21">
        <f t="shared" si="29"/>
        <v>-6.2367491166077739E-2</v>
      </c>
    </row>
    <row r="98" spans="1:38" x14ac:dyDescent="0.4">
      <c r="A98" s="16" t="s">
        <v>27</v>
      </c>
      <c r="D98" s="10"/>
      <c r="E98" s="17">
        <f t="shared" ref="E98:AL98" si="30">(E96-D96)/D96</f>
        <v>0.22349823321554763</v>
      </c>
      <c r="F98" s="17">
        <f t="shared" si="30"/>
        <v>-0.65458483754512631</v>
      </c>
      <c r="G98" s="17">
        <f t="shared" si="30"/>
        <v>0.25459866220735794</v>
      </c>
      <c r="H98" s="17">
        <f t="shared" si="30"/>
        <v>-0.28557147617460849</v>
      </c>
      <c r="I98" s="17">
        <f t="shared" si="30"/>
        <v>-0.13199626865671643</v>
      </c>
      <c r="J98" s="17">
        <f t="shared" si="30"/>
        <v>0.17624932831810852</v>
      </c>
      <c r="K98" s="17">
        <f t="shared" si="30"/>
        <v>0.35769757880310638</v>
      </c>
      <c r="L98" s="17">
        <f t="shared" si="30"/>
        <v>0.2701884253028265</v>
      </c>
      <c r="M98" s="17">
        <f t="shared" si="30"/>
        <v>-0.31443708609271526</v>
      </c>
      <c r="N98" s="17">
        <f t="shared" si="30"/>
        <v>8.8485316846986101E-2</v>
      </c>
      <c r="O98" s="17">
        <f t="shared" si="30"/>
        <v>0.40433084842030537</v>
      </c>
      <c r="P98" s="17">
        <f t="shared" si="30"/>
        <v>-1.13751263902932E-2</v>
      </c>
      <c r="Q98" s="17">
        <f t="shared" si="30"/>
        <v>9.7673229353106489E-2</v>
      </c>
      <c r="R98" s="17">
        <f t="shared" si="30"/>
        <v>0.21965991148381092</v>
      </c>
      <c r="S98" s="17">
        <f t="shared" si="30"/>
        <v>6.1688311688311591E-2</v>
      </c>
      <c r="T98" s="17">
        <f t="shared" si="30"/>
        <v>-0.12700125921928407</v>
      </c>
      <c r="U98" s="17">
        <f t="shared" si="30"/>
        <v>-0.407376880280239</v>
      </c>
      <c r="V98" s="17">
        <f t="shared" si="30"/>
        <v>0.94888734353268411</v>
      </c>
      <c r="W98" s="17">
        <f t="shared" si="30"/>
        <v>-9.0276538804638637E-2</v>
      </c>
      <c r="X98" s="17">
        <f t="shared" si="30"/>
        <v>6.8640909982349396E-2</v>
      </c>
      <c r="Y98" s="17">
        <f t="shared" si="30"/>
        <v>2.5692787667462146E-3</v>
      </c>
      <c r="Z98" s="17">
        <f t="shared" si="30"/>
        <v>-5.2718286655683705E-2</v>
      </c>
      <c r="AA98" s="17">
        <f t="shared" si="30"/>
        <v>5.6038647342995233E-2</v>
      </c>
      <c r="AB98" s="17">
        <f t="shared" si="30"/>
        <v>-0.16797804208600189</v>
      </c>
      <c r="AC98" s="17">
        <f t="shared" si="30"/>
        <v>0.10974268748625475</v>
      </c>
      <c r="AD98" s="17">
        <f t="shared" si="30"/>
        <v>0.10860087197780417</v>
      </c>
      <c r="AE98" s="17">
        <f t="shared" si="30"/>
        <v>5.3271362173757539E-2</v>
      </c>
      <c r="AF98" s="17">
        <f t="shared" si="30"/>
        <v>-1.3238289205702639E-2</v>
      </c>
      <c r="AG98" s="17">
        <f t="shared" si="30"/>
        <v>-1.805985552115584E-2</v>
      </c>
      <c r="AH98" s="22">
        <f t="shared" si="30"/>
        <v>-0.16955684007707117</v>
      </c>
      <c r="AI98" s="23">
        <f t="shared" si="30"/>
        <v>6.5387049145749368E-3</v>
      </c>
      <c r="AJ98" s="23">
        <f t="shared" si="30"/>
        <v>3.6253143336127315E-2</v>
      </c>
      <c r="AK98" s="23">
        <f t="shared" si="30"/>
        <v>0.10353892821031352</v>
      </c>
      <c r="AL98" s="23">
        <f t="shared" si="30"/>
        <v>-2.7487630566245182E-2</v>
      </c>
    </row>
    <row r="99" spans="1:38" hidden="1" x14ac:dyDescent="0.4">
      <c r="A99" s="2" t="s">
        <v>37</v>
      </c>
      <c r="D99" s="24" t="e">
        <f>D96/#REF!</f>
        <v>#REF!</v>
      </c>
      <c r="E99" s="24" t="e">
        <f>E96/#REF!</f>
        <v>#REF!</v>
      </c>
      <c r="F99" s="24" t="e">
        <f>F96/#REF!</f>
        <v>#REF!</v>
      </c>
      <c r="G99" s="24" t="e">
        <f>G96/#REF!</f>
        <v>#REF!</v>
      </c>
      <c r="H99" s="24" t="e">
        <f>H96/#REF!</f>
        <v>#REF!</v>
      </c>
      <c r="I99" s="24" t="e">
        <f>I96/#REF!</f>
        <v>#REF!</v>
      </c>
      <c r="J99" s="24" t="e">
        <f>J96/#REF!</f>
        <v>#REF!</v>
      </c>
      <c r="K99" s="24" t="e">
        <f>K96/#REF!</f>
        <v>#REF!</v>
      </c>
      <c r="L99" s="24" t="e">
        <f>L96/#REF!</f>
        <v>#REF!</v>
      </c>
      <c r="M99" s="24" t="e">
        <f>M96/#REF!</f>
        <v>#REF!</v>
      </c>
      <c r="N99" s="24" t="e">
        <f>N96/#REF!</f>
        <v>#REF!</v>
      </c>
      <c r="O99" s="24" t="e">
        <f>O96/#REF!</f>
        <v>#REF!</v>
      </c>
      <c r="P99" s="24" t="e">
        <f>P96/#REF!</f>
        <v>#REF!</v>
      </c>
      <c r="Q99" s="24" t="e">
        <f>Q96/#REF!</f>
        <v>#REF!</v>
      </c>
      <c r="R99" s="24" t="e">
        <f>R96/#REF!</f>
        <v>#REF!</v>
      </c>
      <c r="S99" s="24" t="e">
        <f>S96/#REF!</f>
        <v>#REF!</v>
      </c>
      <c r="T99" s="24" t="e">
        <f>T96/#REF!</f>
        <v>#REF!</v>
      </c>
      <c r="U99" s="24" t="e">
        <f>U96/#REF!</f>
        <v>#REF!</v>
      </c>
      <c r="V99" s="24" t="e">
        <f>V96/#REF!</f>
        <v>#REF!</v>
      </c>
      <c r="W99" s="24" t="e">
        <f>W96/#REF!</f>
        <v>#REF!</v>
      </c>
      <c r="X99" s="24" t="e">
        <f>X96/#REF!</f>
        <v>#REF!</v>
      </c>
      <c r="Y99" s="24" t="e">
        <f>Y96/#REF!</f>
        <v>#REF!</v>
      </c>
      <c r="Z99" s="24" t="e">
        <f>Z96/#REF!</f>
        <v>#REF!</v>
      </c>
      <c r="AA99" s="24" t="e">
        <f>AA96/#REF!</f>
        <v>#REF!</v>
      </c>
      <c r="AB99" s="24" t="e">
        <f>AB96/#REF!</f>
        <v>#REF!</v>
      </c>
      <c r="AC99" s="24" t="e">
        <f>AC96/#REF!</f>
        <v>#REF!</v>
      </c>
      <c r="AD99" s="24" t="e">
        <f>AD96/#REF!</f>
        <v>#REF!</v>
      </c>
      <c r="AE99" s="24" t="e">
        <f>AE96/#REF!</f>
        <v>#REF!</v>
      </c>
      <c r="AF99" s="24" t="e">
        <f>AF96/#REF!</f>
        <v>#REF!</v>
      </c>
      <c r="AG99" s="24" t="e">
        <f>AG96/#REF!</f>
        <v>#REF!</v>
      </c>
      <c r="AH99" s="24" t="e">
        <f>AH96/#REF!</f>
        <v>#REF!</v>
      </c>
      <c r="AI99" s="25" t="e">
        <f>AI96/#REF!</f>
        <v>#REF!</v>
      </c>
    </row>
    <row r="100" spans="1:38" x14ac:dyDescent="0.4">
      <c r="A100" s="2" t="s">
        <v>79</v>
      </c>
      <c r="B100" s="2" t="s">
        <v>80</v>
      </c>
      <c r="D100" s="2">
        <v>5.6600000000000001E-3</v>
      </c>
      <c r="E100" s="2">
        <v>6.9249999999999997E-3</v>
      </c>
      <c r="F100" s="2">
        <v>2.392E-3</v>
      </c>
      <c r="G100" s="2">
        <v>3.0010000000000002E-3</v>
      </c>
      <c r="H100" s="2">
        <v>2.1440000000000001E-3</v>
      </c>
      <c r="I100" s="2">
        <v>1.861E-3</v>
      </c>
      <c r="J100" s="2">
        <v>2.189E-3</v>
      </c>
      <c r="K100" s="2">
        <v>2.9719999999999998E-3</v>
      </c>
      <c r="L100" s="2">
        <v>3.7750000000000001E-3</v>
      </c>
      <c r="M100" s="2">
        <v>2.588E-3</v>
      </c>
      <c r="N100" s="2">
        <v>2.8170000000000001E-3</v>
      </c>
      <c r="O100" s="2">
        <v>3.9560000000000003E-3</v>
      </c>
      <c r="P100" s="2">
        <v>3.9110000000000004E-3</v>
      </c>
      <c r="Q100" s="2">
        <v>4.2929999999999999E-3</v>
      </c>
      <c r="R100" s="2">
        <v>5.2360000000000002E-3</v>
      </c>
      <c r="S100" s="2">
        <v>5.5589999999999997E-3</v>
      </c>
      <c r="T100" s="2">
        <v>4.8529999999999997E-3</v>
      </c>
      <c r="U100" s="2">
        <v>2.8760000000000001E-3</v>
      </c>
      <c r="V100" s="2">
        <v>5.6049999999999997E-3</v>
      </c>
      <c r="W100" s="2">
        <v>5.0990000000000002E-3</v>
      </c>
      <c r="X100" s="2">
        <v>5.4489999999999999E-3</v>
      </c>
      <c r="Y100" s="2">
        <v>5.463E-3</v>
      </c>
      <c r="Z100" s="2">
        <v>5.1749999999999999E-3</v>
      </c>
      <c r="AA100" s="2">
        <v>5.4650000000000002E-3</v>
      </c>
      <c r="AB100" s="2">
        <v>4.5469999999999998E-3</v>
      </c>
      <c r="AC100" s="2">
        <v>5.0460000000000001E-3</v>
      </c>
      <c r="AD100" s="2">
        <v>5.594E-3</v>
      </c>
      <c r="AE100" s="2">
        <v>5.8919999999999997E-3</v>
      </c>
      <c r="AF100" s="2">
        <v>5.8139999999999997E-3</v>
      </c>
      <c r="AG100" s="2">
        <v>5.7089999999999997E-3</v>
      </c>
      <c r="AH100" s="2">
        <v>4.7410000000000004E-3</v>
      </c>
      <c r="AI100" s="28">
        <v>4.7720000000000002E-3</v>
      </c>
      <c r="AJ100" s="2">
        <v>4.9449999999999997E-3</v>
      </c>
      <c r="AK100" s="2">
        <v>5.457E-3</v>
      </c>
      <c r="AL100" s="2">
        <v>5.3070000000000001E-3</v>
      </c>
    </row>
    <row r="102" spans="1:38" hidden="1" x14ac:dyDescent="0.4">
      <c r="A102" s="9" t="s">
        <v>81</v>
      </c>
    </row>
    <row r="103" spans="1:38" hidden="1" x14ac:dyDescent="0.4">
      <c r="A103" s="2" t="s">
        <v>36</v>
      </c>
      <c r="S103" s="56" t="s">
        <v>74</v>
      </c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</row>
    <row r="104" spans="1:38" hidden="1" x14ac:dyDescent="0.4">
      <c r="A104" s="14" t="s">
        <v>75</v>
      </c>
      <c r="B104" s="14"/>
      <c r="C104" s="14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8" hidden="1" x14ac:dyDescent="0.4">
      <c r="A105" s="16" t="s">
        <v>27</v>
      </c>
      <c r="D105" s="10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0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8" hidden="1" x14ac:dyDescent="0.4">
      <c r="A106" s="2" t="s">
        <v>37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8" hidden="1" x14ac:dyDescent="0.4">
      <c r="A107" s="2" t="s">
        <v>82</v>
      </c>
      <c r="B107" s="2" t="s">
        <v>83</v>
      </c>
      <c r="S107" s="56" t="s">
        <v>74</v>
      </c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</row>
    <row r="108" spans="1:38" hidden="1" x14ac:dyDescent="0.4"/>
    <row r="109" spans="1:38" hidden="1" x14ac:dyDescent="0.4">
      <c r="A109" s="9" t="s">
        <v>84</v>
      </c>
    </row>
    <row r="110" spans="1:38" hidden="1" x14ac:dyDescent="0.4">
      <c r="A110" s="2" t="s">
        <v>36</v>
      </c>
      <c r="S110" s="56" t="s">
        <v>74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</row>
    <row r="111" spans="1:38" hidden="1" x14ac:dyDescent="0.4">
      <c r="A111" s="14" t="s">
        <v>75</v>
      </c>
      <c r="B111" s="14"/>
      <c r="C111" s="14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8" hidden="1" x14ac:dyDescent="0.4">
      <c r="A112" s="16" t="s">
        <v>27</v>
      </c>
      <c r="D112" s="10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0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hidden="1" x14ac:dyDescent="0.4">
      <c r="A113" s="2" t="s">
        <v>37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hidden="1" x14ac:dyDescent="0.4">
      <c r="A114" s="2" t="s">
        <v>85</v>
      </c>
      <c r="B114" s="2" t="s">
        <v>86</v>
      </c>
      <c r="S114" s="56" t="s">
        <v>74</v>
      </c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</row>
    <row r="115" spans="1:34" hidden="1" x14ac:dyDescent="0.4"/>
    <row r="116" spans="1:34" hidden="1" x14ac:dyDescent="0.4">
      <c r="A116" s="9" t="s">
        <v>87</v>
      </c>
    </row>
    <row r="117" spans="1:34" hidden="1" x14ac:dyDescent="0.4">
      <c r="A117" s="2" t="s">
        <v>36</v>
      </c>
      <c r="S117" s="56" t="s">
        <v>74</v>
      </c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</row>
    <row r="118" spans="1:34" hidden="1" x14ac:dyDescent="0.4">
      <c r="A118" s="14" t="s">
        <v>75</v>
      </c>
      <c r="B118" s="14"/>
      <c r="C118" s="14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idden="1" x14ac:dyDescent="0.4">
      <c r="A119" s="16" t="s">
        <v>27</v>
      </c>
      <c r="D119" s="10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0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 hidden="1" x14ac:dyDescent="0.4">
      <c r="A120" s="2" t="s">
        <v>37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 hidden="1" x14ac:dyDescent="0.4">
      <c r="A121" s="2" t="s">
        <v>88</v>
      </c>
      <c r="B121" s="2" t="s">
        <v>89</v>
      </c>
      <c r="S121" s="56" t="s">
        <v>74</v>
      </c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</row>
    <row r="123" spans="1:34" x14ac:dyDescent="0.4">
      <c r="A123" s="9" t="s">
        <v>90</v>
      </c>
    </row>
    <row r="124" spans="1:34" x14ac:dyDescent="0.4">
      <c r="A124" s="2" t="s">
        <v>67</v>
      </c>
    </row>
    <row r="125" spans="1:34" x14ac:dyDescent="0.4">
      <c r="A125" s="4" t="s">
        <v>91</v>
      </c>
      <c r="B125" s="4"/>
      <c r="C125" s="4"/>
    </row>
    <row r="126" spans="1:34" x14ac:dyDescent="0.4">
      <c r="A126" s="4" t="s">
        <v>92</v>
      </c>
      <c r="B126" s="4"/>
      <c r="C126" s="4"/>
    </row>
    <row r="127" spans="1:34" x14ac:dyDescent="0.4">
      <c r="A127" s="4" t="s">
        <v>93</v>
      </c>
      <c r="B127" s="4"/>
      <c r="C127" s="4"/>
    </row>
    <row r="128" spans="1:34" x14ac:dyDescent="0.4">
      <c r="A128" s="4" t="s">
        <v>94</v>
      </c>
      <c r="B128" s="4"/>
      <c r="C128" s="4"/>
    </row>
    <row r="129" spans="1:38" x14ac:dyDescent="0.4">
      <c r="A129" s="33" t="s">
        <v>95</v>
      </c>
      <c r="B129" s="6"/>
      <c r="C129" s="6"/>
    </row>
    <row r="130" spans="1:38" x14ac:dyDescent="0.4">
      <c r="A130" s="6" t="s">
        <v>96</v>
      </c>
      <c r="B130" s="6"/>
      <c r="C130" s="6"/>
    </row>
    <row r="131" spans="1:38" x14ac:dyDescent="0.4">
      <c r="A131" s="6" t="s">
        <v>97</v>
      </c>
      <c r="B131" s="6"/>
      <c r="C131" s="6"/>
    </row>
    <row r="132" spans="1:38" x14ac:dyDescent="0.4">
      <c r="A132" s="2" t="s">
        <v>36</v>
      </c>
      <c r="D132" s="10">
        <f t="shared" ref="D132:AL132" si="31">D138+D145+D152+D159</f>
        <v>1.192902891793254E-2</v>
      </c>
      <c r="E132" s="10">
        <f t="shared" si="31"/>
        <v>1.3331520448096535E-2</v>
      </c>
      <c r="F132" s="10">
        <f t="shared" si="31"/>
        <v>8.4305300006261418E-3</v>
      </c>
      <c r="G132" s="10">
        <f t="shared" si="31"/>
        <v>6.3480478101908345E-3</v>
      </c>
      <c r="H132" s="10">
        <f t="shared" si="31"/>
        <v>4.8598336467064671E-3</v>
      </c>
      <c r="I132" s="10">
        <f t="shared" si="31"/>
        <v>6.5115241195894931E-3</v>
      </c>
      <c r="J132" s="10">
        <f t="shared" si="31"/>
        <v>7.1563140309302848E-3</v>
      </c>
      <c r="K132" s="10">
        <f t="shared" si="31"/>
        <v>7.8172890402503931E-3</v>
      </c>
      <c r="L132" s="10">
        <f t="shared" si="31"/>
        <v>8.0115309436602344E-3</v>
      </c>
      <c r="M132" s="10">
        <f t="shared" si="31"/>
        <v>6.7268455840955839E-3</v>
      </c>
      <c r="N132" s="10">
        <f t="shared" si="31"/>
        <v>5.5161202522212025E-3</v>
      </c>
      <c r="O132" s="10">
        <f t="shared" si="31"/>
        <v>5.9503606032404871E-3</v>
      </c>
      <c r="P132" s="10">
        <f t="shared" si="31"/>
        <v>5.9656966042631833E-3</v>
      </c>
      <c r="Q132" s="10">
        <f t="shared" si="31"/>
        <v>5.9315707730559523E-3</v>
      </c>
      <c r="R132" s="10">
        <f t="shared" si="31"/>
        <v>6.2654524704121072E-3</v>
      </c>
      <c r="S132" s="10">
        <f t="shared" si="31"/>
        <v>6.0509999999999991E-3</v>
      </c>
      <c r="T132" s="10">
        <f t="shared" si="31"/>
        <v>6.6340000000000001E-3</v>
      </c>
      <c r="U132" s="10">
        <f t="shared" si="31"/>
        <v>8.3940000000000004E-3</v>
      </c>
      <c r="V132" s="10">
        <f t="shared" si="31"/>
        <v>8.516000000000001E-3</v>
      </c>
      <c r="W132" s="10">
        <f t="shared" si="31"/>
        <v>6.855E-3</v>
      </c>
      <c r="X132" s="10">
        <f t="shared" si="31"/>
        <v>7.3709999999999999E-3</v>
      </c>
      <c r="Y132" s="10">
        <f t="shared" si="31"/>
        <v>7.261000000000001E-3</v>
      </c>
      <c r="Z132" s="10">
        <f t="shared" si="31"/>
        <v>7.3010000000000002E-3</v>
      </c>
      <c r="AA132" s="10">
        <f t="shared" si="31"/>
        <v>7.2500000000000004E-3</v>
      </c>
      <c r="AB132" s="10">
        <f t="shared" si="31"/>
        <v>8.0809999999999996E-3</v>
      </c>
      <c r="AC132" s="10">
        <f t="shared" si="31"/>
        <v>8.626E-3</v>
      </c>
      <c r="AD132" s="10">
        <f t="shared" si="31"/>
        <v>9.2709999999999997E-3</v>
      </c>
      <c r="AE132" s="10">
        <f t="shared" si="31"/>
        <v>9.7920000000000004E-3</v>
      </c>
      <c r="AF132" s="10">
        <f t="shared" si="31"/>
        <v>1.0520000000000002E-2</v>
      </c>
      <c r="AG132" s="10">
        <f t="shared" si="31"/>
        <v>1.0971000000000002E-2</v>
      </c>
      <c r="AH132" s="10">
        <f t="shared" si="31"/>
        <v>9.9780000000000008E-3</v>
      </c>
      <c r="AI132" s="10">
        <f t="shared" si="31"/>
        <v>1.0146000000000001E-2</v>
      </c>
      <c r="AJ132" s="10">
        <f t="shared" si="31"/>
        <v>1.0209000000000001E-2</v>
      </c>
      <c r="AK132" s="10">
        <f t="shared" si="31"/>
        <v>1.0560000000000002E-2</v>
      </c>
      <c r="AL132" s="10">
        <f t="shared" si="31"/>
        <v>1.1169999999999999E-2</v>
      </c>
    </row>
    <row r="133" spans="1:38" x14ac:dyDescent="0.4">
      <c r="A133" s="14" t="s">
        <v>26</v>
      </c>
      <c r="B133" s="14"/>
      <c r="C133" s="14"/>
      <c r="D133" s="14"/>
      <c r="E133" s="15">
        <f t="shared" ref="E133:AL133" si="32">(E132-$D132)/$D132</f>
        <v>0.1175696311755664</v>
      </c>
      <c r="F133" s="15">
        <f t="shared" si="32"/>
        <v>-0.29327608654273718</v>
      </c>
      <c r="G133" s="15">
        <f t="shared" si="32"/>
        <v>-0.4678487365683211</v>
      </c>
      <c r="H133" s="15">
        <f t="shared" si="32"/>
        <v>-0.59260442068332742</v>
      </c>
      <c r="I133" s="15">
        <f t="shared" si="32"/>
        <v>-0.45414466136460441</v>
      </c>
      <c r="J133" s="15">
        <f t="shared" si="32"/>
        <v>-0.40009249033067401</v>
      </c>
      <c r="K133" s="15">
        <f t="shared" si="32"/>
        <v>-0.34468353677147145</v>
      </c>
      <c r="L133" s="15">
        <f t="shared" si="32"/>
        <v>-0.32840040888686695</v>
      </c>
      <c r="M133" s="15">
        <f t="shared" si="32"/>
        <v>-0.4360944524173862</v>
      </c>
      <c r="N133" s="15">
        <f t="shared" si="32"/>
        <v>-0.53758849189065261</v>
      </c>
      <c r="O133" s="15">
        <f t="shared" si="32"/>
        <v>-0.50118650527408026</v>
      </c>
      <c r="P133" s="15">
        <f t="shared" si="32"/>
        <v>-0.49990090179971514</v>
      </c>
      <c r="Q133" s="15">
        <f t="shared" si="32"/>
        <v>-0.50276164020868408</v>
      </c>
      <c r="R133" s="15">
        <f t="shared" si="32"/>
        <v>-0.47477263124130364</v>
      </c>
      <c r="S133" s="20">
        <f t="shared" si="32"/>
        <v>-0.49274999317809365</v>
      </c>
      <c r="T133" s="15">
        <f t="shared" si="32"/>
        <v>-0.4438776160541188</v>
      </c>
      <c r="U133" s="15">
        <f t="shared" si="32"/>
        <v>-0.29633836435910055</v>
      </c>
      <c r="V133" s="15">
        <f t="shared" si="32"/>
        <v>-0.2861112116847867</v>
      </c>
      <c r="W133" s="15">
        <f t="shared" si="32"/>
        <v>-0.42535138047196025</v>
      </c>
      <c r="X133" s="15">
        <f t="shared" si="32"/>
        <v>-0.38209555440682991</v>
      </c>
      <c r="Y133" s="15">
        <f t="shared" si="32"/>
        <v>-0.39131675763776846</v>
      </c>
      <c r="Z133" s="15">
        <f t="shared" si="32"/>
        <v>-0.3879635928265181</v>
      </c>
      <c r="AA133" s="15">
        <f t="shared" si="32"/>
        <v>-0.39223887796086238</v>
      </c>
      <c r="AB133" s="15">
        <f t="shared" si="32"/>
        <v>-0.32257687900713511</v>
      </c>
      <c r="AC133" s="15">
        <f t="shared" si="32"/>
        <v>-0.27689000845384815</v>
      </c>
      <c r="AD133" s="15">
        <f t="shared" si="32"/>
        <v>-0.22282022587243525</v>
      </c>
      <c r="AE133" s="15">
        <f t="shared" si="32"/>
        <v>-0.17914525420589855</v>
      </c>
      <c r="AF133" s="15">
        <f t="shared" si="32"/>
        <v>-0.11811765464114091</v>
      </c>
      <c r="AG133" s="15">
        <f t="shared" si="32"/>
        <v>-8.0310721394292489E-2</v>
      </c>
      <c r="AH133" s="15">
        <f t="shared" si="32"/>
        <v>-0.1635530378335841</v>
      </c>
      <c r="AI133" s="21">
        <f t="shared" si="32"/>
        <v>-0.14946974562633239</v>
      </c>
      <c r="AJ133" s="21">
        <f t="shared" si="32"/>
        <v>-0.14418851104861294</v>
      </c>
      <c r="AK133" s="21">
        <f t="shared" si="32"/>
        <v>-0.11476448982989049</v>
      </c>
      <c r="AL133" s="21">
        <f t="shared" si="32"/>
        <v>-6.3628726458321863E-2</v>
      </c>
    </row>
    <row r="134" spans="1:38" x14ac:dyDescent="0.4">
      <c r="A134" s="16" t="s">
        <v>27</v>
      </c>
      <c r="D134" s="10"/>
      <c r="E134" s="17">
        <f t="shared" ref="E134:AL134" si="33">(E132-D132)/D132</f>
        <v>0.1175696311755664</v>
      </c>
      <c r="F134" s="17">
        <f t="shared" si="33"/>
        <v>-0.36762426810590482</v>
      </c>
      <c r="G134" s="17">
        <f t="shared" si="33"/>
        <v>-0.24701675817304961</v>
      </c>
      <c r="H134" s="17">
        <f t="shared" si="33"/>
        <v>-0.23443650835383814</v>
      </c>
      <c r="I134" s="17">
        <f t="shared" si="33"/>
        <v>0.33986564005177106</v>
      </c>
      <c r="J134" s="17">
        <f t="shared" si="33"/>
        <v>9.9022886116782324E-2</v>
      </c>
      <c r="K134" s="17">
        <f t="shared" si="33"/>
        <v>9.2362493661305264E-2</v>
      </c>
      <c r="L134" s="17">
        <f t="shared" si="33"/>
        <v>2.4847732047479663E-2</v>
      </c>
      <c r="M134" s="17">
        <f t="shared" si="33"/>
        <v>-0.16035454004970931</v>
      </c>
      <c r="N134" s="17">
        <f t="shared" si="33"/>
        <v>-0.17998411242513485</v>
      </c>
      <c r="O134" s="17">
        <f t="shared" si="33"/>
        <v>7.872206028221139E-2</v>
      </c>
      <c r="P134" s="17">
        <f t="shared" si="33"/>
        <v>2.5773229633082031E-3</v>
      </c>
      <c r="Q134" s="17">
        <f t="shared" si="33"/>
        <v>-5.7203430665320925E-3</v>
      </c>
      <c r="R134" s="17">
        <f t="shared" si="33"/>
        <v>5.6288917410006495E-2</v>
      </c>
      <c r="S134" s="17">
        <f t="shared" si="33"/>
        <v>-3.4227770687725381E-2</v>
      </c>
      <c r="T134" s="17">
        <f t="shared" si="33"/>
        <v>9.6347711122128768E-2</v>
      </c>
      <c r="U134" s="17">
        <f t="shared" si="33"/>
        <v>0.26529996985227616</v>
      </c>
      <c r="V134" s="17">
        <f t="shared" si="33"/>
        <v>1.4534191088873072E-2</v>
      </c>
      <c r="W134" s="17">
        <f t="shared" si="33"/>
        <v>-0.19504462188821053</v>
      </c>
      <c r="X134" s="17">
        <f t="shared" si="33"/>
        <v>7.5273522975929971E-2</v>
      </c>
      <c r="Y134" s="17">
        <f t="shared" si="33"/>
        <v>-1.4923348256681453E-2</v>
      </c>
      <c r="Z134" s="17">
        <f t="shared" si="33"/>
        <v>5.5088830739566498E-3</v>
      </c>
      <c r="AA134" s="17">
        <f t="shared" si="33"/>
        <v>-6.9853444733597907E-3</v>
      </c>
      <c r="AB134" s="17">
        <f t="shared" si="33"/>
        <v>0.1146206896551723</v>
      </c>
      <c r="AC134" s="17">
        <f t="shared" si="33"/>
        <v>6.7442148248979136E-2</v>
      </c>
      <c r="AD134" s="17">
        <f t="shared" si="33"/>
        <v>7.4773939253419866E-2</v>
      </c>
      <c r="AE134" s="17">
        <f t="shared" si="33"/>
        <v>5.6196742530471432E-2</v>
      </c>
      <c r="AF134" s="17">
        <f t="shared" si="33"/>
        <v>7.4346405228758294E-2</v>
      </c>
      <c r="AG134" s="17">
        <f t="shared" si="33"/>
        <v>4.2870722433460073E-2</v>
      </c>
      <c r="AH134" s="22">
        <f t="shared" si="33"/>
        <v>-9.0511348099535205E-2</v>
      </c>
      <c r="AI134" s="23">
        <f t="shared" si="33"/>
        <v>1.6837041491280791E-2</v>
      </c>
      <c r="AJ134" s="23">
        <f t="shared" si="33"/>
        <v>6.2093435836783513E-3</v>
      </c>
      <c r="AK134" s="23">
        <f t="shared" si="33"/>
        <v>3.438142815163097E-2</v>
      </c>
      <c r="AL134" s="23">
        <f t="shared" si="33"/>
        <v>5.776515151515129E-2</v>
      </c>
    </row>
    <row r="135" spans="1:38" hidden="1" x14ac:dyDescent="0.4">
      <c r="A135" s="2" t="s">
        <v>37</v>
      </c>
      <c r="D135" s="24" t="e">
        <f>D132/#REF!</f>
        <v>#REF!</v>
      </c>
      <c r="E135" s="24" t="e">
        <f>E132/#REF!</f>
        <v>#REF!</v>
      </c>
      <c r="F135" s="24" t="e">
        <f>F132/#REF!</f>
        <v>#REF!</v>
      </c>
      <c r="G135" s="24" t="e">
        <f>G132/#REF!</f>
        <v>#REF!</v>
      </c>
      <c r="H135" s="24" t="e">
        <f>H132/#REF!</f>
        <v>#REF!</v>
      </c>
      <c r="I135" s="24" t="e">
        <f>I132/#REF!</f>
        <v>#REF!</v>
      </c>
      <c r="J135" s="24" t="e">
        <f>J132/#REF!</f>
        <v>#REF!</v>
      </c>
      <c r="K135" s="24" t="e">
        <f>K132/#REF!</f>
        <v>#REF!</v>
      </c>
      <c r="L135" s="24" t="e">
        <f>L132/#REF!</f>
        <v>#REF!</v>
      </c>
      <c r="M135" s="24" t="e">
        <f>M132/#REF!</f>
        <v>#REF!</v>
      </c>
      <c r="N135" s="24" t="e">
        <f>N132/#REF!</f>
        <v>#REF!</v>
      </c>
      <c r="O135" s="24" t="e">
        <f>O132/#REF!</f>
        <v>#REF!</v>
      </c>
      <c r="P135" s="24" t="e">
        <f>P132/#REF!</f>
        <v>#REF!</v>
      </c>
      <c r="Q135" s="24" t="e">
        <f>Q132/#REF!</f>
        <v>#REF!</v>
      </c>
      <c r="R135" s="24" t="e">
        <f>R132/#REF!</f>
        <v>#REF!</v>
      </c>
      <c r="S135" s="24" t="e">
        <f>S132/#REF!</f>
        <v>#REF!</v>
      </c>
      <c r="T135" s="24" t="e">
        <f>T132/#REF!</f>
        <v>#REF!</v>
      </c>
      <c r="U135" s="24" t="e">
        <f>U132/#REF!</f>
        <v>#REF!</v>
      </c>
      <c r="V135" s="24" t="e">
        <f>V132/#REF!</f>
        <v>#REF!</v>
      </c>
      <c r="W135" s="24" t="e">
        <f>W132/#REF!</f>
        <v>#REF!</v>
      </c>
      <c r="X135" s="24" t="e">
        <f>X132/#REF!</f>
        <v>#REF!</v>
      </c>
      <c r="Y135" s="24" t="e">
        <f>Y132/#REF!</f>
        <v>#REF!</v>
      </c>
      <c r="Z135" s="24" t="e">
        <f>Z132/#REF!</f>
        <v>#REF!</v>
      </c>
      <c r="AA135" s="24" t="e">
        <f>AA132/#REF!</f>
        <v>#REF!</v>
      </c>
      <c r="AB135" s="24" t="e">
        <f>AB132/#REF!</f>
        <v>#REF!</v>
      </c>
      <c r="AC135" s="24" t="e">
        <f>AC132/#REF!</f>
        <v>#REF!</v>
      </c>
      <c r="AD135" s="24" t="e">
        <f>AD132/#REF!</f>
        <v>#REF!</v>
      </c>
      <c r="AE135" s="24" t="e">
        <f>AE132/#REF!</f>
        <v>#REF!</v>
      </c>
      <c r="AF135" s="24" t="e">
        <f>AF132/#REF!</f>
        <v>#REF!</v>
      </c>
      <c r="AG135" s="24" t="e">
        <f>AG132/#REF!</f>
        <v>#REF!</v>
      </c>
      <c r="AH135" s="24" t="e">
        <f>AH132/#REF!</f>
        <v>#REF!</v>
      </c>
      <c r="AI135" s="25" t="e">
        <f>AI132/#REF!</f>
        <v>#REF!</v>
      </c>
    </row>
    <row r="136" spans="1:38" x14ac:dyDescent="0.4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8" x14ac:dyDescent="0.4">
      <c r="A137" s="9" t="s">
        <v>98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/>
    </row>
    <row r="138" spans="1:38" x14ac:dyDescent="0.4">
      <c r="A138" s="2" t="s">
        <v>36</v>
      </c>
      <c r="D138" s="10">
        <f t="shared" ref="D138:AL138" si="34">D142</f>
        <v>6.4110284610438871E-3</v>
      </c>
      <c r="E138" s="10">
        <f t="shared" si="34"/>
        <v>7.7848371790612634E-3</v>
      </c>
      <c r="F138" s="10">
        <f t="shared" si="34"/>
        <v>4.5689694955351285E-3</v>
      </c>
      <c r="G138" s="10">
        <f t="shared" si="34"/>
        <v>3.5509757504609005E-3</v>
      </c>
      <c r="H138" s="10">
        <f t="shared" si="34"/>
        <v>2.9559356174691681E-3</v>
      </c>
      <c r="I138" s="10">
        <f t="shared" si="34"/>
        <v>4.0330031832997229E-3</v>
      </c>
      <c r="J138" s="10">
        <f t="shared" si="34"/>
        <v>4.4628959525153363E-3</v>
      </c>
      <c r="K138" s="10">
        <f t="shared" si="34"/>
        <v>4.5961248692512231E-3</v>
      </c>
      <c r="L138" s="10">
        <f t="shared" si="34"/>
        <v>4.5209422713900632E-3</v>
      </c>
      <c r="M138" s="10">
        <f t="shared" si="34"/>
        <v>3.3528243302267517E-3</v>
      </c>
      <c r="N138" s="10">
        <f t="shared" si="34"/>
        <v>2.6102314719626059E-3</v>
      </c>
      <c r="O138" s="10">
        <f t="shared" si="34"/>
        <v>2.7743533243422534E-3</v>
      </c>
      <c r="P138" s="10">
        <f t="shared" si="34"/>
        <v>2.8562667889998317E-3</v>
      </c>
      <c r="Q138" s="10">
        <f t="shared" si="34"/>
        <v>3.02455262910314E-3</v>
      </c>
      <c r="R138" s="10">
        <f t="shared" si="34"/>
        <v>3.0718481228743451E-3</v>
      </c>
      <c r="S138" s="10">
        <f t="shared" si="34"/>
        <v>3.2499999999999999E-3</v>
      </c>
      <c r="T138" s="10">
        <f t="shared" si="34"/>
        <v>3.8300000000000001E-3</v>
      </c>
      <c r="U138" s="10">
        <f t="shared" si="34"/>
        <v>4.9899999999999996E-3</v>
      </c>
      <c r="V138" s="10">
        <f t="shared" si="34"/>
        <v>5.0800000000000003E-3</v>
      </c>
      <c r="W138" s="10">
        <f t="shared" si="34"/>
        <v>4.2300000000000003E-3</v>
      </c>
      <c r="X138" s="10">
        <f t="shared" si="34"/>
        <v>4.1599999999999996E-3</v>
      </c>
      <c r="Y138" s="10">
        <f t="shared" si="34"/>
        <v>3.96E-3</v>
      </c>
      <c r="Z138" s="10">
        <f t="shared" si="34"/>
        <v>3.9699999999999996E-3</v>
      </c>
      <c r="AA138" s="10">
        <f t="shared" si="34"/>
        <v>4.0800000000000003E-3</v>
      </c>
      <c r="AB138" s="10">
        <f t="shared" si="34"/>
        <v>4.2500000000000003E-3</v>
      </c>
      <c r="AC138" s="10">
        <f t="shared" si="34"/>
        <v>4.64E-3</v>
      </c>
      <c r="AD138" s="10">
        <f t="shared" si="34"/>
        <v>5.2500000000000003E-3</v>
      </c>
      <c r="AE138" s="10">
        <f t="shared" si="34"/>
        <v>5.5100000000000001E-3</v>
      </c>
      <c r="AF138" s="10">
        <f t="shared" si="34"/>
        <v>5.6600000000000001E-3</v>
      </c>
      <c r="AG138" s="10">
        <f t="shared" si="34"/>
        <v>5.8700000000000002E-3</v>
      </c>
      <c r="AH138" s="10">
        <f t="shared" si="34"/>
        <v>5.45E-3</v>
      </c>
      <c r="AI138" s="27">
        <f t="shared" si="34"/>
        <v>5.47E-3</v>
      </c>
      <c r="AJ138" s="27">
        <f t="shared" si="34"/>
        <v>5.8100000000000001E-3</v>
      </c>
      <c r="AK138" s="27">
        <f t="shared" si="34"/>
        <v>6.0200000000000002E-3</v>
      </c>
      <c r="AL138" s="27">
        <f t="shared" si="34"/>
        <v>5.9500000000000004E-3</v>
      </c>
    </row>
    <row r="139" spans="1:38" x14ac:dyDescent="0.4">
      <c r="A139" s="14" t="s">
        <v>26</v>
      </c>
      <c r="B139" s="14"/>
      <c r="C139" s="14"/>
      <c r="D139" s="14"/>
      <c r="E139" s="15">
        <f t="shared" ref="E139:AL139" si="35">(E138-$D138)/$D138</f>
        <v>0.21428835113823272</v>
      </c>
      <c r="F139" s="15">
        <f t="shared" si="35"/>
        <v>-0.28732659302667052</v>
      </c>
      <c r="G139" s="15">
        <f t="shared" si="35"/>
        <v>-0.4461144928558457</v>
      </c>
      <c r="H139" s="15">
        <f t="shared" si="35"/>
        <v>-0.53892957496122817</v>
      </c>
      <c r="I139" s="15">
        <f t="shared" si="35"/>
        <v>-0.3709272688764445</v>
      </c>
      <c r="J139" s="15">
        <f t="shared" si="35"/>
        <v>-0.30387207300142649</v>
      </c>
      <c r="K139" s="15">
        <f t="shared" si="35"/>
        <v>-0.28309086487773122</v>
      </c>
      <c r="L139" s="15">
        <f t="shared" si="35"/>
        <v>-0.29481793773632181</v>
      </c>
      <c r="M139" s="15">
        <f t="shared" si="35"/>
        <v>-0.47702239186740064</v>
      </c>
      <c r="N139" s="15">
        <f t="shared" si="35"/>
        <v>-0.59285292713587634</v>
      </c>
      <c r="O139" s="15">
        <f t="shared" si="35"/>
        <v>-0.56725300141772972</v>
      </c>
      <c r="P139" s="15">
        <f t="shared" si="35"/>
        <v>-0.55447603978742044</v>
      </c>
      <c r="Q139" s="15">
        <f t="shared" si="35"/>
        <v>-0.52822661021057737</v>
      </c>
      <c r="R139" s="15">
        <f t="shared" si="35"/>
        <v>-0.52084940169269411</v>
      </c>
      <c r="S139" s="20">
        <f t="shared" si="35"/>
        <v>-0.49306105568734088</v>
      </c>
      <c r="T139" s="15">
        <f t="shared" si="35"/>
        <v>-0.40259195177923551</v>
      </c>
      <c r="U139" s="15">
        <f t="shared" si="35"/>
        <v>-0.22165374396302492</v>
      </c>
      <c r="V139" s="15">
        <f t="shared" si="35"/>
        <v>-0.20761543473590502</v>
      </c>
      <c r="W139" s="15">
        <f t="shared" si="35"/>
        <v>-0.34019946632536974</v>
      </c>
      <c r="X139" s="15">
        <f t="shared" si="35"/>
        <v>-0.35111815127979634</v>
      </c>
      <c r="Y139" s="15">
        <f t="shared" si="35"/>
        <v>-0.38231439400672917</v>
      </c>
      <c r="Z139" s="15">
        <f t="shared" si="35"/>
        <v>-0.38075458187038258</v>
      </c>
      <c r="AA139" s="15">
        <f t="shared" si="35"/>
        <v>-0.36359664837056938</v>
      </c>
      <c r="AB139" s="15">
        <f t="shared" si="35"/>
        <v>-0.33707984205267644</v>
      </c>
      <c r="AC139" s="15">
        <f t="shared" si="35"/>
        <v>-0.27624716873515737</v>
      </c>
      <c r="AD139" s="15">
        <f t="shared" si="35"/>
        <v>-0.18109862841801208</v>
      </c>
      <c r="AE139" s="15">
        <f t="shared" si="35"/>
        <v>-0.14054351287299938</v>
      </c>
      <c r="AF139" s="15">
        <f t="shared" si="35"/>
        <v>-0.11714633082779974</v>
      </c>
      <c r="AG139" s="15">
        <f t="shared" si="35"/>
        <v>-8.4390275964520201E-2</v>
      </c>
      <c r="AH139" s="15">
        <f t="shared" si="35"/>
        <v>-0.14990238569107928</v>
      </c>
      <c r="AI139" s="21">
        <f t="shared" si="35"/>
        <v>-0.14678276141838598</v>
      </c>
      <c r="AJ139" s="21">
        <f t="shared" si="35"/>
        <v>-9.3749148782600086E-2</v>
      </c>
      <c r="AK139" s="21">
        <f t="shared" si="35"/>
        <v>-6.0993093919320562E-2</v>
      </c>
      <c r="AL139" s="21">
        <f t="shared" si="35"/>
        <v>-7.1911778873747029E-2</v>
      </c>
    </row>
    <row r="140" spans="1:38" x14ac:dyDescent="0.4">
      <c r="A140" s="16" t="s">
        <v>27</v>
      </c>
      <c r="D140" s="10"/>
      <c r="E140" s="17">
        <f t="shared" ref="E140:AL140" si="36">(E138-D138)/D138</f>
        <v>0.21428835113823272</v>
      </c>
      <c r="F140" s="17">
        <f t="shared" si="36"/>
        <v>-0.41309376285682586</v>
      </c>
      <c r="G140" s="17">
        <f t="shared" si="36"/>
        <v>-0.22280598416536335</v>
      </c>
      <c r="H140" s="17">
        <f t="shared" si="36"/>
        <v>-0.167570880458561</v>
      </c>
      <c r="I140" s="17">
        <f t="shared" si="36"/>
        <v>0.36437450107682839</v>
      </c>
      <c r="J140" s="17">
        <f t="shared" si="36"/>
        <v>0.10659370937165581</v>
      </c>
      <c r="K140" s="17">
        <f t="shared" si="36"/>
        <v>2.9852570652201201E-2</v>
      </c>
      <c r="L140" s="17">
        <f t="shared" si="36"/>
        <v>-1.6357823166237923E-2</v>
      </c>
      <c r="M140" s="17">
        <f t="shared" si="36"/>
        <v>-0.25837930923284008</v>
      </c>
      <c r="N140" s="17">
        <f t="shared" si="36"/>
        <v>-0.22148278141787528</v>
      </c>
      <c r="O140" s="17">
        <f t="shared" si="36"/>
        <v>6.2876359488626493E-2</v>
      </c>
      <c r="P140" s="17">
        <f t="shared" si="36"/>
        <v>2.9525246095681943E-2</v>
      </c>
      <c r="Q140" s="17">
        <f t="shared" si="36"/>
        <v>5.8918109733802682E-2</v>
      </c>
      <c r="R140" s="17">
        <f t="shared" si="36"/>
        <v>1.5637186576326637E-2</v>
      </c>
      <c r="S140" s="17">
        <f t="shared" si="36"/>
        <v>5.7995014727146424E-2</v>
      </c>
      <c r="T140" s="17">
        <f t="shared" si="36"/>
        <v>0.17846153846153853</v>
      </c>
      <c r="U140" s="17">
        <f t="shared" si="36"/>
        <v>0.30287206266318528</v>
      </c>
      <c r="V140" s="17">
        <f t="shared" si="36"/>
        <v>1.8036072144288713E-2</v>
      </c>
      <c r="W140" s="17">
        <f t="shared" si="36"/>
        <v>-0.1673228346456693</v>
      </c>
      <c r="X140" s="17">
        <f t="shared" si="36"/>
        <v>-1.6548463356974141E-2</v>
      </c>
      <c r="Y140" s="17">
        <f t="shared" si="36"/>
        <v>-4.8076923076922996E-2</v>
      </c>
      <c r="Z140" s="17">
        <f t="shared" si="36"/>
        <v>2.5252525252524223E-3</v>
      </c>
      <c r="AA140" s="17">
        <f t="shared" si="36"/>
        <v>2.7707808564231922E-2</v>
      </c>
      <c r="AB140" s="17">
        <f t="shared" si="36"/>
        <v>4.1666666666666664E-2</v>
      </c>
      <c r="AC140" s="17">
        <f t="shared" si="36"/>
        <v>9.1764705882352873E-2</v>
      </c>
      <c r="AD140" s="17">
        <f t="shared" si="36"/>
        <v>0.13146551724137936</v>
      </c>
      <c r="AE140" s="17">
        <f t="shared" si="36"/>
        <v>4.9523809523809484E-2</v>
      </c>
      <c r="AF140" s="17">
        <f t="shared" si="36"/>
        <v>2.7223230490018142E-2</v>
      </c>
      <c r="AG140" s="17">
        <f t="shared" si="36"/>
        <v>3.7102473498233236E-2</v>
      </c>
      <c r="AH140" s="22">
        <f t="shared" si="36"/>
        <v>-7.1550255536626958E-2</v>
      </c>
      <c r="AI140" s="23">
        <f t="shared" si="36"/>
        <v>3.6697247706422116E-3</v>
      </c>
      <c r="AJ140" s="23">
        <f t="shared" si="36"/>
        <v>6.2157221206581355E-2</v>
      </c>
      <c r="AK140" s="23">
        <f t="shared" si="36"/>
        <v>3.6144578313253031E-2</v>
      </c>
      <c r="AL140" s="23">
        <f t="shared" si="36"/>
        <v>-1.1627906976744144E-2</v>
      </c>
    </row>
    <row r="141" spans="1:38" hidden="1" x14ac:dyDescent="0.4">
      <c r="A141" s="2" t="s">
        <v>37</v>
      </c>
      <c r="D141" s="24" t="e">
        <f>D138/#REF!</f>
        <v>#REF!</v>
      </c>
      <c r="E141" s="24" t="e">
        <f>E138/#REF!</f>
        <v>#REF!</v>
      </c>
      <c r="F141" s="24" t="e">
        <f>F138/#REF!</f>
        <v>#REF!</v>
      </c>
      <c r="G141" s="24" t="e">
        <f>G138/#REF!</f>
        <v>#REF!</v>
      </c>
      <c r="H141" s="24" t="e">
        <f>H138/#REF!</f>
        <v>#REF!</v>
      </c>
      <c r="I141" s="24" t="e">
        <f>I138/#REF!</f>
        <v>#REF!</v>
      </c>
      <c r="J141" s="24" t="e">
        <f>J138/#REF!</f>
        <v>#REF!</v>
      </c>
      <c r="K141" s="24" t="e">
        <f>K138/#REF!</f>
        <v>#REF!</v>
      </c>
      <c r="L141" s="24" t="e">
        <f>L138/#REF!</f>
        <v>#REF!</v>
      </c>
      <c r="M141" s="24" t="e">
        <f>M138/#REF!</f>
        <v>#REF!</v>
      </c>
      <c r="N141" s="24" t="e">
        <f>N138/#REF!</f>
        <v>#REF!</v>
      </c>
      <c r="O141" s="24" t="e">
        <f>O138/#REF!</f>
        <v>#REF!</v>
      </c>
      <c r="P141" s="24" t="e">
        <f>P138/#REF!</f>
        <v>#REF!</v>
      </c>
      <c r="Q141" s="24" t="e">
        <f>Q138/#REF!</f>
        <v>#REF!</v>
      </c>
      <c r="R141" s="24" t="e">
        <f>R138/#REF!</f>
        <v>#REF!</v>
      </c>
      <c r="S141" s="24" t="e">
        <f>S138/#REF!</f>
        <v>#REF!</v>
      </c>
      <c r="T141" s="24" t="e">
        <f>T138/#REF!</f>
        <v>#REF!</v>
      </c>
      <c r="U141" s="24" t="e">
        <f>U138/#REF!</f>
        <v>#REF!</v>
      </c>
      <c r="V141" s="24" t="e">
        <f>V138/#REF!</f>
        <v>#REF!</v>
      </c>
      <c r="W141" s="24" t="e">
        <f>W138/#REF!</f>
        <v>#REF!</v>
      </c>
      <c r="X141" s="24" t="e">
        <f>X138/#REF!</f>
        <v>#REF!</v>
      </c>
      <c r="Y141" s="24" t="e">
        <f>Y138/#REF!</f>
        <v>#REF!</v>
      </c>
      <c r="Z141" s="24" t="e">
        <f>Z138/#REF!</f>
        <v>#REF!</v>
      </c>
      <c r="AA141" s="24" t="e">
        <f>AA138/#REF!</f>
        <v>#REF!</v>
      </c>
      <c r="AB141" s="24" t="e">
        <f>AB138/#REF!</f>
        <v>#REF!</v>
      </c>
      <c r="AC141" s="24" t="e">
        <f>AC138/#REF!</f>
        <v>#REF!</v>
      </c>
      <c r="AD141" s="24" t="e">
        <f>AD138/#REF!</f>
        <v>#REF!</v>
      </c>
      <c r="AE141" s="24" t="e">
        <f>AE138/#REF!</f>
        <v>#REF!</v>
      </c>
      <c r="AF141" s="24" t="e">
        <f>AF138/#REF!</f>
        <v>#REF!</v>
      </c>
      <c r="AG141" s="24" t="e">
        <f>AG138/#REF!</f>
        <v>#REF!</v>
      </c>
      <c r="AH141" s="24" t="e">
        <f>AH138/#REF!</f>
        <v>#REF!</v>
      </c>
      <c r="AI141" s="25" t="e">
        <f>AI138/#REF!</f>
        <v>#REF!</v>
      </c>
    </row>
    <row r="142" spans="1:38" x14ac:dyDescent="0.4">
      <c r="A142" s="2" t="s">
        <v>99</v>
      </c>
      <c r="B142" s="2" t="s">
        <v>100</v>
      </c>
      <c r="D142" s="2">
        <v>6.4110284610438871E-3</v>
      </c>
      <c r="E142" s="2">
        <v>7.7848371790612634E-3</v>
      </c>
      <c r="F142" s="2">
        <v>4.5689694955351285E-3</v>
      </c>
      <c r="G142" s="2">
        <v>3.5509757504609005E-3</v>
      </c>
      <c r="H142" s="2">
        <v>2.9559356174691681E-3</v>
      </c>
      <c r="I142" s="2">
        <v>4.0330031832997229E-3</v>
      </c>
      <c r="J142" s="2">
        <v>4.4628959525153363E-3</v>
      </c>
      <c r="K142" s="2">
        <v>4.5961248692512231E-3</v>
      </c>
      <c r="L142" s="2">
        <v>4.5209422713900632E-3</v>
      </c>
      <c r="M142" s="2">
        <v>3.3528243302267517E-3</v>
      </c>
      <c r="N142" s="2">
        <v>2.6102314719626059E-3</v>
      </c>
      <c r="O142" s="2">
        <v>2.7743533243422534E-3</v>
      </c>
      <c r="P142" s="2">
        <v>2.8562667889998317E-3</v>
      </c>
      <c r="Q142" s="2">
        <v>3.02455262910314E-3</v>
      </c>
      <c r="R142" s="2">
        <v>3.0718481228743451E-3</v>
      </c>
      <c r="S142" s="2">
        <v>3.2499999999999999E-3</v>
      </c>
      <c r="T142" s="2">
        <v>3.8300000000000001E-3</v>
      </c>
      <c r="U142" s="2">
        <v>4.9899999999999996E-3</v>
      </c>
      <c r="V142" s="2">
        <v>5.0800000000000003E-3</v>
      </c>
      <c r="W142" s="2">
        <v>4.2300000000000003E-3</v>
      </c>
      <c r="X142" s="2">
        <v>4.1599999999999996E-3</v>
      </c>
      <c r="Y142" s="2">
        <v>3.96E-3</v>
      </c>
      <c r="Z142" s="2">
        <v>3.9699999999999996E-3</v>
      </c>
      <c r="AA142" s="2">
        <v>4.0800000000000003E-3</v>
      </c>
      <c r="AB142" s="2">
        <v>4.2500000000000003E-3</v>
      </c>
      <c r="AC142" s="2">
        <v>4.64E-3</v>
      </c>
      <c r="AD142" s="2">
        <v>5.2500000000000003E-3</v>
      </c>
      <c r="AE142" s="2">
        <v>5.5100000000000001E-3</v>
      </c>
      <c r="AF142" s="2">
        <v>5.6600000000000001E-3</v>
      </c>
      <c r="AG142" s="2">
        <v>5.8700000000000002E-3</v>
      </c>
      <c r="AH142" s="2">
        <v>5.45E-3</v>
      </c>
      <c r="AI142" s="28">
        <v>5.47E-3</v>
      </c>
      <c r="AJ142" s="2">
        <v>5.8100000000000001E-3</v>
      </c>
      <c r="AK142" s="2">
        <v>6.0200000000000002E-3</v>
      </c>
      <c r="AL142" s="2">
        <v>5.9500000000000004E-3</v>
      </c>
    </row>
    <row r="143" spans="1:38" x14ac:dyDescent="0.4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8" x14ac:dyDescent="0.4">
      <c r="A144" s="9" t="s">
        <v>101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/>
    </row>
    <row r="145" spans="1:38" x14ac:dyDescent="0.4">
      <c r="A145" s="2" t="s">
        <v>36</v>
      </c>
      <c r="D145" s="10">
        <f t="shared" ref="D145:AL145" si="37">D149</f>
        <v>4.9757625363137173E-3</v>
      </c>
      <c r="E145" s="10">
        <f t="shared" si="37"/>
        <v>5.0771122342747454E-3</v>
      </c>
      <c r="F145" s="10">
        <f t="shared" si="37"/>
        <v>3.5475950218636304E-3</v>
      </c>
      <c r="G145" s="10">
        <f t="shared" si="37"/>
        <v>2.5456476196104947E-3</v>
      </c>
      <c r="H145" s="10">
        <f t="shared" si="37"/>
        <v>1.7186176538771488E-3</v>
      </c>
      <c r="I145" s="10">
        <f t="shared" si="37"/>
        <v>2.201002140480308E-3</v>
      </c>
      <c r="J145" s="10">
        <f t="shared" si="37"/>
        <v>2.3701734517320408E-3</v>
      </c>
      <c r="K145" s="10">
        <f t="shared" si="37"/>
        <v>2.913178069319928E-3</v>
      </c>
      <c r="L145" s="10">
        <f t="shared" si="37"/>
        <v>3.1996708660461028E-3</v>
      </c>
      <c r="M145" s="10">
        <f t="shared" si="37"/>
        <v>3.1338658230322413E-3</v>
      </c>
      <c r="N145" s="10">
        <f t="shared" si="37"/>
        <v>2.6801126586321138E-3</v>
      </c>
      <c r="O145" s="10">
        <f t="shared" si="37"/>
        <v>2.9411472691003469E-3</v>
      </c>
      <c r="P145" s="10">
        <f t="shared" si="37"/>
        <v>2.8948783795798281E-3</v>
      </c>
      <c r="Q145" s="10">
        <f t="shared" si="37"/>
        <v>2.6995563213625326E-3</v>
      </c>
      <c r="R145" s="10">
        <f t="shared" si="37"/>
        <v>2.9669628283013625E-3</v>
      </c>
      <c r="S145" s="10">
        <f t="shared" si="37"/>
        <v>2.5999999999999999E-3</v>
      </c>
      <c r="T145" s="10">
        <f t="shared" si="37"/>
        <v>2.5999999999999999E-3</v>
      </c>
      <c r="U145" s="10">
        <f t="shared" si="37"/>
        <v>3.0999999999999999E-3</v>
      </c>
      <c r="V145" s="10">
        <f t="shared" si="37"/>
        <v>3.1700000000000001E-3</v>
      </c>
      <c r="W145" s="10">
        <f t="shared" si="37"/>
        <v>2.3999999999999998E-3</v>
      </c>
      <c r="X145" s="10">
        <f t="shared" si="37"/>
        <v>2.96E-3</v>
      </c>
      <c r="Y145" s="10">
        <f t="shared" si="37"/>
        <v>3.0500000000000002E-3</v>
      </c>
      <c r="Z145" s="10">
        <f t="shared" si="37"/>
        <v>3.0599999999999998E-3</v>
      </c>
      <c r="AA145" s="10">
        <f t="shared" si="37"/>
        <v>2.8999999999999998E-3</v>
      </c>
      <c r="AB145" s="10">
        <f t="shared" si="37"/>
        <v>3.5000000000000001E-3</v>
      </c>
      <c r="AC145" s="10">
        <f t="shared" si="37"/>
        <v>3.63E-3</v>
      </c>
      <c r="AD145" s="10">
        <f t="shared" si="37"/>
        <v>3.62E-3</v>
      </c>
      <c r="AE145" s="10">
        <f t="shared" si="37"/>
        <v>3.8300000000000001E-3</v>
      </c>
      <c r="AF145" s="10">
        <f t="shared" si="37"/>
        <v>4.3699999999999998E-3</v>
      </c>
      <c r="AG145" s="10">
        <f t="shared" si="37"/>
        <v>4.5999999999999999E-3</v>
      </c>
      <c r="AH145" s="10">
        <f t="shared" si="37"/>
        <v>4.0699999999999998E-3</v>
      </c>
      <c r="AI145" s="27">
        <f t="shared" si="37"/>
        <v>4.2199999999999998E-3</v>
      </c>
      <c r="AJ145" s="27">
        <f t="shared" si="37"/>
        <v>3.8600000000000001E-3</v>
      </c>
      <c r="AK145" s="27">
        <f t="shared" si="37"/>
        <v>4.0000000000000001E-3</v>
      </c>
      <c r="AL145" s="27">
        <f t="shared" si="37"/>
        <v>4.5599999999999998E-3</v>
      </c>
    </row>
    <row r="146" spans="1:38" x14ac:dyDescent="0.4">
      <c r="A146" s="14" t="s">
        <v>26</v>
      </c>
      <c r="B146" s="14"/>
      <c r="C146" s="14"/>
      <c r="D146" s="14"/>
      <c r="E146" s="15">
        <f t="shared" ref="E146:AL146" si="38">(E145-$D145)/$D145</f>
        <v>2.0368676604111575E-2</v>
      </c>
      <c r="F146" s="15">
        <f t="shared" si="38"/>
        <v>-0.28702485378414816</v>
      </c>
      <c r="G146" s="15">
        <f t="shared" si="38"/>
        <v>-0.48839045251214258</v>
      </c>
      <c r="H146" s="15">
        <f t="shared" si="38"/>
        <v>-0.65460215568277835</v>
      </c>
      <c r="I146" s="15">
        <f t="shared" si="38"/>
        <v>-0.55765530922805739</v>
      </c>
      <c r="J146" s="15">
        <f t="shared" si="38"/>
        <v>-0.52365623672065775</v>
      </c>
      <c r="K146" s="15">
        <f t="shared" si="38"/>
        <v>-0.41452630665969248</v>
      </c>
      <c r="L146" s="15">
        <f t="shared" si="38"/>
        <v>-0.35694863999346482</v>
      </c>
      <c r="M146" s="15">
        <f t="shared" si="38"/>
        <v>-0.37017375725611718</v>
      </c>
      <c r="N146" s="15">
        <f t="shared" si="38"/>
        <v>-0.46136644603267796</v>
      </c>
      <c r="O146" s="15">
        <f t="shared" si="38"/>
        <v>-0.40890521851967448</v>
      </c>
      <c r="P146" s="15">
        <f t="shared" si="38"/>
        <v>-0.41820407255116071</v>
      </c>
      <c r="Q146" s="15">
        <f t="shared" si="38"/>
        <v>-0.45745877106054722</v>
      </c>
      <c r="R146" s="15">
        <f t="shared" si="38"/>
        <v>-0.403716956617582</v>
      </c>
      <c r="S146" s="20">
        <f t="shared" si="38"/>
        <v>-0.47746702519967843</v>
      </c>
      <c r="T146" s="15">
        <f t="shared" si="38"/>
        <v>-0.47746702519967843</v>
      </c>
      <c r="U146" s="15">
        <f t="shared" si="38"/>
        <v>-0.37697991466115505</v>
      </c>
      <c r="V146" s="15">
        <f t="shared" si="38"/>
        <v>-0.36291171918576171</v>
      </c>
      <c r="W146" s="15">
        <f t="shared" si="38"/>
        <v>-0.51766186941508774</v>
      </c>
      <c r="X146" s="15">
        <f t="shared" si="38"/>
        <v>-0.40511630561194156</v>
      </c>
      <c r="Y146" s="15">
        <f t="shared" si="38"/>
        <v>-0.38702862571500729</v>
      </c>
      <c r="Z146" s="15">
        <f t="shared" si="38"/>
        <v>-0.38501888350423691</v>
      </c>
      <c r="AA146" s="15">
        <f t="shared" si="38"/>
        <v>-0.41717475887656441</v>
      </c>
      <c r="AB146" s="15">
        <f t="shared" si="38"/>
        <v>-0.29659022623033626</v>
      </c>
      <c r="AC146" s="15">
        <f t="shared" si="38"/>
        <v>-0.27046357749032018</v>
      </c>
      <c r="AD146" s="15">
        <f t="shared" si="38"/>
        <v>-0.27247331970109068</v>
      </c>
      <c r="AE146" s="15">
        <f t="shared" si="38"/>
        <v>-0.23026873327491085</v>
      </c>
      <c r="AF146" s="15">
        <f t="shared" si="38"/>
        <v>-0.12174265389330564</v>
      </c>
      <c r="AG146" s="15">
        <f t="shared" si="38"/>
        <v>-7.5518583045584856E-2</v>
      </c>
      <c r="AH146" s="15">
        <f t="shared" si="38"/>
        <v>-0.18203492021641965</v>
      </c>
      <c r="AI146" s="21">
        <f t="shared" si="38"/>
        <v>-0.15188878705486264</v>
      </c>
      <c r="AJ146" s="21">
        <f t="shared" si="38"/>
        <v>-0.22423950664259942</v>
      </c>
      <c r="AK146" s="21">
        <f t="shared" si="38"/>
        <v>-0.19610311569181288</v>
      </c>
      <c r="AL146" s="21">
        <f t="shared" si="38"/>
        <v>-8.3557551888666745E-2</v>
      </c>
    </row>
    <row r="147" spans="1:38" x14ac:dyDescent="0.4">
      <c r="A147" s="16" t="s">
        <v>27</v>
      </c>
      <c r="D147" s="10"/>
      <c r="E147" s="17">
        <f t="shared" ref="E147:AL148" si="39">(E145-D145)/D145</f>
        <v>2.0368676604111575E-2</v>
      </c>
      <c r="F147" s="17">
        <f t="shared" si="39"/>
        <v>-0.301257317513211</v>
      </c>
      <c r="G147" s="17">
        <f t="shared" si="39"/>
        <v>-0.28243003952767715</v>
      </c>
      <c r="H147" s="17">
        <f t="shared" si="39"/>
        <v>-0.32487998706588006</v>
      </c>
      <c r="I147" s="17">
        <f t="shared" si="39"/>
        <v>0.28068167780943865</v>
      </c>
      <c r="J147" s="17">
        <f t="shared" si="39"/>
        <v>7.6861038951473185E-2</v>
      </c>
      <c r="K147" s="17">
        <f t="shared" si="39"/>
        <v>0.22909910546465628</v>
      </c>
      <c r="L147" s="17">
        <f t="shared" si="39"/>
        <v>9.8343729737418895E-2</v>
      </c>
      <c r="M147" s="17">
        <f t="shared" si="39"/>
        <v>-2.056619126428404E-2</v>
      </c>
      <c r="N147" s="17">
        <f t="shared" si="39"/>
        <v>-0.14479023354008455</v>
      </c>
      <c r="O147" s="17">
        <f t="shared" si="39"/>
        <v>9.7396879801859126E-2</v>
      </c>
      <c r="P147" s="17">
        <f t="shared" si="39"/>
        <v>-1.5731578628047332E-2</v>
      </c>
      <c r="Q147" s="17">
        <f t="shared" si="39"/>
        <v>-6.7471593831049018E-2</v>
      </c>
      <c r="R147" s="17">
        <f t="shared" si="39"/>
        <v>9.9055724388022112E-2</v>
      </c>
      <c r="S147" s="17">
        <f t="shared" si="39"/>
        <v>-0.12368298813890269</v>
      </c>
      <c r="T147" s="17">
        <f t="shared" si="39"/>
        <v>0</v>
      </c>
      <c r="U147" s="17">
        <f t="shared" si="39"/>
        <v>0.19230769230769232</v>
      </c>
      <c r="V147" s="17">
        <f t="shared" si="39"/>
        <v>2.2580645161290384E-2</v>
      </c>
      <c r="W147" s="17">
        <f t="shared" si="39"/>
        <v>-0.24290220820189282</v>
      </c>
      <c r="X147" s="17">
        <f t="shared" si="39"/>
        <v>0.23333333333333342</v>
      </c>
      <c r="Y147" s="17">
        <f t="shared" si="39"/>
        <v>3.0405405405405487E-2</v>
      </c>
      <c r="Z147" s="17">
        <f t="shared" si="39"/>
        <v>3.2786885245900299E-3</v>
      </c>
      <c r="AA147" s="17">
        <f t="shared" si="39"/>
        <v>-5.2287581699346407E-2</v>
      </c>
      <c r="AB147" s="17">
        <f t="shared" si="39"/>
        <v>0.20689655172413804</v>
      </c>
      <c r="AC147" s="17">
        <f t="shared" si="39"/>
        <v>3.7142857142857116E-2</v>
      </c>
      <c r="AD147" s="17">
        <f t="shared" si="39"/>
        <v>-2.7548209366391259E-3</v>
      </c>
      <c r="AE147" s="17">
        <f t="shared" si="39"/>
        <v>5.8011049723756938E-2</v>
      </c>
      <c r="AF147" s="17">
        <f t="shared" si="39"/>
        <v>0.1409921671018276</v>
      </c>
      <c r="AG147" s="17">
        <f t="shared" si="39"/>
        <v>5.263157894736846E-2</v>
      </c>
      <c r="AH147" s="22">
        <f t="shared" si="39"/>
        <v>-0.11521739130434784</v>
      </c>
      <c r="AI147" s="23">
        <f t="shared" si="39"/>
        <v>3.6855036855036848E-2</v>
      </c>
      <c r="AJ147" s="23">
        <f t="shared" si="39"/>
        <v>-8.5308056872037838E-2</v>
      </c>
      <c r="AK147" s="23">
        <f t="shared" si="39"/>
        <v>3.6269430051813455E-2</v>
      </c>
      <c r="AL147" s="23">
        <f t="shared" si="39"/>
        <v>0.13999999999999993</v>
      </c>
    </row>
    <row r="148" spans="1:38" hidden="1" x14ac:dyDescent="0.4">
      <c r="A148" s="2" t="s">
        <v>37</v>
      </c>
      <c r="D148" s="24" t="e">
        <f>D145/#REF!</f>
        <v>#REF!</v>
      </c>
      <c r="E148" s="24" t="e">
        <f>E145/#REF!</f>
        <v>#REF!</v>
      </c>
      <c r="F148" s="24" t="e">
        <f>F145/#REF!</f>
        <v>#REF!</v>
      </c>
      <c r="G148" s="24" t="e">
        <f>G145/#REF!</f>
        <v>#REF!</v>
      </c>
      <c r="H148" s="24" t="e">
        <f>H145/#REF!</f>
        <v>#REF!</v>
      </c>
      <c r="I148" s="24" t="e">
        <f>I145/#REF!</f>
        <v>#REF!</v>
      </c>
      <c r="J148" s="24" t="e">
        <f>J145/#REF!</f>
        <v>#REF!</v>
      </c>
      <c r="K148" s="24" t="e">
        <f>K145/#REF!</f>
        <v>#REF!</v>
      </c>
      <c r="L148" s="24" t="e">
        <f>L145/#REF!</f>
        <v>#REF!</v>
      </c>
      <c r="M148" s="24" t="e">
        <f>M145/#REF!</f>
        <v>#REF!</v>
      </c>
      <c r="N148" s="24" t="e">
        <f>N145/#REF!</f>
        <v>#REF!</v>
      </c>
      <c r="O148" s="24" t="e">
        <f>O145/#REF!</f>
        <v>#REF!</v>
      </c>
      <c r="P148" s="24" t="e">
        <f>P145/#REF!</f>
        <v>#REF!</v>
      </c>
      <c r="Q148" s="24" t="e">
        <f>Q145/#REF!</f>
        <v>#REF!</v>
      </c>
      <c r="R148" s="24" t="e">
        <f>R145/#REF!</f>
        <v>#REF!</v>
      </c>
      <c r="S148" s="24" t="e">
        <f>S145/#REF!</f>
        <v>#REF!</v>
      </c>
      <c r="T148" s="24" t="e">
        <f>T145/#REF!</f>
        <v>#REF!</v>
      </c>
      <c r="U148" s="24" t="e">
        <f>U145/#REF!</f>
        <v>#REF!</v>
      </c>
      <c r="V148" s="24" t="e">
        <f>V145/#REF!</f>
        <v>#REF!</v>
      </c>
      <c r="W148" s="24" t="e">
        <f>W145/#REF!</f>
        <v>#REF!</v>
      </c>
      <c r="X148" s="24" t="e">
        <f>X145/#REF!</f>
        <v>#REF!</v>
      </c>
      <c r="Y148" s="24" t="e">
        <f>Y145/#REF!</f>
        <v>#REF!</v>
      </c>
      <c r="Z148" s="24" t="e">
        <f>Z145/#REF!</f>
        <v>#REF!</v>
      </c>
      <c r="AA148" s="24" t="e">
        <f>AA145/#REF!</f>
        <v>#REF!</v>
      </c>
      <c r="AB148" s="24" t="e">
        <f>AB145/#REF!</f>
        <v>#REF!</v>
      </c>
      <c r="AC148" s="24" t="e">
        <f>AC145/#REF!</f>
        <v>#REF!</v>
      </c>
      <c r="AD148" s="24" t="e">
        <f>AD145/#REF!</f>
        <v>#REF!</v>
      </c>
      <c r="AE148" s="24" t="e">
        <f>AE145/#REF!</f>
        <v>#REF!</v>
      </c>
      <c r="AF148" s="24" t="e">
        <f>AF145/#REF!</f>
        <v>#REF!</v>
      </c>
      <c r="AG148" s="24" t="e">
        <f>AG145/#REF!</f>
        <v>#REF!</v>
      </c>
      <c r="AH148" s="24" t="e">
        <f>AH145/#REF!</f>
        <v>#REF!</v>
      </c>
      <c r="AI148" s="25" t="e">
        <f>AI145/#REF!</f>
        <v>#REF!</v>
      </c>
      <c r="AK148" s="23">
        <f t="shared" si="39"/>
        <v>-0.12547472732194012</v>
      </c>
    </row>
    <row r="149" spans="1:38" x14ac:dyDescent="0.4">
      <c r="A149" s="2" t="s">
        <v>102</v>
      </c>
      <c r="B149" s="2" t="s">
        <v>103</v>
      </c>
      <c r="D149" s="2">
        <v>4.9757625363137173E-3</v>
      </c>
      <c r="E149" s="2">
        <v>5.0771122342747454E-3</v>
      </c>
      <c r="F149" s="2">
        <v>3.5475950218636304E-3</v>
      </c>
      <c r="G149" s="2">
        <v>2.5456476196104947E-3</v>
      </c>
      <c r="H149" s="2">
        <v>1.7186176538771488E-3</v>
      </c>
      <c r="I149" s="2">
        <v>2.201002140480308E-3</v>
      </c>
      <c r="J149" s="2">
        <v>2.3701734517320408E-3</v>
      </c>
      <c r="K149" s="2">
        <v>2.913178069319928E-3</v>
      </c>
      <c r="L149" s="2">
        <v>3.1996708660461028E-3</v>
      </c>
      <c r="M149" s="2">
        <v>3.1338658230322413E-3</v>
      </c>
      <c r="N149" s="2">
        <v>2.6801126586321138E-3</v>
      </c>
      <c r="O149" s="2">
        <v>2.9411472691003469E-3</v>
      </c>
      <c r="P149" s="2">
        <v>2.8948783795798281E-3</v>
      </c>
      <c r="Q149" s="2">
        <v>2.6995563213625326E-3</v>
      </c>
      <c r="R149" s="2">
        <v>2.9669628283013625E-3</v>
      </c>
      <c r="S149" s="2">
        <v>2.5999999999999999E-3</v>
      </c>
      <c r="T149" s="2">
        <v>2.5999999999999999E-3</v>
      </c>
      <c r="U149" s="2">
        <v>3.0999999999999999E-3</v>
      </c>
      <c r="V149" s="2">
        <v>3.1700000000000001E-3</v>
      </c>
      <c r="W149" s="2">
        <v>2.3999999999999998E-3</v>
      </c>
      <c r="X149" s="2">
        <v>2.96E-3</v>
      </c>
      <c r="Y149" s="2">
        <v>3.0500000000000002E-3</v>
      </c>
      <c r="Z149" s="2">
        <v>3.0599999999999998E-3</v>
      </c>
      <c r="AA149" s="2">
        <v>2.8999999999999998E-3</v>
      </c>
      <c r="AB149" s="2">
        <v>3.5000000000000001E-3</v>
      </c>
      <c r="AC149" s="2">
        <v>3.63E-3</v>
      </c>
      <c r="AD149" s="2">
        <v>3.62E-3</v>
      </c>
      <c r="AE149" s="2">
        <v>3.8300000000000001E-3</v>
      </c>
      <c r="AF149" s="2">
        <v>4.3699999999999998E-3</v>
      </c>
      <c r="AG149" s="2">
        <v>4.5999999999999999E-3</v>
      </c>
      <c r="AH149" s="2">
        <v>4.0699999999999998E-3</v>
      </c>
      <c r="AI149" s="28">
        <v>4.2199999999999998E-3</v>
      </c>
      <c r="AJ149" s="2">
        <v>3.8600000000000001E-3</v>
      </c>
      <c r="AK149" s="2">
        <v>4.0000000000000001E-3</v>
      </c>
      <c r="AL149" s="2">
        <v>4.5599999999999998E-3</v>
      </c>
    </row>
    <row r="150" spans="1:38" x14ac:dyDescent="0.4">
      <c r="AI150" s="28"/>
    </row>
    <row r="151" spans="1:38" x14ac:dyDescent="0.4">
      <c r="A151" s="9" t="s">
        <v>104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8" x14ac:dyDescent="0.4">
      <c r="A152" s="2" t="s">
        <v>36</v>
      </c>
      <c r="D152" s="10">
        <f t="shared" ref="D152:AL152" si="40">D156</f>
        <v>4.6416566651204298E-4</v>
      </c>
      <c r="E152" s="10">
        <f t="shared" si="40"/>
        <v>4.0167838473412779E-4</v>
      </c>
      <c r="F152" s="10">
        <f t="shared" si="40"/>
        <v>2.6724077352087547E-4</v>
      </c>
      <c r="G152" s="10">
        <f t="shared" si="40"/>
        <v>2.0363650595894037E-4</v>
      </c>
      <c r="H152" s="10">
        <f t="shared" si="40"/>
        <v>1.4824715314788828E-4</v>
      </c>
      <c r="I152" s="10">
        <f t="shared" si="40"/>
        <v>2.2034285611883926E-4</v>
      </c>
      <c r="J152" s="10">
        <f t="shared" si="40"/>
        <v>2.6559086101089394E-4</v>
      </c>
      <c r="K152" s="10">
        <f t="shared" si="40"/>
        <v>2.5454917900763068E-4</v>
      </c>
      <c r="L152" s="10">
        <f t="shared" si="40"/>
        <v>2.4261501301949077E-4</v>
      </c>
      <c r="M152" s="10">
        <f t="shared" si="40"/>
        <v>2.0100714927115756E-4</v>
      </c>
      <c r="N152" s="10">
        <f t="shared" si="40"/>
        <v>1.9036689542016236E-4</v>
      </c>
      <c r="O152" s="10">
        <f t="shared" si="40"/>
        <v>2.0064405250579077E-4</v>
      </c>
      <c r="P152" s="10">
        <f t="shared" si="40"/>
        <v>1.8157639544130286E-4</v>
      </c>
      <c r="Q152" s="10">
        <f t="shared" si="40"/>
        <v>1.8703989058048307E-4</v>
      </c>
      <c r="R152" s="10">
        <f t="shared" si="40"/>
        <v>2.0645459593946633E-4</v>
      </c>
      <c r="S152" s="10">
        <f t="shared" si="40"/>
        <v>1.8000000000000001E-4</v>
      </c>
      <c r="T152" s="10">
        <f t="shared" si="40"/>
        <v>1.9000000000000001E-4</v>
      </c>
      <c r="U152" s="10">
        <f t="shared" si="40"/>
        <v>2.7999999999999998E-4</v>
      </c>
      <c r="V152" s="10">
        <f t="shared" si="40"/>
        <v>2.4000000000000001E-4</v>
      </c>
      <c r="W152" s="10">
        <f t="shared" si="40"/>
        <v>2.0000000000000001E-4</v>
      </c>
      <c r="X152" s="10">
        <f t="shared" si="40"/>
        <v>2.3000000000000001E-4</v>
      </c>
      <c r="Y152" s="10">
        <f t="shared" si="40"/>
        <v>2.3000000000000001E-4</v>
      </c>
      <c r="Z152" s="10">
        <f t="shared" si="40"/>
        <v>2.5000000000000001E-4</v>
      </c>
      <c r="AA152" s="10">
        <f t="shared" si="40"/>
        <v>2.5000000000000001E-4</v>
      </c>
      <c r="AB152" s="10">
        <f t="shared" si="40"/>
        <v>2.9999999999999997E-4</v>
      </c>
      <c r="AC152" s="10">
        <f t="shared" si="40"/>
        <v>3.2000000000000003E-4</v>
      </c>
      <c r="AD152" s="10">
        <f t="shared" si="40"/>
        <v>3.4000000000000002E-4</v>
      </c>
      <c r="AE152" s="10">
        <f t="shared" si="40"/>
        <v>3.8000000000000002E-4</v>
      </c>
      <c r="AF152" s="10">
        <f t="shared" si="40"/>
        <v>4.0999999999999999E-4</v>
      </c>
      <c r="AG152" s="10">
        <f t="shared" si="40"/>
        <v>4.0999999999999999E-4</v>
      </c>
      <c r="AH152" s="10">
        <f t="shared" si="40"/>
        <v>3.6000000000000002E-4</v>
      </c>
      <c r="AI152" s="27">
        <f t="shared" si="40"/>
        <v>3.6000000000000002E-4</v>
      </c>
      <c r="AJ152" s="27">
        <f t="shared" si="40"/>
        <v>4.4999999999999999E-4</v>
      </c>
      <c r="AK152" s="27">
        <f t="shared" si="40"/>
        <v>4.2999999999999999E-4</v>
      </c>
      <c r="AL152" s="27">
        <f t="shared" si="40"/>
        <v>5.1999999999999995E-4</v>
      </c>
    </row>
    <row r="153" spans="1:38" x14ac:dyDescent="0.4">
      <c r="A153" s="14" t="s">
        <v>26</v>
      </c>
      <c r="B153" s="14"/>
      <c r="C153" s="14"/>
      <c r="D153" s="14"/>
      <c r="E153" s="15">
        <f t="shared" ref="E153:AL153" si="41">(E152-$D152)/$D152</f>
        <v>-0.13462280019001349</v>
      </c>
      <c r="F153" s="15">
        <f t="shared" si="41"/>
        <v>-0.42425562078072876</v>
      </c>
      <c r="G153" s="15">
        <f t="shared" si="41"/>
        <v>-0.56128485872477407</v>
      </c>
      <c r="H153" s="15">
        <f t="shared" si="41"/>
        <v>-0.68061585799336155</v>
      </c>
      <c r="I153" s="15">
        <f t="shared" si="41"/>
        <v>-0.52529264438148104</v>
      </c>
      <c r="J153" s="15">
        <f t="shared" si="41"/>
        <v>-0.42781019758167943</v>
      </c>
      <c r="K153" s="15">
        <f t="shared" si="41"/>
        <v>-0.4515984326879845</v>
      </c>
      <c r="L153" s="15">
        <f t="shared" si="41"/>
        <v>-0.47730943815251786</v>
      </c>
      <c r="M153" s="15">
        <f t="shared" si="41"/>
        <v>-0.56694955320237517</v>
      </c>
      <c r="N153" s="15">
        <f t="shared" si="41"/>
        <v>-0.58987295021049735</v>
      </c>
      <c r="O153" s="15">
        <f t="shared" si="41"/>
        <v>-0.56773181003773154</v>
      </c>
      <c r="P153" s="15">
        <f t="shared" si="41"/>
        <v>-0.6088112315463734</v>
      </c>
      <c r="Q153" s="15">
        <f t="shared" si="41"/>
        <v>-0.59704066010313106</v>
      </c>
      <c r="R153" s="15">
        <f t="shared" si="41"/>
        <v>-0.55521355663622785</v>
      </c>
      <c r="S153" s="20">
        <f t="shared" si="41"/>
        <v>-0.61220742293887476</v>
      </c>
      <c r="T153" s="15">
        <f t="shared" si="41"/>
        <v>-0.59066339087992326</v>
      </c>
      <c r="U153" s="15">
        <f t="shared" si="41"/>
        <v>-0.39676710234936075</v>
      </c>
      <c r="V153" s="15">
        <f t="shared" si="41"/>
        <v>-0.48294323058516631</v>
      </c>
      <c r="W153" s="15">
        <f t="shared" si="41"/>
        <v>-0.56911935882097187</v>
      </c>
      <c r="X153" s="15">
        <f t="shared" si="41"/>
        <v>-0.5044872626441177</v>
      </c>
      <c r="Y153" s="15">
        <f t="shared" si="41"/>
        <v>-0.5044872626441177</v>
      </c>
      <c r="Z153" s="15">
        <f t="shared" si="41"/>
        <v>-0.46139919852621492</v>
      </c>
      <c r="AA153" s="15">
        <f t="shared" si="41"/>
        <v>-0.46139919852621492</v>
      </c>
      <c r="AB153" s="15">
        <f t="shared" si="41"/>
        <v>-0.35367903823145797</v>
      </c>
      <c r="AC153" s="15">
        <f t="shared" si="41"/>
        <v>-0.31059097411355502</v>
      </c>
      <c r="AD153" s="15">
        <f t="shared" si="41"/>
        <v>-0.26750290999565224</v>
      </c>
      <c r="AE153" s="15">
        <f t="shared" si="41"/>
        <v>-0.18132678175984662</v>
      </c>
      <c r="AF153" s="15">
        <f t="shared" si="41"/>
        <v>-0.11669468558299247</v>
      </c>
      <c r="AG153" s="15">
        <f t="shared" si="41"/>
        <v>-0.11669468558299247</v>
      </c>
      <c r="AH153" s="15">
        <f t="shared" si="41"/>
        <v>-0.22441484587774943</v>
      </c>
      <c r="AI153" s="21">
        <f t="shared" si="41"/>
        <v>-0.22441484587774943</v>
      </c>
      <c r="AJ153" s="21">
        <f t="shared" si="41"/>
        <v>-3.0518557347186864E-2</v>
      </c>
      <c r="AK153" s="21">
        <f t="shared" si="41"/>
        <v>-7.3606621465089672E-2</v>
      </c>
      <c r="AL153" s="21">
        <f t="shared" si="41"/>
        <v>0.12028966706547289</v>
      </c>
    </row>
    <row r="154" spans="1:38" x14ac:dyDescent="0.4">
      <c r="A154" s="16" t="s">
        <v>27</v>
      </c>
      <c r="D154" s="10"/>
      <c r="E154" s="17">
        <f t="shared" ref="E154:AL154" si="42">(E152-D152)/D152</f>
        <v>-0.13462280019001349</v>
      </c>
      <c r="F154" s="17">
        <f t="shared" si="42"/>
        <v>-0.33468968289701972</v>
      </c>
      <c r="G154" s="17">
        <f t="shared" si="42"/>
        <v>-0.23800360522817698</v>
      </c>
      <c r="H154" s="17">
        <f t="shared" si="42"/>
        <v>-0.27200109602263728</v>
      </c>
      <c r="I154" s="17">
        <f t="shared" si="42"/>
        <v>0.48632099463677253</v>
      </c>
      <c r="J154" s="17">
        <f t="shared" si="42"/>
        <v>0.20535272025180029</v>
      </c>
      <c r="K154" s="17">
        <f t="shared" si="42"/>
        <v>-4.1574028418132798E-2</v>
      </c>
      <c r="L154" s="17">
        <f t="shared" si="42"/>
        <v>-4.6883537533555189E-2</v>
      </c>
      <c r="M154" s="17">
        <f t="shared" si="42"/>
        <v>-0.17149748167064413</v>
      </c>
      <c r="N154" s="17">
        <f t="shared" si="42"/>
        <v>-5.2934703514657372E-2</v>
      </c>
      <c r="O154" s="17">
        <f t="shared" si="42"/>
        <v>5.3986051844494828E-2</v>
      </c>
      <c r="P154" s="17">
        <f t="shared" si="42"/>
        <v>-9.5032256507765686E-2</v>
      </c>
      <c r="Q154" s="17">
        <f t="shared" si="42"/>
        <v>3.0089236686859793E-2</v>
      </c>
      <c r="R154" s="17">
        <f t="shared" si="42"/>
        <v>0.10379981135964754</v>
      </c>
      <c r="S154" s="17">
        <f t="shared" si="42"/>
        <v>-0.1281375976111617</v>
      </c>
      <c r="T154" s="17">
        <f t="shared" si="42"/>
        <v>5.5555555555555546E-2</v>
      </c>
      <c r="U154" s="17">
        <f t="shared" si="42"/>
        <v>0.4736842105263156</v>
      </c>
      <c r="V154" s="17">
        <f t="shared" si="42"/>
        <v>-0.14285714285714277</v>
      </c>
      <c r="W154" s="17">
        <f t="shared" si="42"/>
        <v>-0.16666666666666666</v>
      </c>
      <c r="X154" s="17">
        <f t="shared" si="42"/>
        <v>0.14999999999999997</v>
      </c>
      <c r="Y154" s="17">
        <f t="shared" si="42"/>
        <v>0</v>
      </c>
      <c r="Z154" s="17">
        <f t="shared" si="42"/>
        <v>8.6956521739130418E-2</v>
      </c>
      <c r="AA154" s="17">
        <f t="shared" si="42"/>
        <v>0</v>
      </c>
      <c r="AB154" s="17">
        <f t="shared" si="42"/>
        <v>0.19999999999999987</v>
      </c>
      <c r="AC154" s="17">
        <f t="shared" si="42"/>
        <v>6.6666666666666846E-2</v>
      </c>
      <c r="AD154" s="17">
        <f t="shared" si="42"/>
        <v>6.2499999999999986E-2</v>
      </c>
      <c r="AE154" s="17">
        <f t="shared" si="42"/>
        <v>0.1176470588235294</v>
      </c>
      <c r="AF154" s="17">
        <f t="shared" si="42"/>
        <v>7.8947368421052544E-2</v>
      </c>
      <c r="AG154" s="17">
        <f t="shared" si="42"/>
        <v>0</v>
      </c>
      <c r="AH154" s="22">
        <f t="shared" si="42"/>
        <v>-0.12195121951219505</v>
      </c>
      <c r="AI154" s="23">
        <f t="shared" si="42"/>
        <v>0</v>
      </c>
      <c r="AJ154" s="23">
        <f t="shared" si="42"/>
        <v>0.24999999999999989</v>
      </c>
      <c r="AK154" s="23">
        <f t="shared" si="42"/>
        <v>-4.4444444444444439E-2</v>
      </c>
      <c r="AL154" s="23">
        <f t="shared" si="42"/>
        <v>0.20930232558139528</v>
      </c>
    </row>
    <row r="155" spans="1:38" hidden="1" x14ac:dyDescent="0.4">
      <c r="A155" s="2" t="s">
        <v>37</v>
      </c>
      <c r="D155" s="24" t="e">
        <f>D152/#REF!</f>
        <v>#REF!</v>
      </c>
      <c r="E155" s="24" t="e">
        <f>E152/#REF!</f>
        <v>#REF!</v>
      </c>
      <c r="F155" s="24" t="e">
        <f>F152/#REF!</f>
        <v>#REF!</v>
      </c>
      <c r="G155" s="24" t="e">
        <f>G152/#REF!</f>
        <v>#REF!</v>
      </c>
      <c r="H155" s="24" t="e">
        <f>H152/#REF!</f>
        <v>#REF!</v>
      </c>
      <c r="I155" s="24" t="e">
        <f>I152/#REF!</f>
        <v>#REF!</v>
      </c>
      <c r="J155" s="24" t="e">
        <f>J152/#REF!</f>
        <v>#REF!</v>
      </c>
      <c r="K155" s="24" t="e">
        <f>K152/#REF!</f>
        <v>#REF!</v>
      </c>
      <c r="L155" s="24" t="e">
        <f>L152/#REF!</f>
        <v>#REF!</v>
      </c>
      <c r="M155" s="24" t="e">
        <f>M152/#REF!</f>
        <v>#REF!</v>
      </c>
      <c r="N155" s="24" t="e">
        <f>N152/#REF!</f>
        <v>#REF!</v>
      </c>
      <c r="O155" s="24" t="e">
        <f>O152/#REF!</f>
        <v>#REF!</v>
      </c>
      <c r="P155" s="24" t="e">
        <f>P152/#REF!</f>
        <v>#REF!</v>
      </c>
      <c r="Q155" s="24" t="e">
        <f>Q152/#REF!</f>
        <v>#REF!</v>
      </c>
      <c r="R155" s="24" t="e">
        <f>R152/#REF!</f>
        <v>#REF!</v>
      </c>
      <c r="S155" s="24" t="e">
        <f>S152/#REF!</f>
        <v>#REF!</v>
      </c>
      <c r="T155" s="24" t="e">
        <f>T152/#REF!</f>
        <v>#REF!</v>
      </c>
      <c r="U155" s="24" t="e">
        <f>U152/#REF!</f>
        <v>#REF!</v>
      </c>
      <c r="V155" s="24" t="e">
        <f>V152/#REF!</f>
        <v>#REF!</v>
      </c>
      <c r="W155" s="24" t="e">
        <f>W152/#REF!</f>
        <v>#REF!</v>
      </c>
      <c r="X155" s="24" t="e">
        <f>X152/#REF!</f>
        <v>#REF!</v>
      </c>
      <c r="Y155" s="24" t="e">
        <f>Y152/#REF!</f>
        <v>#REF!</v>
      </c>
      <c r="Z155" s="24" t="e">
        <f>Z152/#REF!</f>
        <v>#REF!</v>
      </c>
      <c r="AA155" s="24" t="e">
        <f>AA152/#REF!</f>
        <v>#REF!</v>
      </c>
      <c r="AB155" s="24" t="e">
        <f>AB152/#REF!</f>
        <v>#REF!</v>
      </c>
      <c r="AC155" s="24" t="e">
        <f>AC152/#REF!</f>
        <v>#REF!</v>
      </c>
      <c r="AD155" s="24" t="e">
        <f>AD152/#REF!</f>
        <v>#REF!</v>
      </c>
      <c r="AE155" s="24" t="e">
        <f>AE152/#REF!</f>
        <v>#REF!</v>
      </c>
      <c r="AF155" s="24" t="e">
        <f>AF152/#REF!</f>
        <v>#REF!</v>
      </c>
      <c r="AG155" s="24" t="e">
        <f>AG152/#REF!</f>
        <v>#REF!</v>
      </c>
      <c r="AH155" s="24" t="e">
        <f>AH152/#REF!</f>
        <v>#REF!</v>
      </c>
      <c r="AI155" s="25" t="e">
        <f>AI152/#REF!</f>
        <v>#REF!</v>
      </c>
    </row>
    <row r="156" spans="1:38" x14ac:dyDescent="0.4">
      <c r="A156" s="2" t="s">
        <v>105</v>
      </c>
      <c r="B156" s="2" t="s">
        <v>106</v>
      </c>
      <c r="D156" s="2">
        <v>4.6416566651204298E-4</v>
      </c>
      <c r="E156" s="2">
        <v>4.0167838473412779E-4</v>
      </c>
      <c r="F156" s="2">
        <v>2.6724077352087547E-4</v>
      </c>
      <c r="G156" s="2">
        <v>2.0363650595894037E-4</v>
      </c>
      <c r="H156" s="2">
        <v>1.4824715314788828E-4</v>
      </c>
      <c r="I156" s="2">
        <v>2.2034285611883926E-4</v>
      </c>
      <c r="J156" s="2">
        <v>2.6559086101089394E-4</v>
      </c>
      <c r="K156" s="2">
        <v>2.5454917900763068E-4</v>
      </c>
      <c r="L156" s="2">
        <v>2.4261501301949077E-4</v>
      </c>
      <c r="M156" s="2">
        <v>2.0100714927115756E-4</v>
      </c>
      <c r="N156" s="2">
        <v>1.9036689542016236E-4</v>
      </c>
      <c r="O156" s="2">
        <v>2.0064405250579077E-4</v>
      </c>
      <c r="P156" s="2">
        <v>1.8157639544130286E-4</v>
      </c>
      <c r="Q156" s="2">
        <v>1.8703989058048307E-4</v>
      </c>
      <c r="R156" s="2">
        <v>2.0645459593946633E-4</v>
      </c>
      <c r="S156" s="2">
        <v>1.8000000000000001E-4</v>
      </c>
      <c r="T156" s="2">
        <v>1.9000000000000001E-4</v>
      </c>
      <c r="U156" s="2">
        <v>2.7999999999999998E-4</v>
      </c>
      <c r="V156" s="2">
        <v>2.4000000000000001E-4</v>
      </c>
      <c r="W156" s="2">
        <v>2.0000000000000001E-4</v>
      </c>
      <c r="X156" s="2">
        <v>2.3000000000000001E-4</v>
      </c>
      <c r="Y156" s="2">
        <v>2.3000000000000001E-4</v>
      </c>
      <c r="Z156" s="2">
        <v>2.5000000000000001E-4</v>
      </c>
      <c r="AA156" s="2">
        <v>2.5000000000000001E-4</v>
      </c>
      <c r="AB156" s="2">
        <v>2.9999999999999997E-4</v>
      </c>
      <c r="AC156" s="2">
        <v>3.2000000000000003E-4</v>
      </c>
      <c r="AD156" s="2">
        <v>3.4000000000000002E-4</v>
      </c>
      <c r="AE156" s="2">
        <v>3.8000000000000002E-4</v>
      </c>
      <c r="AF156" s="2">
        <v>4.0999999999999999E-4</v>
      </c>
      <c r="AG156" s="2">
        <v>4.0999999999999999E-4</v>
      </c>
      <c r="AH156" s="2">
        <v>3.6000000000000002E-4</v>
      </c>
      <c r="AI156" s="28">
        <v>3.6000000000000002E-4</v>
      </c>
      <c r="AJ156" s="2">
        <v>4.4999999999999999E-4</v>
      </c>
      <c r="AK156" s="2">
        <v>4.2999999999999999E-4</v>
      </c>
      <c r="AL156" s="2">
        <v>5.1999999999999995E-4</v>
      </c>
    </row>
    <row r="158" spans="1:38" x14ac:dyDescent="0.4">
      <c r="A158" s="9" t="s">
        <v>107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8" x14ac:dyDescent="0.4">
      <c r="A159" s="2" t="s">
        <v>36</v>
      </c>
      <c r="D159" s="10">
        <f t="shared" ref="D159:AL159" si="43">D163</f>
        <v>7.8072254062894143E-5</v>
      </c>
      <c r="E159" s="10">
        <f t="shared" si="43"/>
        <v>6.7892650026398207E-5</v>
      </c>
      <c r="F159" s="10">
        <f t="shared" si="43"/>
        <v>4.6724709706507398E-5</v>
      </c>
      <c r="G159" s="10">
        <f t="shared" si="43"/>
        <v>4.7787934160498991E-5</v>
      </c>
      <c r="H159" s="10">
        <f t="shared" si="43"/>
        <v>3.7033222212262401E-5</v>
      </c>
      <c r="I159" s="10">
        <f t="shared" si="43"/>
        <v>5.71759396906224E-5</v>
      </c>
      <c r="J159" s="10">
        <f t="shared" si="43"/>
        <v>5.7653765672013461E-5</v>
      </c>
      <c r="K159" s="10">
        <f t="shared" si="43"/>
        <v>5.3436922671610591E-5</v>
      </c>
      <c r="L159" s="10">
        <f t="shared" si="43"/>
        <v>4.8302793204576511E-5</v>
      </c>
      <c r="M159" s="10">
        <f t="shared" si="43"/>
        <v>3.9148281565433036E-5</v>
      </c>
      <c r="N159" s="10">
        <f t="shared" si="43"/>
        <v>3.5409226206320039E-5</v>
      </c>
      <c r="O159" s="10">
        <f t="shared" si="43"/>
        <v>3.421595729209497E-5</v>
      </c>
      <c r="P159" s="10">
        <f t="shared" si="43"/>
        <v>3.297504024222067E-5</v>
      </c>
      <c r="Q159" s="10">
        <f t="shared" si="43"/>
        <v>2.0421932009796386E-5</v>
      </c>
      <c r="R159" s="10">
        <f t="shared" si="43"/>
        <v>2.018692329693295E-5</v>
      </c>
      <c r="S159" s="10">
        <f t="shared" si="43"/>
        <v>2.0999999999999999E-5</v>
      </c>
      <c r="T159" s="10">
        <f t="shared" si="43"/>
        <v>1.4E-5</v>
      </c>
      <c r="U159" s="10">
        <f t="shared" si="43"/>
        <v>2.4000000000000001E-5</v>
      </c>
      <c r="V159" s="10">
        <f t="shared" si="43"/>
        <v>2.5999999999999998E-5</v>
      </c>
      <c r="W159" s="10">
        <f t="shared" si="43"/>
        <v>2.5000000000000001E-5</v>
      </c>
      <c r="X159" s="10">
        <f t="shared" si="43"/>
        <v>2.0999999999999999E-5</v>
      </c>
      <c r="Y159" s="10">
        <f t="shared" si="43"/>
        <v>2.0999999999999999E-5</v>
      </c>
      <c r="Z159" s="10">
        <f t="shared" si="43"/>
        <v>2.0999999999999999E-5</v>
      </c>
      <c r="AA159" s="10">
        <f t="shared" si="43"/>
        <v>2.0000000000000002E-5</v>
      </c>
      <c r="AB159" s="10">
        <f t="shared" si="43"/>
        <v>3.1000000000000001E-5</v>
      </c>
      <c r="AC159" s="10">
        <f t="shared" si="43"/>
        <v>3.6000000000000001E-5</v>
      </c>
      <c r="AD159" s="10">
        <f t="shared" si="43"/>
        <v>6.0999999999999999E-5</v>
      </c>
      <c r="AE159" s="10">
        <f t="shared" si="43"/>
        <v>7.2000000000000002E-5</v>
      </c>
      <c r="AF159" s="10">
        <f t="shared" si="43"/>
        <v>8.0000000000000007E-5</v>
      </c>
      <c r="AG159" s="10">
        <f t="shared" si="43"/>
        <v>9.1000000000000003E-5</v>
      </c>
      <c r="AH159" s="10">
        <f t="shared" si="43"/>
        <v>9.7999999999999997E-5</v>
      </c>
      <c r="AI159" s="27">
        <f t="shared" si="43"/>
        <v>9.6000000000000002E-5</v>
      </c>
      <c r="AJ159" s="27">
        <f t="shared" si="43"/>
        <v>8.8999999999999995E-5</v>
      </c>
      <c r="AK159" s="27">
        <f t="shared" si="43"/>
        <v>1.1E-4</v>
      </c>
      <c r="AL159" s="27">
        <f t="shared" si="43"/>
        <v>1.3999999999999999E-4</v>
      </c>
    </row>
    <row r="160" spans="1:38" x14ac:dyDescent="0.4">
      <c r="A160" s="14" t="s">
        <v>26</v>
      </c>
      <c r="B160" s="14"/>
      <c r="C160" s="14"/>
      <c r="D160" s="14"/>
      <c r="E160" s="15">
        <f t="shared" ref="E160:AL160" si="44">(E159-$D159)/$D159</f>
        <v>-0.13038696216322077</v>
      </c>
      <c r="F160" s="15">
        <f t="shared" si="44"/>
        <v>-0.40151965295037478</v>
      </c>
      <c r="G160" s="15">
        <f t="shared" si="44"/>
        <v>-0.38790118545826074</v>
      </c>
      <c r="H160" s="15">
        <f t="shared" si="44"/>
        <v>-0.52565450227133381</v>
      </c>
      <c r="I160" s="15">
        <f t="shared" si="44"/>
        <v>-0.26765352970900397</v>
      </c>
      <c r="J160" s="15">
        <f t="shared" si="44"/>
        <v>-0.26153322503576976</v>
      </c>
      <c r="K160" s="15">
        <f t="shared" si="44"/>
        <v>-0.3155452815726007</v>
      </c>
      <c r="L160" s="15">
        <f t="shared" si="44"/>
        <v>-0.38130653733060765</v>
      </c>
      <c r="M160" s="15">
        <f t="shared" si="44"/>
        <v>-0.4985634520825335</v>
      </c>
      <c r="N160" s="15">
        <f t="shared" si="44"/>
        <v>-0.54645569503098046</v>
      </c>
      <c r="O160" s="15">
        <f t="shared" si="44"/>
        <v>-0.56173985620383171</v>
      </c>
      <c r="P160" s="15">
        <f t="shared" si="44"/>
        <v>-0.57763432556134031</v>
      </c>
      <c r="Q160" s="15">
        <f t="shared" si="44"/>
        <v>-0.73842266686261293</v>
      </c>
      <c r="R160" s="15">
        <f t="shared" si="44"/>
        <v>-0.74143281067982758</v>
      </c>
      <c r="S160" s="20">
        <f t="shared" si="44"/>
        <v>-0.73101839761046694</v>
      </c>
      <c r="T160" s="15">
        <f t="shared" si="44"/>
        <v>-0.82067893174031126</v>
      </c>
      <c r="U160" s="15">
        <f t="shared" si="44"/>
        <v>-0.69259245441196216</v>
      </c>
      <c r="V160" s="15">
        <f t="shared" si="44"/>
        <v>-0.66697515894629245</v>
      </c>
      <c r="W160" s="15">
        <f t="shared" si="44"/>
        <v>-0.6797838066791273</v>
      </c>
      <c r="X160" s="15">
        <f t="shared" si="44"/>
        <v>-0.73101839761046694</v>
      </c>
      <c r="Y160" s="15">
        <f t="shared" si="44"/>
        <v>-0.73101839761046694</v>
      </c>
      <c r="Z160" s="15">
        <f t="shared" si="44"/>
        <v>-0.73101839761046694</v>
      </c>
      <c r="AA160" s="15">
        <f t="shared" si="44"/>
        <v>-0.74382704534330191</v>
      </c>
      <c r="AB160" s="15">
        <f t="shared" si="44"/>
        <v>-0.60293192028211784</v>
      </c>
      <c r="AC160" s="15">
        <f t="shared" si="44"/>
        <v>-0.53888868161794334</v>
      </c>
      <c r="AD160" s="15">
        <f t="shared" si="44"/>
        <v>-0.21867248829707064</v>
      </c>
      <c r="AE160" s="15">
        <f t="shared" si="44"/>
        <v>-7.7777363235886604E-2</v>
      </c>
      <c r="AF160" s="15">
        <f t="shared" si="44"/>
        <v>2.4691818626792723E-2</v>
      </c>
      <c r="AG160" s="15">
        <f t="shared" si="44"/>
        <v>0.16558694368797666</v>
      </c>
      <c r="AH160" s="15">
        <f t="shared" si="44"/>
        <v>0.25524747781782092</v>
      </c>
      <c r="AI160" s="21">
        <f t="shared" si="44"/>
        <v>0.22963018235215119</v>
      </c>
      <c r="AJ160" s="21">
        <f t="shared" si="44"/>
        <v>0.13996964822230673</v>
      </c>
      <c r="AK160" s="21">
        <f t="shared" si="44"/>
        <v>0.4089512506118399</v>
      </c>
      <c r="AL160" s="21">
        <f t="shared" si="44"/>
        <v>0.79321068259688698</v>
      </c>
    </row>
    <row r="161" spans="1:38" x14ac:dyDescent="0.4">
      <c r="A161" s="16" t="s">
        <v>27</v>
      </c>
      <c r="D161" s="10"/>
      <c r="E161" s="17">
        <f t="shared" ref="E161:AL161" si="45">(E159-D159)/D159</f>
        <v>-0.13038696216322077</v>
      </c>
      <c r="F161" s="17">
        <f t="shared" si="45"/>
        <v>-0.31178544822834625</v>
      </c>
      <c r="G161" s="17">
        <f t="shared" si="45"/>
        <v>2.27550788580612E-2</v>
      </c>
      <c r="H161" s="17">
        <f t="shared" si="45"/>
        <v>-0.22505078190063973</v>
      </c>
      <c r="I161" s="17">
        <f t="shared" si="45"/>
        <v>0.54390939472964261</v>
      </c>
      <c r="J161" s="17">
        <f t="shared" si="45"/>
        <v>8.3571163670691784E-3</v>
      </c>
      <c r="K161" s="17">
        <f t="shared" si="45"/>
        <v>-7.3140807911699482E-2</v>
      </c>
      <c r="L161" s="17">
        <f t="shared" si="45"/>
        <v>-9.6078314587559263E-2</v>
      </c>
      <c r="M161" s="17">
        <f t="shared" si="45"/>
        <v>-0.18952344226495205</v>
      </c>
      <c r="N161" s="17">
        <f t="shared" si="45"/>
        <v>-9.5510076294497967E-2</v>
      </c>
      <c r="O161" s="17">
        <f t="shared" si="45"/>
        <v>-3.3699378440867699E-2</v>
      </c>
      <c r="P161" s="17">
        <f t="shared" si="45"/>
        <v>-3.6267202442440298E-2</v>
      </c>
      <c r="Q161" s="17">
        <f t="shared" si="45"/>
        <v>-0.38068515277659926</v>
      </c>
      <c r="R161" s="17">
        <f t="shared" si="45"/>
        <v>-1.1507663072754425E-2</v>
      </c>
      <c r="S161" s="17">
        <f t="shared" si="45"/>
        <v>4.0277395971013624E-2</v>
      </c>
      <c r="T161" s="17">
        <f t="shared" si="45"/>
        <v>-0.33333333333333331</v>
      </c>
      <c r="U161" s="17">
        <f t="shared" si="45"/>
        <v>0.7142857142857143</v>
      </c>
      <c r="V161" s="17">
        <f t="shared" si="45"/>
        <v>8.3333333333333245E-2</v>
      </c>
      <c r="W161" s="17">
        <f t="shared" si="45"/>
        <v>-3.846153846153836E-2</v>
      </c>
      <c r="X161" s="17">
        <f t="shared" si="45"/>
        <v>-0.16000000000000009</v>
      </c>
      <c r="Y161" s="17">
        <f t="shared" si="45"/>
        <v>0</v>
      </c>
      <c r="Z161" s="17">
        <f t="shared" si="45"/>
        <v>0</v>
      </c>
      <c r="AA161" s="17">
        <f t="shared" si="45"/>
        <v>-4.7619047619047492E-2</v>
      </c>
      <c r="AB161" s="17">
        <f t="shared" si="45"/>
        <v>0.54999999999999993</v>
      </c>
      <c r="AC161" s="17">
        <f t="shared" si="45"/>
        <v>0.16129032258064513</v>
      </c>
      <c r="AD161" s="17">
        <f t="shared" si="45"/>
        <v>0.69444444444444442</v>
      </c>
      <c r="AE161" s="17">
        <f t="shared" si="45"/>
        <v>0.18032786885245908</v>
      </c>
      <c r="AF161" s="17">
        <f t="shared" si="45"/>
        <v>0.11111111111111117</v>
      </c>
      <c r="AG161" s="17">
        <f t="shared" si="45"/>
        <v>0.13749999999999996</v>
      </c>
      <c r="AH161" s="22">
        <f t="shared" si="45"/>
        <v>7.6923076923076858E-2</v>
      </c>
      <c r="AI161" s="23">
        <f t="shared" si="45"/>
        <v>-2.0408163265306065E-2</v>
      </c>
      <c r="AJ161" s="23">
        <f t="shared" si="45"/>
        <v>-7.2916666666666741E-2</v>
      </c>
      <c r="AK161" s="23">
        <f t="shared" si="45"/>
        <v>0.23595505617977539</v>
      </c>
      <c r="AL161" s="23">
        <f t="shared" si="45"/>
        <v>0.2727272727272726</v>
      </c>
    </row>
    <row r="162" spans="1:38" hidden="1" x14ac:dyDescent="0.4">
      <c r="A162" s="2" t="s">
        <v>37</v>
      </c>
      <c r="D162" s="24" t="e">
        <f>D159/#REF!</f>
        <v>#REF!</v>
      </c>
      <c r="E162" s="24" t="e">
        <f>E159/#REF!</f>
        <v>#REF!</v>
      </c>
      <c r="F162" s="24" t="e">
        <f>F159/#REF!</f>
        <v>#REF!</v>
      </c>
      <c r="G162" s="24" t="e">
        <f>G159/#REF!</f>
        <v>#REF!</v>
      </c>
      <c r="H162" s="24" t="e">
        <f>H159/#REF!</f>
        <v>#REF!</v>
      </c>
      <c r="I162" s="24" t="e">
        <f>I159/#REF!</f>
        <v>#REF!</v>
      </c>
      <c r="J162" s="24" t="e">
        <f>J159/#REF!</f>
        <v>#REF!</v>
      </c>
      <c r="K162" s="24" t="e">
        <f>K159/#REF!</f>
        <v>#REF!</v>
      </c>
      <c r="L162" s="24" t="e">
        <f>L159/#REF!</f>
        <v>#REF!</v>
      </c>
      <c r="M162" s="24" t="e">
        <f>M159/#REF!</f>
        <v>#REF!</v>
      </c>
      <c r="N162" s="24" t="e">
        <f>N159/#REF!</f>
        <v>#REF!</v>
      </c>
      <c r="O162" s="24" t="e">
        <f>O159/#REF!</f>
        <v>#REF!</v>
      </c>
      <c r="P162" s="24" t="e">
        <f>P159/#REF!</f>
        <v>#REF!</v>
      </c>
      <c r="Q162" s="24" t="e">
        <f>Q159/#REF!</f>
        <v>#REF!</v>
      </c>
      <c r="R162" s="24" t="e">
        <f>R159/#REF!</f>
        <v>#REF!</v>
      </c>
      <c r="S162" s="24" t="e">
        <f>S159/#REF!</f>
        <v>#REF!</v>
      </c>
      <c r="T162" s="24" t="e">
        <f>T159/#REF!</f>
        <v>#REF!</v>
      </c>
      <c r="U162" s="24" t="e">
        <f>U159/#REF!</f>
        <v>#REF!</v>
      </c>
      <c r="V162" s="24" t="e">
        <f>V159/#REF!</f>
        <v>#REF!</v>
      </c>
      <c r="W162" s="24" t="e">
        <f>W159/#REF!</f>
        <v>#REF!</v>
      </c>
      <c r="X162" s="24" t="e">
        <f>X159/#REF!</f>
        <v>#REF!</v>
      </c>
      <c r="Y162" s="24" t="e">
        <f>Y159/#REF!</f>
        <v>#REF!</v>
      </c>
      <c r="Z162" s="24" t="e">
        <f>Z159/#REF!</f>
        <v>#REF!</v>
      </c>
      <c r="AA162" s="24" t="e">
        <f>AA159/#REF!</f>
        <v>#REF!</v>
      </c>
      <c r="AB162" s="24" t="e">
        <f>AB159/#REF!</f>
        <v>#REF!</v>
      </c>
      <c r="AC162" s="24" t="e">
        <f>AC159/#REF!</f>
        <v>#REF!</v>
      </c>
      <c r="AD162" s="24" t="e">
        <f>AD159/#REF!</f>
        <v>#REF!</v>
      </c>
      <c r="AE162" s="24" t="e">
        <f>AE159/#REF!</f>
        <v>#REF!</v>
      </c>
      <c r="AF162" s="24" t="e">
        <f>AF159/#REF!</f>
        <v>#REF!</v>
      </c>
      <c r="AG162" s="24" t="e">
        <f>AG159/#REF!</f>
        <v>#REF!</v>
      </c>
      <c r="AH162" s="24" t="e">
        <f>AH159/#REF!</f>
        <v>#REF!</v>
      </c>
      <c r="AI162" s="25" t="e">
        <f>AI159/#REF!</f>
        <v>#REF!</v>
      </c>
    </row>
    <row r="163" spans="1:38" x14ac:dyDescent="0.4">
      <c r="A163" s="2" t="s">
        <v>108</v>
      </c>
      <c r="B163" s="2" t="s">
        <v>109</v>
      </c>
      <c r="D163" s="2">
        <v>7.8072254062894143E-5</v>
      </c>
      <c r="E163" s="2">
        <v>6.7892650026398207E-5</v>
      </c>
      <c r="F163" s="2">
        <v>4.6724709706507398E-5</v>
      </c>
      <c r="G163" s="2">
        <v>4.7787934160498991E-5</v>
      </c>
      <c r="H163" s="2">
        <v>3.7033222212262401E-5</v>
      </c>
      <c r="I163" s="2">
        <v>5.71759396906224E-5</v>
      </c>
      <c r="J163" s="2">
        <v>5.7653765672013461E-5</v>
      </c>
      <c r="K163" s="2">
        <v>5.3436922671610591E-5</v>
      </c>
      <c r="L163" s="2">
        <v>4.8302793204576511E-5</v>
      </c>
      <c r="M163" s="2">
        <v>3.9148281565433036E-5</v>
      </c>
      <c r="N163" s="2">
        <v>3.5409226206320039E-5</v>
      </c>
      <c r="O163" s="2">
        <v>3.421595729209497E-5</v>
      </c>
      <c r="P163" s="2">
        <v>3.297504024222067E-5</v>
      </c>
      <c r="Q163" s="2">
        <v>2.0421932009796386E-5</v>
      </c>
      <c r="R163" s="2">
        <v>2.018692329693295E-5</v>
      </c>
      <c r="S163" s="2">
        <v>2.0999999999999999E-5</v>
      </c>
      <c r="T163" s="2">
        <v>1.4E-5</v>
      </c>
      <c r="U163" s="2">
        <v>2.4000000000000001E-5</v>
      </c>
      <c r="V163" s="2">
        <v>2.5999999999999998E-5</v>
      </c>
      <c r="W163" s="2">
        <v>2.5000000000000001E-5</v>
      </c>
      <c r="X163" s="2">
        <v>2.0999999999999999E-5</v>
      </c>
      <c r="Y163" s="2">
        <v>2.0999999999999999E-5</v>
      </c>
      <c r="Z163" s="2">
        <v>2.0999999999999999E-5</v>
      </c>
      <c r="AA163" s="2">
        <v>2.0000000000000002E-5</v>
      </c>
      <c r="AB163" s="2">
        <v>3.1000000000000001E-5</v>
      </c>
      <c r="AC163" s="2">
        <v>3.6000000000000001E-5</v>
      </c>
      <c r="AD163" s="2">
        <v>6.0999999999999999E-5</v>
      </c>
      <c r="AE163" s="2">
        <v>7.2000000000000002E-5</v>
      </c>
      <c r="AF163" s="2">
        <v>8.0000000000000007E-5</v>
      </c>
      <c r="AG163" s="2">
        <v>9.1000000000000003E-5</v>
      </c>
      <c r="AH163" s="2">
        <v>9.7999999999999997E-5</v>
      </c>
      <c r="AI163" s="28">
        <v>9.6000000000000002E-5</v>
      </c>
      <c r="AJ163" s="2">
        <v>8.8999999999999995E-5</v>
      </c>
      <c r="AK163" s="2">
        <v>1.1E-4</v>
      </c>
      <c r="AL163" s="2">
        <v>1.3999999999999999E-4</v>
      </c>
    </row>
    <row r="165" spans="1:38" hidden="1" x14ac:dyDescent="0.4">
      <c r="A165" s="9" t="s">
        <v>110</v>
      </c>
    </row>
    <row r="166" spans="1:38" hidden="1" x14ac:dyDescent="0.4">
      <c r="A166" s="2" t="s">
        <v>36</v>
      </c>
      <c r="S166" s="56" t="s">
        <v>74</v>
      </c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</row>
    <row r="167" spans="1:38" hidden="1" x14ac:dyDescent="0.4">
      <c r="A167" s="14" t="s">
        <v>75</v>
      </c>
      <c r="B167" s="14"/>
      <c r="C167" s="14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8" hidden="1" x14ac:dyDescent="0.4">
      <c r="A168" s="16" t="s">
        <v>27</v>
      </c>
      <c r="D168" s="10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0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8" hidden="1" x14ac:dyDescent="0.4">
      <c r="A169" s="2" t="s">
        <v>37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8" hidden="1" x14ac:dyDescent="0.4">
      <c r="A170" s="2" t="s">
        <v>111</v>
      </c>
      <c r="B170" s="2" t="s">
        <v>112</v>
      </c>
      <c r="S170" s="56" t="s">
        <v>74</v>
      </c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</row>
    <row r="172" spans="1:38" hidden="1" x14ac:dyDescent="0.4">
      <c r="A172" s="9" t="s">
        <v>113</v>
      </c>
    </row>
    <row r="173" spans="1:38" hidden="1" x14ac:dyDescent="0.4">
      <c r="A173" s="2" t="s">
        <v>36</v>
      </c>
      <c r="D173" s="10">
        <f t="shared" ref="D173:AI173" si="46">D177</f>
        <v>0</v>
      </c>
      <c r="E173" s="10">
        <f t="shared" si="46"/>
        <v>0</v>
      </c>
      <c r="F173" s="10">
        <f t="shared" si="46"/>
        <v>0</v>
      </c>
      <c r="G173" s="10">
        <f t="shared" si="46"/>
        <v>0</v>
      </c>
      <c r="H173" s="10">
        <f t="shared" si="46"/>
        <v>0</v>
      </c>
      <c r="I173" s="10">
        <f t="shared" si="46"/>
        <v>0</v>
      </c>
      <c r="J173" s="10">
        <f t="shared" si="46"/>
        <v>0</v>
      </c>
      <c r="K173" s="10">
        <f t="shared" si="46"/>
        <v>0</v>
      </c>
      <c r="L173" s="10">
        <f t="shared" si="46"/>
        <v>0</v>
      </c>
      <c r="M173" s="10">
        <f t="shared" si="46"/>
        <v>0</v>
      </c>
      <c r="N173" s="10">
        <f t="shared" si="46"/>
        <v>0</v>
      </c>
      <c r="O173" s="10">
        <f t="shared" si="46"/>
        <v>0</v>
      </c>
      <c r="P173" s="10">
        <f t="shared" si="46"/>
        <v>0</v>
      </c>
      <c r="Q173" s="10">
        <f t="shared" si="46"/>
        <v>0</v>
      </c>
      <c r="R173" s="10">
        <f t="shared" si="46"/>
        <v>0</v>
      </c>
      <c r="S173" s="10">
        <f t="shared" si="46"/>
        <v>0</v>
      </c>
      <c r="T173" s="10">
        <f t="shared" si="46"/>
        <v>0</v>
      </c>
      <c r="U173" s="10">
        <f t="shared" si="46"/>
        <v>0</v>
      </c>
      <c r="V173" s="10">
        <f t="shared" si="46"/>
        <v>0</v>
      </c>
      <c r="W173" s="10">
        <f t="shared" si="46"/>
        <v>0</v>
      </c>
      <c r="X173" s="10">
        <f t="shared" si="46"/>
        <v>0</v>
      </c>
      <c r="Y173" s="10">
        <f t="shared" si="46"/>
        <v>0</v>
      </c>
      <c r="Z173" s="10">
        <f t="shared" si="46"/>
        <v>0</v>
      </c>
      <c r="AA173" s="10">
        <f t="shared" si="46"/>
        <v>0</v>
      </c>
      <c r="AB173" s="10">
        <f t="shared" si="46"/>
        <v>0</v>
      </c>
      <c r="AC173" s="10">
        <f t="shared" si="46"/>
        <v>0</v>
      </c>
      <c r="AD173" s="10">
        <f t="shared" si="46"/>
        <v>0</v>
      </c>
      <c r="AE173" s="10">
        <f t="shared" si="46"/>
        <v>0</v>
      </c>
      <c r="AF173" s="10">
        <f t="shared" si="46"/>
        <v>0</v>
      </c>
      <c r="AG173" s="10">
        <f t="shared" si="46"/>
        <v>0</v>
      </c>
      <c r="AH173" s="10">
        <f t="shared" si="46"/>
        <v>0</v>
      </c>
      <c r="AI173" s="27">
        <f t="shared" si="46"/>
        <v>0</v>
      </c>
    </row>
    <row r="174" spans="1:38" hidden="1" x14ac:dyDescent="0.4">
      <c r="A174" s="14" t="s">
        <v>26</v>
      </c>
      <c r="B174" s="14"/>
      <c r="C174" s="14"/>
      <c r="D174" s="14"/>
      <c r="E174" s="15" t="e">
        <f t="shared" ref="E174:AI174" si="47">(E173-$D173)/$D173</f>
        <v>#DIV/0!</v>
      </c>
      <c r="F174" s="15" t="e">
        <f t="shared" si="47"/>
        <v>#DIV/0!</v>
      </c>
      <c r="G174" s="15" t="e">
        <f t="shared" si="47"/>
        <v>#DIV/0!</v>
      </c>
      <c r="H174" s="15" t="e">
        <f t="shared" si="47"/>
        <v>#DIV/0!</v>
      </c>
      <c r="I174" s="15" t="e">
        <f t="shared" si="47"/>
        <v>#DIV/0!</v>
      </c>
      <c r="J174" s="15" t="e">
        <f t="shared" si="47"/>
        <v>#DIV/0!</v>
      </c>
      <c r="K174" s="15" t="e">
        <f t="shared" si="47"/>
        <v>#DIV/0!</v>
      </c>
      <c r="L174" s="15" t="e">
        <f t="shared" si="47"/>
        <v>#DIV/0!</v>
      </c>
      <c r="M174" s="15" t="e">
        <f t="shared" si="47"/>
        <v>#DIV/0!</v>
      </c>
      <c r="N174" s="15" t="e">
        <f t="shared" si="47"/>
        <v>#DIV/0!</v>
      </c>
      <c r="O174" s="15" t="e">
        <f t="shared" si="47"/>
        <v>#DIV/0!</v>
      </c>
      <c r="P174" s="15" t="e">
        <f t="shared" si="47"/>
        <v>#DIV/0!</v>
      </c>
      <c r="Q174" s="15" t="e">
        <f t="shared" si="47"/>
        <v>#DIV/0!</v>
      </c>
      <c r="R174" s="15" t="e">
        <f t="shared" si="47"/>
        <v>#DIV/0!</v>
      </c>
      <c r="S174" s="20" t="e">
        <f t="shared" si="47"/>
        <v>#DIV/0!</v>
      </c>
      <c r="T174" s="15" t="e">
        <f t="shared" si="47"/>
        <v>#DIV/0!</v>
      </c>
      <c r="U174" s="15" t="e">
        <f t="shared" si="47"/>
        <v>#DIV/0!</v>
      </c>
      <c r="V174" s="15" t="e">
        <f t="shared" si="47"/>
        <v>#DIV/0!</v>
      </c>
      <c r="W174" s="15" t="e">
        <f t="shared" si="47"/>
        <v>#DIV/0!</v>
      </c>
      <c r="X174" s="15" t="e">
        <f t="shared" si="47"/>
        <v>#DIV/0!</v>
      </c>
      <c r="Y174" s="15" t="e">
        <f t="shared" si="47"/>
        <v>#DIV/0!</v>
      </c>
      <c r="Z174" s="15" t="e">
        <f t="shared" si="47"/>
        <v>#DIV/0!</v>
      </c>
      <c r="AA174" s="15" t="e">
        <f t="shared" si="47"/>
        <v>#DIV/0!</v>
      </c>
      <c r="AB174" s="15" t="e">
        <f t="shared" si="47"/>
        <v>#DIV/0!</v>
      </c>
      <c r="AC174" s="15" t="e">
        <f t="shared" si="47"/>
        <v>#DIV/0!</v>
      </c>
      <c r="AD174" s="15" t="e">
        <f t="shared" si="47"/>
        <v>#DIV/0!</v>
      </c>
      <c r="AE174" s="15" t="e">
        <f t="shared" si="47"/>
        <v>#DIV/0!</v>
      </c>
      <c r="AF174" s="15" t="e">
        <f t="shared" si="47"/>
        <v>#DIV/0!</v>
      </c>
      <c r="AG174" s="15" t="e">
        <f t="shared" si="47"/>
        <v>#DIV/0!</v>
      </c>
      <c r="AH174" s="15" t="e">
        <f t="shared" si="47"/>
        <v>#DIV/0!</v>
      </c>
      <c r="AI174" s="21" t="e">
        <f t="shared" si="47"/>
        <v>#DIV/0!</v>
      </c>
    </row>
    <row r="175" spans="1:38" hidden="1" x14ac:dyDescent="0.4">
      <c r="A175" s="16" t="s">
        <v>27</v>
      </c>
      <c r="D175" s="10"/>
      <c r="E175" s="17" t="e">
        <f t="shared" ref="E175:AI175" si="48">(E173-D173)/D173</f>
        <v>#DIV/0!</v>
      </c>
      <c r="F175" s="17" t="e">
        <f t="shared" si="48"/>
        <v>#DIV/0!</v>
      </c>
      <c r="G175" s="17" t="e">
        <f t="shared" si="48"/>
        <v>#DIV/0!</v>
      </c>
      <c r="H175" s="17" t="e">
        <f t="shared" si="48"/>
        <v>#DIV/0!</v>
      </c>
      <c r="I175" s="17" t="e">
        <f t="shared" si="48"/>
        <v>#DIV/0!</v>
      </c>
      <c r="J175" s="17" t="e">
        <f t="shared" si="48"/>
        <v>#DIV/0!</v>
      </c>
      <c r="K175" s="17" t="e">
        <f t="shared" si="48"/>
        <v>#DIV/0!</v>
      </c>
      <c r="L175" s="17" t="e">
        <f t="shared" si="48"/>
        <v>#DIV/0!</v>
      </c>
      <c r="M175" s="17" t="e">
        <f t="shared" si="48"/>
        <v>#DIV/0!</v>
      </c>
      <c r="N175" s="17" t="e">
        <f t="shared" si="48"/>
        <v>#DIV/0!</v>
      </c>
      <c r="O175" s="17" t="e">
        <f t="shared" si="48"/>
        <v>#DIV/0!</v>
      </c>
      <c r="P175" s="17" t="e">
        <f t="shared" si="48"/>
        <v>#DIV/0!</v>
      </c>
      <c r="Q175" s="17" t="e">
        <f t="shared" si="48"/>
        <v>#DIV/0!</v>
      </c>
      <c r="R175" s="17" t="e">
        <f t="shared" si="48"/>
        <v>#DIV/0!</v>
      </c>
      <c r="S175" s="17" t="e">
        <f t="shared" si="48"/>
        <v>#DIV/0!</v>
      </c>
      <c r="T175" s="17" t="e">
        <f t="shared" si="48"/>
        <v>#DIV/0!</v>
      </c>
      <c r="U175" s="17" t="e">
        <f t="shared" si="48"/>
        <v>#DIV/0!</v>
      </c>
      <c r="V175" s="17" t="e">
        <f t="shared" si="48"/>
        <v>#DIV/0!</v>
      </c>
      <c r="W175" s="17" t="e">
        <f t="shared" si="48"/>
        <v>#DIV/0!</v>
      </c>
      <c r="X175" s="17" t="e">
        <f t="shared" si="48"/>
        <v>#DIV/0!</v>
      </c>
      <c r="Y175" s="17" t="e">
        <f t="shared" si="48"/>
        <v>#DIV/0!</v>
      </c>
      <c r="Z175" s="17" t="e">
        <f t="shared" si="48"/>
        <v>#DIV/0!</v>
      </c>
      <c r="AA175" s="17" t="e">
        <f t="shared" si="48"/>
        <v>#DIV/0!</v>
      </c>
      <c r="AB175" s="17" t="e">
        <f t="shared" si="48"/>
        <v>#DIV/0!</v>
      </c>
      <c r="AC175" s="17" t="e">
        <f t="shared" si="48"/>
        <v>#DIV/0!</v>
      </c>
      <c r="AD175" s="17" t="e">
        <f t="shared" si="48"/>
        <v>#DIV/0!</v>
      </c>
      <c r="AE175" s="17" t="e">
        <f t="shared" si="48"/>
        <v>#DIV/0!</v>
      </c>
      <c r="AF175" s="17" t="e">
        <f t="shared" si="48"/>
        <v>#DIV/0!</v>
      </c>
      <c r="AG175" s="17" t="e">
        <f t="shared" si="48"/>
        <v>#DIV/0!</v>
      </c>
      <c r="AH175" s="22" t="e">
        <f t="shared" si="48"/>
        <v>#DIV/0!</v>
      </c>
      <c r="AI175" s="23" t="e">
        <f t="shared" si="48"/>
        <v>#DIV/0!</v>
      </c>
    </row>
    <row r="176" spans="1:38" hidden="1" x14ac:dyDescent="0.4">
      <c r="A176" s="2" t="s">
        <v>37</v>
      </c>
      <c r="D176" s="24" t="e">
        <f>D173/#REF!</f>
        <v>#REF!</v>
      </c>
      <c r="E176" s="24" t="e">
        <f>E173/#REF!</f>
        <v>#REF!</v>
      </c>
      <c r="F176" s="24" t="e">
        <f>F173/#REF!</f>
        <v>#REF!</v>
      </c>
      <c r="G176" s="24" t="e">
        <f>G173/#REF!</f>
        <v>#REF!</v>
      </c>
      <c r="H176" s="24" t="e">
        <f>H173/#REF!</f>
        <v>#REF!</v>
      </c>
      <c r="I176" s="24" t="e">
        <f>I173/#REF!</f>
        <v>#REF!</v>
      </c>
      <c r="J176" s="24" t="e">
        <f>J173/#REF!</f>
        <v>#REF!</v>
      </c>
      <c r="K176" s="24" t="e">
        <f>K173/#REF!</f>
        <v>#REF!</v>
      </c>
      <c r="L176" s="24" t="e">
        <f>L173/#REF!</f>
        <v>#REF!</v>
      </c>
      <c r="M176" s="24" t="e">
        <f>M173/#REF!</f>
        <v>#REF!</v>
      </c>
      <c r="N176" s="24" t="e">
        <f>N173/#REF!</f>
        <v>#REF!</v>
      </c>
      <c r="O176" s="24" t="e">
        <f>O173/#REF!</f>
        <v>#REF!</v>
      </c>
      <c r="P176" s="24" t="e">
        <f>P173/#REF!</f>
        <v>#REF!</v>
      </c>
      <c r="Q176" s="24" t="e">
        <f>Q173/#REF!</f>
        <v>#REF!</v>
      </c>
      <c r="R176" s="24" t="e">
        <f>R173/#REF!</f>
        <v>#REF!</v>
      </c>
      <c r="S176" s="24" t="e">
        <f>S173/#REF!</f>
        <v>#REF!</v>
      </c>
      <c r="T176" s="24" t="e">
        <f>T173/#REF!</f>
        <v>#REF!</v>
      </c>
      <c r="U176" s="24" t="e">
        <f>U173/#REF!</f>
        <v>#REF!</v>
      </c>
      <c r="V176" s="24" t="e">
        <f>V173/#REF!</f>
        <v>#REF!</v>
      </c>
      <c r="W176" s="24" t="e">
        <f>W173/#REF!</f>
        <v>#REF!</v>
      </c>
      <c r="X176" s="24" t="e">
        <f>X173/#REF!</f>
        <v>#REF!</v>
      </c>
      <c r="Y176" s="24" t="e">
        <f>Y173/#REF!</f>
        <v>#REF!</v>
      </c>
      <c r="Z176" s="24" t="e">
        <f>Z173/#REF!</f>
        <v>#REF!</v>
      </c>
      <c r="AA176" s="24" t="e">
        <f>AA173/#REF!</f>
        <v>#REF!</v>
      </c>
      <c r="AB176" s="24" t="e">
        <f>AB173/#REF!</f>
        <v>#REF!</v>
      </c>
      <c r="AC176" s="24" t="e">
        <f>AC173/#REF!</f>
        <v>#REF!</v>
      </c>
      <c r="AD176" s="24" t="e">
        <f>AD173/#REF!</f>
        <v>#REF!</v>
      </c>
      <c r="AE176" s="24" t="e">
        <f>AE173/#REF!</f>
        <v>#REF!</v>
      </c>
      <c r="AF176" s="24" t="e">
        <f>AF173/#REF!</f>
        <v>#REF!</v>
      </c>
      <c r="AG176" s="24" t="e">
        <f>AG173/#REF!</f>
        <v>#REF!</v>
      </c>
      <c r="AH176" s="24" t="e">
        <f>AH173/#REF!</f>
        <v>#REF!</v>
      </c>
      <c r="AI176" s="25" t="e">
        <f>AI173/#REF!</f>
        <v>#REF!</v>
      </c>
    </row>
    <row r="177" spans="1:35" hidden="1" x14ac:dyDescent="0.4">
      <c r="A177" s="2" t="s">
        <v>114</v>
      </c>
      <c r="B177" s="2" t="s">
        <v>115</v>
      </c>
      <c r="AI177" s="28"/>
    </row>
    <row r="178" spans="1:35" hidden="1" x14ac:dyDescent="0.4"/>
    <row r="179" spans="1:35" hidden="1" x14ac:dyDescent="0.4">
      <c r="A179" s="9" t="s">
        <v>116</v>
      </c>
    </row>
    <row r="180" spans="1:35" hidden="1" x14ac:dyDescent="0.4">
      <c r="A180" s="2" t="s">
        <v>36</v>
      </c>
      <c r="D180" s="10">
        <f t="shared" ref="D180:AI180" si="49">D184</f>
        <v>0</v>
      </c>
      <c r="E180" s="10">
        <f t="shared" si="49"/>
        <v>0</v>
      </c>
      <c r="F180" s="10">
        <f t="shared" si="49"/>
        <v>0</v>
      </c>
      <c r="G180" s="10">
        <f t="shared" si="49"/>
        <v>0</v>
      </c>
      <c r="H180" s="10">
        <f t="shared" si="49"/>
        <v>0</v>
      </c>
      <c r="I180" s="10">
        <f t="shared" si="49"/>
        <v>0</v>
      </c>
      <c r="J180" s="10">
        <f t="shared" si="49"/>
        <v>0</v>
      </c>
      <c r="K180" s="10">
        <f t="shared" si="49"/>
        <v>0</v>
      </c>
      <c r="L180" s="10">
        <f t="shared" si="49"/>
        <v>0</v>
      </c>
      <c r="M180" s="10">
        <f t="shared" si="49"/>
        <v>0</v>
      </c>
      <c r="N180" s="10">
        <f t="shared" si="49"/>
        <v>0</v>
      </c>
      <c r="O180" s="10">
        <f t="shared" si="49"/>
        <v>0</v>
      </c>
      <c r="P180" s="10">
        <f t="shared" si="49"/>
        <v>0</v>
      </c>
      <c r="Q180" s="10">
        <f t="shared" si="49"/>
        <v>0</v>
      </c>
      <c r="R180" s="10">
        <f t="shared" si="49"/>
        <v>0</v>
      </c>
      <c r="S180" s="10">
        <f t="shared" si="49"/>
        <v>0</v>
      </c>
      <c r="T180" s="10">
        <f t="shared" si="49"/>
        <v>0</v>
      </c>
      <c r="U180" s="10">
        <f t="shared" si="49"/>
        <v>0</v>
      </c>
      <c r="V180" s="10">
        <f t="shared" si="49"/>
        <v>0</v>
      </c>
      <c r="W180" s="10">
        <f t="shared" si="49"/>
        <v>0</v>
      </c>
      <c r="X180" s="10">
        <f t="shared" si="49"/>
        <v>0</v>
      </c>
      <c r="Y180" s="10">
        <f t="shared" si="49"/>
        <v>0</v>
      </c>
      <c r="Z180" s="10">
        <f t="shared" si="49"/>
        <v>0</v>
      </c>
      <c r="AA180" s="10">
        <f t="shared" si="49"/>
        <v>0</v>
      </c>
      <c r="AB180" s="10">
        <f t="shared" si="49"/>
        <v>0</v>
      </c>
      <c r="AC180" s="10">
        <f t="shared" si="49"/>
        <v>0</v>
      </c>
      <c r="AD180" s="10">
        <f t="shared" si="49"/>
        <v>0</v>
      </c>
      <c r="AE180" s="10">
        <f t="shared" si="49"/>
        <v>0</v>
      </c>
      <c r="AF180" s="10">
        <f t="shared" si="49"/>
        <v>0</v>
      </c>
      <c r="AG180" s="10">
        <f t="shared" si="49"/>
        <v>0</v>
      </c>
      <c r="AH180" s="10">
        <f t="shared" si="49"/>
        <v>0</v>
      </c>
      <c r="AI180" s="27">
        <f t="shared" si="49"/>
        <v>0</v>
      </c>
    </row>
    <row r="181" spans="1:35" hidden="1" x14ac:dyDescent="0.4">
      <c r="A181" s="14" t="s">
        <v>26</v>
      </c>
      <c r="B181" s="14"/>
      <c r="C181" s="14"/>
      <c r="D181" s="14"/>
      <c r="E181" s="15" t="e">
        <f t="shared" ref="E181:AI181" si="50">(E180-$D180)/$D180</f>
        <v>#DIV/0!</v>
      </c>
      <c r="F181" s="15" t="e">
        <f t="shared" si="50"/>
        <v>#DIV/0!</v>
      </c>
      <c r="G181" s="15" t="e">
        <f t="shared" si="50"/>
        <v>#DIV/0!</v>
      </c>
      <c r="H181" s="15" t="e">
        <f t="shared" si="50"/>
        <v>#DIV/0!</v>
      </c>
      <c r="I181" s="15" t="e">
        <f t="shared" si="50"/>
        <v>#DIV/0!</v>
      </c>
      <c r="J181" s="15" t="e">
        <f t="shared" si="50"/>
        <v>#DIV/0!</v>
      </c>
      <c r="K181" s="15" t="e">
        <f t="shared" si="50"/>
        <v>#DIV/0!</v>
      </c>
      <c r="L181" s="15" t="e">
        <f t="shared" si="50"/>
        <v>#DIV/0!</v>
      </c>
      <c r="M181" s="15" t="e">
        <f t="shared" si="50"/>
        <v>#DIV/0!</v>
      </c>
      <c r="N181" s="15" t="e">
        <f t="shared" si="50"/>
        <v>#DIV/0!</v>
      </c>
      <c r="O181" s="15" t="e">
        <f t="shared" si="50"/>
        <v>#DIV/0!</v>
      </c>
      <c r="P181" s="15" t="e">
        <f t="shared" si="50"/>
        <v>#DIV/0!</v>
      </c>
      <c r="Q181" s="15" t="e">
        <f t="shared" si="50"/>
        <v>#DIV/0!</v>
      </c>
      <c r="R181" s="15" t="e">
        <f t="shared" si="50"/>
        <v>#DIV/0!</v>
      </c>
      <c r="S181" s="20" t="e">
        <f t="shared" si="50"/>
        <v>#DIV/0!</v>
      </c>
      <c r="T181" s="15" t="e">
        <f t="shared" si="50"/>
        <v>#DIV/0!</v>
      </c>
      <c r="U181" s="15" t="e">
        <f t="shared" si="50"/>
        <v>#DIV/0!</v>
      </c>
      <c r="V181" s="15" t="e">
        <f t="shared" si="50"/>
        <v>#DIV/0!</v>
      </c>
      <c r="W181" s="15" t="e">
        <f t="shared" si="50"/>
        <v>#DIV/0!</v>
      </c>
      <c r="X181" s="15" t="e">
        <f t="shared" si="50"/>
        <v>#DIV/0!</v>
      </c>
      <c r="Y181" s="15" t="e">
        <f t="shared" si="50"/>
        <v>#DIV/0!</v>
      </c>
      <c r="Z181" s="15" t="e">
        <f t="shared" si="50"/>
        <v>#DIV/0!</v>
      </c>
      <c r="AA181" s="15" t="e">
        <f t="shared" si="50"/>
        <v>#DIV/0!</v>
      </c>
      <c r="AB181" s="15" t="e">
        <f t="shared" si="50"/>
        <v>#DIV/0!</v>
      </c>
      <c r="AC181" s="15" t="e">
        <f t="shared" si="50"/>
        <v>#DIV/0!</v>
      </c>
      <c r="AD181" s="15" t="e">
        <f t="shared" si="50"/>
        <v>#DIV/0!</v>
      </c>
      <c r="AE181" s="15" t="e">
        <f t="shared" si="50"/>
        <v>#DIV/0!</v>
      </c>
      <c r="AF181" s="15" t="e">
        <f t="shared" si="50"/>
        <v>#DIV/0!</v>
      </c>
      <c r="AG181" s="15" t="e">
        <f t="shared" si="50"/>
        <v>#DIV/0!</v>
      </c>
      <c r="AH181" s="15" t="e">
        <f t="shared" si="50"/>
        <v>#DIV/0!</v>
      </c>
      <c r="AI181" s="21" t="e">
        <f t="shared" si="50"/>
        <v>#DIV/0!</v>
      </c>
    </row>
    <row r="182" spans="1:35" hidden="1" x14ac:dyDescent="0.4">
      <c r="A182" s="16" t="s">
        <v>27</v>
      </c>
      <c r="D182" s="10"/>
      <c r="E182" s="17" t="e">
        <f t="shared" ref="E182:AI182" si="51">(E180-D180)/D180</f>
        <v>#DIV/0!</v>
      </c>
      <c r="F182" s="17" t="e">
        <f t="shared" si="51"/>
        <v>#DIV/0!</v>
      </c>
      <c r="G182" s="17" t="e">
        <f t="shared" si="51"/>
        <v>#DIV/0!</v>
      </c>
      <c r="H182" s="17" t="e">
        <f t="shared" si="51"/>
        <v>#DIV/0!</v>
      </c>
      <c r="I182" s="17" t="e">
        <f t="shared" si="51"/>
        <v>#DIV/0!</v>
      </c>
      <c r="J182" s="17" t="e">
        <f t="shared" si="51"/>
        <v>#DIV/0!</v>
      </c>
      <c r="K182" s="17" t="e">
        <f t="shared" si="51"/>
        <v>#DIV/0!</v>
      </c>
      <c r="L182" s="17" t="e">
        <f t="shared" si="51"/>
        <v>#DIV/0!</v>
      </c>
      <c r="M182" s="17" t="e">
        <f t="shared" si="51"/>
        <v>#DIV/0!</v>
      </c>
      <c r="N182" s="17" t="e">
        <f t="shared" si="51"/>
        <v>#DIV/0!</v>
      </c>
      <c r="O182" s="17" t="e">
        <f t="shared" si="51"/>
        <v>#DIV/0!</v>
      </c>
      <c r="P182" s="17" t="e">
        <f t="shared" si="51"/>
        <v>#DIV/0!</v>
      </c>
      <c r="Q182" s="17" t="e">
        <f t="shared" si="51"/>
        <v>#DIV/0!</v>
      </c>
      <c r="R182" s="17" t="e">
        <f t="shared" si="51"/>
        <v>#DIV/0!</v>
      </c>
      <c r="S182" s="17" t="e">
        <f t="shared" si="51"/>
        <v>#DIV/0!</v>
      </c>
      <c r="T182" s="17" t="e">
        <f t="shared" si="51"/>
        <v>#DIV/0!</v>
      </c>
      <c r="U182" s="17" t="e">
        <f t="shared" si="51"/>
        <v>#DIV/0!</v>
      </c>
      <c r="V182" s="17" t="e">
        <f t="shared" si="51"/>
        <v>#DIV/0!</v>
      </c>
      <c r="W182" s="17" t="e">
        <f t="shared" si="51"/>
        <v>#DIV/0!</v>
      </c>
      <c r="X182" s="17" t="e">
        <f t="shared" si="51"/>
        <v>#DIV/0!</v>
      </c>
      <c r="Y182" s="17" t="e">
        <f t="shared" si="51"/>
        <v>#DIV/0!</v>
      </c>
      <c r="Z182" s="17" t="e">
        <f t="shared" si="51"/>
        <v>#DIV/0!</v>
      </c>
      <c r="AA182" s="17" t="e">
        <f t="shared" si="51"/>
        <v>#DIV/0!</v>
      </c>
      <c r="AB182" s="17" t="e">
        <f t="shared" si="51"/>
        <v>#DIV/0!</v>
      </c>
      <c r="AC182" s="17" t="e">
        <f t="shared" si="51"/>
        <v>#DIV/0!</v>
      </c>
      <c r="AD182" s="17" t="e">
        <f t="shared" si="51"/>
        <v>#DIV/0!</v>
      </c>
      <c r="AE182" s="17" t="e">
        <f t="shared" si="51"/>
        <v>#DIV/0!</v>
      </c>
      <c r="AF182" s="17" t="e">
        <f t="shared" si="51"/>
        <v>#DIV/0!</v>
      </c>
      <c r="AG182" s="17" t="e">
        <f t="shared" si="51"/>
        <v>#DIV/0!</v>
      </c>
      <c r="AH182" s="22" t="e">
        <f t="shared" si="51"/>
        <v>#DIV/0!</v>
      </c>
      <c r="AI182" s="23" t="e">
        <f t="shared" si="51"/>
        <v>#DIV/0!</v>
      </c>
    </row>
    <row r="183" spans="1:35" hidden="1" x14ac:dyDescent="0.4">
      <c r="A183" s="2" t="s">
        <v>37</v>
      </c>
      <c r="D183" s="24" t="e">
        <f>D180/#REF!</f>
        <v>#REF!</v>
      </c>
      <c r="E183" s="24" t="e">
        <f>E180/#REF!</f>
        <v>#REF!</v>
      </c>
      <c r="F183" s="24" t="e">
        <f>F180/#REF!</f>
        <v>#REF!</v>
      </c>
      <c r="G183" s="24" t="e">
        <f>G180/#REF!</f>
        <v>#REF!</v>
      </c>
      <c r="H183" s="24" t="e">
        <f>H180/#REF!</f>
        <v>#REF!</v>
      </c>
      <c r="I183" s="24" t="e">
        <f>I180/#REF!</f>
        <v>#REF!</v>
      </c>
      <c r="J183" s="24" t="e">
        <f>J180/#REF!</f>
        <v>#REF!</v>
      </c>
      <c r="K183" s="24" t="e">
        <f>K180/#REF!</f>
        <v>#REF!</v>
      </c>
      <c r="L183" s="24" t="e">
        <f>L180/#REF!</f>
        <v>#REF!</v>
      </c>
      <c r="M183" s="24" t="e">
        <f>M180/#REF!</f>
        <v>#REF!</v>
      </c>
      <c r="N183" s="24" t="e">
        <f>N180/#REF!</f>
        <v>#REF!</v>
      </c>
      <c r="O183" s="24" t="e">
        <f>O180/#REF!</f>
        <v>#REF!</v>
      </c>
      <c r="P183" s="24" t="e">
        <f>P180/#REF!</f>
        <v>#REF!</v>
      </c>
      <c r="Q183" s="24" t="e">
        <f>Q180/#REF!</f>
        <v>#REF!</v>
      </c>
      <c r="R183" s="24" t="e">
        <f>R180/#REF!</f>
        <v>#REF!</v>
      </c>
      <c r="S183" s="24" t="e">
        <f>S180/#REF!</f>
        <v>#REF!</v>
      </c>
      <c r="T183" s="24" t="e">
        <f>T180/#REF!</f>
        <v>#REF!</v>
      </c>
      <c r="U183" s="24" t="e">
        <f>U180/#REF!</f>
        <v>#REF!</v>
      </c>
      <c r="V183" s="24" t="e">
        <f>V180/#REF!</f>
        <v>#REF!</v>
      </c>
      <c r="W183" s="24" t="e">
        <f>W180/#REF!</f>
        <v>#REF!</v>
      </c>
      <c r="X183" s="24" t="e">
        <f>X180/#REF!</f>
        <v>#REF!</v>
      </c>
      <c r="Y183" s="24" t="e">
        <f>Y180/#REF!</f>
        <v>#REF!</v>
      </c>
      <c r="Z183" s="24" t="e">
        <f>Z180/#REF!</f>
        <v>#REF!</v>
      </c>
      <c r="AA183" s="24" t="e">
        <f>AA180/#REF!</f>
        <v>#REF!</v>
      </c>
      <c r="AB183" s="24" t="e">
        <f>AB180/#REF!</f>
        <v>#REF!</v>
      </c>
      <c r="AC183" s="24" t="e">
        <f>AC180/#REF!</f>
        <v>#REF!</v>
      </c>
      <c r="AD183" s="24" t="e">
        <f>AD180/#REF!</f>
        <v>#REF!</v>
      </c>
      <c r="AE183" s="24" t="e">
        <f>AE180/#REF!</f>
        <v>#REF!</v>
      </c>
      <c r="AF183" s="24" t="e">
        <f>AF180/#REF!</f>
        <v>#REF!</v>
      </c>
      <c r="AG183" s="24" t="e">
        <f>AG180/#REF!</f>
        <v>#REF!</v>
      </c>
      <c r="AH183" s="24" t="e">
        <f>AH180/#REF!</f>
        <v>#REF!</v>
      </c>
      <c r="AI183" s="25" t="e">
        <f>AI180/#REF!</f>
        <v>#REF!</v>
      </c>
    </row>
    <row r="184" spans="1:35" hidden="1" x14ac:dyDescent="0.4">
      <c r="A184" s="2" t="s">
        <v>117</v>
      </c>
      <c r="B184" s="2" t="s">
        <v>118</v>
      </c>
      <c r="AI184" s="28"/>
    </row>
    <row r="185" spans="1:35" hidden="1" x14ac:dyDescent="0.4"/>
    <row r="186" spans="1:35" hidden="1" x14ac:dyDescent="0.4"/>
    <row r="187" spans="1:35" x14ac:dyDescent="0.4">
      <c r="A187" s="9" t="s">
        <v>119</v>
      </c>
    </row>
    <row r="188" spans="1:35" x14ac:dyDescent="0.4">
      <c r="A188" s="2" t="s">
        <v>67</v>
      </c>
    </row>
    <row r="189" spans="1:35" x14ac:dyDescent="0.4">
      <c r="A189" s="6" t="s">
        <v>120</v>
      </c>
      <c r="B189" s="6"/>
      <c r="C189" s="6"/>
    </row>
    <row r="190" spans="1:35" x14ac:dyDescent="0.4">
      <c r="A190" s="6" t="s">
        <v>121</v>
      </c>
      <c r="B190" s="6"/>
      <c r="C190" s="6"/>
    </row>
    <row r="191" spans="1:35" x14ac:dyDescent="0.4">
      <c r="A191" s="4" t="s">
        <v>122</v>
      </c>
      <c r="B191" s="4"/>
      <c r="C191" s="4"/>
    </row>
    <row r="192" spans="1:35" x14ac:dyDescent="0.4">
      <c r="A192" s="6" t="s">
        <v>123</v>
      </c>
      <c r="B192" s="6"/>
      <c r="C192" s="6"/>
    </row>
    <row r="193" spans="1:38" x14ac:dyDescent="0.4">
      <c r="A193" s="34" t="s">
        <v>124</v>
      </c>
      <c r="B193" s="4"/>
      <c r="C193" s="4"/>
    </row>
    <row r="194" spans="1:38" x14ac:dyDescent="0.4">
      <c r="A194" s="4" t="s">
        <v>125</v>
      </c>
      <c r="B194" s="4"/>
      <c r="C194" s="4"/>
    </row>
    <row r="195" spans="1:38" x14ac:dyDescent="0.4">
      <c r="A195" s="2" t="s">
        <v>36</v>
      </c>
      <c r="D195" s="10">
        <f t="shared" ref="D195:AL195" si="52">D208+D230</f>
        <v>1.4911008632757813E-4</v>
      </c>
      <c r="E195" s="10">
        <f t="shared" si="52"/>
        <v>8.9493051796546875E-5</v>
      </c>
      <c r="F195" s="10">
        <f t="shared" si="52"/>
        <v>2.9581040130657952E-5</v>
      </c>
      <c r="G195" s="10">
        <f t="shared" si="52"/>
        <v>2.9533040130657952E-5</v>
      </c>
      <c r="H195" s="10">
        <f t="shared" si="52"/>
        <v>2.951804013065795E-5</v>
      </c>
      <c r="I195" s="10">
        <f t="shared" si="52"/>
        <v>2.9527040130657952E-5</v>
      </c>
      <c r="J195" s="10">
        <f t="shared" si="52"/>
        <v>1.4924606066262245E-4</v>
      </c>
      <c r="K195" s="10">
        <f t="shared" si="52"/>
        <v>1.4998501399906671E-4</v>
      </c>
      <c r="L195" s="10">
        <f t="shared" si="52"/>
        <v>1.0453304713019131E-4</v>
      </c>
      <c r="M195" s="10">
        <f t="shared" si="52"/>
        <v>8.91730737284181E-5</v>
      </c>
      <c r="N195" s="10">
        <f t="shared" si="52"/>
        <v>8.6403260382641154E-5</v>
      </c>
      <c r="O195" s="10">
        <f t="shared" si="52"/>
        <v>1.004143271115259E-4</v>
      </c>
      <c r="P195" s="10">
        <f t="shared" si="52"/>
        <v>1.1439839384041063E-4</v>
      </c>
      <c r="Q195" s="10">
        <f t="shared" si="52"/>
        <v>1.2555564722351842E-4</v>
      </c>
      <c r="R195" s="10">
        <f t="shared" si="52"/>
        <v>1.6343112739150722E-4</v>
      </c>
      <c r="S195" s="10">
        <f t="shared" si="52"/>
        <v>1.6140926738217451E-4</v>
      </c>
      <c r="T195" s="10">
        <f t="shared" si="52"/>
        <v>1.8289782081194584E-4</v>
      </c>
      <c r="U195" s="10">
        <f t="shared" si="52"/>
        <v>1.709086140923938E-4</v>
      </c>
      <c r="V195" s="10">
        <f t="shared" si="52"/>
        <v>1.8140791413905736E-4</v>
      </c>
      <c r="W195" s="10">
        <f t="shared" si="52"/>
        <v>1.5769950069995331E-4</v>
      </c>
      <c r="X195" s="10">
        <f t="shared" si="52"/>
        <v>1.8983735417638824E-4</v>
      </c>
      <c r="Y195" s="10">
        <f t="shared" si="52"/>
        <v>1.5705954736350909E-4</v>
      </c>
      <c r="Z195" s="10">
        <f t="shared" si="52"/>
        <v>1.4379043397106861E-4</v>
      </c>
      <c r="AA195" s="10">
        <f t="shared" si="52"/>
        <v>1.3749085394307043E-4</v>
      </c>
      <c r="AB195" s="10">
        <f t="shared" si="52"/>
        <v>1.3959071395240318E-4</v>
      </c>
      <c r="AC195" s="10">
        <f t="shared" si="52"/>
        <v>1.3107127391507231E-4</v>
      </c>
      <c r="AD195" s="10">
        <f t="shared" si="52"/>
        <v>1.2690155389640691E-4</v>
      </c>
      <c r="AE195" s="10">
        <f t="shared" si="52"/>
        <v>1.6259917405506296E-4</v>
      </c>
      <c r="AF195" s="10">
        <f t="shared" si="52"/>
        <v>1.4160057396173586E-4</v>
      </c>
      <c r="AG195" s="10">
        <f t="shared" si="52"/>
        <v>1.5492968735417636E-4</v>
      </c>
      <c r="AH195" s="10">
        <f t="shared" si="52"/>
        <v>1.1150258049463368E-4</v>
      </c>
      <c r="AI195" s="10">
        <f t="shared" si="52"/>
        <v>1.1853211385907605E-4</v>
      </c>
      <c r="AJ195" s="10">
        <f t="shared" si="52"/>
        <v>9.2573840410639283E-5</v>
      </c>
      <c r="AK195" s="10">
        <f t="shared" si="52"/>
        <v>7.5045006999533356E-5</v>
      </c>
      <c r="AL195" s="10">
        <f t="shared" si="52"/>
        <v>7.5045006999533356E-5</v>
      </c>
    </row>
    <row r="196" spans="1:38" x14ac:dyDescent="0.4">
      <c r="A196" s="14" t="s">
        <v>26</v>
      </c>
      <c r="B196" s="14"/>
      <c r="C196" s="14"/>
      <c r="D196" s="14"/>
      <c r="E196" s="15">
        <f t="shared" ref="E196:AL196" si="53">(E195-$D195)/$D195</f>
        <v>-0.39981892573021061</v>
      </c>
      <c r="F196" s="15">
        <f t="shared" si="53"/>
        <v>-0.80161610217519608</v>
      </c>
      <c r="G196" s="15">
        <f t="shared" si="53"/>
        <v>-0.80193801198815495</v>
      </c>
      <c r="H196" s="15">
        <f t="shared" si="53"/>
        <v>-0.80203860880470468</v>
      </c>
      <c r="I196" s="15">
        <f t="shared" si="53"/>
        <v>-0.8019782507147748</v>
      </c>
      <c r="J196" s="15">
        <f t="shared" si="53"/>
        <v>9.1190568252777135E-4</v>
      </c>
      <c r="K196" s="15">
        <f t="shared" si="53"/>
        <v>5.8676625641974631E-3</v>
      </c>
      <c r="L196" s="15">
        <f t="shared" si="53"/>
        <v>-0.29895388229778147</v>
      </c>
      <c r="M196" s="15">
        <f t="shared" si="53"/>
        <v>-0.40196484406484173</v>
      </c>
      <c r="N196" s="15">
        <f t="shared" si="53"/>
        <v>-0.4205404710663041</v>
      </c>
      <c r="O196" s="15">
        <f t="shared" si="53"/>
        <v>-0.32657589044025576</v>
      </c>
      <c r="P196" s="15">
        <f t="shared" si="53"/>
        <v>-0.23279238408399691</v>
      </c>
      <c r="Q196" s="15">
        <f t="shared" si="53"/>
        <v>-0.15796677263208911</v>
      </c>
      <c r="R196" s="15">
        <f t="shared" si="53"/>
        <v>9.6043409380552336E-2</v>
      </c>
      <c r="S196" s="20">
        <f t="shared" si="53"/>
        <v>8.2483897350689311E-2</v>
      </c>
      <c r="T196" s="15">
        <f t="shared" si="53"/>
        <v>0.22659590183684727</v>
      </c>
      <c r="U196" s="15">
        <f t="shared" si="53"/>
        <v>0.14619083324066184</v>
      </c>
      <c r="V196" s="15">
        <f t="shared" si="53"/>
        <v>0.21660391062026835</v>
      </c>
      <c r="W196" s="15">
        <f t="shared" si="53"/>
        <v>5.7604516125791788E-2</v>
      </c>
      <c r="X196" s="15">
        <f t="shared" si="53"/>
        <v>0.27313556615705309</v>
      </c>
      <c r="Y196" s="15">
        <f t="shared" si="53"/>
        <v>5.3312698233350157E-2</v>
      </c>
      <c r="Z196" s="15">
        <f t="shared" si="53"/>
        <v>-3.5676006147718528E-2</v>
      </c>
      <c r="AA196" s="15">
        <f t="shared" si="53"/>
        <v>-7.7923852575482719E-2</v>
      </c>
      <c r="AB196" s="15">
        <f t="shared" si="53"/>
        <v>-6.3841237099561202E-2</v>
      </c>
      <c r="AC196" s="15">
        <f t="shared" si="53"/>
        <v>-0.12097647353564379</v>
      </c>
      <c r="AD196" s="15">
        <f t="shared" si="53"/>
        <v>-0.14894051085438689</v>
      </c>
      <c r="AE196" s="15">
        <f t="shared" si="53"/>
        <v>9.0463952236274722E-2</v>
      </c>
      <c r="AF196" s="15">
        <f t="shared" si="53"/>
        <v>-5.0362202522938083E-2</v>
      </c>
      <c r="AG196" s="15">
        <f t="shared" si="53"/>
        <v>3.9028889124329412E-2</v>
      </c>
      <c r="AH196" s="15">
        <f t="shared" si="53"/>
        <v>-0.25221302434447651</v>
      </c>
      <c r="AI196" s="21">
        <f t="shared" si="53"/>
        <v>-0.20506977912497282</v>
      </c>
      <c r="AJ196" s="21">
        <f t="shared" si="53"/>
        <v>-0.37915775726086737</v>
      </c>
      <c r="AK196" s="21">
        <f t="shared" si="53"/>
        <v>-0.49671407985997745</v>
      </c>
      <c r="AL196" s="21">
        <f t="shared" si="53"/>
        <v>-0.49671407985997745</v>
      </c>
    </row>
    <row r="197" spans="1:38" x14ac:dyDescent="0.4">
      <c r="A197" s="16" t="s">
        <v>27</v>
      </c>
      <c r="D197" s="10"/>
      <c r="E197" s="17">
        <f t="shared" ref="E197:AL197" si="54">(E195-D195)/D195</f>
        <v>-0.39981892573021061</v>
      </c>
      <c r="F197" s="17">
        <f t="shared" si="54"/>
        <v>-0.66945992413011723</v>
      </c>
      <c r="G197" s="17">
        <f t="shared" si="54"/>
        <v>-1.6226609946096099E-3</v>
      </c>
      <c r="H197" s="17">
        <f t="shared" si="54"/>
        <v>-5.0790571961574146E-4</v>
      </c>
      <c r="I197" s="17">
        <f t="shared" si="54"/>
        <v>3.048982913555713E-4</v>
      </c>
      <c r="J197" s="17">
        <f t="shared" si="54"/>
        <v>4.054555417752832</v>
      </c>
      <c r="K197" s="17">
        <f t="shared" si="54"/>
        <v>4.951241816122001E-3</v>
      </c>
      <c r="L197" s="17">
        <f t="shared" si="54"/>
        <v>-0.30304338851585688</v>
      </c>
      <c r="M197" s="17">
        <f t="shared" si="54"/>
        <v>-0.14693892336882744</v>
      </c>
      <c r="N197" s="17">
        <f t="shared" si="54"/>
        <v>-3.1061095350515527E-2</v>
      </c>
      <c r="O197" s="17">
        <f t="shared" si="54"/>
        <v>0.16215900495925775</v>
      </c>
      <c r="P197" s="17">
        <f t="shared" si="54"/>
        <v>0.13926366018818431</v>
      </c>
      <c r="Q197" s="17">
        <f t="shared" si="54"/>
        <v>9.7529807968042906E-2</v>
      </c>
      <c r="R197" s="17">
        <f t="shared" si="54"/>
        <v>0.3016628961384874</v>
      </c>
      <c r="S197" s="17">
        <f t="shared" si="54"/>
        <v>-1.2371327553099757E-2</v>
      </c>
      <c r="T197" s="17">
        <f t="shared" si="54"/>
        <v>0.13313085288276616</v>
      </c>
      <c r="U197" s="17">
        <f t="shared" si="54"/>
        <v>-6.5551391844516624E-2</v>
      </c>
      <c r="V197" s="17">
        <f t="shared" si="54"/>
        <v>6.143224613001428E-2</v>
      </c>
      <c r="W197" s="17">
        <f t="shared" si="54"/>
        <v>-0.13069117492266891</v>
      </c>
      <c r="X197" s="17">
        <f t="shared" si="54"/>
        <v>0.20379172625017986</v>
      </c>
      <c r="Y197" s="17">
        <f t="shared" si="54"/>
        <v>-0.1726625771576204</v>
      </c>
      <c r="Z197" s="17">
        <f t="shared" si="54"/>
        <v>-8.4484602274636389E-2</v>
      </c>
      <c r="AA197" s="17">
        <f t="shared" si="54"/>
        <v>-4.3810842307254523E-2</v>
      </c>
      <c r="AB197" s="17">
        <f t="shared" si="54"/>
        <v>1.5272725051240244E-2</v>
      </c>
      <c r="AC197" s="17">
        <f t="shared" si="54"/>
        <v>-6.1031567187454699E-2</v>
      </c>
      <c r="AD197" s="17">
        <f t="shared" si="54"/>
        <v>-3.181261533604357E-2</v>
      </c>
      <c r="AE197" s="17">
        <f t="shared" si="54"/>
        <v>0.28130167884151325</v>
      </c>
      <c r="AF197" s="17">
        <f t="shared" si="54"/>
        <v>-0.12914333799885161</v>
      </c>
      <c r="AG197" s="17">
        <f t="shared" si="54"/>
        <v>9.4131775172340587E-2</v>
      </c>
      <c r="AH197" s="22">
        <f t="shared" si="54"/>
        <v>-0.28030203636999751</v>
      </c>
      <c r="AI197" s="23">
        <f t="shared" si="54"/>
        <v>6.3043683233687045E-2</v>
      </c>
      <c r="AJ197" s="23">
        <f t="shared" si="54"/>
        <v>-0.21899781083208222</v>
      </c>
      <c r="AK197" s="23">
        <f t="shared" si="54"/>
        <v>-0.18934974862608575</v>
      </c>
      <c r="AL197" s="23">
        <f t="shared" si="54"/>
        <v>0</v>
      </c>
    </row>
    <row r="198" spans="1:38" hidden="1" x14ac:dyDescent="0.4">
      <c r="A198" s="2" t="s">
        <v>37</v>
      </c>
      <c r="D198" s="24" t="e">
        <f>D195/#REF!</f>
        <v>#REF!</v>
      </c>
      <c r="E198" s="24" t="e">
        <f>E195/#REF!</f>
        <v>#REF!</v>
      </c>
      <c r="F198" s="24" t="e">
        <f>F195/#REF!</f>
        <v>#REF!</v>
      </c>
      <c r="G198" s="24" t="e">
        <f>G195/#REF!</f>
        <v>#REF!</v>
      </c>
      <c r="H198" s="24" t="e">
        <f>H195/#REF!</f>
        <v>#REF!</v>
      </c>
      <c r="I198" s="24" t="e">
        <f>I195/#REF!</f>
        <v>#REF!</v>
      </c>
      <c r="J198" s="24" t="e">
        <f>J195/#REF!</f>
        <v>#REF!</v>
      </c>
      <c r="K198" s="24" t="e">
        <f>K195/#REF!</f>
        <v>#REF!</v>
      </c>
      <c r="L198" s="24" t="e">
        <f>L195/#REF!</f>
        <v>#REF!</v>
      </c>
      <c r="M198" s="24" t="e">
        <f>M195/#REF!</f>
        <v>#REF!</v>
      </c>
      <c r="N198" s="24" t="e">
        <f>N195/#REF!</f>
        <v>#REF!</v>
      </c>
      <c r="O198" s="24" t="e">
        <f>O195/#REF!</f>
        <v>#REF!</v>
      </c>
      <c r="P198" s="24" t="e">
        <f>P195/#REF!</f>
        <v>#REF!</v>
      </c>
      <c r="Q198" s="24" t="e">
        <f>Q195/#REF!</f>
        <v>#REF!</v>
      </c>
      <c r="R198" s="24" t="e">
        <f>R195/#REF!</f>
        <v>#REF!</v>
      </c>
      <c r="S198" s="24" t="e">
        <f>S195/#REF!</f>
        <v>#REF!</v>
      </c>
      <c r="T198" s="24" t="e">
        <f>T195/#REF!</f>
        <v>#REF!</v>
      </c>
      <c r="U198" s="24" t="e">
        <f>U195/#REF!</f>
        <v>#REF!</v>
      </c>
      <c r="V198" s="24" t="e">
        <f>V195/#REF!</f>
        <v>#REF!</v>
      </c>
      <c r="W198" s="24" t="e">
        <f>W195/#REF!</f>
        <v>#REF!</v>
      </c>
      <c r="X198" s="24" t="e">
        <f>X195/#REF!</f>
        <v>#REF!</v>
      </c>
      <c r="Y198" s="24" t="e">
        <f>Y195/#REF!</f>
        <v>#REF!</v>
      </c>
      <c r="Z198" s="24" t="e">
        <f>Z195/#REF!</f>
        <v>#REF!</v>
      </c>
      <c r="AA198" s="24" t="e">
        <f>AA195/#REF!</f>
        <v>#REF!</v>
      </c>
      <c r="AB198" s="24" t="e">
        <f>AB195/#REF!</f>
        <v>#REF!</v>
      </c>
      <c r="AC198" s="24" t="e">
        <f>AC195/#REF!</f>
        <v>#REF!</v>
      </c>
      <c r="AD198" s="24" t="e">
        <f>AD195/#REF!</f>
        <v>#REF!</v>
      </c>
      <c r="AE198" s="24" t="e">
        <f>AE195/#REF!</f>
        <v>#REF!</v>
      </c>
      <c r="AF198" s="24" t="e">
        <f>AF195/#REF!</f>
        <v>#REF!</v>
      </c>
      <c r="AG198" s="24" t="e">
        <f>AG195/#REF!</f>
        <v>#REF!</v>
      </c>
      <c r="AH198" s="24" t="e">
        <f>AH195/#REF!</f>
        <v>#REF!</v>
      </c>
      <c r="AI198" s="25" t="e">
        <f>AI195/#REF!</f>
        <v>#REF!</v>
      </c>
    </row>
    <row r="199" spans="1:38" x14ac:dyDescent="0.4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8" hidden="1" x14ac:dyDescent="0.4">
      <c r="A200" s="9" t="s">
        <v>126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/>
    </row>
    <row r="201" spans="1:38" hidden="1" x14ac:dyDescent="0.4">
      <c r="A201" s="2" t="s">
        <v>36</v>
      </c>
      <c r="D201" s="10">
        <f t="shared" ref="D201:AI201" si="55">D205</f>
        <v>0</v>
      </c>
      <c r="E201" s="10">
        <f t="shared" si="55"/>
        <v>0</v>
      </c>
      <c r="F201" s="10">
        <f t="shared" si="55"/>
        <v>0</v>
      </c>
      <c r="G201" s="10">
        <f t="shared" si="55"/>
        <v>0</v>
      </c>
      <c r="H201" s="10">
        <f t="shared" si="55"/>
        <v>0</v>
      </c>
      <c r="I201" s="10">
        <f t="shared" si="55"/>
        <v>0</v>
      </c>
      <c r="J201" s="10">
        <f t="shared" si="55"/>
        <v>0</v>
      </c>
      <c r="K201" s="10">
        <f t="shared" si="55"/>
        <v>0</v>
      </c>
      <c r="L201" s="10">
        <f t="shared" si="55"/>
        <v>0</v>
      </c>
      <c r="M201" s="10">
        <f t="shared" si="55"/>
        <v>0</v>
      </c>
      <c r="N201" s="10">
        <f t="shared" si="55"/>
        <v>0</v>
      </c>
      <c r="O201" s="10">
        <f t="shared" si="55"/>
        <v>0</v>
      </c>
      <c r="P201" s="10">
        <f t="shared" si="55"/>
        <v>0</v>
      </c>
      <c r="Q201" s="10">
        <f t="shared" si="55"/>
        <v>0</v>
      </c>
      <c r="R201" s="10">
        <f t="shared" si="55"/>
        <v>0</v>
      </c>
      <c r="S201" s="10">
        <f t="shared" si="55"/>
        <v>0</v>
      </c>
      <c r="T201" s="10">
        <f t="shared" si="55"/>
        <v>0</v>
      </c>
      <c r="U201" s="10">
        <f t="shared" si="55"/>
        <v>0</v>
      </c>
      <c r="V201" s="10">
        <f t="shared" si="55"/>
        <v>0</v>
      </c>
      <c r="W201" s="10">
        <f t="shared" si="55"/>
        <v>0</v>
      </c>
      <c r="X201" s="10">
        <f t="shared" si="55"/>
        <v>0</v>
      </c>
      <c r="Y201" s="10">
        <f t="shared" si="55"/>
        <v>0</v>
      </c>
      <c r="Z201" s="10">
        <f t="shared" si="55"/>
        <v>0</v>
      </c>
      <c r="AA201" s="10">
        <f t="shared" si="55"/>
        <v>0</v>
      </c>
      <c r="AB201" s="10">
        <f t="shared" si="55"/>
        <v>0</v>
      </c>
      <c r="AC201" s="10">
        <f t="shared" si="55"/>
        <v>0</v>
      </c>
      <c r="AD201" s="10">
        <f t="shared" si="55"/>
        <v>0</v>
      </c>
      <c r="AE201" s="10">
        <f t="shared" si="55"/>
        <v>0</v>
      </c>
      <c r="AF201" s="10">
        <f t="shared" si="55"/>
        <v>0</v>
      </c>
      <c r="AG201" s="10">
        <f t="shared" si="55"/>
        <v>0</v>
      </c>
      <c r="AH201" s="10">
        <f t="shared" si="55"/>
        <v>0</v>
      </c>
      <c r="AI201" s="27">
        <f t="shared" si="55"/>
        <v>0</v>
      </c>
    </row>
    <row r="202" spans="1:38" hidden="1" x14ac:dyDescent="0.4">
      <c r="A202" s="14" t="s">
        <v>26</v>
      </c>
      <c r="B202" s="14"/>
      <c r="C202" s="14"/>
      <c r="D202" s="14"/>
      <c r="E202" s="15" t="e">
        <f t="shared" ref="E202:AI202" si="56">(E201-$D201)/$D201</f>
        <v>#DIV/0!</v>
      </c>
      <c r="F202" s="15" t="e">
        <f t="shared" si="56"/>
        <v>#DIV/0!</v>
      </c>
      <c r="G202" s="15" t="e">
        <f t="shared" si="56"/>
        <v>#DIV/0!</v>
      </c>
      <c r="H202" s="15" t="e">
        <f t="shared" si="56"/>
        <v>#DIV/0!</v>
      </c>
      <c r="I202" s="15" t="e">
        <f t="shared" si="56"/>
        <v>#DIV/0!</v>
      </c>
      <c r="J202" s="15" t="e">
        <f t="shared" si="56"/>
        <v>#DIV/0!</v>
      </c>
      <c r="K202" s="15" t="e">
        <f t="shared" si="56"/>
        <v>#DIV/0!</v>
      </c>
      <c r="L202" s="15" t="e">
        <f t="shared" si="56"/>
        <v>#DIV/0!</v>
      </c>
      <c r="M202" s="15" t="e">
        <f t="shared" si="56"/>
        <v>#DIV/0!</v>
      </c>
      <c r="N202" s="15" t="e">
        <f t="shared" si="56"/>
        <v>#DIV/0!</v>
      </c>
      <c r="O202" s="15" t="e">
        <f t="shared" si="56"/>
        <v>#DIV/0!</v>
      </c>
      <c r="P202" s="15" t="e">
        <f t="shared" si="56"/>
        <v>#DIV/0!</v>
      </c>
      <c r="Q202" s="15" t="e">
        <f t="shared" si="56"/>
        <v>#DIV/0!</v>
      </c>
      <c r="R202" s="15" t="e">
        <f t="shared" si="56"/>
        <v>#DIV/0!</v>
      </c>
      <c r="S202" s="20" t="e">
        <f t="shared" si="56"/>
        <v>#DIV/0!</v>
      </c>
      <c r="T202" s="15" t="e">
        <f t="shared" si="56"/>
        <v>#DIV/0!</v>
      </c>
      <c r="U202" s="15" t="e">
        <f t="shared" si="56"/>
        <v>#DIV/0!</v>
      </c>
      <c r="V202" s="15" t="e">
        <f t="shared" si="56"/>
        <v>#DIV/0!</v>
      </c>
      <c r="W202" s="15" t="e">
        <f t="shared" si="56"/>
        <v>#DIV/0!</v>
      </c>
      <c r="X202" s="15" t="e">
        <f t="shared" si="56"/>
        <v>#DIV/0!</v>
      </c>
      <c r="Y202" s="15" t="e">
        <f t="shared" si="56"/>
        <v>#DIV/0!</v>
      </c>
      <c r="Z202" s="15" t="e">
        <f t="shared" si="56"/>
        <v>#DIV/0!</v>
      </c>
      <c r="AA202" s="15" t="e">
        <f t="shared" si="56"/>
        <v>#DIV/0!</v>
      </c>
      <c r="AB202" s="15" t="e">
        <f t="shared" si="56"/>
        <v>#DIV/0!</v>
      </c>
      <c r="AC202" s="15" t="e">
        <f t="shared" si="56"/>
        <v>#DIV/0!</v>
      </c>
      <c r="AD202" s="15" t="e">
        <f t="shared" si="56"/>
        <v>#DIV/0!</v>
      </c>
      <c r="AE202" s="15" t="e">
        <f t="shared" si="56"/>
        <v>#DIV/0!</v>
      </c>
      <c r="AF202" s="15" t="e">
        <f t="shared" si="56"/>
        <v>#DIV/0!</v>
      </c>
      <c r="AG202" s="15" t="e">
        <f t="shared" si="56"/>
        <v>#DIV/0!</v>
      </c>
      <c r="AH202" s="15" t="e">
        <f t="shared" si="56"/>
        <v>#DIV/0!</v>
      </c>
      <c r="AI202" s="21" t="e">
        <f t="shared" si="56"/>
        <v>#DIV/0!</v>
      </c>
    </row>
    <row r="203" spans="1:38" hidden="1" x14ac:dyDescent="0.4">
      <c r="A203" s="16" t="s">
        <v>27</v>
      </c>
      <c r="D203" s="10"/>
      <c r="E203" s="17" t="e">
        <f t="shared" ref="E203:AI203" si="57">(E201-D201)/D201</f>
        <v>#DIV/0!</v>
      </c>
      <c r="F203" s="17" t="e">
        <f t="shared" si="57"/>
        <v>#DIV/0!</v>
      </c>
      <c r="G203" s="17" t="e">
        <f t="shared" si="57"/>
        <v>#DIV/0!</v>
      </c>
      <c r="H203" s="17" t="e">
        <f t="shared" si="57"/>
        <v>#DIV/0!</v>
      </c>
      <c r="I203" s="17" t="e">
        <f t="shared" si="57"/>
        <v>#DIV/0!</v>
      </c>
      <c r="J203" s="17" t="e">
        <f t="shared" si="57"/>
        <v>#DIV/0!</v>
      </c>
      <c r="K203" s="17" t="e">
        <f t="shared" si="57"/>
        <v>#DIV/0!</v>
      </c>
      <c r="L203" s="17" t="e">
        <f t="shared" si="57"/>
        <v>#DIV/0!</v>
      </c>
      <c r="M203" s="17" t="e">
        <f t="shared" si="57"/>
        <v>#DIV/0!</v>
      </c>
      <c r="N203" s="17" t="e">
        <f t="shared" si="57"/>
        <v>#DIV/0!</v>
      </c>
      <c r="O203" s="17" t="e">
        <f t="shared" si="57"/>
        <v>#DIV/0!</v>
      </c>
      <c r="P203" s="17" t="e">
        <f t="shared" si="57"/>
        <v>#DIV/0!</v>
      </c>
      <c r="Q203" s="17" t="e">
        <f t="shared" si="57"/>
        <v>#DIV/0!</v>
      </c>
      <c r="R203" s="17" t="e">
        <f t="shared" si="57"/>
        <v>#DIV/0!</v>
      </c>
      <c r="S203" s="17" t="e">
        <f t="shared" si="57"/>
        <v>#DIV/0!</v>
      </c>
      <c r="T203" s="17" t="e">
        <f t="shared" si="57"/>
        <v>#DIV/0!</v>
      </c>
      <c r="U203" s="17" t="e">
        <f t="shared" si="57"/>
        <v>#DIV/0!</v>
      </c>
      <c r="V203" s="17" t="e">
        <f t="shared" si="57"/>
        <v>#DIV/0!</v>
      </c>
      <c r="W203" s="17" t="e">
        <f t="shared" si="57"/>
        <v>#DIV/0!</v>
      </c>
      <c r="X203" s="17" t="e">
        <f t="shared" si="57"/>
        <v>#DIV/0!</v>
      </c>
      <c r="Y203" s="17" t="e">
        <f t="shared" si="57"/>
        <v>#DIV/0!</v>
      </c>
      <c r="Z203" s="17" t="e">
        <f t="shared" si="57"/>
        <v>#DIV/0!</v>
      </c>
      <c r="AA203" s="17" t="e">
        <f t="shared" si="57"/>
        <v>#DIV/0!</v>
      </c>
      <c r="AB203" s="17" t="e">
        <f t="shared" si="57"/>
        <v>#DIV/0!</v>
      </c>
      <c r="AC203" s="17" t="e">
        <f t="shared" si="57"/>
        <v>#DIV/0!</v>
      </c>
      <c r="AD203" s="17" t="e">
        <f t="shared" si="57"/>
        <v>#DIV/0!</v>
      </c>
      <c r="AE203" s="17" t="e">
        <f t="shared" si="57"/>
        <v>#DIV/0!</v>
      </c>
      <c r="AF203" s="17" t="e">
        <f t="shared" si="57"/>
        <v>#DIV/0!</v>
      </c>
      <c r="AG203" s="17" t="e">
        <f t="shared" si="57"/>
        <v>#DIV/0!</v>
      </c>
      <c r="AH203" s="22" t="e">
        <f t="shared" si="57"/>
        <v>#DIV/0!</v>
      </c>
      <c r="AI203" s="23" t="e">
        <f t="shared" si="57"/>
        <v>#DIV/0!</v>
      </c>
    </row>
    <row r="204" spans="1:38" hidden="1" x14ac:dyDescent="0.4">
      <c r="A204" s="2" t="s">
        <v>37</v>
      </c>
      <c r="D204" s="24" t="e">
        <f>D201/#REF!</f>
        <v>#REF!</v>
      </c>
      <c r="E204" s="24" t="e">
        <f>E201/#REF!</f>
        <v>#REF!</v>
      </c>
      <c r="F204" s="24" t="e">
        <f>F201/#REF!</f>
        <v>#REF!</v>
      </c>
      <c r="G204" s="24" t="e">
        <f>G201/#REF!</f>
        <v>#REF!</v>
      </c>
      <c r="H204" s="24" t="e">
        <f>H201/#REF!</f>
        <v>#REF!</v>
      </c>
      <c r="I204" s="24" t="e">
        <f>I201/#REF!</f>
        <v>#REF!</v>
      </c>
      <c r="J204" s="24" t="e">
        <f>J201/#REF!</f>
        <v>#REF!</v>
      </c>
      <c r="K204" s="24" t="e">
        <f>K201/#REF!</f>
        <v>#REF!</v>
      </c>
      <c r="L204" s="24" t="e">
        <f>L201/#REF!</f>
        <v>#REF!</v>
      </c>
      <c r="M204" s="24" t="e">
        <f>M201/#REF!</f>
        <v>#REF!</v>
      </c>
      <c r="N204" s="24" t="e">
        <f>N201/#REF!</f>
        <v>#REF!</v>
      </c>
      <c r="O204" s="24" t="e">
        <f>O201/#REF!</f>
        <v>#REF!</v>
      </c>
      <c r="P204" s="24" t="e">
        <f>P201/#REF!</f>
        <v>#REF!</v>
      </c>
      <c r="Q204" s="24" t="e">
        <f>Q201/#REF!</f>
        <v>#REF!</v>
      </c>
      <c r="R204" s="24" t="e">
        <f>R201/#REF!</f>
        <v>#REF!</v>
      </c>
      <c r="S204" s="24" t="e">
        <f>S201/#REF!</f>
        <v>#REF!</v>
      </c>
      <c r="T204" s="24" t="e">
        <f>T201/#REF!</f>
        <v>#REF!</v>
      </c>
      <c r="U204" s="24" t="e">
        <f>U201/#REF!</f>
        <v>#REF!</v>
      </c>
      <c r="V204" s="24" t="e">
        <f>V201/#REF!</f>
        <v>#REF!</v>
      </c>
      <c r="W204" s="24" t="e">
        <f>W201/#REF!</f>
        <v>#REF!</v>
      </c>
      <c r="X204" s="24" t="e">
        <f>X201/#REF!</f>
        <v>#REF!</v>
      </c>
      <c r="Y204" s="24" t="e">
        <f>Y201/#REF!</f>
        <v>#REF!</v>
      </c>
      <c r="Z204" s="24" t="e">
        <f>Z201/#REF!</f>
        <v>#REF!</v>
      </c>
      <c r="AA204" s="24" t="e">
        <f>AA201/#REF!</f>
        <v>#REF!</v>
      </c>
      <c r="AB204" s="24" t="e">
        <f>AB201/#REF!</f>
        <v>#REF!</v>
      </c>
      <c r="AC204" s="24" t="e">
        <f>AC201/#REF!</f>
        <v>#REF!</v>
      </c>
      <c r="AD204" s="24" t="e">
        <f>AD201/#REF!</f>
        <v>#REF!</v>
      </c>
      <c r="AE204" s="24" t="e">
        <f>AE201/#REF!</f>
        <v>#REF!</v>
      </c>
      <c r="AF204" s="24" t="e">
        <f>AF201/#REF!</f>
        <v>#REF!</v>
      </c>
      <c r="AG204" s="24" t="e">
        <f>AG201/#REF!</f>
        <v>#REF!</v>
      </c>
      <c r="AH204" s="24" t="e">
        <f>AH201/#REF!</f>
        <v>#REF!</v>
      </c>
      <c r="AI204" s="25" t="e">
        <f>AI201/#REF!</f>
        <v>#REF!</v>
      </c>
    </row>
    <row r="205" spans="1:38" hidden="1" x14ac:dyDescent="0.4">
      <c r="A205" s="2" t="s">
        <v>127</v>
      </c>
      <c r="B205" s="2" t="s">
        <v>128</v>
      </c>
      <c r="AI205" s="28"/>
    </row>
    <row r="206" spans="1:38" hidden="1" x14ac:dyDescent="0.4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8" x14ac:dyDescent="0.4">
      <c r="A207" s="9" t="s">
        <v>129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/>
    </row>
    <row r="208" spans="1:38" x14ac:dyDescent="0.4">
      <c r="A208" s="2" t="s">
        <v>36</v>
      </c>
      <c r="D208" s="10">
        <f t="shared" ref="D208:AL208" si="58">D212</f>
        <v>1.4870508632757812E-4</v>
      </c>
      <c r="E208" s="10">
        <f t="shared" si="58"/>
        <v>8.9223051796546879E-5</v>
      </c>
      <c r="F208" s="10">
        <f t="shared" si="58"/>
        <v>2.9398040130657951E-5</v>
      </c>
      <c r="G208" s="10">
        <f t="shared" si="58"/>
        <v>2.9398040130657951E-5</v>
      </c>
      <c r="H208" s="10">
        <f t="shared" si="58"/>
        <v>2.9398040130657951E-5</v>
      </c>
      <c r="I208" s="10">
        <f t="shared" si="58"/>
        <v>2.9398040130657951E-5</v>
      </c>
      <c r="J208" s="10">
        <f t="shared" si="58"/>
        <v>1.4909006066262246E-4</v>
      </c>
      <c r="K208" s="10">
        <f t="shared" si="58"/>
        <v>1.497900139990667E-4</v>
      </c>
      <c r="L208" s="10">
        <f t="shared" si="58"/>
        <v>1.0429304713019131E-4</v>
      </c>
      <c r="M208" s="10">
        <f t="shared" si="58"/>
        <v>8.8894073728418098E-5</v>
      </c>
      <c r="N208" s="10">
        <f t="shared" si="58"/>
        <v>8.6094260382641154E-5</v>
      </c>
      <c r="O208" s="10">
        <f t="shared" si="58"/>
        <v>1.000933271115259E-4</v>
      </c>
      <c r="P208" s="10">
        <f t="shared" si="58"/>
        <v>1.1409239384041063E-4</v>
      </c>
      <c r="Q208" s="10">
        <f t="shared" si="58"/>
        <v>1.2529164722351841E-4</v>
      </c>
      <c r="R208" s="10">
        <f t="shared" si="58"/>
        <v>1.6308912739150722E-4</v>
      </c>
      <c r="S208" s="10">
        <f t="shared" si="58"/>
        <v>1.6098926738217451E-4</v>
      </c>
      <c r="T208" s="10">
        <f t="shared" si="58"/>
        <v>1.8268782081194584E-4</v>
      </c>
      <c r="U208" s="10">
        <f t="shared" si="58"/>
        <v>1.707886140923938E-4</v>
      </c>
      <c r="V208" s="10">
        <f t="shared" si="58"/>
        <v>1.8128791413905737E-4</v>
      </c>
      <c r="W208" s="10">
        <f t="shared" si="58"/>
        <v>1.5748950069995331E-4</v>
      </c>
      <c r="X208" s="10">
        <f t="shared" si="58"/>
        <v>1.8968735417638824E-4</v>
      </c>
      <c r="Y208" s="10">
        <f t="shared" si="58"/>
        <v>1.567895473635091E-4</v>
      </c>
      <c r="Z208" s="10">
        <f t="shared" si="58"/>
        <v>1.434904339710686E-4</v>
      </c>
      <c r="AA208" s="10">
        <f t="shared" si="58"/>
        <v>1.3719085394307042E-4</v>
      </c>
      <c r="AB208" s="10">
        <f t="shared" si="58"/>
        <v>1.3929071395240317E-4</v>
      </c>
      <c r="AC208" s="10">
        <f t="shared" si="58"/>
        <v>1.3089127391507232E-4</v>
      </c>
      <c r="AD208" s="10">
        <f t="shared" si="58"/>
        <v>1.2669155389640691E-4</v>
      </c>
      <c r="AE208" s="10">
        <f t="shared" si="58"/>
        <v>1.6238917405506296E-4</v>
      </c>
      <c r="AF208" s="10">
        <f t="shared" si="58"/>
        <v>1.4139057396173586E-4</v>
      </c>
      <c r="AG208" s="10">
        <f t="shared" si="58"/>
        <v>1.5468968735417635E-4</v>
      </c>
      <c r="AH208" s="10">
        <f t="shared" si="58"/>
        <v>1.1129258049463368E-4</v>
      </c>
      <c r="AI208" s="27">
        <f t="shared" si="58"/>
        <v>1.1829211385907606E-4</v>
      </c>
      <c r="AJ208" s="27">
        <f t="shared" si="58"/>
        <v>9.2393840410639281E-5</v>
      </c>
      <c r="AK208" s="27">
        <f t="shared" si="58"/>
        <v>7.4895006999533352E-5</v>
      </c>
      <c r="AL208" s="27">
        <f t="shared" si="58"/>
        <v>7.4895006999533352E-5</v>
      </c>
    </row>
    <row r="209" spans="1:38" x14ac:dyDescent="0.4">
      <c r="A209" s="14" t="s">
        <v>26</v>
      </c>
      <c r="B209" s="14"/>
      <c r="C209" s="14"/>
      <c r="D209" s="14"/>
      <c r="E209" s="15">
        <f t="shared" ref="E209:AL209" si="59">(E208-$D208)/$D208</f>
        <v>-0.39999999999999997</v>
      </c>
      <c r="F209" s="15">
        <f t="shared" si="59"/>
        <v>-0.80230642504118621</v>
      </c>
      <c r="G209" s="15">
        <f t="shared" si="59"/>
        <v>-0.80230642504118621</v>
      </c>
      <c r="H209" s="15">
        <f t="shared" si="59"/>
        <v>-0.80230642504118621</v>
      </c>
      <c r="I209" s="15">
        <f t="shared" si="59"/>
        <v>-0.80230642504118621</v>
      </c>
      <c r="J209" s="15">
        <f t="shared" si="59"/>
        <v>2.5888444339845491E-3</v>
      </c>
      <c r="K209" s="15">
        <f t="shared" si="59"/>
        <v>7.2958343139563238E-3</v>
      </c>
      <c r="L209" s="15">
        <f t="shared" si="59"/>
        <v>-0.29865850788420795</v>
      </c>
      <c r="M209" s="15">
        <f t="shared" si="59"/>
        <v>-0.4022122852435866</v>
      </c>
      <c r="N209" s="15">
        <f t="shared" si="59"/>
        <v>-0.42104024476347363</v>
      </c>
      <c r="O209" s="15">
        <f t="shared" si="59"/>
        <v>-0.32690044716403838</v>
      </c>
      <c r="P209" s="15">
        <f t="shared" si="59"/>
        <v>-0.23276064956460327</v>
      </c>
      <c r="Q209" s="15">
        <f t="shared" si="59"/>
        <v>-0.15744881148505524</v>
      </c>
      <c r="R209" s="15">
        <f t="shared" si="59"/>
        <v>9.6728642033419868E-2</v>
      </c>
      <c r="S209" s="20">
        <f t="shared" si="59"/>
        <v>8.2607672393504541E-2</v>
      </c>
      <c r="T209" s="15">
        <f t="shared" si="59"/>
        <v>0.22852435867262902</v>
      </c>
      <c r="U209" s="15">
        <f t="shared" si="59"/>
        <v>0.14850553071310901</v>
      </c>
      <c r="V209" s="15">
        <f t="shared" si="59"/>
        <v>0.21911037891268545</v>
      </c>
      <c r="W209" s="15">
        <f t="shared" si="59"/>
        <v>5.907272299364566E-2</v>
      </c>
      <c r="X209" s="15">
        <f t="shared" si="59"/>
        <v>0.27559425747234673</v>
      </c>
      <c r="Y209" s="15">
        <f t="shared" si="59"/>
        <v>5.436573311367407E-2</v>
      </c>
      <c r="Z209" s="15">
        <f t="shared" si="59"/>
        <v>-3.5067074605789283E-2</v>
      </c>
      <c r="AA209" s="15">
        <f t="shared" si="59"/>
        <v>-7.7429983525535442E-2</v>
      </c>
      <c r="AB209" s="15">
        <f t="shared" si="59"/>
        <v>-6.3309013885619936E-2</v>
      </c>
      <c r="AC209" s="15">
        <f t="shared" si="59"/>
        <v>-0.11979289244528105</v>
      </c>
      <c r="AD209" s="15">
        <f t="shared" si="59"/>
        <v>-0.1480348317251115</v>
      </c>
      <c r="AE209" s="15">
        <f t="shared" si="59"/>
        <v>9.2021652153447903E-2</v>
      </c>
      <c r="AF209" s="15">
        <f t="shared" si="59"/>
        <v>-4.918804424570479E-2</v>
      </c>
      <c r="AG209" s="15">
        <f t="shared" si="59"/>
        <v>4.0244763473758563E-2</v>
      </c>
      <c r="AH209" s="15">
        <f t="shared" si="59"/>
        <v>-0.25158860908449038</v>
      </c>
      <c r="AI209" s="21">
        <f t="shared" si="59"/>
        <v>-0.20451871028477273</v>
      </c>
      <c r="AJ209" s="21">
        <f t="shared" si="59"/>
        <v>-0.37867733584372781</v>
      </c>
      <c r="AK209" s="21">
        <f t="shared" si="59"/>
        <v>-0.49635208284302185</v>
      </c>
      <c r="AL209" s="21">
        <f t="shared" si="59"/>
        <v>-0.49635208284302185</v>
      </c>
    </row>
    <row r="210" spans="1:38" x14ac:dyDescent="0.4">
      <c r="A210" s="16" t="s">
        <v>27</v>
      </c>
      <c r="D210" s="10"/>
      <c r="E210" s="17">
        <f t="shared" ref="E210:AL210" si="60">(E208-D208)/D208</f>
        <v>-0.39999999999999997</v>
      </c>
      <c r="F210" s="17">
        <f t="shared" si="60"/>
        <v>-0.67051070840197691</v>
      </c>
      <c r="G210" s="17">
        <f t="shared" si="60"/>
        <v>0</v>
      </c>
      <c r="H210" s="17">
        <f t="shared" si="60"/>
        <v>0</v>
      </c>
      <c r="I210" s="17">
        <f t="shared" si="60"/>
        <v>0</v>
      </c>
      <c r="J210" s="17">
        <f t="shared" si="60"/>
        <v>4.0714285714285721</v>
      </c>
      <c r="K210" s="17">
        <f t="shared" si="60"/>
        <v>4.6948356807511903E-3</v>
      </c>
      <c r="L210" s="17">
        <f t="shared" si="60"/>
        <v>-0.30373831775700932</v>
      </c>
      <c r="M210" s="17">
        <f t="shared" si="60"/>
        <v>-0.14765100671140938</v>
      </c>
      <c r="N210" s="17">
        <f t="shared" si="60"/>
        <v>-3.1496062992125935E-2</v>
      </c>
      <c r="O210" s="17">
        <f t="shared" si="60"/>
        <v>0.16260162601626021</v>
      </c>
      <c r="P210" s="17">
        <f t="shared" si="60"/>
        <v>0.13986013986013976</v>
      </c>
      <c r="Q210" s="17">
        <f t="shared" si="60"/>
        <v>9.8159509202453837E-2</v>
      </c>
      <c r="R210" s="17">
        <f t="shared" si="60"/>
        <v>0.30167597765363147</v>
      </c>
      <c r="S210" s="17">
        <f t="shared" si="60"/>
        <v>-1.2875536480686739E-2</v>
      </c>
      <c r="T210" s="17">
        <f t="shared" si="60"/>
        <v>0.13478260869565212</v>
      </c>
      <c r="U210" s="17">
        <f t="shared" si="60"/>
        <v>-6.5134099616858315E-2</v>
      </c>
      <c r="V210" s="17">
        <f t="shared" si="60"/>
        <v>6.1475409836065628E-2</v>
      </c>
      <c r="W210" s="17">
        <f t="shared" si="60"/>
        <v>-0.13127413127413129</v>
      </c>
      <c r="X210" s="17">
        <f t="shared" si="60"/>
        <v>0.20444444444444462</v>
      </c>
      <c r="Y210" s="17">
        <f t="shared" si="60"/>
        <v>-0.17343173431734318</v>
      </c>
      <c r="Z210" s="17">
        <f t="shared" si="60"/>
        <v>-8.4821428571428506E-2</v>
      </c>
      <c r="AA210" s="17">
        <f t="shared" si="60"/>
        <v>-4.3902439024390574E-2</v>
      </c>
      <c r="AB210" s="17">
        <f t="shared" si="60"/>
        <v>1.5306122448979843E-2</v>
      </c>
      <c r="AC210" s="17">
        <f t="shared" si="60"/>
        <v>-6.0301507537688447E-2</v>
      </c>
      <c r="AD210" s="17">
        <f t="shared" si="60"/>
        <v>-3.2085561497326102E-2</v>
      </c>
      <c r="AE210" s="17">
        <f t="shared" si="60"/>
        <v>0.28176795580110459</v>
      </c>
      <c r="AF210" s="17">
        <f t="shared" si="60"/>
        <v>-0.12931034482758616</v>
      </c>
      <c r="AG210" s="17">
        <f t="shared" si="60"/>
        <v>9.4059405940594004E-2</v>
      </c>
      <c r="AH210" s="22">
        <f t="shared" si="60"/>
        <v>-0.28054298642533931</v>
      </c>
      <c r="AI210" s="23">
        <f t="shared" si="60"/>
        <v>6.2893081761006386E-2</v>
      </c>
      <c r="AJ210" s="23">
        <f t="shared" si="60"/>
        <v>-0.21893491124260359</v>
      </c>
      <c r="AK210" s="23">
        <f t="shared" si="60"/>
        <v>-0.18939393939393945</v>
      </c>
      <c r="AL210" s="23">
        <f t="shared" si="60"/>
        <v>0</v>
      </c>
    </row>
    <row r="211" spans="1:38" hidden="1" x14ac:dyDescent="0.4">
      <c r="A211" s="2" t="s">
        <v>37</v>
      </c>
      <c r="D211" s="24" t="e">
        <f>D208/#REF!</f>
        <v>#REF!</v>
      </c>
      <c r="E211" s="24" t="e">
        <f>E208/#REF!</f>
        <v>#REF!</v>
      </c>
      <c r="F211" s="24" t="e">
        <f>F208/#REF!</f>
        <v>#REF!</v>
      </c>
      <c r="G211" s="24" t="e">
        <f>G208/#REF!</f>
        <v>#REF!</v>
      </c>
      <c r="H211" s="24" t="e">
        <f>H208/#REF!</f>
        <v>#REF!</v>
      </c>
      <c r="I211" s="24" t="e">
        <f>I208/#REF!</f>
        <v>#REF!</v>
      </c>
      <c r="J211" s="24" t="e">
        <f>J208/#REF!</f>
        <v>#REF!</v>
      </c>
      <c r="K211" s="24" t="e">
        <f>K208/#REF!</f>
        <v>#REF!</v>
      </c>
      <c r="L211" s="24" t="e">
        <f>L208/#REF!</f>
        <v>#REF!</v>
      </c>
      <c r="M211" s="24" t="e">
        <f>M208/#REF!</f>
        <v>#REF!</v>
      </c>
      <c r="N211" s="24" t="e">
        <f>N208/#REF!</f>
        <v>#REF!</v>
      </c>
      <c r="O211" s="24" t="e">
        <f>O208/#REF!</f>
        <v>#REF!</v>
      </c>
      <c r="P211" s="24" t="e">
        <f>P208/#REF!</f>
        <v>#REF!</v>
      </c>
      <c r="Q211" s="24" t="e">
        <f>Q208/#REF!</f>
        <v>#REF!</v>
      </c>
      <c r="R211" s="24" t="e">
        <f>R208/#REF!</f>
        <v>#REF!</v>
      </c>
      <c r="S211" s="24" t="e">
        <f>S208/#REF!</f>
        <v>#REF!</v>
      </c>
      <c r="T211" s="24" t="e">
        <f>T208/#REF!</f>
        <v>#REF!</v>
      </c>
      <c r="U211" s="24" t="e">
        <f>U208/#REF!</f>
        <v>#REF!</v>
      </c>
      <c r="V211" s="24" t="e">
        <f>V208/#REF!</f>
        <v>#REF!</v>
      </c>
      <c r="W211" s="24" t="e">
        <f>W208/#REF!</f>
        <v>#REF!</v>
      </c>
      <c r="X211" s="24" t="e">
        <f>X208/#REF!</f>
        <v>#REF!</v>
      </c>
      <c r="Y211" s="24" t="e">
        <f>Y208/#REF!</f>
        <v>#REF!</v>
      </c>
      <c r="Z211" s="24" t="e">
        <f>Z208/#REF!</f>
        <v>#REF!</v>
      </c>
      <c r="AA211" s="24" t="e">
        <f>AA208/#REF!</f>
        <v>#REF!</v>
      </c>
      <c r="AB211" s="24" t="e">
        <f>AB208/#REF!</f>
        <v>#REF!</v>
      </c>
      <c r="AC211" s="24" t="e">
        <f>AC208/#REF!</f>
        <v>#REF!</v>
      </c>
      <c r="AD211" s="24" t="e">
        <f>AD208/#REF!</f>
        <v>#REF!</v>
      </c>
      <c r="AE211" s="24" t="e">
        <f>AE208/#REF!</f>
        <v>#REF!</v>
      </c>
      <c r="AF211" s="24" t="e">
        <f>AF208/#REF!</f>
        <v>#REF!</v>
      </c>
      <c r="AG211" s="24" t="e">
        <f>AG208/#REF!</f>
        <v>#REF!</v>
      </c>
      <c r="AH211" s="24" t="e">
        <f>AH208/#REF!</f>
        <v>#REF!</v>
      </c>
      <c r="AI211" s="25" t="e">
        <f>AI208/#REF!</f>
        <v>#REF!</v>
      </c>
    </row>
    <row r="212" spans="1:38" x14ac:dyDescent="0.4">
      <c r="A212" s="2" t="s">
        <v>130</v>
      </c>
      <c r="B212" s="2" t="s">
        <v>131</v>
      </c>
      <c r="D212" s="2">
        <v>1.4870508632757812E-4</v>
      </c>
      <c r="E212" s="2">
        <v>8.9223051796546879E-5</v>
      </c>
      <c r="F212" s="2">
        <v>2.9398040130657951E-5</v>
      </c>
      <c r="G212" s="2">
        <v>2.9398040130657951E-5</v>
      </c>
      <c r="H212" s="2">
        <v>2.9398040130657951E-5</v>
      </c>
      <c r="I212" s="2">
        <v>2.9398040130657951E-5</v>
      </c>
      <c r="J212" s="2">
        <v>1.4909006066262246E-4</v>
      </c>
      <c r="K212" s="2">
        <v>1.497900139990667E-4</v>
      </c>
      <c r="L212" s="2">
        <v>1.0429304713019131E-4</v>
      </c>
      <c r="M212" s="2">
        <v>8.8894073728418098E-5</v>
      </c>
      <c r="N212" s="2">
        <v>8.6094260382641154E-5</v>
      </c>
      <c r="O212" s="2">
        <v>1.000933271115259E-4</v>
      </c>
      <c r="P212" s="2">
        <v>1.1409239384041063E-4</v>
      </c>
      <c r="Q212" s="2">
        <v>1.2529164722351841E-4</v>
      </c>
      <c r="R212" s="2">
        <v>1.6308912739150722E-4</v>
      </c>
      <c r="S212" s="2">
        <v>1.6098926738217451E-4</v>
      </c>
      <c r="T212" s="2">
        <v>1.8268782081194584E-4</v>
      </c>
      <c r="U212" s="2">
        <v>1.707886140923938E-4</v>
      </c>
      <c r="V212" s="2">
        <v>1.8128791413905737E-4</v>
      </c>
      <c r="W212" s="2">
        <v>1.5748950069995331E-4</v>
      </c>
      <c r="X212" s="2">
        <v>1.8968735417638824E-4</v>
      </c>
      <c r="Y212" s="2">
        <v>1.567895473635091E-4</v>
      </c>
      <c r="Z212" s="2">
        <v>1.434904339710686E-4</v>
      </c>
      <c r="AA212" s="2">
        <v>1.3719085394307042E-4</v>
      </c>
      <c r="AB212" s="2">
        <v>1.3929071395240317E-4</v>
      </c>
      <c r="AC212" s="2">
        <v>1.3089127391507232E-4</v>
      </c>
      <c r="AD212" s="2">
        <v>1.2669155389640691E-4</v>
      </c>
      <c r="AE212" s="2">
        <v>1.6238917405506296E-4</v>
      </c>
      <c r="AF212" s="2">
        <v>1.4139057396173586E-4</v>
      </c>
      <c r="AG212" s="2">
        <v>1.5468968735417635E-4</v>
      </c>
      <c r="AH212" s="2">
        <v>1.1129258049463368E-4</v>
      </c>
      <c r="AI212" s="28">
        <v>1.1829211385907606E-4</v>
      </c>
      <c r="AJ212" s="2">
        <v>9.2393840410639281E-5</v>
      </c>
      <c r="AK212" s="2">
        <v>7.4895006999533352E-5</v>
      </c>
      <c r="AL212" s="2">
        <v>7.4895006999533352E-5</v>
      </c>
    </row>
    <row r="213" spans="1:38" x14ac:dyDescent="0.4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8" hidden="1" x14ac:dyDescent="0.4">
      <c r="A214" s="9" t="s">
        <v>132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/>
    </row>
    <row r="215" spans="1:38" hidden="1" x14ac:dyDescent="0.4">
      <c r="A215" s="2" t="s">
        <v>36</v>
      </c>
      <c r="D215" s="10">
        <f t="shared" ref="D215:AI215" si="61">D219+D220</f>
        <v>0</v>
      </c>
      <c r="E215" s="10">
        <f t="shared" si="61"/>
        <v>0</v>
      </c>
      <c r="F215" s="10">
        <f t="shared" si="61"/>
        <v>0</v>
      </c>
      <c r="G215" s="10">
        <f t="shared" si="61"/>
        <v>0</v>
      </c>
      <c r="H215" s="10">
        <f t="shared" si="61"/>
        <v>0</v>
      </c>
      <c r="I215" s="10">
        <f t="shared" si="61"/>
        <v>0</v>
      </c>
      <c r="J215" s="10">
        <f t="shared" si="61"/>
        <v>0</v>
      </c>
      <c r="K215" s="10">
        <f t="shared" si="61"/>
        <v>0</v>
      </c>
      <c r="L215" s="10">
        <f t="shared" si="61"/>
        <v>0</v>
      </c>
      <c r="M215" s="10">
        <f t="shared" si="61"/>
        <v>0</v>
      </c>
      <c r="N215" s="10">
        <f t="shared" si="61"/>
        <v>0</v>
      </c>
      <c r="O215" s="10">
        <f t="shared" si="61"/>
        <v>0</v>
      </c>
      <c r="P215" s="10">
        <f t="shared" si="61"/>
        <v>0</v>
      </c>
      <c r="Q215" s="10">
        <f t="shared" si="61"/>
        <v>0</v>
      </c>
      <c r="R215" s="10">
        <f t="shared" si="61"/>
        <v>0</v>
      </c>
      <c r="S215" s="10">
        <f t="shared" si="61"/>
        <v>0</v>
      </c>
      <c r="T215" s="10">
        <f t="shared" si="61"/>
        <v>0</v>
      </c>
      <c r="U215" s="10">
        <f t="shared" si="61"/>
        <v>0</v>
      </c>
      <c r="V215" s="10">
        <f t="shared" si="61"/>
        <v>0</v>
      </c>
      <c r="W215" s="10">
        <f t="shared" si="61"/>
        <v>0</v>
      </c>
      <c r="X215" s="10">
        <f t="shared" si="61"/>
        <v>0</v>
      </c>
      <c r="Y215" s="10">
        <f t="shared" si="61"/>
        <v>0</v>
      </c>
      <c r="Z215" s="10">
        <f t="shared" si="61"/>
        <v>0</v>
      </c>
      <c r="AA215" s="10">
        <f t="shared" si="61"/>
        <v>0</v>
      </c>
      <c r="AB215" s="10">
        <f t="shared" si="61"/>
        <v>0</v>
      </c>
      <c r="AC215" s="10">
        <f t="shared" si="61"/>
        <v>0</v>
      </c>
      <c r="AD215" s="10">
        <f t="shared" si="61"/>
        <v>0</v>
      </c>
      <c r="AE215" s="10">
        <f t="shared" si="61"/>
        <v>0</v>
      </c>
      <c r="AF215" s="10">
        <f t="shared" si="61"/>
        <v>0</v>
      </c>
      <c r="AG215" s="10">
        <f t="shared" si="61"/>
        <v>0</v>
      </c>
      <c r="AH215" s="10">
        <f t="shared" si="61"/>
        <v>0</v>
      </c>
      <c r="AI215" s="27">
        <f t="shared" si="61"/>
        <v>0</v>
      </c>
    </row>
    <row r="216" spans="1:38" hidden="1" x14ac:dyDescent="0.4">
      <c r="A216" s="14" t="s">
        <v>75</v>
      </c>
      <c r="B216" s="14"/>
      <c r="C216" s="14"/>
      <c r="D216" s="14"/>
      <c r="E216" s="15" t="e">
        <f t="shared" ref="E216:AI216" si="62">(E215-$D215)/$D215</f>
        <v>#DIV/0!</v>
      </c>
      <c r="F216" s="15" t="e">
        <f t="shared" si="62"/>
        <v>#DIV/0!</v>
      </c>
      <c r="G216" s="15" t="e">
        <f t="shared" si="62"/>
        <v>#DIV/0!</v>
      </c>
      <c r="H216" s="15" t="e">
        <f t="shared" si="62"/>
        <v>#DIV/0!</v>
      </c>
      <c r="I216" s="15" t="e">
        <f t="shared" si="62"/>
        <v>#DIV/0!</v>
      </c>
      <c r="J216" s="15" t="e">
        <f t="shared" si="62"/>
        <v>#DIV/0!</v>
      </c>
      <c r="K216" s="15" t="e">
        <f t="shared" si="62"/>
        <v>#DIV/0!</v>
      </c>
      <c r="L216" s="15" t="e">
        <f t="shared" si="62"/>
        <v>#DIV/0!</v>
      </c>
      <c r="M216" s="15" t="e">
        <f t="shared" si="62"/>
        <v>#DIV/0!</v>
      </c>
      <c r="N216" s="15" t="e">
        <f t="shared" si="62"/>
        <v>#DIV/0!</v>
      </c>
      <c r="O216" s="15" t="e">
        <f t="shared" si="62"/>
        <v>#DIV/0!</v>
      </c>
      <c r="P216" s="15" t="e">
        <f t="shared" si="62"/>
        <v>#DIV/0!</v>
      </c>
      <c r="Q216" s="15" t="e">
        <f t="shared" si="62"/>
        <v>#DIV/0!</v>
      </c>
      <c r="R216" s="15" t="e">
        <f t="shared" si="62"/>
        <v>#DIV/0!</v>
      </c>
      <c r="S216" s="35" t="e">
        <f t="shared" si="62"/>
        <v>#DIV/0!</v>
      </c>
      <c r="T216" s="15" t="e">
        <f t="shared" si="62"/>
        <v>#DIV/0!</v>
      </c>
      <c r="U216" s="15" t="e">
        <f t="shared" si="62"/>
        <v>#DIV/0!</v>
      </c>
      <c r="V216" s="15" t="e">
        <f t="shared" si="62"/>
        <v>#DIV/0!</v>
      </c>
      <c r="W216" s="15" t="e">
        <f t="shared" si="62"/>
        <v>#DIV/0!</v>
      </c>
      <c r="X216" s="15" t="e">
        <f t="shared" si="62"/>
        <v>#DIV/0!</v>
      </c>
      <c r="Y216" s="15" t="e">
        <f t="shared" si="62"/>
        <v>#DIV/0!</v>
      </c>
      <c r="Z216" s="15" t="e">
        <f t="shared" si="62"/>
        <v>#DIV/0!</v>
      </c>
      <c r="AA216" s="15" t="e">
        <f t="shared" si="62"/>
        <v>#DIV/0!</v>
      </c>
      <c r="AB216" s="15" t="e">
        <f t="shared" si="62"/>
        <v>#DIV/0!</v>
      </c>
      <c r="AC216" s="15" t="e">
        <f t="shared" si="62"/>
        <v>#DIV/0!</v>
      </c>
      <c r="AD216" s="15" t="e">
        <f t="shared" si="62"/>
        <v>#DIV/0!</v>
      </c>
      <c r="AE216" s="15" t="e">
        <f t="shared" si="62"/>
        <v>#DIV/0!</v>
      </c>
      <c r="AF216" s="15" t="e">
        <f t="shared" si="62"/>
        <v>#DIV/0!</v>
      </c>
      <c r="AG216" s="15" t="e">
        <f t="shared" si="62"/>
        <v>#DIV/0!</v>
      </c>
      <c r="AH216" s="15" t="e">
        <f t="shared" si="62"/>
        <v>#DIV/0!</v>
      </c>
      <c r="AI216" s="21" t="e">
        <f t="shared" si="62"/>
        <v>#DIV/0!</v>
      </c>
    </row>
    <row r="217" spans="1:38" hidden="1" x14ac:dyDescent="0.4">
      <c r="A217" s="16" t="s">
        <v>27</v>
      </c>
      <c r="D217" s="10"/>
      <c r="E217" s="17" t="e">
        <f t="shared" ref="E217:AI217" si="63">(E215-D215)/D215</f>
        <v>#DIV/0!</v>
      </c>
      <c r="F217" s="17" t="e">
        <f t="shared" si="63"/>
        <v>#DIV/0!</v>
      </c>
      <c r="G217" s="17" t="e">
        <f t="shared" si="63"/>
        <v>#DIV/0!</v>
      </c>
      <c r="H217" s="17" t="e">
        <f t="shared" si="63"/>
        <v>#DIV/0!</v>
      </c>
      <c r="I217" s="17" t="e">
        <f t="shared" si="63"/>
        <v>#DIV/0!</v>
      </c>
      <c r="J217" s="17" t="e">
        <f t="shared" si="63"/>
        <v>#DIV/0!</v>
      </c>
      <c r="K217" s="17" t="e">
        <f t="shared" si="63"/>
        <v>#DIV/0!</v>
      </c>
      <c r="L217" s="17" t="e">
        <f t="shared" si="63"/>
        <v>#DIV/0!</v>
      </c>
      <c r="M217" s="17" t="e">
        <f t="shared" si="63"/>
        <v>#DIV/0!</v>
      </c>
      <c r="N217" s="17" t="e">
        <f t="shared" si="63"/>
        <v>#DIV/0!</v>
      </c>
      <c r="O217" s="17" t="e">
        <f t="shared" si="63"/>
        <v>#DIV/0!</v>
      </c>
      <c r="P217" s="17" t="e">
        <f t="shared" si="63"/>
        <v>#DIV/0!</v>
      </c>
      <c r="Q217" s="17" t="e">
        <f t="shared" si="63"/>
        <v>#DIV/0!</v>
      </c>
      <c r="R217" s="17" t="e">
        <f t="shared" si="63"/>
        <v>#DIV/0!</v>
      </c>
      <c r="S217" s="22" t="e">
        <f t="shared" si="63"/>
        <v>#DIV/0!</v>
      </c>
      <c r="T217" s="17" t="e">
        <f t="shared" si="63"/>
        <v>#DIV/0!</v>
      </c>
      <c r="U217" s="17" t="e">
        <f t="shared" si="63"/>
        <v>#DIV/0!</v>
      </c>
      <c r="V217" s="17" t="e">
        <f t="shared" si="63"/>
        <v>#DIV/0!</v>
      </c>
      <c r="W217" s="17" t="e">
        <f t="shared" si="63"/>
        <v>#DIV/0!</v>
      </c>
      <c r="X217" s="17" t="e">
        <f t="shared" si="63"/>
        <v>#DIV/0!</v>
      </c>
      <c r="Y217" s="17" t="e">
        <f t="shared" si="63"/>
        <v>#DIV/0!</v>
      </c>
      <c r="Z217" s="17" t="e">
        <f t="shared" si="63"/>
        <v>#DIV/0!</v>
      </c>
      <c r="AA217" s="17" t="e">
        <f t="shared" si="63"/>
        <v>#DIV/0!</v>
      </c>
      <c r="AB217" s="17" t="e">
        <f t="shared" si="63"/>
        <v>#DIV/0!</v>
      </c>
      <c r="AC217" s="17" t="e">
        <f t="shared" si="63"/>
        <v>#DIV/0!</v>
      </c>
      <c r="AD217" s="17" t="e">
        <f t="shared" si="63"/>
        <v>#DIV/0!</v>
      </c>
      <c r="AE217" s="17" t="e">
        <f t="shared" si="63"/>
        <v>#DIV/0!</v>
      </c>
      <c r="AF217" s="17" t="e">
        <f t="shared" si="63"/>
        <v>#DIV/0!</v>
      </c>
      <c r="AG217" s="17" t="e">
        <f t="shared" si="63"/>
        <v>#DIV/0!</v>
      </c>
      <c r="AH217" s="22" t="e">
        <f t="shared" si="63"/>
        <v>#DIV/0!</v>
      </c>
      <c r="AI217" s="23" t="e">
        <f t="shared" si="63"/>
        <v>#DIV/0!</v>
      </c>
    </row>
    <row r="218" spans="1:38" hidden="1" x14ac:dyDescent="0.4">
      <c r="A218" s="2" t="s">
        <v>37</v>
      </c>
      <c r="D218" s="24" t="e">
        <f>D215/#REF!</f>
        <v>#REF!</v>
      </c>
      <c r="E218" s="24" t="e">
        <f>E215/#REF!</f>
        <v>#REF!</v>
      </c>
      <c r="F218" s="24" t="e">
        <f>F215/#REF!</f>
        <v>#REF!</v>
      </c>
      <c r="G218" s="24" t="e">
        <f>G215/#REF!</f>
        <v>#REF!</v>
      </c>
      <c r="H218" s="24" t="e">
        <f>H215/#REF!</f>
        <v>#REF!</v>
      </c>
      <c r="I218" s="24" t="e">
        <f>I215/#REF!</f>
        <v>#REF!</v>
      </c>
      <c r="J218" s="24" t="e">
        <f>J215/#REF!</f>
        <v>#REF!</v>
      </c>
      <c r="K218" s="24" t="e">
        <f>K215/#REF!</f>
        <v>#REF!</v>
      </c>
      <c r="L218" s="24" t="e">
        <f>L215/#REF!</f>
        <v>#REF!</v>
      </c>
      <c r="M218" s="24" t="e">
        <f>M215/#REF!</f>
        <v>#REF!</v>
      </c>
      <c r="N218" s="24" t="e">
        <f>N215/#REF!</f>
        <v>#REF!</v>
      </c>
      <c r="O218" s="24" t="e">
        <f>O215/#REF!</f>
        <v>#REF!</v>
      </c>
      <c r="P218" s="24" t="e">
        <f>P215/#REF!</f>
        <v>#REF!</v>
      </c>
      <c r="Q218" s="24" t="e">
        <f>Q215/#REF!</f>
        <v>#REF!</v>
      </c>
      <c r="R218" s="24" t="e">
        <f>R215/#REF!</f>
        <v>#REF!</v>
      </c>
      <c r="S218" s="24" t="e">
        <f>S215/#REF!</f>
        <v>#REF!</v>
      </c>
      <c r="T218" s="24" t="e">
        <f>T215/#REF!</f>
        <v>#REF!</v>
      </c>
      <c r="U218" s="24" t="e">
        <f>U215/#REF!</f>
        <v>#REF!</v>
      </c>
      <c r="V218" s="24" t="e">
        <f>V215/#REF!</f>
        <v>#REF!</v>
      </c>
      <c r="W218" s="24" t="e">
        <f>W215/#REF!</f>
        <v>#REF!</v>
      </c>
      <c r="X218" s="24" t="e">
        <f>X215/#REF!</f>
        <v>#REF!</v>
      </c>
      <c r="Y218" s="24" t="e">
        <f>Y215/#REF!</f>
        <v>#REF!</v>
      </c>
      <c r="Z218" s="24" t="e">
        <f>Z215/#REF!</f>
        <v>#REF!</v>
      </c>
      <c r="AA218" s="24" t="e">
        <f>AA215/#REF!</f>
        <v>#REF!</v>
      </c>
      <c r="AB218" s="24" t="e">
        <f>AB215/#REF!</f>
        <v>#REF!</v>
      </c>
      <c r="AC218" s="24" t="e">
        <f>AC215/#REF!</f>
        <v>#REF!</v>
      </c>
      <c r="AD218" s="24" t="e">
        <f>AD215/#REF!</f>
        <v>#REF!</v>
      </c>
      <c r="AE218" s="24" t="e">
        <f>AE215/#REF!</f>
        <v>#REF!</v>
      </c>
      <c r="AF218" s="24" t="e">
        <f>AF215/#REF!</f>
        <v>#REF!</v>
      </c>
      <c r="AG218" s="24" t="e">
        <f>AG215/#REF!</f>
        <v>#REF!</v>
      </c>
      <c r="AH218" s="24" t="e">
        <f>AH215/#REF!</f>
        <v>#REF!</v>
      </c>
      <c r="AI218" s="25" t="e">
        <f>AI215/#REF!</f>
        <v>#REF!</v>
      </c>
    </row>
    <row r="219" spans="1:38" hidden="1" x14ac:dyDescent="0.4">
      <c r="A219" s="2" t="s">
        <v>133</v>
      </c>
      <c r="B219" s="2" t="s">
        <v>134</v>
      </c>
      <c r="AI219" s="28"/>
    </row>
    <row r="220" spans="1:38" hidden="1" x14ac:dyDescent="0.4">
      <c r="A220" s="2" t="s">
        <v>135</v>
      </c>
      <c r="B220" s="2" t="s">
        <v>136</v>
      </c>
      <c r="AI220" s="28"/>
    </row>
    <row r="221" spans="1:38" hidden="1" x14ac:dyDescent="0.4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8" hidden="1" x14ac:dyDescent="0.4">
      <c r="A222" s="9" t="s">
        <v>137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/>
    </row>
    <row r="223" spans="1:38" hidden="1" x14ac:dyDescent="0.4">
      <c r="A223" s="2" t="s">
        <v>36</v>
      </c>
      <c r="D223" s="10">
        <f t="shared" ref="D223:AI223" si="64">D227</f>
        <v>0</v>
      </c>
      <c r="E223" s="10">
        <f t="shared" si="64"/>
        <v>0</v>
      </c>
      <c r="F223" s="10">
        <f t="shared" si="64"/>
        <v>0</v>
      </c>
      <c r="G223" s="10">
        <f t="shared" si="64"/>
        <v>0</v>
      </c>
      <c r="H223" s="10">
        <f t="shared" si="64"/>
        <v>0</v>
      </c>
      <c r="I223" s="10">
        <f t="shared" si="64"/>
        <v>0</v>
      </c>
      <c r="J223" s="10">
        <f t="shared" si="64"/>
        <v>0</v>
      </c>
      <c r="K223" s="10">
        <f t="shared" si="64"/>
        <v>0</v>
      </c>
      <c r="L223" s="10">
        <f t="shared" si="64"/>
        <v>0</v>
      </c>
      <c r="M223" s="10">
        <f t="shared" si="64"/>
        <v>0</v>
      </c>
      <c r="N223" s="10">
        <f t="shared" si="64"/>
        <v>0</v>
      </c>
      <c r="O223" s="10">
        <f t="shared" si="64"/>
        <v>0</v>
      </c>
      <c r="P223" s="10">
        <f t="shared" si="64"/>
        <v>0</v>
      </c>
      <c r="Q223" s="10">
        <f t="shared" si="64"/>
        <v>0</v>
      </c>
      <c r="R223" s="10">
        <f t="shared" si="64"/>
        <v>0</v>
      </c>
      <c r="S223" s="10">
        <f t="shared" si="64"/>
        <v>0</v>
      </c>
      <c r="T223" s="10">
        <f t="shared" si="64"/>
        <v>0</v>
      </c>
      <c r="U223" s="10">
        <f t="shared" si="64"/>
        <v>0</v>
      </c>
      <c r="V223" s="10">
        <f t="shared" si="64"/>
        <v>0</v>
      </c>
      <c r="W223" s="10">
        <f t="shared" si="64"/>
        <v>0</v>
      </c>
      <c r="X223" s="10">
        <f t="shared" si="64"/>
        <v>0</v>
      </c>
      <c r="Y223" s="10">
        <f t="shared" si="64"/>
        <v>0</v>
      </c>
      <c r="Z223" s="10">
        <f t="shared" si="64"/>
        <v>0</v>
      </c>
      <c r="AA223" s="10">
        <f t="shared" si="64"/>
        <v>0</v>
      </c>
      <c r="AB223" s="10">
        <f t="shared" si="64"/>
        <v>0</v>
      </c>
      <c r="AC223" s="10">
        <f t="shared" si="64"/>
        <v>0</v>
      </c>
      <c r="AD223" s="10">
        <f t="shared" si="64"/>
        <v>0</v>
      </c>
      <c r="AE223" s="10">
        <f t="shared" si="64"/>
        <v>0</v>
      </c>
      <c r="AF223" s="10">
        <f t="shared" si="64"/>
        <v>0</v>
      </c>
      <c r="AG223" s="10">
        <f t="shared" si="64"/>
        <v>0</v>
      </c>
      <c r="AH223" s="10">
        <f t="shared" si="64"/>
        <v>0</v>
      </c>
      <c r="AI223" s="27">
        <f t="shared" si="64"/>
        <v>0</v>
      </c>
    </row>
    <row r="224" spans="1:38" hidden="1" x14ac:dyDescent="0.4">
      <c r="A224" s="14" t="s">
        <v>26</v>
      </c>
      <c r="B224" s="14"/>
      <c r="C224" s="14"/>
      <c r="D224" s="14"/>
      <c r="E224" s="15" t="e">
        <f t="shared" ref="E224:AI224" si="65">(E223-$D223)/$D223</f>
        <v>#DIV/0!</v>
      </c>
      <c r="F224" s="15" t="e">
        <f t="shared" si="65"/>
        <v>#DIV/0!</v>
      </c>
      <c r="G224" s="15" t="e">
        <f t="shared" si="65"/>
        <v>#DIV/0!</v>
      </c>
      <c r="H224" s="15" t="e">
        <f t="shared" si="65"/>
        <v>#DIV/0!</v>
      </c>
      <c r="I224" s="15" t="e">
        <f t="shared" si="65"/>
        <v>#DIV/0!</v>
      </c>
      <c r="J224" s="15" t="e">
        <f t="shared" si="65"/>
        <v>#DIV/0!</v>
      </c>
      <c r="K224" s="15" t="e">
        <f t="shared" si="65"/>
        <v>#DIV/0!</v>
      </c>
      <c r="L224" s="15" t="e">
        <f t="shared" si="65"/>
        <v>#DIV/0!</v>
      </c>
      <c r="M224" s="15" t="e">
        <f t="shared" si="65"/>
        <v>#DIV/0!</v>
      </c>
      <c r="N224" s="15" t="e">
        <f t="shared" si="65"/>
        <v>#DIV/0!</v>
      </c>
      <c r="O224" s="15" t="e">
        <f t="shared" si="65"/>
        <v>#DIV/0!</v>
      </c>
      <c r="P224" s="15" t="e">
        <f t="shared" si="65"/>
        <v>#DIV/0!</v>
      </c>
      <c r="Q224" s="15" t="e">
        <f t="shared" si="65"/>
        <v>#DIV/0!</v>
      </c>
      <c r="R224" s="15" t="e">
        <f t="shared" si="65"/>
        <v>#DIV/0!</v>
      </c>
      <c r="S224" s="20" t="e">
        <f t="shared" si="65"/>
        <v>#DIV/0!</v>
      </c>
      <c r="T224" s="15" t="e">
        <f t="shared" si="65"/>
        <v>#DIV/0!</v>
      </c>
      <c r="U224" s="15" t="e">
        <f t="shared" si="65"/>
        <v>#DIV/0!</v>
      </c>
      <c r="V224" s="15" t="e">
        <f t="shared" si="65"/>
        <v>#DIV/0!</v>
      </c>
      <c r="W224" s="15" t="e">
        <f t="shared" si="65"/>
        <v>#DIV/0!</v>
      </c>
      <c r="X224" s="15" t="e">
        <f t="shared" si="65"/>
        <v>#DIV/0!</v>
      </c>
      <c r="Y224" s="15" t="e">
        <f t="shared" si="65"/>
        <v>#DIV/0!</v>
      </c>
      <c r="Z224" s="15" t="e">
        <f t="shared" si="65"/>
        <v>#DIV/0!</v>
      </c>
      <c r="AA224" s="15" t="e">
        <f t="shared" si="65"/>
        <v>#DIV/0!</v>
      </c>
      <c r="AB224" s="15" t="e">
        <f t="shared" si="65"/>
        <v>#DIV/0!</v>
      </c>
      <c r="AC224" s="15" t="e">
        <f t="shared" si="65"/>
        <v>#DIV/0!</v>
      </c>
      <c r="AD224" s="15" t="e">
        <f t="shared" si="65"/>
        <v>#DIV/0!</v>
      </c>
      <c r="AE224" s="15" t="e">
        <f t="shared" si="65"/>
        <v>#DIV/0!</v>
      </c>
      <c r="AF224" s="15" t="e">
        <f t="shared" si="65"/>
        <v>#DIV/0!</v>
      </c>
      <c r="AG224" s="15" t="e">
        <f t="shared" si="65"/>
        <v>#DIV/0!</v>
      </c>
      <c r="AH224" s="15" t="e">
        <f t="shared" si="65"/>
        <v>#DIV/0!</v>
      </c>
      <c r="AI224" s="21" t="e">
        <f t="shared" si="65"/>
        <v>#DIV/0!</v>
      </c>
    </row>
    <row r="225" spans="1:38" hidden="1" x14ac:dyDescent="0.4">
      <c r="A225" s="16" t="s">
        <v>27</v>
      </c>
      <c r="D225" s="10"/>
      <c r="E225" s="17" t="e">
        <f t="shared" ref="E225:AI225" si="66">(E223-D223)/D223</f>
        <v>#DIV/0!</v>
      </c>
      <c r="F225" s="17" t="e">
        <f t="shared" si="66"/>
        <v>#DIV/0!</v>
      </c>
      <c r="G225" s="17" t="e">
        <f t="shared" si="66"/>
        <v>#DIV/0!</v>
      </c>
      <c r="H225" s="17" t="e">
        <f t="shared" si="66"/>
        <v>#DIV/0!</v>
      </c>
      <c r="I225" s="17" t="e">
        <f t="shared" si="66"/>
        <v>#DIV/0!</v>
      </c>
      <c r="J225" s="17" t="e">
        <f t="shared" si="66"/>
        <v>#DIV/0!</v>
      </c>
      <c r="K225" s="17" t="e">
        <f t="shared" si="66"/>
        <v>#DIV/0!</v>
      </c>
      <c r="L225" s="17" t="e">
        <f t="shared" si="66"/>
        <v>#DIV/0!</v>
      </c>
      <c r="M225" s="17" t="e">
        <f t="shared" si="66"/>
        <v>#DIV/0!</v>
      </c>
      <c r="N225" s="17" t="e">
        <f t="shared" si="66"/>
        <v>#DIV/0!</v>
      </c>
      <c r="O225" s="17" t="e">
        <f t="shared" si="66"/>
        <v>#DIV/0!</v>
      </c>
      <c r="P225" s="17" t="e">
        <f t="shared" si="66"/>
        <v>#DIV/0!</v>
      </c>
      <c r="Q225" s="17" t="e">
        <f t="shared" si="66"/>
        <v>#DIV/0!</v>
      </c>
      <c r="R225" s="17" t="e">
        <f t="shared" si="66"/>
        <v>#DIV/0!</v>
      </c>
      <c r="S225" s="17" t="e">
        <f t="shared" si="66"/>
        <v>#DIV/0!</v>
      </c>
      <c r="T225" s="17" t="e">
        <f t="shared" si="66"/>
        <v>#DIV/0!</v>
      </c>
      <c r="U225" s="17" t="e">
        <f t="shared" si="66"/>
        <v>#DIV/0!</v>
      </c>
      <c r="V225" s="17" t="e">
        <f t="shared" si="66"/>
        <v>#DIV/0!</v>
      </c>
      <c r="W225" s="17" t="e">
        <f t="shared" si="66"/>
        <v>#DIV/0!</v>
      </c>
      <c r="X225" s="17" t="e">
        <f t="shared" si="66"/>
        <v>#DIV/0!</v>
      </c>
      <c r="Y225" s="17" t="e">
        <f t="shared" si="66"/>
        <v>#DIV/0!</v>
      </c>
      <c r="Z225" s="17" t="e">
        <f t="shared" si="66"/>
        <v>#DIV/0!</v>
      </c>
      <c r="AA225" s="17" t="e">
        <f t="shared" si="66"/>
        <v>#DIV/0!</v>
      </c>
      <c r="AB225" s="17" t="e">
        <f t="shared" si="66"/>
        <v>#DIV/0!</v>
      </c>
      <c r="AC225" s="17" t="e">
        <f t="shared" si="66"/>
        <v>#DIV/0!</v>
      </c>
      <c r="AD225" s="17" t="e">
        <f t="shared" si="66"/>
        <v>#DIV/0!</v>
      </c>
      <c r="AE225" s="17" t="e">
        <f t="shared" si="66"/>
        <v>#DIV/0!</v>
      </c>
      <c r="AF225" s="17" t="e">
        <f t="shared" si="66"/>
        <v>#DIV/0!</v>
      </c>
      <c r="AG225" s="17" t="e">
        <f t="shared" si="66"/>
        <v>#DIV/0!</v>
      </c>
      <c r="AH225" s="22" t="e">
        <f t="shared" si="66"/>
        <v>#DIV/0!</v>
      </c>
      <c r="AI225" s="23" t="e">
        <f t="shared" si="66"/>
        <v>#DIV/0!</v>
      </c>
    </row>
    <row r="226" spans="1:38" hidden="1" x14ac:dyDescent="0.4">
      <c r="A226" s="2" t="s">
        <v>37</v>
      </c>
      <c r="D226" s="24" t="e">
        <f>D223/#REF!</f>
        <v>#REF!</v>
      </c>
      <c r="E226" s="24" t="e">
        <f>E223/#REF!</f>
        <v>#REF!</v>
      </c>
      <c r="F226" s="24" t="e">
        <f>F223/#REF!</f>
        <v>#REF!</v>
      </c>
      <c r="G226" s="24" t="e">
        <f>G223/#REF!</f>
        <v>#REF!</v>
      </c>
      <c r="H226" s="24" t="e">
        <f>H223/#REF!</f>
        <v>#REF!</v>
      </c>
      <c r="I226" s="24" t="e">
        <f>I223/#REF!</f>
        <v>#REF!</v>
      </c>
      <c r="J226" s="24" t="e">
        <f>J223/#REF!</f>
        <v>#REF!</v>
      </c>
      <c r="K226" s="24" t="e">
        <f>K223/#REF!</f>
        <v>#REF!</v>
      </c>
      <c r="L226" s="24" t="e">
        <f>L223/#REF!</f>
        <v>#REF!</v>
      </c>
      <c r="M226" s="24" t="e">
        <f>M223/#REF!</f>
        <v>#REF!</v>
      </c>
      <c r="N226" s="24" t="e">
        <f>N223/#REF!</f>
        <v>#REF!</v>
      </c>
      <c r="O226" s="24" t="e">
        <f>O223/#REF!</f>
        <v>#REF!</v>
      </c>
      <c r="P226" s="24" t="e">
        <f>P223/#REF!</f>
        <v>#REF!</v>
      </c>
      <c r="Q226" s="24" t="e">
        <f>Q223/#REF!</f>
        <v>#REF!</v>
      </c>
      <c r="R226" s="24" t="e">
        <f>R223/#REF!</f>
        <v>#REF!</v>
      </c>
      <c r="S226" s="24" t="e">
        <f>S223/#REF!</f>
        <v>#REF!</v>
      </c>
      <c r="T226" s="24" t="e">
        <f>T223/#REF!</f>
        <v>#REF!</v>
      </c>
      <c r="U226" s="24" t="e">
        <f>U223/#REF!</f>
        <v>#REF!</v>
      </c>
      <c r="V226" s="24" t="e">
        <f>V223/#REF!</f>
        <v>#REF!</v>
      </c>
      <c r="W226" s="24" t="e">
        <f>W223/#REF!</f>
        <v>#REF!</v>
      </c>
      <c r="X226" s="24" t="e">
        <f>X223/#REF!</f>
        <v>#REF!</v>
      </c>
      <c r="Y226" s="24" t="e">
        <f>Y223/#REF!</f>
        <v>#REF!</v>
      </c>
      <c r="Z226" s="24" t="e">
        <f>Z223/#REF!</f>
        <v>#REF!</v>
      </c>
      <c r="AA226" s="24" t="e">
        <f>AA223/#REF!</f>
        <v>#REF!</v>
      </c>
      <c r="AB226" s="24" t="e">
        <f>AB223/#REF!</f>
        <v>#REF!</v>
      </c>
      <c r="AC226" s="24" t="e">
        <f>AC223/#REF!</f>
        <v>#REF!</v>
      </c>
      <c r="AD226" s="24" t="e">
        <f>AD223/#REF!</f>
        <v>#REF!</v>
      </c>
      <c r="AE226" s="24" t="e">
        <f>AE223/#REF!</f>
        <v>#REF!</v>
      </c>
      <c r="AF226" s="24" t="e">
        <f>AF223/#REF!</f>
        <v>#REF!</v>
      </c>
      <c r="AG226" s="24" t="e">
        <f>AG223/#REF!</f>
        <v>#REF!</v>
      </c>
      <c r="AH226" s="24" t="e">
        <f>AH223/#REF!</f>
        <v>#REF!</v>
      </c>
      <c r="AI226" s="25" t="e">
        <f>AI223/#REF!</f>
        <v>#REF!</v>
      </c>
    </row>
    <row r="227" spans="1:38" hidden="1" x14ac:dyDescent="0.4">
      <c r="A227" s="2" t="s">
        <v>138</v>
      </c>
      <c r="B227" s="2" t="s">
        <v>139</v>
      </c>
      <c r="AI227" s="28"/>
    </row>
    <row r="228" spans="1:38" hidden="1" x14ac:dyDescent="0.4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8" x14ac:dyDescent="0.4">
      <c r="A229" s="9" t="s">
        <v>140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/>
    </row>
    <row r="230" spans="1:38" x14ac:dyDescent="0.4">
      <c r="A230" s="2" t="s">
        <v>36</v>
      </c>
      <c r="D230" s="10">
        <f>D238</f>
        <v>4.0499999999999999E-7</v>
      </c>
      <c r="E230" s="10">
        <f t="shared" ref="E230:AL230" si="67">E238</f>
        <v>2.7000000000000001E-7</v>
      </c>
      <c r="F230" s="10">
        <f t="shared" si="67"/>
        <v>1.8299999999999998E-7</v>
      </c>
      <c r="G230" s="10">
        <f t="shared" si="67"/>
        <v>1.35E-7</v>
      </c>
      <c r="H230" s="10">
        <f t="shared" si="67"/>
        <v>1.1999999999999999E-7</v>
      </c>
      <c r="I230" s="10">
        <f t="shared" si="67"/>
        <v>1.29E-7</v>
      </c>
      <c r="J230" s="10">
        <f t="shared" si="67"/>
        <v>1.5599999999999999E-7</v>
      </c>
      <c r="K230" s="10">
        <f t="shared" si="67"/>
        <v>1.9500000000000001E-7</v>
      </c>
      <c r="L230" s="10">
        <f t="shared" si="67"/>
        <v>2.3999999999999998E-7</v>
      </c>
      <c r="M230" s="10">
        <f t="shared" si="67"/>
        <v>2.7900000000000005E-7</v>
      </c>
      <c r="N230" s="10">
        <f t="shared" si="67"/>
        <v>3.0899999999999997E-7</v>
      </c>
      <c r="O230" s="10">
        <f t="shared" si="67"/>
        <v>3.2099999999999998E-7</v>
      </c>
      <c r="P230" s="10">
        <f t="shared" si="67"/>
        <v>3.0600000000000001E-7</v>
      </c>
      <c r="Q230" s="10">
        <f t="shared" si="67"/>
        <v>2.6400000000000003E-7</v>
      </c>
      <c r="R230" s="10">
        <f t="shared" si="67"/>
        <v>3.4199999999999997E-7</v>
      </c>
      <c r="S230" s="10">
        <f t="shared" si="67"/>
        <v>4.2E-7</v>
      </c>
      <c r="T230" s="10">
        <f t="shared" si="67"/>
        <v>2.1E-7</v>
      </c>
      <c r="U230" s="10">
        <f t="shared" si="67"/>
        <v>1.1999999999999999E-7</v>
      </c>
      <c r="V230" s="10">
        <f t="shared" si="67"/>
        <v>1.1999999999999999E-7</v>
      </c>
      <c r="W230" s="10">
        <f t="shared" si="67"/>
        <v>2.1E-7</v>
      </c>
      <c r="X230" s="10">
        <f t="shared" si="67"/>
        <v>1.4999999999999999E-7</v>
      </c>
      <c r="Y230" s="10">
        <f t="shared" si="67"/>
        <v>2.7000000000000001E-7</v>
      </c>
      <c r="Z230" s="10">
        <f t="shared" si="67"/>
        <v>2.9999999999999999E-7</v>
      </c>
      <c r="AA230" s="10">
        <f t="shared" si="67"/>
        <v>2.9999999999999999E-7</v>
      </c>
      <c r="AB230" s="10">
        <f t="shared" si="67"/>
        <v>2.9999999999999999E-7</v>
      </c>
      <c r="AC230" s="10">
        <f t="shared" si="67"/>
        <v>1.8E-7</v>
      </c>
      <c r="AD230" s="10">
        <f t="shared" si="67"/>
        <v>2.1E-7</v>
      </c>
      <c r="AE230" s="10">
        <f t="shared" si="67"/>
        <v>2.1E-7</v>
      </c>
      <c r="AF230" s="10">
        <f t="shared" si="67"/>
        <v>2.1E-7</v>
      </c>
      <c r="AG230" s="10">
        <f t="shared" si="67"/>
        <v>2.3999999999999998E-7</v>
      </c>
      <c r="AH230" s="10">
        <f t="shared" si="67"/>
        <v>2.1E-7</v>
      </c>
      <c r="AI230" s="10">
        <f t="shared" si="67"/>
        <v>2.3999999999999998E-7</v>
      </c>
      <c r="AJ230" s="10">
        <f t="shared" si="67"/>
        <v>1.8E-7</v>
      </c>
      <c r="AK230" s="10">
        <f t="shared" si="67"/>
        <v>1.4999999999999999E-7</v>
      </c>
      <c r="AL230" s="10">
        <f t="shared" si="67"/>
        <v>1.4999999999999999E-7</v>
      </c>
    </row>
    <row r="231" spans="1:38" x14ac:dyDescent="0.4">
      <c r="A231" s="14" t="s">
        <v>26</v>
      </c>
      <c r="B231" s="14"/>
      <c r="C231" s="14"/>
      <c r="D231" s="14"/>
      <c r="E231" s="15">
        <f t="shared" ref="E231:AL231" si="68">(E230-$D230)/$D230</f>
        <v>-0.33333333333333331</v>
      </c>
      <c r="F231" s="15">
        <f t="shared" si="68"/>
        <v>-0.54814814814814816</v>
      </c>
      <c r="G231" s="15">
        <f t="shared" si="68"/>
        <v>-0.66666666666666663</v>
      </c>
      <c r="H231" s="15">
        <f t="shared" si="68"/>
        <v>-0.70370370370370383</v>
      </c>
      <c r="I231" s="15">
        <f t="shared" si="68"/>
        <v>-0.68148148148148147</v>
      </c>
      <c r="J231" s="15">
        <f t="shared" si="68"/>
        <v>-0.6148148148148147</v>
      </c>
      <c r="K231" s="15">
        <f t="shared" si="68"/>
        <v>-0.51851851851851849</v>
      </c>
      <c r="L231" s="15">
        <f t="shared" si="68"/>
        <v>-0.40740740740740744</v>
      </c>
      <c r="M231" s="15">
        <f t="shared" si="68"/>
        <v>-0.31111111111111095</v>
      </c>
      <c r="N231" s="15">
        <f t="shared" si="68"/>
        <v>-0.23703703703703707</v>
      </c>
      <c r="O231" s="15">
        <f t="shared" si="68"/>
        <v>-0.20740740740740743</v>
      </c>
      <c r="P231" s="15">
        <f t="shared" si="68"/>
        <v>-0.24444444444444438</v>
      </c>
      <c r="Q231" s="15">
        <f t="shared" si="68"/>
        <v>-0.34814814814814804</v>
      </c>
      <c r="R231" s="15">
        <f t="shared" si="68"/>
        <v>-0.15555555555555561</v>
      </c>
      <c r="S231" s="20">
        <f t="shared" si="68"/>
        <v>3.7037037037037077E-2</v>
      </c>
      <c r="T231" s="15">
        <f t="shared" si="68"/>
        <v>-0.48148148148148145</v>
      </c>
      <c r="U231" s="15">
        <f t="shared" si="68"/>
        <v>-0.70370370370370383</v>
      </c>
      <c r="V231" s="15">
        <f t="shared" si="68"/>
        <v>-0.70370370370370383</v>
      </c>
      <c r="W231" s="15">
        <f t="shared" si="68"/>
        <v>-0.48148148148148145</v>
      </c>
      <c r="X231" s="15">
        <f t="shared" si="68"/>
        <v>-0.62962962962962965</v>
      </c>
      <c r="Y231" s="15">
        <f t="shared" si="68"/>
        <v>-0.33333333333333331</v>
      </c>
      <c r="Z231" s="15">
        <f t="shared" si="68"/>
        <v>-0.25925925925925924</v>
      </c>
      <c r="AA231" s="15">
        <f t="shared" si="68"/>
        <v>-0.25925925925925924</v>
      </c>
      <c r="AB231" s="15">
        <f t="shared" si="68"/>
        <v>-0.25925925925925924</v>
      </c>
      <c r="AC231" s="15">
        <f t="shared" si="68"/>
        <v>-0.55555555555555558</v>
      </c>
      <c r="AD231" s="15">
        <f t="shared" si="68"/>
        <v>-0.48148148148148145</v>
      </c>
      <c r="AE231" s="15">
        <f t="shared" si="68"/>
        <v>-0.48148148148148145</v>
      </c>
      <c r="AF231" s="15">
        <f t="shared" si="68"/>
        <v>-0.48148148148148145</v>
      </c>
      <c r="AG231" s="15">
        <f t="shared" si="68"/>
        <v>-0.40740740740740744</v>
      </c>
      <c r="AH231" s="15">
        <f t="shared" si="68"/>
        <v>-0.48148148148148145</v>
      </c>
      <c r="AI231" s="21">
        <f t="shared" si="68"/>
        <v>-0.40740740740740744</v>
      </c>
      <c r="AJ231" s="21">
        <f t="shared" si="68"/>
        <v>-0.55555555555555558</v>
      </c>
      <c r="AK231" s="21">
        <f t="shared" si="68"/>
        <v>-0.62962962962962965</v>
      </c>
      <c r="AL231" s="21">
        <f t="shared" si="68"/>
        <v>-0.62962962962962965</v>
      </c>
    </row>
    <row r="232" spans="1:38" x14ac:dyDescent="0.4">
      <c r="A232" s="16" t="s">
        <v>27</v>
      </c>
      <c r="D232" s="10"/>
      <c r="E232" s="17">
        <f t="shared" ref="E232:AL232" si="69">(E230-D230)/D230</f>
        <v>-0.33333333333333331</v>
      </c>
      <c r="F232" s="17">
        <f t="shared" si="69"/>
        <v>-0.3222222222222223</v>
      </c>
      <c r="G232" s="17">
        <f t="shared" si="69"/>
        <v>-0.26229508196721302</v>
      </c>
      <c r="H232" s="17">
        <f t="shared" si="69"/>
        <v>-0.11111111111111122</v>
      </c>
      <c r="I232" s="17">
        <f t="shared" si="69"/>
        <v>7.5000000000000122E-2</v>
      </c>
      <c r="J232" s="17">
        <f t="shared" si="69"/>
        <v>0.20930232558139528</v>
      </c>
      <c r="K232" s="17">
        <f t="shared" si="69"/>
        <v>0.25000000000000011</v>
      </c>
      <c r="L232" s="17">
        <f t="shared" si="69"/>
        <v>0.23076923076923059</v>
      </c>
      <c r="M232" s="17">
        <f t="shared" si="69"/>
        <v>0.16250000000000031</v>
      </c>
      <c r="N232" s="17">
        <f t="shared" si="69"/>
        <v>0.10752688172042982</v>
      </c>
      <c r="O232" s="17">
        <f t="shared" si="69"/>
        <v>3.883495145631069E-2</v>
      </c>
      <c r="P232" s="17">
        <f t="shared" si="69"/>
        <v>-4.672897196261671E-2</v>
      </c>
      <c r="Q232" s="17">
        <f t="shared" si="69"/>
        <v>-0.13725490196078424</v>
      </c>
      <c r="R232" s="17">
        <f t="shared" si="69"/>
        <v>0.29545454545454514</v>
      </c>
      <c r="S232" s="17">
        <f t="shared" si="69"/>
        <v>0.22807017543859662</v>
      </c>
      <c r="T232" s="17">
        <f t="shared" si="69"/>
        <v>-0.5</v>
      </c>
      <c r="U232" s="17">
        <f t="shared" si="69"/>
        <v>-0.4285714285714286</v>
      </c>
      <c r="V232" s="17">
        <f t="shared" si="69"/>
        <v>0</v>
      </c>
      <c r="W232" s="17">
        <f t="shared" si="69"/>
        <v>0.75000000000000011</v>
      </c>
      <c r="X232" s="17">
        <f t="shared" si="69"/>
        <v>-0.28571428571428575</v>
      </c>
      <c r="Y232" s="17">
        <f t="shared" si="69"/>
        <v>0.80000000000000016</v>
      </c>
      <c r="Z232" s="17">
        <f t="shared" si="69"/>
        <v>0.11111111111111102</v>
      </c>
      <c r="AA232" s="17">
        <f t="shared" si="69"/>
        <v>0</v>
      </c>
      <c r="AB232" s="17">
        <f t="shared" si="69"/>
        <v>0</v>
      </c>
      <c r="AC232" s="17">
        <f t="shared" si="69"/>
        <v>-0.39999999999999997</v>
      </c>
      <c r="AD232" s="17">
        <f t="shared" si="69"/>
        <v>0.16666666666666669</v>
      </c>
      <c r="AE232" s="17">
        <f t="shared" si="69"/>
        <v>0</v>
      </c>
      <c r="AF232" s="17">
        <f t="shared" si="69"/>
        <v>0</v>
      </c>
      <c r="AG232" s="17">
        <f t="shared" si="69"/>
        <v>0.14285714285714274</v>
      </c>
      <c r="AH232" s="22">
        <f t="shared" si="69"/>
        <v>-0.12499999999999992</v>
      </c>
      <c r="AI232" s="23">
        <f t="shared" si="69"/>
        <v>0.14285714285714274</v>
      </c>
      <c r="AJ232" s="23">
        <f t="shared" si="69"/>
        <v>-0.24999999999999994</v>
      </c>
      <c r="AK232" s="23">
        <f t="shared" si="69"/>
        <v>-0.16666666666666669</v>
      </c>
      <c r="AL232" s="23">
        <f t="shared" si="69"/>
        <v>0</v>
      </c>
    </row>
    <row r="233" spans="1:38" hidden="1" x14ac:dyDescent="0.4">
      <c r="A233" s="2" t="s">
        <v>37</v>
      </c>
      <c r="D233" s="24" t="e">
        <f>D230/#REF!</f>
        <v>#REF!</v>
      </c>
      <c r="E233" s="24" t="e">
        <f>E230/#REF!</f>
        <v>#REF!</v>
      </c>
      <c r="F233" s="24" t="e">
        <f>F230/#REF!</f>
        <v>#REF!</v>
      </c>
      <c r="G233" s="24" t="e">
        <f>G230/#REF!</f>
        <v>#REF!</v>
      </c>
      <c r="H233" s="24" t="e">
        <f>H230/#REF!</f>
        <v>#REF!</v>
      </c>
      <c r="I233" s="24" t="e">
        <f>I230/#REF!</f>
        <v>#REF!</v>
      </c>
      <c r="J233" s="24" t="e">
        <f>J230/#REF!</f>
        <v>#REF!</v>
      </c>
      <c r="K233" s="24" t="e">
        <f>K230/#REF!</f>
        <v>#REF!</v>
      </c>
      <c r="L233" s="24" t="e">
        <f>L230/#REF!</f>
        <v>#REF!</v>
      </c>
      <c r="M233" s="24" t="e">
        <f>M230/#REF!</f>
        <v>#REF!</v>
      </c>
      <c r="N233" s="24" t="e">
        <f>N230/#REF!</f>
        <v>#REF!</v>
      </c>
      <c r="O233" s="24" t="e">
        <f>O230/#REF!</f>
        <v>#REF!</v>
      </c>
      <c r="P233" s="24" t="e">
        <f>P230/#REF!</f>
        <v>#REF!</v>
      </c>
      <c r="Q233" s="24" t="e">
        <f>Q230/#REF!</f>
        <v>#REF!</v>
      </c>
      <c r="R233" s="24" t="e">
        <f>R230/#REF!</f>
        <v>#REF!</v>
      </c>
      <c r="S233" s="24" t="e">
        <f>S230/#REF!</f>
        <v>#REF!</v>
      </c>
      <c r="T233" s="24" t="e">
        <f>T230/#REF!</f>
        <v>#REF!</v>
      </c>
      <c r="U233" s="24" t="e">
        <f>U230/#REF!</f>
        <v>#REF!</v>
      </c>
      <c r="V233" s="24" t="e">
        <f>V230/#REF!</f>
        <v>#REF!</v>
      </c>
      <c r="W233" s="24" t="e">
        <f>W230/#REF!</f>
        <v>#REF!</v>
      </c>
      <c r="X233" s="24" t="e">
        <f>X230/#REF!</f>
        <v>#REF!</v>
      </c>
      <c r="Y233" s="24" t="e">
        <f>Y230/#REF!</f>
        <v>#REF!</v>
      </c>
      <c r="Z233" s="24" t="e">
        <f>Z230/#REF!</f>
        <v>#REF!</v>
      </c>
      <c r="AA233" s="24" t="e">
        <f>AA230/#REF!</f>
        <v>#REF!</v>
      </c>
      <c r="AB233" s="24" t="e">
        <f>AB230/#REF!</f>
        <v>#REF!</v>
      </c>
      <c r="AC233" s="24" t="e">
        <f>AC230/#REF!</f>
        <v>#REF!</v>
      </c>
      <c r="AD233" s="24" t="e">
        <f>AD230/#REF!</f>
        <v>#REF!</v>
      </c>
      <c r="AE233" s="24" t="e">
        <f>AE230/#REF!</f>
        <v>#REF!</v>
      </c>
      <c r="AF233" s="24" t="e">
        <f>AF230/#REF!</f>
        <v>#REF!</v>
      </c>
      <c r="AG233" s="24" t="e">
        <f>AG230/#REF!</f>
        <v>#REF!</v>
      </c>
      <c r="AH233" s="24" t="e">
        <f>AH230/#REF!</f>
        <v>#REF!</v>
      </c>
      <c r="AI233" s="25" t="e">
        <f>AI230/#REF!</f>
        <v>#REF!</v>
      </c>
    </row>
    <row r="234" spans="1:38" hidden="1" x14ac:dyDescent="0.4">
      <c r="A234" s="2" t="s">
        <v>141</v>
      </c>
      <c r="B234" s="2" t="s">
        <v>142</v>
      </c>
      <c r="AI234" s="28"/>
    </row>
    <row r="235" spans="1:38" hidden="1" x14ac:dyDescent="0.4">
      <c r="A235" s="2" t="s">
        <v>143</v>
      </c>
      <c r="B235" s="2" t="s">
        <v>144</v>
      </c>
      <c r="AI235" s="28"/>
    </row>
    <row r="236" spans="1:38" hidden="1" x14ac:dyDescent="0.4">
      <c r="A236" s="2" t="s">
        <v>145</v>
      </c>
      <c r="B236" s="2" t="s">
        <v>146</v>
      </c>
      <c r="AI236" s="28"/>
    </row>
    <row r="237" spans="1:38" hidden="1" x14ac:dyDescent="0.4">
      <c r="A237" s="2" t="s">
        <v>147</v>
      </c>
      <c r="B237" s="2" t="s">
        <v>148</v>
      </c>
      <c r="AI237" s="28"/>
    </row>
    <row r="238" spans="1:38" x14ac:dyDescent="0.4">
      <c r="A238" s="2" t="s">
        <v>149</v>
      </c>
      <c r="B238" s="2" t="s">
        <v>150</v>
      </c>
      <c r="D238" s="2">
        <v>4.0499999999999999E-7</v>
      </c>
      <c r="E238" s="2">
        <v>2.7000000000000001E-7</v>
      </c>
      <c r="F238" s="2">
        <v>1.8299999999999998E-7</v>
      </c>
      <c r="G238" s="2">
        <v>1.35E-7</v>
      </c>
      <c r="H238" s="2">
        <v>1.1999999999999999E-7</v>
      </c>
      <c r="I238" s="2">
        <v>1.29E-7</v>
      </c>
      <c r="J238" s="2">
        <v>1.5599999999999999E-7</v>
      </c>
      <c r="K238" s="2">
        <v>1.9500000000000001E-7</v>
      </c>
      <c r="L238" s="2">
        <v>2.3999999999999998E-7</v>
      </c>
      <c r="M238" s="2">
        <v>2.7900000000000005E-7</v>
      </c>
      <c r="N238" s="2">
        <v>3.0899999999999997E-7</v>
      </c>
      <c r="O238" s="2">
        <v>3.2099999999999998E-7</v>
      </c>
      <c r="P238" s="2">
        <v>3.0600000000000001E-7</v>
      </c>
      <c r="Q238" s="2">
        <v>2.6400000000000003E-7</v>
      </c>
      <c r="R238" s="2">
        <v>3.4199999999999997E-7</v>
      </c>
      <c r="S238" s="52">
        <v>4.2E-7</v>
      </c>
      <c r="T238" s="52">
        <v>2.1E-7</v>
      </c>
      <c r="U238" s="52">
        <v>1.1999999999999999E-7</v>
      </c>
      <c r="V238" s="52">
        <v>1.1999999999999999E-7</v>
      </c>
      <c r="W238" s="52">
        <v>2.1E-7</v>
      </c>
      <c r="X238" s="52">
        <v>1.4999999999999999E-7</v>
      </c>
      <c r="Y238" s="52">
        <v>2.7000000000000001E-7</v>
      </c>
      <c r="Z238" s="52">
        <v>2.9999999999999999E-7</v>
      </c>
      <c r="AA238" s="52">
        <v>2.9999999999999999E-7</v>
      </c>
      <c r="AB238" s="52">
        <v>2.9999999999999999E-7</v>
      </c>
      <c r="AC238" s="52">
        <v>1.8E-7</v>
      </c>
      <c r="AD238" s="52">
        <v>2.1E-7</v>
      </c>
      <c r="AE238" s="52">
        <v>2.1E-7</v>
      </c>
      <c r="AF238" s="52">
        <v>2.1E-7</v>
      </c>
      <c r="AG238" s="52">
        <v>2.3999999999999998E-7</v>
      </c>
      <c r="AH238" s="52">
        <v>2.1E-7</v>
      </c>
      <c r="AI238" s="53">
        <v>2.3999999999999998E-7</v>
      </c>
      <c r="AJ238" s="52">
        <v>1.8E-7</v>
      </c>
      <c r="AK238" s="52">
        <v>1.4999999999999999E-7</v>
      </c>
      <c r="AL238" s="2">
        <v>1.4999999999999999E-7</v>
      </c>
    </row>
    <row r="239" spans="1:38" hidden="1" x14ac:dyDescent="0.4">
      <c r="A239" s="2" t="s">
        <v>151</v>
      </c>
      <c r="B239" s="2" t="s">
        <v>152</v>
      </c>
    </row>
    <row r="242" spans="1:38" x14ac:dyDescent="0.4">
      <c r="A242" s="9" t="s">
        <v>153</v>
      </c>
    </row>
    <row r="243" spans="1:38" x14ac:dyDescent="0.4">
      <c r="A243" s="2" t="s">
        <v>67</v>
      </c>
    </row>
    <row r="244" spans="1:38" x14ac:dyDescent="0.4">
      <c r="A244" s="6" t="s">
        <v>154</v>
      </c>
      <c r="B244" s="6"/>
      <c r="C244" s="6"/>
    </row>
    <row r="245" spans="1:38" x14ac:dyDescent="0.4">
      <c r="A245" s="6" t="s">
        <v>155</v>
      </c>
      <c r="B245" s="6"/>
      <c r="C245" s="6"/>
    </row>
    <row r="246" spans="1:38" x14ac:dyDescent="0.4">
      <c r="A246" s="4" t="s">
        <v>156</v>
      </c>
      <c r="B246" s="4"/>
      <c r="C246" s="4"/>
    </row>
    <row r="247" spans="1:38" x14ac:dyDescent="0.4">
      <c r="A247" s="51" t="s">
        <v>315</v>
      </c>
      <c r="B247" s="6"/>
      <c r="C247" s="6"/>
    </row>
    <row r="248" spans="1:38" x14ac:dyDescent="0.4">
      <c r="A248" s="2" t="s">
        <v>36</v>
      </c>
      <c r="D248" s="10">
        <f t="shared" ref="D248:AL248" si="70">D254</f>
        <v>3.0000000000000001E-6</v>
      </c>
      <c r="E248" s="10">
        <f t="shared" si="70"/>
        <v>3.0000000000000001E-6</v>
      </c>
      <c r="F248" s="10">
        <f t="shared" si="70"/>
        <v>3.0000000000000001E-6</v>
      </c>
      <c r="G248" s="10">
        <f t="shared" si="70"/>
        <v>3.0000000000000001E-6</v>
      </c>
      <c r="H248" s="10">
        <f t="shared" si="70"/>
        <v>0</v>
      </c>
      <c r="I248" s="10">
        <f t="shared" si="70"/>
        <v>0</v>
      </c>
      <c r="J248" s="10">
        <f t="shared" si="70"/>
        <v>0</v>
      </c>
      <c r="K248" s="10">
        <f t="shared" si="70"/>
        <v>0</v>
      </c>
      <c r="L248" s="10">
        <f t="shared" si="70"/>
        <v>0</v>
      </c>
      <c r="M248" s="10">
        <f t="shared" si="70"/>
        <v>0</v>
      </c>
      <c r="N248" s="10">
        <f t="shared" si="70"/>
        <v>0</v>
      </c>
      <c r="O248" s="10">
        <f t="shared" si="70"/>
        <v>0</v>
      </c>
      <c r="P248" s="10">
        <f t="shared" si="70"/>
        <v>0</v>
      </c>
      <c r="Q248" s="10">
        <f t="shared" si="70"/>
        <v>0</v>
      </c>
      <c r="R248" s="10">
        <f t="shared" si="70"/>
        <v>0</v>
      </c>
      <c r="S248" s="10">
        <f t="shared" si="70"/>
        <v>0</v>
      </c>
      <c r="T248" s="10">
        <f t="shared" si="70"/>
        <v>0</v>
      </c>
      <c r="U248" s="10">
        <f t="shared" si="70"/>
        <v>0</v>
      </c>
      <c r="V248" s="10">
        <f t="shared" si="70"/>
        <v>0</v>
      </c>
      <c r="W248" s="10">
        <f t="shared" si="70"/>
        <v>0</v>
      </c>
      <c r="X248" s="10">
        <f t="shared" si="70"/>
        <v>0</v>
      </c>
      <c r="Y248" s="10">
        <f t="shared" si="70"/>
        <v>0</v>
      </c>
      <c r="Z248" s="10">
        <f t="shared" si="70"/>
        <v>0</v>
      </c>
      <c r="AA248" s="10">
        <f t="shared" si="70"/>
        <v>0</v>
      </c>
      <c r="AB248" s="10">
        <f t="shared" si="70"/>
        <v>0</v>
      </c>
      <c r="AC248" s="10">
        <f t="shared" si="70"/>
        <v>0</v>
      </c>
      <c r="AD248" s="10">
        <f t="shared" si="70"/>
        <v>0</v>
      </c>
      <c r="AE248" s="10">
        <f t="shared" si="70"/>
        <v>0</v>
      </c>
      <c r="AF248" s="10">
        <f t="shared" si="70"/>
        <v>0</v>
      </c>
      <c r="AG248" s="10">
        <f t="shared" si="70"/>
        <v>0</v>
      </c>
      <c r="AH248" s="10">
        <f t="shared" si="70"/>
        <v>0</v>
      </c>
      <c r="AI248" s="10">
        <f t="shared" si="70"/>
        <v>0</v>
      </c>
      <c r="AJ248" s="10">
        <f t="shared" si="70"/>
        <v>0</v>
      </c>
      <c r="AK248" s="10">
        <f t="shared" si="70"/>
        <v>0</v>
      </c>
      <c r="AL248" s="10">
        <f t="shared" si="70"/>
        <v>0</v>
      </c>
    </row>
    <row r="249" spans="1:38" x14ac:dyDescent="0.4">
      <c r="A249" s="14" t="s">
        <v>26</v>
      </c>
      <c r="B249" s="14"/>
      <c r="C249" s="14"/>
      <c r="D249" s="14"/>
      <c r="E249" s="15">
        <f t="shared" ref="E249:G249" si="71">(E248-$D248)/$D248</f>
        <v>0</v>
      </c>
      <c r="F249" s="15">
        <f t="shared" si="71"/>
        <v>0</v>
      </c>
      <c r="G249" s="15">
        <f t="shared" si="71"/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</row>
    <row r="250" spans="1:38" x14ac:dyDescent="0.4">
      <c r="A250" s="16" t="s">
        <v>27</v>
      </c>
      <c r="D250" s="10"/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</row>
    <row r="251" spans="1:38" hidden="1" x14ac:dyDescent="0.4">
      <c r="A251" s="2" t="s">
        <v>37</v>
      </c>
      <c r="D251" s="24" t="e">
        <f>D248/#REF!</f>
        <v>#REF!</v>
      </c>
      <c r="E251" s="24" t="e">
        <f>E248/#REF!</f>
        <v>#REF!</v>
      </c>
      <c r="F251" s="24" t="e">
        <f>F248/#REF!</f>
        <v>#REF!</v>
      </c>
      <c r="G251" s="24" t="e">
        <f>G248/#REF!</f>
        <v>#REF!</v>
      </c>
      <c r="H251" s="24" t="e">
        <f>H248/#REF!</f>
        <v>#REF!</v>
      </c>
      <c r="I251" s="24" t="e">
        <f>I248/#REF!</f>
        <v>#REF!</v>
      </c>
      <c r="J251" s="24" t="e">
        <f>J248/#REF!</f>
        <v>#REF!</v>
      </c>
      <c r="K251" s="24" t="e">
        <f>K248/#REF!</f>
        <v>#REF!</v>
      </c>
      <c r="L251" s="24" t="e">
        <f>L248/#REF!</f>
        <v>#REF!</v>
      </c>
      <c r="M251" s="24" t="e">
        <f>M248/#REF!</f>
        <v>#REF!</v>
      </c>
      <c r="N251" s="24" t="e">
        <f>N248/#REF!</f>
        <v>#REF!</v>
      </c>
      <c r="O251" s="24" t="e">
        <f>O248/#REF!</f>
        <v>#REF!</v>
      </c>
      <c r="P251" s="24" t="e">
        <f>P248/#REF!</f>
        <v>#REF!</v>
      </c>
      <c r="Q251" s="24" t="e">
        <f>Q248/#REF!</f>
        <v>#REF!</v>
      </c>
      <c r="R251" s="24" t="e">
        <f>R248/#REF!</f>
        <v>#REF!</v>
      </c>
      <c r="S251" s="24" t="e">
        <f>S248/#REF!</f>
        <v>#REF!</v>
      </c>
      <c r="T251" s="24" t="e">
        <f>T248/#REF!</f>
        <v>#REF!</v>
      </c>
      <c r="U251" s="24" t="e">
        <f>U248/#REF!</f>
        <v>#REF!</v>
      </c>
      <c r="V251" s="24" t="e">
        <f>V248/#REF!</f>
        <v>#REF!</v>
      </c>
      <c r="W251" s="24" t="e">
        <f>W248/#REF!</f>
        <v>#REF!</v>
      </c>
      <c r="X251" s="24" t="e">
        <f>X248/#REF!</f>
        <v>#REF!</v>
      </c>
      <c r="Y251" s="24" t="e">
        <f>Y248/#REF!</f>
        <v>#REF!</v>
      </c>
      <c r="Z251" s="24" t="e">
        <f>Z248/#REF!</f>
        <v>#REF!</v>
      </c>
      <c r="AA251" s="24" t="e">
        <f>AA248/#REF!</f>
        <v>#REF!</v>
      </c>
      <c r="AB251" s="24" t="e">
        <f>AB248/#REF!</f>
        <v>#REF!</v>
      </c>
      <c r="AC251" s="24" t="e">
        <f>AC248/#REF!</f>
        <v>#REF!</v>
      </c>
      <c r="AD251" s="24" t="e">
        <f>AD248/#REF!</f>
        <v>#REF!</v>
      </c>
      <c r="AE251" s="24" t="e">
        <f>AE248/#REF!</f>
        <v>#REF!</v>
      </c>
      <c r="AF251" s="24" t="e">
        <f>AF248/#REF!</f>
        <v>#REF!</v>
      </c>
      <c r="AG251" s="24" t="e">
        <f>AG248/#REF!</f>
        <v>#REF!</v>
      </c>
      <c r="AH251" s="24" t="e">
        <f>AH248/#REF!</f>
        <v>#REF!</v>
      </c>
      <c r="AI251" s="25" t="e">
        <f>AI248/#REF!</f>
        <v>#REF!</v>
      </c>
    </row>
    <row r="252" spans="1:38" hidden="1" x14ac:dyDescent="0.4">
      <c r="A252" s="2" t="s">
        <v>157</v>
      </c>
      <c r="B252" s="2" t="s">
        <v>158</v>
      </c>
      <c r="AI252" s="28"/>
    </row>
    <row r="253" spans="1:38" hidden="1" x14ac:dyDescent="0.4">
      <c r="A253" s="2" t="s">
        <v>159</v>
      </c>
      <c r="B253" s="2" t="s">
        <v>160</v>
      </c>
      <c r="AI253" s="28"/>
    </row>
    <row r="254" spans="1:38" x14ac:dyDescent="0.4">
      <c r="A254" s="2" t="s">
        <v>161</v>
      </c>
      <c r="B254" s="2" t="s">
        <v>162</v>
      </c>
      <c r="D254" s="2">
        <v>3.0000000000000001E-6</v>
      </c>
      <c r="E254" s="2">
        <v>3.0000000000000001E-6</v>
      </c>
      <c r="F254" s="2">
        <v>3.0000000000000001E-6</v>
      </c>
      <c r="G254" s="2">
        <v>3.0000000000000001E-6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</row>
    <row r="255" spans="1:38" hidden="1" x14ac:dyDescent="0.4">
      <c r="A255" s="2" t="s">
        <v>163</v>
      </c>
      <c r="B255" s="2" t="s">
        <v>164</v>
      </c>
      <c r="AI255" s="28"/>
    </row>
    <row r="256" spans="1:38" hidden="1" x14ac:dyDescent="0.4">
      <c r="A256" s="2" t="s">
        <v>165</v>
      </c>
      <c r="B256" s="2" t="s">
        <v>166</v>
      </c>
    </row>
    <row r="259" spans="1:35" x14ac:dyDescent="0.4">
      <c r="A259" s="9" t="s">
        <v>167</v>
      </c>
    </row>
    <row r="260" spans="1:35" x14ac:dyDescent="0.4">
      <c r="A260" s="2" t="s">
        <v>67</v>
      </c>
    </row>
    <row r="261" spans="1:35" x14ac:dyDescent="0.4">
      <c r="A261" s="33" t="s">
        <v>168</v>
      </c>
      <c r="B261" s="6"/>
      <c r="C261" s="6"/>
    </row>
    <row r="262" spans="1:35" hidden="1" x14ac:dyDescent="0.4">
      <c r="A262" s="2" t="s">
        <v>36</v>
      </c>
      <c r="D262" s="10">
        <f t="shared" ref="D262:AI262" si="72">D266</f>
        <v>0</v>
      </c>
      <c r="E262" s="10">
        <f t="shared" si="72"/>
        <v>0</v>
      </c>
      <c r="F262" s="10">
        <f t="shared" si="72"/>
        <v>0</v>
      </c>
      <c r="G262" s="10">
        <f t="shared" si="72"/>
        <v>0</v>
      </c>
      <c r="H262" s="10">
        <f t="shared" si="72"/>
        <v>0</v>
      </c>
      <c r="I262" s="10">
        <f t="shared" si="72"/>
        <v>0</v>
      </c>
      <c r="J262" s="10">
        <f t="shared" si="72"/>
        <v>0</v>
      </c>
      <c r="K262" s="10">
        <f t="shared" si="72"/>
        <v>0</v>
      </c>
      <c r="L262" s="10">
        <f t="shared" si="72"/>
        <v>0</v>
      </c>
      <c r="M262" s="10">
        <f t="shared" si="72"/>
        <v>0</v>
      </c>
      <c r="N262" s="10">
        <f t="shared" si="72"/>
        <v>0</v>
      </c>
      <c r="O262" s="10">
        <f t="shared" si="72"/>
        <v>0</v>
      </c>
      <c r="P262" s="10">
        <f t="shared" si="72"/>
        <v>0</v>
      </c>
      <c r="Q262" s="10">
        <f t="shared" si="72"/>
        <v>0</v>
      </c>
      <c r="R262" s="10">
        <f t="shared" si="72"/>
        <v>0</v>
      </c>
      <c r="S262" s="10">
        <f t="shared" si="72"/>
        <v>0</v>
      </c>
      <c r="T262" s="10">
        <f t="shared" si="72"/>
        <v>0</v>
      </c>
      <c r="U262" s="10">
        <f t="shared" si="72"/>
        <v>0</v>
      </c>
      <c r="V262" s="10">
        <f t="shared" si="72"/>
        <v>0</v>
      </c>
      <c r="W262" s="10">
        <f t="shared" si="72"/>
        <v>0</v>
      </c>
      <c r="X262" s="10">
        <f t="shared" si="72"/>
        <v>0</v>
      </c>
      <c r="Y262" s="10">
        <f t="shared" si="72"/>
        <v>0</v>
      </c>
      <c r="Z262" s="10">
        <f t="shared" si="72"/>
        <v>0</v>
      </c>
      <c r="AA262" s="10">
        <f t="shared" si="72"/>
        <v>0</v>
      </c>
      <c r="AB262" s="10">
        <f t="shared" si="72"/>
        <v>0</v>
      </c>
      <c r="AC262" s="10">
        <f t="shared" si="72"/>
        <v>0</v>
      </c>
      <c r="AD262" s="10">
        <f t="shared" si="72"/>
        <v>0</v>
      </c>
      <c r="AE262" s="10">
        <f t="shared" si="72"/>
        <v>0</v>
      </c>
      <c r="AF262" s="10">
        <f t="shared" si="72"/>
        <v>0</v>
      </c>
      <c r="AG262" s="10">
        <f t="shared" si="72"/>
        <v>0</v>
      </c>
      <c r="AH262" s="10">
        <f t="shared" si="72"/>
        <v>0</v>
      </c>
      <c r="AI262" s="27">
        <f t="shared" si="72"/>
        <v>0</v>
      </c>
    </row>
    <row r="263" spans="1:35" hidden="1" x14ac:dyDescent="0.4">
      <c r="A263" s="14" t="s">
        <v>75</v>
      </c>
      <c r="B263" s="14"/>
      <c r="C263" s="14"/>
      <c r="D263" s="14"/>
      <c r="E263" s="15" t="e">
        <f t="shared" ref="E263:R263" si="73">(E262-$S262)/$S262</f>
        <v>#DIV/0!</v>
      </c>
      <c r="F263" s="15" t="e">
        <f t="shared" si="73"/>
        <v>#DIV/0!</v>
      </c>
      <c r="G263" s="15" t="e">
        <f t="shared" si="73"/>
        <v>#DIV/0!</v>
      </c>
      <c r="H263" s="15" t="e">
        <f t="shared" si="73"/>
        <v>#DIV/0!</v>
      </c>
      <c r="I263" s="15" t="e">
        <f t="shared" si="73"/>
        <v>#DIV/0!</v>
      </c>
      <c r="J263" s="15" t="e">
        <f t="shared" si="73"/>
        <v>#DIV/0!</v>
      </c>
      <c r="K263" s="15" t="e">
        <f t="shared" si="73"/>
        <v>#DIV/0!</v>
      </c>
      <c r="L263" s="15" t="e">
        <f t="shared" si="73"/>
        <v>#DIV/0!</v>
      </c>
      <c r="M263" s="15" t="e">
        <f t="shared" si="73"/>
        <v>#DIV/0!</v>
      </c>
      <c r="N263" s="15" t="e">
        <f t="shared" si="73"/>
        <v>#DIV/0!</v>
      </c>
      <c r="O263" s="15" t="e">
        <f t="shared" si="73"/>
        <v>#DIV/0!</v>
      </c>
      <c r="P263" s="15" t="e">
        <f t="shared" si="73"/>
        <v>#DIV/0!</v>
      </c>
      <c r="Q263" s="15" t="e">
        <f t="shared" si="73"/>
        <v>#DIV/0!</v>
      </c>
      <c r="R263" s="15" t="e">
        <f t="shared" si="73"/>
        <v>#DIV/0!</v>
      </c>
      <c r="S263" s="14"/>
      <c r="T263" s="15" t="e">
        <f t="shared" ref="T263:AI263" si="74">(T262-$S262)/$S262</f>
        <v>#DIV/0!</v>
      </c>
      <c r="U263" s="15" t="e">
        <f t="shared" si="74"/>
        <v>#DIV/0!</v>
      </c>
      <c r="V263" s="15" t="e">
        <f t="shared" si="74"/>
        <v>#DIV/0!</v>
      </c>
      <c r="W263" s="15" t="e">
        <f t="shared" si="74"/>
        <v>#DIV/0!</v>
      </c>
      <c r="X263" s="15" t="e">
        <f t="shared" si="74"/>
        <v>#DIV/0!</v>
      </c>
      <c r="Y263" s="15" t="e">
        <f t="shared" si="74"/>
        <v>#DIV/0!</v>
      </c>
      <c r="Z263" s="15" t="e">
        <f t="shared" si="74"/>
        <v>#DIV/0!</v>
      </c>
      <c r="AA263" s="15" t="e">
        <f t="shared" si="74"/>
        <v>#DIV/0!</v>
      </c>
      <c r="AB263" s="15" t="e">
        <f t="shared" si="74"/>
        <v>#DIV/0!</v>
      </c>
      <c r="AC263" s="15" t="e">
        <f t="shared" si="74"/>
        <v>#DIV/0!</v>
      </c>
      <c r="AD263" s="15" t="e">
        <f t="shared" si="74"/>
        <v>#DIV/0!</v>
      </c>
      <c r="AE263" s="15" t="e">
        <f t="shared" si="74"/>
        <v>#DIV/0!</v>
      </c>
      <c r="AF263" s="15" t="e">
        <f t="shared" si="74"/>
        <v>#DIV/0!</v>
      </c>
      <c r="AG263" s="15" t="e">
        <f t="shared" si="74"/>
        <v>#DIV/0!</v>
      </c>
      <c r="AH263" s="15" t="e">
        <f t="shared" si="74"/>
        <v>#DIV/0!</v>
      </c>
      <c r="AI263" s="21" t="e">
        <f t="shared" si="74"/>
        <v>#DIV/0!</v>
      </c>
    </row>
    <row r="264" spans="1:35" hidden="1" x14ac:dyDescent="0.4">
      <c r="A264" s="16" t="s">
        <v>27</v>
      </c>
      <c r="D264" s="10"/>
      <c r="E264" s="17" t="e">
        <f t="shared" ref="E264:R264" si="75">(E262-D262)/D262</f>
        <v>#DIV/0!</v>
      </c>
      <c r="F264" s="17" t="e">
        <f t="shared" si="75"/>
        <v>#DIV/0!</v>
      </c>
      <c r="G264" s="17" t="e">
        <f t="shared" si="75"/>
        <v>#DIV/0!</v>
      </c>
      <c r="H264" s="17" t="e">
        <f t="shared" si="75"/>
        <v>#DIV/0!</v>
      </c>
      <c r="I264" s="17" t="e">
        <f t="shared" si="75"/>
        <v>#DIV/0!</v>
      </c>
      <c r="J264" s="17" t="e">
        <f t="shared" si="75"/>
        <v>#DIV/0!</v>
      </c>
      <c r="K264" s="17" t="e">
        <f t="shared" si="75"/>
        <v>#DIV/0!</v>
      </c>
      <c r="L264" s="17" t="e">
        <f t="shared" si="75"/>
        <v>#DIV/0!</v>
      </c>
      <c r="M264" s="17" t="e">
        <f t="shared" si="75"/>
        <v>#DIV/0!</v>
      </c>
      <c r="N264" s="17" t="e">
        <f t="shared" si="75"/>
        <v>#DIV/0!</v>
      </c>
      <c r="O264" s="17" t="e">
        <f t="shared" si="75"/>
        <v>#DIV/0!</v>
      </c>
      <c r="P264" s="17" t="e">
        <f t="shared" si="75"/>
        <v>#DIV/0!</v>
      </c>
      <c r="Q264" s="17" t="e">
        <f t="shared" si="75"/>
        <v>#DIV/0!</v>
      </c>
      <c r="R264" s="17" t="e">
        <f t="shared" si="75"/>
        <v>#DIV/0!</v>
      </c>
      <c r="S264" s="10"/>
      <c r="T264" s="17" t="e">
        <f t="shared" ref="T264:AI264" si="76">(T262-S262)/S262</f>
        <v>#DIV/0!</v>
      </c>
      <c r="U264" s="17" t="e">
        <f t="shared" si="76"/>
        <v>#DIV/0!</v>
      </c>
      <c r="V264" s="17" t="e">
        <f t="shared" si="76"/>
        <v>#DIV/0!</v>
      </c>
      <c r="W264" s="17" t="e">
        <f t="shared" si="76"/>
        <v>#DIV/0!</v>
      </c>
      <c r="X264" s="17" t="e">
        <f t="shared" si="76"/>
        <v>#DIV/0!</v>
      </c>
      <c r="Y264" s="17" t="e">
        <f t="shared" si="76"/>
        <v>#DIV/0!</v>
      </c>
      <c r="Z264" s="17" t="e">
        <f t="shared" si="76"/>
        <v>#DIV/0!</v>
      </c>
      <c r="AA264" s="17" t="e">
        <f t="shared" si="76"/>
        <v>#DIV/0!</v>
      </c>
      <c r="AB264" s="17" t="e">
        <f t="shared" si="76"/>
        <v>#DIV/0!</v>
      </c>
      <c r="AC264" s="17" t="e">
        <f t="shared" si="76"/>
        <v>#DIV/0!</v>
      </c>
      <c r="AD264" s="17" t="e">
        <f t="shared" si="76"/>
        <v>#DIV/0!</v>
      </c>
      <c r="AE264" s="17" t="e">
        <f t="shared" si="76"/>
        <v>#DIV/0!</v>
      </c>
      <c r="AF264" s="17" t="e">
        <f t="shared" si="76"/>
        <v>#DIV/0!</v>
      </c>
      <c r="AG264" s="17" t="e">
        <f t="shared" si="76"/>
        <v>#DIV/0!</v>
      </c>
      <c r="AH264" s="22" t="e">
        <f t="shared" si="76"/>
        <v>#DIV/0!</v>
      </c>
      <c r="AI264" s="23" t="e">
        <f t="shared" si="76"/>
        <v>#DIV/0!</v>
      </c>
    </row>
    <row r="265" spans="1:35" hidden="1" x14ac:dyDescent="0.4">
      <c r="A265" s="2" t="s">
        <v>37</v>
      </c>
      <c r="D265" s="24" t="e">
        <f>D262/#REF!</f>
        <v>#REF!</v>
      </c>
      <c r="E265" s="24" t="e">
        <f>E262/#REF!</f>
        <v>#REF!</v>
      </c>
      <c r="F265" s="24" t="e">
        <f>F262/#REF!</f>
        <v>#REF!</v>
      </c>
      <c r="G265" s="24" t="e">
        <f>G262/#REF!</f>
        <v>#REF!</v>
      </c>
      <c r="H265" s="24" t="e">
        <f>H262/#REF!</f>
        <v>#REF!</v>
      </c>
      <c r="I265" s="24" t="e">
        <f>I262/#REF!</f>
        <v>#REF!</v>
      </c>
      <c r="J265" s="24" t="e">
        <f>J262/#REF!</f>
        <v>#REF!</v>
      </c>
      <c r="K265" s="24" t="e">
        <f>K262/#REF!</f>
        <v>#REF!</v>
      </c>
      <c r="L265" s="24" t="e">
        <f>L262/#REF!</f>
        <v>#REF!</v>
      </c>
      <c r="M265" s="24" t="e">
        <f>M262/#REF!</f>
        <v>#REF!</v>
      </c>
      <c r="N265" s="24" t="e">
        <f>N262/#REF!</f>
        <v>#REF!</v>
      </c>
      <c r="O265" s="24" t="e">
        <f>O262/#REF!</f>
        <v>#REF!</v>
      </c>
      <c r="P265" s="24" t="e">
        <f>P262/#REF!</f>
        <v>#REF!</v>
      </c>
      <c r="Q265" s="24" t="e">
        <f>Q262/#REF!</f>
        <v>#REF!</v>
      </c>
      <c r="R265" s="24" t="e">
        <f>R262/#REF!</f>
        <v>#REF!</v>
      </c>
      <c r="S265" s="24" t="e">
        <f>S262/#REF!</f>
        <v>#REF!</v>
      </c>
      <c r="T265" s="24" t="e">
        <f>T262/#REF!</f>
        <v>#REF!</v>
      </c>
      <c r="U265" s="24" t="e">
        <f>U262/#REF!</f>
        <v>#REF!</v>
      </c>
      <c r="V265" s="24" t="e">
        <f>V262/#REF!</f>
        <v>#REF!</v>
      </c>
      <c r="W265" s="24" t="e">
        <f>W262/#REF!</f>
        <v>#REF!</v>
      </c>
      <c r="X265" s="24" t="e">
        <f>X262/#REF!</f>
        <v>#REF!</v>
      </c>
      <c r="Y265" s="24" t="e">
        <f>Y262/#REF!</f>
        <v>#REF!</v>
      </c>
      <c r="Z265" s="24" t="e">
        <f>Z262/#REF!</f>
        <v>#REF!</v>
      </c>
      <c r="AA265" s="24" t="e">
        <f>AA262/#REF!</f>
        <v>#REF!</v>
      </c>
      <c r="AB265" s="24" t="e">
        <f>AB262/#REF!</f>
        <v>#REF!</v>
      </c>
      <c r="AC265" s="24" t="e">
        <f>AC262/#REF!</f>
        <v>#REF!</v>
      </c>
      <c r="AD265" s="24" t="e">
        <f>AD262/#REF!</f>
        <v>#REF!</v>
      </c>
      <c r="AE265" s="24" t="e">
        <f>AE262/#REF!</f>
        <v>#REF!</v>
      </c>
      <c r="AF265" s="24" t="e">
        <f>AF262/#REF!</f>
        <v>#REF!</v>
      </c>
      <c r="AG265" s="24" t="e">
        <f>AG262/#REF!</f>
        <v>#REF!</v>
      </c>
      <c r="AH265" s="24" t="e">
        <f>AH262/#REF!</f>
        <v>#REF!</v>
      </c>
      <c r="AI265" s="25" t="e">
        <f>AI262/#REF!</f>
        <v>#REF!</v>
      </c>
    </row>
    <row r="266" spans="1:35" hidden="1" x14ac:dyDescent="0.4">
      <c r="A266" s="36" t="s">
        <v>169</v>
      </c>
      <c r="B266" s="36" t="s">
        <v>170</v>
      </c>
      <c r="C266" s="36"/>
      <c r="AI266" s="28"/>
    </row>
    <row r="269" spans="1:35" x14ac:dyDescent="0.4">
      <c r="A269" s="9" t="s">
        <v>171</v>
      </c>
    </row>
    <row r="270" spans="1:35" x14ac:dyDescent="0.4">
      <c r="A270" s="2" t="s">
        <v>67</v>
      </c>
    </row>
    <row r="271" spans="1:35" x14ac:dyDescent="0.4">
      <c r="A271" s="6" t="s">
        <v>172</v>
      </c>
      <c r="B271" s="6"/>
      <c r="C271" s="6"/>
    </row>
    <row r="272" spans="1:35" x14ac:dyDescent="0.4">
      <c r="A272" s="6" t="s">
        <v>173</v>
      </c>
      <c r="B272" s="6"/>
      <c r="C272" s="6"/>
    </row>
    <row r="273" spans="1:38" x14ac:dyDescent="0.4">
      <c r="A273" s="6" t="s">
        <v>174</v>
      </c>
      <c r="B273" s="6"/>
      <c r="C273" s="6"/>
    </row>
    <row r="274" spans="1:38" hidden="1" x14ac:dyDescent="0.4">
      <c r="A274" s="2" t="s">
        <v>36</v>
      </c>
      <c r="D274" s="10">
        <f t="shared" ref="D274:AI274" si="77">D278+D280</f>
        <v>0</v>
      </c>
      <c r="E274" s="10">
        <f t="shared" si="77"/>
        <v>0</v>
      </c>
      <c r="F274" s="10">
        <f t="shared" si="77"/>
        <v>0</v>
      </c>
      <c r="G274" s="10">
        <f t="shared" si="77"/>
        <v>0</v>
      </c>
      <c r="H274" s="10">
        <f t="shared" si="77"/>
        <v>0</v>
      </c>
      <c r="I274" s="10">
        <f t="shared" si="77"/>
        <v>0</v>
      </c>
      <c r="J274" s="10">
        <f t="shared" si="77"/>
        <v>0</v>
      </c>
      <c r="K274" s="10">
        <f t="shared" si="77"/>
        <v>0</v>
      </c>
      <c r="L274" s="10">
        <f t="shared" si="77"/>
        <v>0</v>
      </c>
      <c r="M274" s="10">
        <f t="shared" si="77"/>
        <v>0</v>
      </c>
      <c r="N274" s="10">
        <f t="shared" si="77"/>
        <v>0</v>
      </c>
      <c r="O274" s="10">
        <f t="shared" si="77"/>
        <v>0</v>
      </c>
      <c r="P274" s="10">
        <f t="shared" si="77"/>
        <v>0</v>
      </c>
      <c r="Q274" s="10">
        <f t="shared" si="77"/>
        <v>0</v>
      </c>
      <c r="R274" s="10">
        <f t="shared" si="77"/>
        <v>0</v>
      </c>
      <c r="S274" s="10">
        <f t="shared" si="77"/>
        <v>0</v>
      </c>
      <c r="T274" s="10">
        <f t="shared" si="77"/>
        <v>0</v>
      </c>
      <c r="U274" s="10">
        <f t="shared" si="77"/>
        <v>0</v>
      </c>
      <c r="V274" s="10">
        <f t="shared" si="77"/>
        <v>0</v>
      </c>
      <c r="W274" s="10">
        <f t="shared" si="77"/>
        <v>0</v>
      </c>
      <c r="X274" s="10">
        <f t="shared" si="77"/>
        <v>0</v>
      </c>
      <c r="Y274" s="10">
        <f t="shared" si="77"/>
        <v>0</v>
      </c>
      <c r="Z274" s="10">
        <f t="shared" si="77"/>
        <v>0</v>
      </c>
      <c r="AA274" s="10">
        <f t="shared" si="77"/>
        <v>0</v>
      </c>
      <c r="AB274" s="10">
        <f t="shared" si="77"/>
        <v>0</v>
      </c>
      <c r="AC274" s="10">
        <f t="shared" si="77"/>
        <v>0</v>
      </c>
      <c r="AD274" s="10">
        <f t="shared" si="77"/>
        <v>0</v>
      </c>
      <c r="AE274" s="10">
        <f t="shared" si="77"/>
        <v>0</v>
      </c>
      <c r="AF274" s="10">
        <f t="shared" si="77"/>
        <v>0</v>
      </c>
      <c r="AG274" s="10">
        <f t="shared" si="77"/>
        <v>0</v>
      </c>
      <c r="AH274" s="10">
        <f t="shared" si="77"/>
        <v>0</v>
      </c>
      <c r="AI274" s="27">
        <f t="shared" si="77"/>
        <v>0</v>
      </c>
    </row>
    <row r="275" spans="1:38" hidden="1" x14ac:dyDescent="0.4">
      <c r="A275" s="14" t="s">
        <v>26</v>
      </c>
      <c r="B275" s="14"/>
      <c r="C275" s="14"/>
      <c r="D275" s="14"/>
      <c r="E275" s="15" t="e">
        <f t="shared" ref="E275:AI275" si="78">(E274-$D274)/$D274</f>
        <v>#DIV/0!</v>
      </c>
      <c r="F275" s="15" t="e">
        <f t="shared" si="78"/>
        <v>#DIV/0!</v>
      </c>
      <c r="G275" s="15" t="e">
        <f t="shared" si="78"/>
        <v>#DIV/0!</v>
      </c>
      <c r="H275" s="15" t="e">
        <f t="shared" si="78"/>
        <v>#DIV/0!</v>
      </c>
      <c r="I275" s="15" t="e">
        <f t="shared" si="78"/>
        <v>#DIV/0!</v>
      </c>
      <c r="J275" s="15" t="e">
        <f t="shared" si="78"/>
        <v>#DIV/0!</v>
      </c>
      <c r="K275" s="15" t="e">
        <f t="shared" si="78"/>
        <v>#DIV/0!</v>
      </c>
      <c r="L275" s="15" t="e">
        <f t="shared" si="78"/>
        <v>#DIV/0!</v>
      </c>
      <c r="M275" s="15" t="e">
        <f t="shared" si="78"/>
        <v>#DIV/0!</v>
      </c>
      <c r="N275" s="15" t="e">
        <f t="shared" si="78"/>
        <v>#DIV/0!</v>
      </c>
      <c r="O275" s="15" t="e">
        <f t="shared" si="78"/>
        <v>#DIV/0!</v>
      </c>
      <c r="P275" s="15" t="e">
        <f t="shared" si="78"/>
        <v>#DIV/0!</v>
      </c>
      <c r="Q275" s="15" t="e">
        <f t="shared" si="78"/>
        <v>#DIV/0!</v>
      </c>
      <c r="R275" s="15" t="e">
        <f t="shared" si="78"/>
        <v>#DIV/0!</v>
      </c>
      <c r="S275" s="20" t="e">
        <f t="shared" si="78"/>
        <v>#DIV/0!</v>
      </c>
      <c r="T275" s="15" t="e">
        <f t="shared" si="78"/>
        <v>#DIV/0!</v>
      </c>
      <c r="U275" s="15" t="e">
        <f t="shared" si="78"/>
        <v>#DIV/0!</v>
      </c>
      <c r="V275" s="15" t="e">
        <f t="shared" si="78"/>
        <v>#DIV/0!</v>
      </c>
      <c r="W275" s="15" t="e">
        <f t="shared" si="78"/>
        <v>#DIV/0!</v>
      </c>
      <c r="X275" s="15" t="e">
        <f t="shared" si="78"/>
        <v>#DIV/0!</v>
      </c>
      <c r="Y275" s="15" t="e">
        <f t="shared" si="78"/>
        <v>#DIV/0!</v>
      </c>
      <c r="Z275" s="15" t="e">
        <f t="shared" si="78"/>
        <v>#DIV/0!</v>
      </c>
      <c r="AA275" s="15" t="e">
        <f t="shared" si="78"/>
        <v>#DIV/0!</v>
      </c>
      <c r="AB275" s="15" t="e">
        <f t="shared" si="78"/>
        <v>#DIV/0!</v>
      </c>
      <c r="AC275" s="15" t="e">
        <f t="shared" si="78"/>
        <v>#DIV/0!</v>
      </c>
      <c r="AD275" s="15" t="e">
        <f t="shared" si="78"/>
        <v>#DIV/0!</v>
      </c>
      <c r="AE275" s="15" t="e">
        <f t="shared" si="78"/>
        <v>#DIV/0!</v>
      </c>
      <c r="AF275" s="15" t="e">
        <f t="shared" si="78"/>
        <v>#DIV/0!</v>
      </c>
      <c r="AG275" s="15" t="e">
        <f t="shared" si="78"/>
        <v>#DIV/0!</v>
      </c>
      <c r="AH275" s="15" t="e">
        <f t="shared" si="78"/>
        <v>#DIV/0!</v>
      </c>
      <c r="AI275" s="21" t="e">
        <f t="shared" si="78"/>
        <v>#DIV/0!</v>
      </c>
    </row>
    <row r="276" spans="1:38" hidden="1" x14ac:dyDescent="0.4">
      <c r="A276" s="16" t="s">
        <v>27</v>
      </c>
      <c r="D276" s="10"/>
      <c r="E276" s="17" t="e">
        <f t="shared" ref="E276:AI276" si="79">(E274-D274)/D274</f>
        <v>#DIV/0!</v>
      </c>
      <c r="F276" s="17" t="e">
        <f t="shared" si="79"/>
        <v>#DIV/0!</v>
      </c>
      <c r="G276" s="17" t="e">
        <f t="shared" si="79"/>
        <v>#DIV/0!</v>
      </c>
      <c r="H276" s="17" t="e">
        <f t="shared" si="79"/>
        <v>#DIV/0!</v>
      </c>
      <c r="I276" s="17" t="e">
        <f t="shared" si="79"/>
        <v>#DIV/0!</v>
      </c>
      <c r="J276" s="17" t="e">
        <f t="shared" si="79"/>
        <v>#DIV/0!</v>
      </c>
      <c r="K276" s="17" t="e">
        <f t="shared" si="79"/>
        <v>#DIV/0!</v>
      </c>
      <c r="L276" s="17" t="e">
        <f t="shared" si="79"/>
        <v>#DIV/0!</v>
      </c>
      <c r="M276" s="17" t="e">
        <f t="shared" si="79"/>
        <v>#DIV/0!</v>
      </c>
      <c r="N276" s="17" t="e">
        <f t="shared" si="79"/>
        <v>#DIV/0!</v>
      </c>
      <c r="O276" s="17" t="e">
        <f t="shared" si="79"/>
        <v>#DIV/0!</v>
      </c>
      <c r="P276" s="17" t="e">
        <f t="shared" si="79"/>
        <v>#DIV/0!</v>
      </c>
      <c r="Q276" s="17" t="e">
        <f t="shared" si="79"/>
        <v>#DIV/0!</v>
      </c>
      <c r="R276" s="17" t="e">
        <f t="shared" si="79"/>
        <v>#DIV/0!</v>
      </c>
      <c r="S276" s="17" t="e">
        <f t="shared" si="79"/>
        <v>#DIV/0!</v>
      </c>
      <c r="T276" s="17" t="e">
        <f t="shared" si="79"/>
        <v>#DIV/0!</v>
      </c>
      <c r="U276" s="17" t="e">
        <f t="shared" si="79"/>
        <v>#DIV/0!</v>
      </c>
      <c r="V276" s="17" t="e">
        <f t="shared" si="79"/>
        <v>#DIV/0!</v>
      </c>
      <c r="W276" s="17" t="e">
        <f t="shared" si="79"/>
        <v>#DIV/0!</v>
      </c>
      <c r="X276" s="17" t="e">
        <f t="shared" si="79"/>
        <v>#DIV/0!</v>
      </c>
      <c r="Y276" s="17" t="e">
        <f t="shared" si="79"/>
        <v>#DIV/0!</v>
      </c>
      <c r="Z276" s="17" t="e">
        <f t="shared" si="79"/>
        <v>#DIV/0!</v>
      </c>
      <c r="AA276" s="17" t="e">
        <f t="shared" si="79"/>
        <v>#DIV/0!</v>
      </c>
      <c r="AB276" s="17" t="e">
        <f t="shared" si="79"/>
        <v>#DIV/0!</v>
      </c>
      <c r="AC276" s="17" t="e">
        <f t="shared" si="79"/>
        <v>#DIV/0!</v>
      </c>
      <c r="AD276" s="17" t="e">
        <f t="shared" si="79"/>
        <v>#DIV/0!</v>
      </c>
      <c r="AE276" s="17" t="e">
        <f t="shared" si="79"/>
        <v>#DIV/0!</v>
      </c>
      <c r="AF276" s="17" t="e">
        <f t="shared" si="79"/>
        <v>#DIV/0!</v>
      </c>
      <c r="AG276" s="17" t="e">
        <f t="shared" si="79"/>
        <v>#DIV/0!</v>
      </c>
      <c r="AH276" s="22" t="e">
        <f t="shared" si="79"/>
        <v>#DIV/0!</v>
      </c>
      <c r="AI276" s="23" t="e">
        <f t="shared" si="79"/>
        <v>#DIV/0!</v>
      </c>
    </row>
    <row r="277" spans="1:38" hidden="1" x14ac:dyDescent="0.4">
      <c r="A277" s="2" t="s">
        <v>37</v>
      </c>
      <c r="D277" s="24" t="e">
        <f>D274/#REF!</f>
        <v>#REF!</v>
      </c>
      <c r="E277" s="24" t="e">
        <f>E274/#REF!</f>
        <v>#REF!</v>
      </c>
      <c r="F277" s="24" t="e">
        <f>F274/#REF!</f>
        <v>#REF!</v>
      </c>
      <c r="G277" s="24" t="e">
        <f>G274/#REF!</f>
        <v>#REF!</v>
      </c>
      <c r="H277" s="24" t="e">
        <f>H274/#REF!</f>
        <v>#REF!</v>
      </c>
      <c r="I277" s="24" t="e">
        <f>I274/#REF!</f>
        <v>#REF!</v>
      </c>
      <c r="J277" s="24" t="e">
        <f>J274/#REF!</f>
        <v>#REF!</v>
      </c>
      <c r="K277" s="24" t="e">
        <f>K274/#REF!</f>
        <v>#REF!</v>
      </c>
      <c r="L277" s="24" t="e">
        <f>L274/#REF!</f>
        <v>#REF!</v>
      </c>
      <c r="M277" s="24" t="e">
        <f>M274/#REF!</f>
        <v>#REF!</v>
      </c>
      <c r="N277" s="24" t="e">
        <f>N274/#REF!</f>
        <v>#REF!</v>
      </c>
      <c r="O277" s="24" t="e">
        <f>O274/#REF!</f>
        <v>#REF!</v>
      </c>
      <c r="P277" s="24" t="e">
        <f>P274/#REF!</f>
        <v>#REF!</v>
      </c>
      <c r="Q277" s="24" t="e">
        <f>Q274/#REF!</f>
        <v>#REF!</v>
      </c>
      <c r="R277" s="24" t="e">
        <f>R274/#REF!</f>
        <v>#REF!</v>
      </c>
      <c r="S277" s="24" t="e">
        <f>S274/#REF!</f>
        <v>#REF!</v>
      </c>
      <c r="T277" s="24" t="e">
        <f>T274/#REF!</f>
        <v>#REF!</v>
      </c>
      <c r="U277" s="24" t="e">
        <f>U274/#REF!</f>
        <v>#REF!</v>
      </c>
      <c r="V277" s="24" t="e">
        <f>V274/#REF!</f>
        <v>#REF!</v>
      </c>
      <c r="W277" s="24" t="e">
        <f>W274/#REF!</f>
        <v>#REF!</v>
      </c>
      <c r="X277" s="24" t="e">
        <f>X274/#REF!</f>
        <v>#REF!</v>
      </c>
      <c r="Y277" s="24" t="e">
        <f>Y274/#REF!</f>
        <v>#REF!</v>
      </c>
      <c r="Z277" s="24" t="e">
        <f>Z274/#REF!</f>
        <v>#REF!</v>
      </c>
      <c r="AA277" s="24" t="e">
        <f>AA274/#REF!</f>
        <v>#REF!</v>
      </c>
      <c r="AB277" s="24" t="e">
        <f>AB274/#REF!</f>
        <v>#REF!</v>
      </c>
      <c r="AC277" s="24" t="e">
        <f>AC274/#REF!</f>
        <v>#REF!</v>
      </c>
      <c r="AD277" s="24" t="e">
        <f>AD274/#REF!</f>
        <v>#REF!</v>
      </c>
      <c r="AE277" s="24" t="e">
        <f>AE274/#REF!</f>
        <v>#REF!</v>
      </c>
      <c r="AF277" s="24" t="e">
        <f>AF274/#REF!</f>
        <v>#REF!</v>
      </c>
      <c r="AG277" s="24" t="e">
        <f>AG274/#REF!</f>
        <v>#REF!</v>
      </c>
      <c r="AH277" s="24" t="e">
        <f>AH274/#REF!</f>
        <v>#REF!</v>
      </c>
      <c r="AI277" s="25" t="e">
        <f>AI274/#REF!</f>
        <v>#REF!</v>
      </c>
    </row>
    <row r="278" spans="1:38" hidden="1" x14ac:dyDescent="0.4">
      <c r="A278" s="2" t="s">
        <v>175</v>
      </c>
      <c r="B278" s="2" t="s">
        <v>176</v>
      </c>
      <c r="AI278" s="28"/>
    </row>
    <row r="279" spans="1:38" hidden="1" x14ac:dyDescent="0.4">
      <c r="A279" s="2" t="s">
        <v>177</v>
      </c>
      <c r="B279" s="2" t="s">
        <v>178</v>
      </c>
    </row>
    <row r="280" spans="1:38" hidden="1" x14ac:dyDescent="0.4">
      <c r="A280" s="2" t="s">
        <v>179</v>
      </c>
      <c r="B280" s="2" t="s">
        <v>180</v>
      </c>
    </row>
    <row r="283" spans="1:38" x14ac:dyDescent="0.4">
      <c r="A283" s="9" t="s">
        <v>181</v>
      </c>
    </row>
    <row r="284" spans="1:38" x14ac:dyDescent="0.4">
      <c r="A284" s="2" t="s">
        <v>67</v>
      </c>
    </row>
    <row r="285" spans="1:38" x14ac:dyDescent="0.4">
      <c r="A285" s="33" t="s">
        <v>182</v>
      </c>
      <c r="B285" s="6"/>
      <c r="C285" s="6"/>
    </row>
    <row r="286" spans="1:38" x14ac:dyDescent="0.4">
      <c r="A286" s="4" t="s">
        <v>183</v>
      </c>
      <c r="B286" s="4"/>
      <c r="C286" s="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8" x14ac:dyDescent="0.4">
      <c r="A287" s="2" t="s">
        <v>36</v>
      </c>
      <c r="D287" s="10">
        <f t="shared" ref="D287:AL287" si="80">D291</f>
        <v>1.0580000000000001E-2</v>
      </c>
      <c r="E287" s="10">
        <f t="shared" si="80"/>
        <v>8.3899999999999999E-3</v>
      </c>
      <c r="F287" s="10">
        <f t="shared" si="80"/>
        <v>3.8700000000000002E-3</v>
      </c>
      <c r="G287" s="10">
        <f t="shared" si="80"/>
        <v>2.3600000000000001E-3</v>
      </c>
      <c r="H287" s="10">
        <f t="shared" si="80"/>
        <v>1.75E-3</v>
      </c>
      <c r="I287" s="10">
        <f t="shared" si="80"/>
        <v>1.72E-3</v>
      </c>
      <c r="J287" s="10">
        <f t="shared" si="80"/>
        <v>1.5900000000000001E-3</v>
      </c>
      <c r="K287" s="10">
        <f t="shared" si="80"/>
        <v>2.0500000000000002E-3</v>
      </c>
      <c r="L287" s="10">
        <f t="shared" si="80"/>
        <v>2.5300000000000001E-3</v>
      </c>
      <c r="M287" s="10">
        <f t="shared" si="80"/>
        <v>2.3400000000000001E-3</v>
      </c>
      <c r="N287" s="10">
        <f t="shared" si="80"/>
        <v>2.32E-3</v>
      </c>
      <c r="O287" s="10">
        <f t="shared" si="80"/>
        <v>2.4599999999999999E-3</v>
      </c>
      <c r="P287" s="10">
        <f t="shared" si="80"/>
        <v>1.75E-3</v>
      </c>
      <c r="Q287" s="10">
        <f t="shared" si="80"/>
        <v>1.58E-3</v>
      </c>
      <c r="R287" s="10">
        <f t="shared" si="80"/>
        <v>1.47E-3</v>
      </c>
      <c r="S287" s="10">
        <f t="shared" si="80"/>
        <v>1.1299999999999999E-3</v>
      </c>
      <c r="T287" s="10">
        <f t="shared" si="80"/>
        <v>1E-3</v>
      </c>
      <c r="U287" s="10">
        <f t="shared" si="80"/>
        <v>1.1299999999999999E-3</v>
      </c>
      <c r="V287" s="10">
        <f t="shared" si="80"/>
        <v>1.078E-3</v>
      </c>
      <c r="W287" s="10">
        <f t="shared" si="80"/>
        <v>4.5600000000000003E-4</v>
      </c>
      <c r="X287" s="10">
        <f t="shared" si="80"/>
        <v>3.88E-4</v>
      </c>
      <c r="Y287" s="10">
        <f t="shared" si="80"/>
        <v>4.2200000000000001E-4</v>
      </c>
      <c r="Z287" s="10">
        <f t="shared" si="80"/>
        <v>3.77E-4</v>
      </c>
      <c r="AA287" s="10">
        <f t="shared" si="80"/>
        <v>3.4600000000000001E-4</v>
      </c>
      <c r="AB287" s="10">
        <f t="shared" si="80"/>
        <v>2.8899999999999998E-4</v>
      </c>
      <c r="AC287" s="10">
        <f t="shared" si="80"/>
        <v>2.3900000000000001E-4</v>
      </c>
      <c r="AD287" s="10">
        <f t="shared" si="80"/>
        <v>2.22E-4</v>
      </c>
      <c r="AE287" s="10">
        <f t="shared" si="80"/>
        <v>2.4399999999999999E-4</v>
      </c>
      <c r="AF287" s="10">
        <f t="shared" si="80"/>
        <v>2.22E-4</v>
      </c>
      <c r="AG287" s="10">
        <f t="shared" si="80"/>
        <v>1.6699999999999999E-4</v>
      </c>
      <c r="AH287" s="10">
        <f t="shared" si="80"/>
        <v>1.7000000000000001E-4</v>
      </c>
      <c r="AI287" s="27">
        <f t="shared" si="80"/>
        <v>1.59679E-4</v>
      </c>
      <c r="AJ287" s="27">
        <f t="shared" si="80"/>
        <v>1.142E-4</v>
      </c>
      <c r="AK287" s="27">
        <f t="shared" si="80"/>
        <v>1.06965E-4</v>
      </c>
      <c r="AL287" s="27">
        <f t="shared" si="80"/>
        <v>8.8026000000000001E-5</v>
      </c>
    </row>
    <row r="288" spans="1:38" x14ac:dyDescent="0.4">
      <c r="A288" s="14" t="s">
        <v>26</v>
      </c>
      <c r="B288" s="14"/>
      <c r="C288" s="14"/>
      <c r="D288" s="14"/>
      <c r="E288" s="15">
        <f t="shared" ref="E288:AL288" si="81">(E287-$D287)/$D287</f>
        <v>-0.20699432892249536</v>
      </c>
      <c r="F288" s="15">
        <f t="shared" si="81"/>
        <v>-0.63421550094517964</v>
      </c>
      <c r="G288" s="15">
        <f t="shared" si="81"/>
        <v>-0.77693761814744811</v>
      </c>
      <c r="H288" s="15">
        <f t="shared" si="81"/>
        <v>-0.83459357277882806</v>
      </c>
      <c r="I288" s="15">
        <f t="shared" si="81"/>
        <v>-0.83742911153119104</v>
      </c>
      <c r="J288" s="15">
        <f t="shared" si="81"/>
        <v>-0.84971644612476382</v>
      </c>
      <c r="K288" s="15">
        <f t="shared" si="81"/>
        <v>-0.80623818525519853</v>
      </c>
      <c r="L288" s="15">
        <f t="shared" si="81"/>
        <v>-0.76086956521739135</v>
      </c>
      <c r="M288" s="15">
        <f t="shared" si="81"/>
        <v>-0.77882797731568998</v>
      </c>
      <c r="N288" s="15">
        <f t="shared" si="81"/>
        <v>-0.78071833648393185</v>
      </c>
      <c r="O288" s="15">
        <f t="shared" si="81"/>
        <v>-0.76748582230623819</v>
      </c>
      <c r="P288" s="15">
        <f t="shared" si="81"/>
        <v>-0.83459357277882806</v>
      </c>
      <c r="Q288" s="15">
        <f t="shared" si="81"/>
        <v>-0.85066162570888471</v>
      </c>
      <c r="R288" s="15">
        <f t="shared" si="81"/>
        <v>-0.8610586011342154</v>
      </c>
      <c r="S288" s="20">
        <f t="shared" si="81"/>
        <v>-0.8931947069943289</v>
      </c>
      <c r="T288" s="15">
        <f t="shared" si="81"/>
        <v>-0.9054820415879018</v>
      </c>
      <c r="U288" s="15">
        <f t="shared" si="81"/>
        <v>-0.8931947069943289</v>
      </c>
      <c r="V288" s="15">
        <f t="shared" si="81"/>
        <v>-0.89810964083175793</v>
      </c>
      <c r="W288" s="15">
        <f t="shared" si="81"/>
        <v>-0.95689981096408316</v>
      </c>
      <c r="X288" s="15">
        <f t="shared" si="81"/>
        <v>-0.96332703213610593</v>
      </c>
      <c r="Y288" s="15">
        <f t="shared" si="81"/>
        <v>-0.96011342155009449</v>
      </c>
      <c r="Z288" s="15">
        <f t="shared" si="81"/>
        <v>-0.9643667296786389</v>
      </c>
      <c r="AA288" s="15">
        <f t="shared" si="81"/>
        <v>-0.96729678638941397</v>
      </c>
      <c r="AB288" s="15">
        <f t="shared" si="81"/>
        <v>-0.97268431001890365</v>
      </c>
      <c r="AC288" s="15">
        <f t="shared" si="81"/>
        <v>-0.9774102079395085</v>
      </c>
      <c r="AD288" s="15">
        <f t="shared" si="81"/>
        <v>-0.97901701323251422</v>
      </c>
      <c r="AE288" s="15">
        <f t="shared" si="81"/>
        <v>-0.97693761814744806</v>
      </c>
      <c r="AF288" s="15">
        <f t="shared" si="81"/>
        <v>-0.97901701323251422</v>
      </c>
      <c r="AG288" s="15">
        <f t="shared" si="81"/>
        <v>-0.98421550094517951</v>
      </c>
      <c r="AH288" s="15">
        <f t="shared" si="81"/>
        <v>-0.98393194706994325</v>
      </c>
      <c r="AI288" s="21">
        <f t="shared" si="81"/>
        <v>-0.98490746691871467</v>
      </c>
      <c r="AJ288" s="21">
        <f t="shared" si="81"/>
        <v>-0.98920604914933841</v>
      </c>
      <c r="AK288" s="21">
        <f t="shared" si="81"/>
        <v>-0.9898898865784499</v>
      </c>
      <c r="AL288" s="21">
        <f t="shared" si="81"/>
        <v>-0.99167996219281662</v>
      </c>
    </row>
    <row r="289" spans="1:38" x14ac:dyDescent="0.4">
      <c r="A289" s="16" t="s">
        <v>27</v>
      </c>
      <c r="D289" s="10"/>
      <c r="E289" s="17">
        <f t="shared" ref="E289:AL289" si="82">(E287-D287)/D287</f>
        <v>-0.20699432892249536</v>
      </c>
      <c r="F289" s="17">
        <f t="shared" si="82"/>
        <v>-0.53873659117997619</v>
      </c>
      <c r="G289" s="17">
        <f t="shared" si="82"/>
        <v>-0.39018087855297157</v>
      </c>
      <c r="H289" s="17">
        <f t="shared" si="82"/>
        <v>-0.25847457627118647</v>
      </c>
      <c r="I289" s="17">
        <f t="shared" si="82"/>
        <v>-1.7142857142857189E-2</v>
      </c>
      <c r="J289" s="17">
        <f t="shared" si="82"/>
        <v>-7.5581395348837163E-2</v>
      </c>
      <c r="K289" s="17">
        <f t="shared" si="82"/>
        <v>0.28930817610062898</v>
      </c>
      <c r="L289" s="17">
        <f t="shared" si="82"/>
        <v>0.23414634146341459</v>
      </c>
      <c r="M289" s="17">
        <f t="shared" si="82"/>
        <v>-7.5098814229249036E-2</v>
      </c>
      <c r="N289" s="17">
        <f t="shared" si="82"/>
        <v>-8.5470085470085687E-3</v>
      </c>
      <c r="O289" s="17">
        <f t="shared" si="82"/>
        <v>6.0344827586206864E-2</v>
      </c>
      <c r="P289" s="17">
        <f t="shared" si="82"/>
        <v>-0.28861788617886175</v>
      </c>
      <c r="Q289" s="17">
        <f t="shared" si="82"/>
        <v>-9.7142857142857142E-2</v>
      </c>
      <c r="R289" s="17">
        <f t="shared" si="82"/>
        <v>-6.9620253164557E-2</v>
      </c>
      <c r="S289" s="17">
        <f t="shared" si="82"/>
        <v>-0.23129251700680276</v>
      </c>
      <c r="T289" s="17">
        <f t="shared" si="82"/>
        <v>-0.11504424778761055</v>
      </c>
      <c r="U289" s="17">
        <f t="shared" si="82"/>
        <v>0.12999999999999989</v>
      </c>
      <c r="V289" s="17">
        <f t="shared" si="82"/>
        <v>-4.6017699115044219E-2</v>
      </c>
      <c r="W289" s="17">
        <f t="shared" si="82"/>
        <v>-0.57699443413729123</v>
      </c>
      <c r="X289" s="17">
        <f t="shared" si="82"/>
        <v>-0.14912280701754391</v>
      </c>
      <c r="Y289" s="17">
        <f t="shared" si="82"/>
        <v>8.7628865979381479E-2</v>
      </c>
      <c r="Z289" s="17">
        <f t="shared" si="82"/>
        <v>-0.10663507109004741</v>
      </c>
      <c r="AA289" s="17">
        <f t="shared" si="82"/>
        <v>-8.2228116710875321E-2</v>
      </c>
      <c r="AB289" s="17">
        <f t="shared" si="82"/>
        <v>-0.16473988439306367</v>
      </c>
      <c r="AC289" s="17">
        <f t="shared" si="82"/>
        <v>-0.17301038062283727</v>
      </c>
      <c r="AD289" s="17">
        <f t="shared" si="82"/>
        <v>-7.112970711297073E-2</v>
      </c>
      <c r="AE289" s="17">
        <f t="shared" si="82"/>
        <v>9.9099099099099058E-2</v>
      </c>
      <c r="AF289" s="17">
        <f t="shared" si="82"/>
        <v>-9.0163934426229483E-2</v>
      </c>
      <c r="AG289" s="17">
        <f t="shared" si="82"/>
        <v>-0.24774774774774777</v>
      </c>
      <c r="AH289" s="22">
        <f t="shared" si="82"/>
        <v>1.7964071856287539E-2</v>
      </c>
      <c r="AI289" s="23">
        <f t="shared" si="82"/>
        <v>-6.0711764705882416E-2</v>
      </c>
      <c r="AJ289" s="23">
        <f t="shared" si="82"/>
        <v>-0.2848151604155838</v>
      </c>
      <c r="AK289" s="23">
        <f t="shared" si="82"/>
        <v>-6.335376532399295E-2</v>
      </c>
      <c r="AL289" s="23">
        <f t="shared" si="82"/>
        <v>-0.17705791614079375</v>
      </c>
    </row>
    <row r="290" spans="1:38" hidden="1" x14ac:dyDescent="0.4">
      <c r="A290" s="2" t="s">
        <v>37</v>
      </c>
      <c r="D290" s="24" t="e">
        <f>D287/#REF!</f>
        <v>#REF!</v>
      </c>
      <c r="E290" s="24" t="e">
        <f>E287/#REF!</f>
        <v>#REF!</v>
      </c>
      <c r="F290" s="24" t="e">
        <f>F287/#REF!</f>
        <v>#REF!</v>
      </c>
      <c r="G290" s="24" t="e">
        <f>G287/#REF!</f>
        <v>#REF!</v>
      </c>
      <c r="H290" s="24" t="e">
        <f>H287/#REF!</f>
        <v>#REF!</v>
      </c>
      <c r="I290" s="24" t="e">
        <f>I287/#REF!</f>
        <v>#REF!</v>
      </c>
      <c r="J290" s="24" t="e">
        <f>J287/#REF!</f>
        <v>#REF!</v>
      </c>
      <c r="K290" s="24" t="e">
        <f>K287/#REF!</f>
        <v>#REF!</v>
      </c>
      <c r="L290" s="24" t="e">
        <f>L287/#REF!</f>
        <v>#REF!</v>
      </c>
      <c r="M290" s="24" t="e">
        <f>M287/#REF!</f>
        <v>#REF!</v>
      </c>
      <c r="N290" s="24" t="e">
        <f>N287/#REF!</f>
        <v>#REF!</v>
      </c>
      <c r="O290" s="24" t="e">
        <f>O287/#REF!</f>
        <v>#REF!</v>
      </c>
      <c r="P290" s="24" t="e">
        <f>P287/#REF!</f>
        <v>#REF!</v>
      </c>
      <c r="Q290" s="24" t="e">
        <f>Q287/#REF!</f>
        <v>#REF!</v>
      </c>
      <c r="R290" s="24" t="e">
        <f>R287/#REF!</f>
        <v>#REF!</v>
      </c>
      <c r="S290" s="24" t="e">
        <f>S287/#REF!</f>
        <v>#REF!</v>
      </c>
      <c r="T290" s="24" t="e">
        <f>T287/#REF!</f>
        <v>#REF!</v>
      </c>
      <c r="U290" s="24" t="e">
        <f>U287/#REF!</f>
        <v>#REF!</v>
      </c>
      <c r="V290" s="24" t="e">
        <f>V287/#REF!</f>
        <v>#REF!</v>
      </c>
      <c r="W290" s="24" t="e">
        <f>W287/#REF!</f>
        <v>#REF!</v>
      </c>
      <c r="X290" s="24" t="e">
        <f>X287/#REF!</f>
        <v>#REF!</v>
      </c>
      <c r="Y290" s="24" t="e">
        <f>Y287/#REF!</f>
        <v>#REF!</v>
      </c>
      <c r="Z290" s="24" t="e">
        <f>Z287/#REF!</f>
        <v>#REF!</v>
      </c>
      <c r="AA290" s="24" t="e">
        <f>AA287/#REF!</f>
        <v>#REF!</v>
      </c>
      <c r="AB290" s="24" t="e">
        <f>AB287/#REF!</f>
        <v>#REF!</v>
      </c>
      <c r="AC290" s="24" t="e">
        <f>AC287/#REF!</f>
        <v>#REF!</v>
      </c>
      <c r="AD290" s="24" t="e">
        <f>AD287/#REF!</f>
        <v>#REF!</v>
      </c>
      <c r="AE290" s="24" t="e">
        <f>AE287/#REF!</f>
        <v>#REF!</v>
      </c>
      <c r="AF290" s="24" t="e">
        <f>AF287/#REF!</f>
        <v>#REF!</v>
      </c>
      <c r="AG290" s="24" t="e">
        <f>AG287/#REF!</f>
        <v>#REF!</v>
      </c>
      <c r="AH290" s="24" t="e">
        <f>AH287/#REF!</f>
        <v>#REF!</v>
      </c>
      <c r="AI290" s="25" t="e">
        <f>AI287/#REF!</f>
        <v>#REF!</v>
      </c>
    </row>
    <row r="291" spans="1:38" x14ac:dyDescent="0.4">
      <c r="A291" s="2" t="s">
        <v>184</v>
      </c>
      <c r="B291" s="2" t="s">
        <v>185</v>
      </c>
      <c r="D291" s="2">
        <v>1.0580000000000001E-2</v>
      </c>
      <c r="E291" s="2">
        <v>8.3899999999999999E-3</v>
      </c>
      <c r="F291" s="2">
        <v>3.8700000000000002E-3</v>
      </c>
      <c r="G291" s="2">
        <v>2.3600000000000001E-3</v>
      </c>
      <c r="H291" s="2">
        <v>1.75E-3</v>
      </c>
      <c r="I291" s="2">
        <v>1.72E-3</v>
      </c>
      <c r="J291" s="2">
        <v>1.5900000000000001E-3</v>
      </c>
      <c r="K291" s="2">
        <v>2.0500000000000002E-3</v>
      </c>
      <c r="L291" s="2">
        <v>2.5300000000000001E-3</v>
      </c>
      <c r="M291" s="2">
        <v>2.3400000000000001E-3</v>
      </c>
      <c r="N291" s="2">
        <v>2.32E-3</v>
      </c>
      <c r="O291" s="2">
        <v>2.4599999999999999E-3</v>
      </c>
      <c r="P291" s="2">
        <v>1.75E-3</v>
      </c>
      <c r="Q291" s="2">
        <v>1.58E-3</v>
      </c>
      <c r="R291" s="2">
        <v>1.47E-3</v>
      </c>
      <c r="S291" s="2">
        <v>1.1299999999999999E-3</v>
      </c>
      <c r="T291" s="2">
        <v>1E-3</v>
      </c>
      <c r="U291" s="2">
        <v>1.1299999999999999E-3</v>
      </c>
      <c r="V291" s="2">
        <v>1.078E-3</v>
      </c>
      <c r="W291" s="2">
        <v>4.5600000000000003E-4</v>
      </c>
      <c r="X291" s="2">
        <v>3.88E-4</v>
      </c>
      <c r="Y291" s="2">
        <v>4.2200000000000001E-4</v>
      </c>
      <c r="Z291" s="2">
        <v>3.77E-4</v>
      </c>
      <c r="AA291" s="2">
        <v>3.4600000000000001E-4</v>
      </c>
      <c r="AB291" s="2">
        <v>2.8899999999999998E-4</v>
      </c>
      <c r="AC291" s="2">
        <v>2.3900000000000001E-4</v>
      </c>
      <c r="AD291" s="2">
        <v>2.22E-4</v>
      </c>
      <c r="AE291" s="2">
        <v>2.4399999999999999E-4</v>
      </c>
      <c r="AF291" s="2">
        <v>2.22E-4</v>
      </c>
      <c r="AG291" s="2">
        <v>1.6699999999999999E-4</v>
      </c>
      <c r="AH291" s="2">
        <v>1.7000000000000001E-4</v>
      </c>
      <c r="AI291" s="28">
        <v>1.59679E-4</v>
      </c>
      <c r="AJ291" s="2">
        <v>1.142E-4</v>
      </c>
      <c r="AK291" s="2">
        <v>1.06965E-4</v>
      </c>
      <c r="AL291" s="2">
        <v>8.8026000000000001E-5</v>
      </c>
    </row>
    <row r="292" spans="1:38" hidden="1" x14ac:dyDescent="0.4">
      <c r="A292" s="2" t="s">
        <v>186</v>
      </c>
      <c r="B292" s="2" t="s">
        <v>187</v>
      </c>
      <c r="C292" s="26"/>
    </row>
    <row r="293" spans="1:38" x14ac:dyDescent="0.4">
      <c r="C293" s="26"/>
    </row>
    <row r="294" spans="1:38" x14ac:dyDescent="0.4">
      <c r="C294" s="26"/>
    </row>
    <row r="295" spans="1:38" x14ac:dyDescent="0.4">
      <c r="A295" s="9" t="s">
        <v>188</v>
      </c>
    </row>
    <row r="296" spans="1:38" x14ac:dyDescent="0.4">
      <c r="A296" s="2" t="s">
        <v>67</v>
      </c>
    </row>
    <row r="297" spans="1:38" x14ac:dyDescent="0.4">
      <c r="A297" s="33" t="s">
        <v>189</v>
      </c>
      <c r="B297" s="6"/>
      <c r="C297" s="6"/>
    </row>
    <row r="298" spans="1:38" x14ac:dyDescent="0.4">
      <c r="A298" s="33" t="s">
        <v>190</v>
      </c>
      <c r="B298" s="6"/>
      <c r="C298" s="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8" hidden="1" x14ac:dyDescent="0.4">
      <c r="A299" s="2" t="s">
        <v>36</v>
      </c>
      <c r="D299" s="10">
        <f t="shared" ref="D299:AI299" si="83">D304</f>
        <v>4.7904440849136105E-4</v>
      </c>
      <c r="E299" s="10">
        <f t="shared" si="83"/>
        <v>7.3167479306889482E-4</v>
      </c>
      <c r="F299" s="10">
        <f t="shared" si="83"/>
        <v>1.382317198631788E-4</v>
      </c>
      <c r="G299" s="10">
        <f t="shared" si="83"/>
        <v>6.6732554416707013E-5</v>
      </c>
      <c r="H299" s="10">
        <f t="shared" si="83"/>
        <v>1.048654426548253E-4</v>
      </c>
      <c r="I299" s="10">
        <f t="shared" si="83"/>
        <v>9.5332220595295734E-5</v>
      </c>
      <c r="J299" s="10">
        <f t="shared" si="83"/>
        <v>1.3346510883341403E-4</v>
      </c>
      <c r="K299" s="10">
        <f t="shared" si="83"/>
        <v>1.5253155295247316E-4</v>
      </c>
      <c r="L299" s="10">
        <f t="shared" si="83"/>
        <v>2.3594724597335694E-4</v>
      </c>
      <c r="M299" s="10">
        <f t="shared" si="83"/>
        <v>2.0973088530965061E-4</v>
      </c>
      <c r="N299" s="10">
        <f t="shared" si="83"/>
        <v>1.6087312225456153E-4</v>
      </c>
      <c r="O299" s="10">
        <f t="shared" si="83"/>
        <v>1.2023014750000001E-4</v>
      </c>
      <c r="P299" s="10">
        <f t="shared" si="83"/>
        <v>1.9281618189999998E-4</v>
      </c>
      <c r="Q299" s="10">
        <f t="shared" si="83"/>
        <v>3.4620696575000004E-4</v>
      </c>
      <c r="R299" s="10">
        <f t="shared" si="83"/>
        <v>4.3739147600000002E-4</v>
      </c>
      <c r="S299" s="10">
        <f t="shared" si="83"/>
        <v>4.9687339565000006E-4</v>
      </c>
      <c r="T299" s="10">
        <f t="shared" si="83"/>
        <v>4.1601057935000002E-4</v>
      </c>
      <c r="U299" s="10">
        <f t="shared" si="83"/>
        <v>6.2731240046999992E-4</v>
      </c>
      <c r="V299" s="10">
        <f t="shared" si="83"/>
        <v>6.1375084153000002E-4</v>
      </c>
      <c r="W299" s="10">
        <f t="shared" si="83"/>
        <v>3.34735464E-4</v>
      </c>
      <c r="X299" s="10">
        <f t="shared" si="83"/>
        <v>3.5791911010000003E-4</v>
      </c>
      <c r="Y299" s="10">
        <f t="shared" si="83"/>
        <v>3.2444115000000002E-4</v>
      </c>
      <c r="Z299" s="10">
        <f t="shared" si="83"/>
        <v>3.4216435000000001E-4</v>
      </c>
      <c r="AA299" s="10">
        <f t="shared" si="83"/>
        <v>3.4134030598274997E-4</v>
      </c>
      <c r="AB299" s="10">
        <f t="shared" si="83"/>
        <v>3.5417155200000004E-4</v>
      </c>
      <c r="AC299" s="10">
        <f t="shared" si="83"/>
        <v>3.1833423839999997E-4</v>
      </c>
      <c r="AD299" s="10">
        <f t="shared" si="83"/>
        <v>2.8335839999999997E-4</v>
      </c>
      <c r="AE299" s="10">
        <f t="shared" si="83"/>
        <v>3.022368E-4</v>
      </c>
      <c r="AF299" s="10">
        <f t="shared" si="83"/>
        <v>2.8545600000000001E-4</v>
      </c>
      <c r="AG299" s="10">
        <f t="shared" si="83"/>
        <v>3.1582559999999998E-4</v>
      </c>
      <c r="AH299" s="10">
        <f t="shared" si="83"/>
        <v>4.2809280000000004E-4</v>
      </c>
      <c r="AI299" s="10">
        <f t="shared" si="83"/>
        <v>4.6594080000000003E-4</v>
      </c>
    </row>
    <row r="300" spans="1:38" hidden="1" x14ac:dyDescent="0.4">
      <c r="A300" s="14" t="s">
        <v>26</v>
      </c>
      <c r="B300" s="14"/>
      <c r="C300" s="14"/>
      <c r="D300" s="14"/>
      <c r="E300" s="15">
        <f t="shared" ref="E300:AI300" si="84">(E299-$D299)/$D299</f>
        <v>0.52736318407960214</v>
      </c>
      <c r="F300" s="15">
        <f t="shared" si="84"/>
        <v>-0.71144278606965183</v>
      </c>
      <c r="G300" s="15">
        <f t="shared" si="84"/>
        <v>-0.8606965174129354</v>
      </c>
      <c r="H300" s="15">
        <f t="shared" si="84"/>
        <v>-0.78109452736318408</v>
      </c>
      <c r="I300" s="15">
        <f t="shared" si="84"/>
        <v>-0.80099502487562191</v>
      </c>
      <c r="J300" s="15">
        <f t="shared" si="84"/>
        <v>-0.72139303482587069</v>
      </c>
      <c r="K300" s="15">
        <f t="shared" si="84"/>
        <v>-0.68159203980099503</v>
      </c>
      <c r="L300" s="15">
        <f t="shared" si="84"/>
        <v>-0.5074626865671642</v>
      </c>
      <c r="M300" s="15">
        <f t="shared" si="84"/>
        <v>-0.56218905472636815</v>
      </c>
      <c r="N300" s="15">
        <f t="shared" si="84"/>
        <v>-0.66417910447761197</v>
      </c>
      <c r="O300" s="15">
        <f t="shared" si="84"/>
        <v>-0.74902087286930896</v>
      </c>
      <c r="P300" s="15">
        <f t="shared" si="84"/>
        <v>-0.59749831438962053</v>
      </c>
      <c r="Q300" s="15">
        <f t="shared" si="84"/>
        <v>-0.27729671902382003</v>
      </c>
      <c r="R300" s="15">
        <f t="shared" si="84"/>
        <v>-8.6950044198485163E-2</v>
      </c>
      <c r="S300" s="20">
        <f t="shared" si="84"/>
        <v>3.7217817059565034E-2</v>
      </c>
      <c r="T300" s="15">
        <f t="shared" si="84"/>
        <v>-0.13158243374527931</v>
      </c>
      <c r="U300" s="15">
        <f t="shared" si="84"/>
        <v>0.30950782297109874</v>
      </c>
      <c r="V300" s="15">
        <f t="shared" si="84"/>
        <v>0.28119821597096928</v>
      </c>
      <c r="W300" s="15">
        <f t="shared" si="84"/>
        <v>-0.30124335433916971</v>
      </c>
      <c r="X300" s="15">
        <f t="shared" si="84"/>
        <v>-0.25284774489450151</v>
      </c>
      <c r="Y300" s="15">
        <f t="shared" si="84"/>
        <v>-0.32273262301139893</v>
      </c>
      <c r="Z300" s="15">
        <f t="shared" si="84"/>
        <v>-0.28573563549657732</v>
      </c>
      <c r="AA300" s="15">
        <f t="shared" si="84"/>
        <v>-0.28745581843294682</v>
      </c>
      <c r="AB300" s="15">
        <f t="shared" si="84"/>
        <v>-0.26067073172739669</v>
      </c>
      <c r="AC300" s="15">
        <f t="shared" si="84"/>
        <v>-0.33548073465147077</v>
      </c>
      <c r="AD300" s="15">
        <f t="shared" si="84"/>
        <v>-0.40849241745171111</v>
      </c>
      <c r="AE300" s="15">
        <f t="shared" si="84"/>
        <v>-0.36908396248309316</v>
      </c>
      <c r="AF300" s="15">
        <f t="shared" si="84"/>
        <v>-0.40411370023297571</v>
      </c>
      <c r="AG300" s="15">
        <f t="shared" si="84"/>
        <v>-0.34071749006606872</v>
      </c>
      <c r="AH300" s="15">
        <f t="shared" si="84"/>
        <v>-0.10636092935897373</v>
      </c>
      <c r="AI300" s="21">
        <f t="shared" si="84"/>
        <v>-2.7353640412227719E-2</v>
      </c>
    </row>
    <row r="301" spans="1:38" hidden="1" x14ac:dyDescent="0.4">
      <c r="A301" s="16" t="s">
        <v>27</v>
      </c>
      <c r="D301" s="10"/>
      <c r="E301" s="17">
        <f t="shared" ref="E301:AI301" si="85">(E299-D299)/D299</f>
        <v>0.52736318407960214</v>
      </c>
      <c r="F301" s="17">
        <f t="shared" si="85"/>
        <v>-0.81107491856677527</v>
      </c>
      <c r="G301" s="17">
        <f t="shared" si="85"/>
        <v>-0.51724137931034475</v>
      </c>
      <c r="H301" s="17">
        <f t="shared" si="85"/>
        <v>0.5714285714285714</v>
      </c>
      <c r="I301" s="17">
        <f t="shared" si="85"/>
        <v>-9.090909090909087E-2</v>
      </c>
      <c r="J301" s="17">
        <f t="shared" si="85"/>
        <v>0.39999999999999997</v>
      </c>
      <c r="K301" s="17">
        <f t="shared" si="85"/>
        <v>0.14285714285714279</v>
      </c>
      <c r="L301" s="17">
        <f t="shared" si="85"/>
        <v>0.54687500000000011</v>
      </c>
      <c r="M301" s="17">
        <f t="shared" si="85"/>
        <v>-0.11111111111111113</v>
      </c>
      <c r="N301" s="17">
        <f t="shared" si="85"/>
        <v>-0.23295454545454555</v>
      </c>
      <c r="O301" s="17">
        <f t="shared" si="85"/>
        <v>-0.25263993254416423</v>
      </c>
      <c r="P301" s="17">
        <f t="shared" si="85"/>
        <v>0.60372573692467568</v>
      </c>
      <c r="Q301" s="17">
        <f t="shared" si="85"/>
        <v>0.79552858239643465</v>
      </c>
      <c r="R301" s="17">
        <f t="shared" si="85"/>
        <v>0.26338150086744744</v>
      </c>
      <c r="S301" s="17">
        <f t="shared" si="85"/>
        <v>0.13599240706282087</v>
      </c>
      <c r="T301" s="17">
        <f t="shared" si="85"/>
        <v>-0.16274330042206606</v>
      </c>
      <c r="U301" s="17">
        <f t="shared" si="85"/>
        <v>0.50792415291493453</v>
      </c>
      <c r="V301" s="17">
        <f t="shared" si="85"/>
        <v>-2.1618509262433208E-2</v>
      </c>
      <c r="W301" s="17">
        <f t="shared" si="85"/>
        <v>-0.4546069164393346</v>
      </c>
      <c r="X301" s="17">
        <f t="shared" si="85"/>
        <v>6.9259605250550998E-2</v>
      </c>
      <c r="Y301" s="17">
        <f t="shared" si="85"/>
        <v>-9.3534989206490005E-2</v>
      </c>
      <c r="Z301" s="17">
        <f t="shared" si="85"/>
        <v>5.4626856056945894E-2</v>
      </c>
      <c r="AA301" s="17">
        <f t="shared" si="85"/>
        <v>-2.4083280951099689E-3</v>
      </c>
      <c r="AB301" s="17">
        <f t="shared" si="85"/>
        <v>3.7590773173732703E-2</v>
      </c>
      <c r="AC301" s="17">
        <f t="shared" si="85"/>
        <v>-0.10118631323613497</v>
      </c>
      <c r="AD301" s="17">
        <f t="shared" si="85"/>
        <v>-0.10987143128491078</v>
      </c>
      <c r="AE301" s="17">
        <f t="shared" si="85"/>
        <v>6.6623752816221557E-2</v>
      </c>
      <c r="AF301" s="17">
        <f t="shared" si="85"/>
        <v>-5.5522027761013837E-2</v>
      </c>
      <c r="AG301" s="17">
        <f t="shared" si="85"/>
        <v>0.10638977635782736</v>
      </c>
      <c r="AH301" s="22">
        <f t="shared" si="85"/>
        <v>0.35547213398787197</v>
      </c>
      <c r="AI301" s="23">
        <f t="shared" si="85"/>
        <v>8.841073711120577E-2</v>
      </c>
    </row>
    <row r="302" spans="1:38" hidden="1" x14ac:dyDescent="0.4">
      <c r="A302" s="2" t="s">
        <v>37</v>
      </c>
      <c r="D302" s="24" t="e">
        <f>D299/#REF!</f>
        <v>#REF!</v>
      </c>
      <c r="E302" s="24" t="e">
        <f>E299/#REF!</f>
        <v>#REF!</v>
      </c>
      <c r="F302" s="24" t="e">
        <f>F299/#REF!</f>
        <v>#REF!</v>
      </c>
      <c r="G302" s="24" t="e">
        <f>G299/#REF!</f>
        <v>#REF!</v>
      </c>
      <c r="H302" s="24" t="e">
        <f>H299/#REF!</f>
        <v>#REF!</v>
      </c>
      <c r="I302" s="24" t="e">
        <f>I299/#REF!</f>
        <v>#REF!</v>
      </c>
      <c r="J302" s="24" t="e">
        <f>J299/#REF!</f>
        <v>#REF!</v>
      </c>
      <c r="K302" s="24" t="e">
        <f>K299/#REF!</f>
        <v>#REF!</v>
      </c>
      <c r="L302" s="24" t="e">
        <f>L299/#REF!</f>
        <v>#REF!</v>
      </c>
      <c r="M302" s="24" t="e">
        <f>M299/#REF!</f>
        <v>#REF!</v>
      </c>
      <c r="N302" s="24" t="e">
        <f>N299/#REF!</f>
        <v>#REF!</v>
      </c>
      <c r="O302" s="24" t="e">
        <f>O299/#REF!</f>
        <v>#REF!</v>
      </c>
      <c r="P302" s="24" t="e">
        <f>P299/#REF!</f>
        <v>#REF!</v>
      </c>
      <c r="Q302" s="24" t="e">
        <f>Q299/#REF!</f>
        <v>#REF!</v>
      </c>
      <c r="R302" s="24" t="e">
        <f>R299/#REF!</f>
        <v>#REF!</v>
      </c>
      <c r="S302" s="24" t="e">
        <f>S299/#REF!</f>
        <v>#REF!</v>
      </c>
      <c r="T302" s="24" t="e">
        <f>T299/#REF!</f>
        <v>#REF!</v>
      </c>
      <c r="U302" s="24" t="e">
        <f>U299/#REF!</f>
        <v>#REF!</v>
      </c>
      <c r="V302" s="24" t="e">
        <f>V299/#REF!</f>
        <v>#REF!</v>
      </c>
      <c r="W302" s="24" t="e">
        <f>W299/#REF!</f>
        <v>#REF!</v>
      </c>
      <c r="X302" s="24" t="e">
        <f>X299/#REF!</f>
        <v>#REF!</v>
      </c>
      <c r="Y302" s="24" t="e">
        <f>Y299/#REF!</f>
        <v>#REF!</v>
      </c>
      <c r="Z302" s="24" t="e">
        <f>Z299/#REF!</f>
        <v>#REF!</v>
      </c>
      <c r="AA302" s="24" t="e">
        <f>AA299/#REF!</f>
        <v>#REF!</v>
      </c>
      <c r="AB302" s="24" t="e">
        <f>AB299/#REF!</f>
        <v>#REF!</v>
      </c>
      <c r="AC302" s="24" t="e">
        <f>AC299/#REF!</f>
        <v>#REF!</v>
      </c>
      <c r="AD302" s="24" t="e">
        <f>AD299/#REF!</f>
        <v>#REF!</v>
      </c>
      <c r="AE302" s="24" t="e">
        <f>AE299/#REF!</f>
        <v>#REF!</v>
      </c>
      <c r="AF302" s="24" t="e">
        <f>AF299/#REF!</f>
        <v>#REF!</v>
      </c>
      <c r="AG302" s="24" t="e">
        <f>AG299/#REF!</f>
        <v>#REF!</v>
      </c>
      <c r="AH302" s="24" t="e">
        <f>AH299/#REF!</f>
        <v>#REF!</v>
      </c>
      <c r="AI302" s="25" t="e">
        <f>AI299/#REF!</f>
        <v>#REF!</v>
      </c>
    </row>
    <row r="303" spans="1:38" hidden="1" x14ac:dyDescent="0.4">
      <c r="A303" s="2" t="s">
        <v>191</v>
      </c>
      <c r="B303" s="2" t="s">
        <v>192</v>
      </c>
      <c r="AI303" s="28"/>
    </row>
    <row r="304" spans="1:38" hidden="1" x14ac:dyDescent="0.4">
      <c r="A304" s="2" t="s">
        <v>193</v>
      </c>
      <c r="B304" s="2" t="s">
        <v>194</v>
      </c>
      <c r="D304" s="2">
        <v>4.7904440849136105E-4</v>
      </c>
      <c r="E304" s="2">
        <v>7.3167479306889482E-4</v>
      </c>
      <c r="F304" s="2">
        <v>1.382317198631788E-4</v>
      </c>
      <c r="G304" s="2">
        <v>6.6732554416707013E-5</v>
      </c>
      <c r="H304" s="2">
        <v>1.048654426548253E-4</v>
      </c>
      <c r="I304" s="2">
        <v>9.5332220595295734E-5</v>
      </c>
      <c r="J304" s="2">
        <v>1.3346510883341403E-4</v>
      </c>
      <c r="K304" s="2">
        <v>1.5253155295247316E-4</v>
      </c>
      <c r="L304" s="2">
        <v>2.3594724597335694E-4</v>
      </c>
      <c r="M304" s="2">
        <v>2.0973088530965061E-4</v>
      </c>
      <c r="N304" s="2">
        <v>1.6087312225456153E-4</v>
      </c>
      <c r="O304" s="2">
        <v>1.2023014750000001E-4</v>
      </c>
      <c r="P304" s="2">
        <v>1.9281618189999998E-4</v>
      </c>
      <c r="Q304" s="2">
        <v>3.4620696575000004E-4</v>
      </c>
      <c r="R304" s="2">
        <v>4.3739147600000002E-4</v>
      </c>
      <c r="S304" s="2">
        <v>4.9687339565000006E-4</v>
      </c>
      <c r="T304" s="2">
        <v>4.1601057935000002E-4</v>
      </c>
      <c r="U304" s="2">
        <v>6.2731240046999992E-4</v>
      </c>
      <c r="V304" s="2">
        <v>6.1375084153000002E-4</v>
      </c>
      <c r="W304" s="2">
        <v>3.34735464E-4</v>
      </c>
      <c r="X304" s="2">
        <v>3.5791911010000003E-4</v>
      </c>
      <c r="Y304" s="2">
        <v>3.2444115000000002E-4</v>
      </c>
      <c r="Z304" s="2">
        <v>3.4216435000000001E-4</v>
      </c>
      <c r="AA304" s="2">
        <v>3.4134030598274997E-4</v>
      </c>
      <c r="AB304" s="2">
        <v>3.5417155200000004E-4</v>
      </c>
      <c r="AC304" s="2">
        <v>3.1833423839999997E-4</v>
      </c>
      <c r="AD304" s="2">
        <v>2.8335839999999997E-4</v>
      </c>
      <c r="AE304" s="2">
        <v>3.022368E-4</v>
      </c>
      <c r="AF304" s="2">
        <v>2.8545600000000001E-4</v>
      </c>
      <c r="AG304" s="2">
        <v>3.1582559999999998E-4</v>
      </c>
      <c r="AH304" s="2">
        <v>4.2809280000000004E-4</v>
      </c>
      <c r="AI304" s="2">
        <v>4.6594080000000003E-4</v>
      </c>
    </row>
    <row r="307" spans="1:38" x14ac:dyDescent="0.4">
      <c r="A307" s="9" t="s">
        <v>195</v>
      </c>
    </row>
    <row r="308" spans="1:38" x14ac:dyDescent="0.4">
      <c r="A308" s="2" t="s">
        <v>67</v>
      </c>
    </row>
    <row r="309" spans="1:38" x14ac:dyDescent="0.4">
      <c r="A309" s="6" t="s">
        <v>196</v>
      </c>
      <c r="B309" s="6"/>
      <c r="C309" s="6"/>
    </row>
    <row r="310" spans="1:38" x14ac:dyDescent="0.4">
      <c r="A310" s="6" t="s">
        <v>197</v>
      </c>
      <c r="B310" s="6"/>
      <c r="C310" s="6"/>
    </row>
    <row r="311" spans="1:38" x14ac:dyDescent="0.4">
      <c r="A311" s="6" t="s">
        <v>198</v>
      </c>
      <c r="B311" s="6"/>
      <c r="C311" s="6"/>
    </row>
    <row r="312" spans="1:38" x14ac:dyDescent="0.4">
      <c r="A312" s="6" t="s">
        <v>199</v>
      </c>
      <c r="B312" s="6"/>
      <c r="C312" s="6"/>
    </row>
    <row r="313" spans="1:38" x14ac:dyDescent="0.4">
      <c r="A313" s="6" t="s">
        <v>200</v>
      </c>
      <c r="B313" s="6"/>
      <c r="C313" s="6"/>
    </row>
    <row r="314" spans="1:38" x14ac:dyDescent="0.4">
      <c r="A314" s="6" t="s">
        <v>201</v>
      </c>
      <c r="B314" s="6"/>
      <c r="C314" s="6"/>
    </row>
    <row r="315" spans="1:38" x14ac:dyDescent="0.4">
      <c r="A315" s="4" t="s">
        <v>202</v>
      </c>
      <c r="B315" s="4"/>
      <c r="C315" s="4"/>
    </row>
    <row r="316" spans="1:38" x14ac:dyDescent="0.4">
      <c r="A316" s="2" t="s">
        <v>36</v>
      </c>
      <c r="D316" s="10">
        <f>D326</f>
        <v>0</v>
      </c>
      <c r="E316" s="10">
        <f t="shared" ref="E316:R316" si="86">E326</f>
        <v>0</v>
      </c>
      <c r="F316" s="10">
        <f t="shared" si="86"/>
        <v>0</v>
      </c>
      <c r="G316" s="10">
        <f t="shared" si="86"/>
        <v>0</v>
      </c>
      <c r="H316" s="10">
        <f t="shared" si="86"/>
        <v>0</v>
      </c>
      <c r="I316" s="10">
        <f t="shared" si="86"/>
        <v>0</v>
      </c>
      <c r="J316" s="10">
        <f t="shared" si="86"/>
        <v>0</v>
      </c>
      <c r="K316" s="10">
        <f t="shared" si="86"/>
        <v>0</v>
      </c>
      <c r="L316" s="10">
        <f t="shared" si="86"/>
        <v>0</v>
      </c>
      <c r="M316" s="10">
        <f t="shared" si="86"/>
        <v>0</v>
      </c>
      <c r="N316" s="10">
        <f t="shared" si="86"/>
        <v>0</v>
      </c>
      <c r="O316" s="10">
        <f t="shared" si="86"/>
        <v>0</v>
      </c>
      <c r="P316" s="10">
        <f t="shared" si="86"/>
        <v>0</v>
      </c>
      <c r="Q316" s="10">
        <f t="shared" si="86"/>
        <v>0</v>
      </c>
      <c r="R316" s="10">
        <f t="shared" si="86"/>
        <v>0</v>
      </c>
      <c r="S316" s="10">
        <f>S326</f>
        <v>2.4914700000000001E-5</v>
      </c>
      <c r="T316" s="10">
        <f t="shared" ref="T316:AL316" si="87">T326</f>
        <v>3.03411E-5</v>
      </c>
      <c r="U316" s="10">
        <f t="shared" si="87"/>
        <v>4.5371999999999999E-5</v>
      </c>
      <c r="V316" s="10">
        <f t="shared" si="87"/>
        <v>4.9367699999999998E-5</v>
      </c>
      <c r="W316" s="10">
        <f t="shared" si="87"/>
        <v>1.9231800000000001E-5</v>
      </c>
      <c r="X316" s="10">
        <f t="shared" si="87"/>
        <v>2.42763E-5</v>
      </c>
      <c r="Y316" s="10">
        <f t="shared" si="87"/>
        <v>2.3387099999999998E-5</v>
      </c>
      <c r="Z316" s="10">
        <f t="shared" si="87"/>
        <v>3.3305100000000001E-5</v>
      </c>
      <c r="AA316" s="10">
        <f t="shared" si="87"/>
        <v>4.14789E-5</v>
      </c>
      <c r="AB316" s="10">
        <f t="shared" si="87"/>
        <v>3.8064600000000001E-5</v>
      </c>
      <c r="AC316" s="10">
        <f t="shared" si="87"/>
        <v>3.3880800000000003E-5</v>
      </c>
      <c r="AD316" s="10">
        <f t="shared" si="87"/>
        <v>2.70636E-5</v>
      </c>
      <c r="AE316" s="10">
        <f t="shared" si="87"/>
        <v>3.0204300000000001E-5</v>
      </c>
      <c r="AF316" s="10">
        <f t="shared" si="87"/>
        <v>3.3698400000000002E-5</v>
      </c>
      <c r="AG316" s="10">
        <f t="shared" si="87"/>
        <v>3.8930999999999997E-5</v>
      </c>
      <c r="AH316" s="10">
        <f t="shared" si="87"/>
        <v>2.6363599999999999E-5</v>
      </c>
      <c r="AI316" s="10">
        <f t="shared" si="87"/>
        <v>2.9124300000000002E-5</v>
      </c>
      <c r="AJ316" s="10">
        <f t="shared" si="87"/>
        <v>3.8298099999999998E-5</v>
      </c>
      <c r="AK316" s="10">
        <f t="shared" si="87"/>
        <v>1.9343699999999999E-5</v>
      </c>
      <c r="AL316" s="10">
        <f t="shared" si="87"/>
        <v>3.46427E-5</v>
      </c>
    </row>
    <row r="317" spans="1:38" x14ac:dyDescent="0.4">
      <c r="A317" s="14" t="s">
        <v>26</v>
      </c>
      <c r="B317" s="14"/>
      <c r="C317" s="14"/>
      <c r="D317" s="14"/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</row>
    <row r="318" spans="1:38" x14ac:dyDescent="0.4">
      <c r="A318" s="16" t="s">
        <v>27</v>
      </c>
      <c r="D318" s="10"/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f t="shared" ref="T318:AL325" si="88">(T316-S316)/S316</f>
        <v>0.21779913063372222</v>
      </c>
      <c r="U318" s="17">
        <f t="shared" si="88"/>
        <v>0.49539733233139205</v>
      </c>
      <c r="V318" s="17">
        <f t="shared" si="88"/>
        <v>8.8065326633165825E-2</v>
      </c>
      <c r="W318" s="17">
        <f t="shared" si="88"/>
        <v>-0.61043759381133811</v>
      </c>
      <c r="X318" s="17">
        <f t="shared" si="88"/>
        <v>0.26229994072317714</v>
      </c>
      <c r="Y318" s="17">
        <f t="shared" si="88"/>
        <v>-3.6628316506222183E-2</v>
      </c>
      <c r="Z318" s="17">
        <f t="shared" si="88"/>
        <v>0.42407994150621509</v>
      </c>
      <c r="AA318" s="17">
        <f t="shared" si="88"/>
        <v>0.24542187232585999</v>
      </c>
      <c r="AB318" s="17">
        <f t="shared" si="88"/>
        <v>-8.2314140442490011E-2</v>
      </c>
      <c r="AC318" s="17">
        <f t="shared" si="88"/>
        <v>-0.10991314764899666</v>
      </c>
      <c r="AD318" s="17">
        <f t="shared" si="88"/>
        <v>-0.20121130551816965</v>
      </c>
      <c r="AE318" s="17">
        <f t="shared" si="88"/>
        <v>0.11604886267902283</v>
      </c>
      <c r="AF318" s="17">
        <f t="shared" si="88"/>
        <v>0.11568220418946974</v>
      </c>
      <c r="AG318" s="17">
        <f t="shared" si="88"/>
        <v>0.1552774018944518</v>
      </c>
      <c r="AH318" s="22">
        <f t="shared" si="88"/>
        <v>-0.32281215483804676</v>
      </c>
      <c r="AI318" s="23">
        <f t="shared" si="88"/>
        <v>0.10471635133289847</v>
      </c>
      <c r="AJ318" s="23">
        <f t="shared" si="88"/>
        <v>0.31498782803363501</v>
      </c>
      <c r="AK318" s="23">
        <f t="shared" si="88"/>
        <v>-0.49491750243484661</v>
      </c>
      <c r="AL318" s="23">
        <f t="shared" si="88"/>
        <v>0.79090349829660311</v>
      </c>
    </row>
    <row r="319" spans="1:38" hidden="1" x14ac:dyDescent="0.4">
      <c r="A319" s="2" t="s">
        <v>37</v>
      </c>
      <c r="D319" s="24" t="e">
        <f>D316/#REF!</f>
        <v>#REF!</v>
      </c>
      <c r="E319" s="24" t="e">
        <f>E316/#REF!</f>
        <v>#REF!</v>
      </c>
      <c r="F319" s="24" t="e">
        <f>F316/#REF!</f>
        <v>#REF!</v>
      </c>
      <c r="G319" s="24" t="e">
        <f>G316/#REF!</f>
        <v>#REF!</v>
      </c>
      <c r="H319" s="24" t="e">
        <f>H316/#REF!</f>
        <v>#REF!</v>
      </c>
      <c r="I319" s="24" t="e">
        <f>I316/#REF!</f>
        <v>#REF!</v>
      </c>
      <c r="J319" s="24" t="e">
        <f>J316/#REF!</f>
        <v>#REF!</v>
      </c>
      <c r="K319" s="24" t="e">
        <f>K316/#REF!</f>
        <v>#REF!</v>
      </c>
      <c r="L319" s="24" t="e">
        <f>L316/#REF!</f>
        <v>#REF!</v>
      </c>
      <c r="M319" s="24" t="e">
        <f>M316/#REF!</f>
        <v>#REF!</v>
      </c>
      <c r="N319" s="24" t="e">
        <f>N316/#REF!</f>
        <v>#REF!</v>
      </c>
      <c r="O319" s="24" t="e">
        <f>O316/#REF!</f>
        <v>#REF!</v>
      </c>
      <c r="P319" s="24" t="e">
        <f>P316/#REF!</f>
        <v>#REF!</v>
      </c>
      <c r="Q319" s="24" t="e">
        <f>Q316/#REF!</f>
        <v>#REF!</v>
      </c>
      <c r="R319" s="24" t="e">
        <f>R316/#REF!</f>
        <v>#REF!</v>
      </c>
      <c r="S319" s="24" t="e">
        <f>S316/#REF!</f>
        <v>#REF!</v>
      </c>
      <c r="T319" s="24" t="e">
        <f>T316/#REF!</f>
        <v>#REF!</v>
      </c>
      <c r="U319" s="24" t="e">
        <f>U316/#REF!</f>
        <v>#REF!</v>
      </c>
      <c r="V319" s="24" t="e">
        <f>V316/#REF!</f>
        <v>#REF!</v>
      </c>
      <c r="W319" s="24" t="e">
        <f>W316/#REF!</f>
        <v>#REF!</v>
      </c>
      <c r="X319" s="24" t="e">
        <f>X316/#REF!</f>
        <v>#REF!</v>
      </c>
      <c r="Y319" s="24" t="e">
        <f>Y316/#REF!</f>
        <v>#REF!</v>
      </c>
      <c r="Z319" s="24" t="e">
        <f>Z316/#REF!</f>
        <v>#REF!</v>
      </c>
      <c r="AA319" s="24" t="e">
        <f>AA316/#REF!</f>
        <v>#REF!</v>
      </c>
      <c r="AB319" s="24" t="e">
        <f>AB316/#REF!</f>
        <v>#REF!</v>
      </c>
      <c r="AC319" s="24" t="e">
        <f>AC316/#REF!</f>
        <v>#REF!</v>
      </c>
      <c r="AD319" s="24" t="e">
        <f>AD316/#REF!</f>
        <v>#REF!</v>
      </c>
      <c r="AE319" s="24" t="e">
        <f>AE316/#REF!</f>
        <v>#REF!</v>
      </c>
      <c r="AF319" s="24" t="e">
        <f>AF316/#REF!</f>
        <v>#REF!</v>
      </c>
      <c r="AG319" s="24" t="e">
        <f>AG316/#REF!</f>
        <v>#REF!</v>
      </c>
      <c r="AH319" s="24" t="e">
        <f>AH316/#REF!</f>
        <v>#REF!</v>
      </c>
      <c r="AI319" s="25" t="e">
        <f>AI316/#REF!</f>
        <v>#REF!</v>
      </c>
      <c r="AK319" s="23" t="e">
        <f t="shared" si="88"/>
        <v>#DIV/0!</v>
      </c>
    </row>
    <row r="320" spans="1:38" hidden="1" x14ac:dyDescent="0.4">
      <c r="A320" s="2" t="s">
        <v>203</v>
      </c>
      <c r="B320" s="2" t="s">
        <v>204</v>
      </c>
      <c r="D320" s="2">
        <v>3.0071999999999998E-3</v>
      </c>
      <c r="E320" s="2">
        <v>2.3862000000000002E-3</v>
      </c>
      <c r="F320" s="2">
        <v>2.3148000000000001E-3</v>
      </c>
      <c r="G320" s="2">
        <v>1.5900000000000001E-3</v>
      </c>
      <c r="H320" s="2">
        <v>1.3806000000000001E-3</v>
      </c>
      <c r="I320" s="2">
        <v>1.4892E-3</v>
      </c>
      <c r="J320" s="2">
        <v>2.7215999999999998E-3</v>
      </c>
      <c r="K320" s="2">
        <v>2.0117999999999998E-3</v>
      </c>
      <c r="L320" s="2">
        <v>5.9219999999999997E-4</v>
      </c>
      <c r="M320" s="2">
        <v>8.7839999999999999E-4</v>
      </c>
      <c r="N320" s="2">
        <v>8.9820000000000004E-4</v>
      </c>
      <c r="O320" s="2">
        <v>7.8779999999999996E-4</v>
      </c>
      <c r="P320" s="2">
        <v>8.9340000000000003E-4</v>
      </c>
      <c r="Q320" s="2">
        <v>8.4000000000000003E-4</v>
      </c>
      <c r="R320" s="2">
        <v>9.6840000000000001E-4</v>
      </c>
      <c r="S320" s="2">
        <v>3.0071999999999998E-3</v>
      </c>
      <c r="T320" s="2">
        <v>2.3862000000000002E-3</v>
      </c>
      <c r="U320" s="2">
        <v>2.3148000000000001E-3</v>
      </c>
      <c r="V320" s="2">
        <v>1.5900000000000001E-3</v>
      </c>
      <c r="W320" s="2">
        <v>1.3806000000000001E-3</v>
      </c>
      <c r="X320" s="2">
        <v>1.4892E-3</v>
      </c>
      <c r="Y320" s="2">
        <v>2.7215999999999998E-3</v>
      </c>
      <c r="Z320" s="2">
        <v>2.0117999999999998E-3</v>
      </c>
      <c r="AA320" s="2">
        <v>5.9219999999999997E-4</v>
      </c>
      <c r="AB320" s="2">
        <v>8.7839999999999999E-4</v>
      </c>
      <c r="AC320" s="2">
        <v>8.9820000000000004E-4</v>
      </c>
      <c r="AD320" s="2">
        <v>7.8779999999999996E-4</v>
      </c>
      <c r="AE320" s="2">
        <v>8.9340000000000003E-4</v>
      </c>
      <c r="AF320" s="2">
        <v>8.4000000000000003E-4</v>
      </c>
      <c r="AG320" s="2">
        <v>9.6840000000000001E-4</v>
      </c>
      <c r="AH320" s="2">
        <v>9.9599999999999992E-4</v>
      </c>
      <c r="AI320" s="28">
        <v>9.2820000000000001E-4</v>
      </c>
      <c r="AK320" s="23">
        <f t="shared" si="88"/>
        <v>-2.5712273884500654</v>
      </c>
    </row>
    <row r="321" spans="1:38" hidden="1" x14ac:dyDescent="0.4">
      <c r="A321" s="2" t="s">
        <v>205</v>
      </c>
      <c r="B321" s="2" t="s">
        <v>206</v>
      </c>
      <c r="D321" s="2" t="s">
        <v>207</v>
      </c>
      <c r="E321" s="2" t="s">
        <v>207</v>
      </c>
      <c r="F321" s="2" t="s">
        <v>207</v>
      </c>
      <c r="G321" s="2" t="s">
        <v>207</v>
      </c>
      <c r="H321" s="2" t="s">
        <v>207</v>
      </c>
      <c r="I321" s="2" t="s">
        <v>207</v>
      </c>
      <c r="J321" s="2" t="s">
        <v>207</v>
      </c>
      <c r="K321" s="2" t="s">
        <v>207</v>
      </c>
      <c r="L321" s="2" t="s">
        <v>207</v>
      </c>
      <c r="M321" s="2" t="s">
        <v>207</v>
      </c>
      <c r="N321" s="2" t="s">
        <v>207</v>
      </c>
      <c r="O321" s="2" t="s">
        <v>207</v>
      </c>
      <c r="P321" s="2" t="s">
        <v>207</v>
      </c>
      <c r="Q321" s="2" t="s">
        <v>207</v>
      </c>
      <c r="R321" s="2" t="s">
        <v>207</v>
      </c>
      <c r="S321" s="2" t="s">
        <v>207</v>
      </c>
      <c r="T321" s="2" t="s">
        <v>207</v>
      </c>
      <c r="U321" s="2" t="s">
        <v>207</v>
      </c>
      <c r="V321" s="2" t="s">
        <v>207</v>
      </c>
      <c r="W321" s="2" t="s">
        <v>207</v>
      </c>
      <c r="X321" s="2" t="s">
        <v>207</v>
      </c>
      <c r="Y321" s="2" t="s">
        <v>207</v>
      </c>
      <c r="Z321" s="2" t="s">
        <v>207</v>
      </c>
      <c r="AA321" s="2" t="s">
        <v>207</v>
      </c>
      <c r="AB321" s="2" t="s">
        <v>207</v>
      </c>
      <c r="AC321" s="2" t="s">
        <v>207</v>
      </c>
      <c r="AD321" s="2" t="s">
        <v>207</v>
      </c>
      <c r="AE321" s="2" t="s">
        <v>207</v>
      </c>
      <c r="AF321" s="2" t="s">
        <v>207</v>
      </c>
      <c r="AG321" s="2" t="s">
        <v>207</v>
      </c>
      <c r="AH321" s="2" t="s">
        <v>207</v>
      </c>
      <c r="AK321" s="23" t="e">
        <f t="shared" si="88"/>
        <v>#DIV/0!</v>
      </c>
    </row>
    <row r="322" spans="1:38" hidden="1" x14ac:dyDescent="0.4">
      <c r="A322" s="2" t="s">
        <v>208</v>
      </c>
      <c r="B322" s="2" t="s">
        <v>209</v>
      </c>
      <c r="D322" s="2" t="s">
        <v>207</v>
      </c>
      <c r="E322" s="2" t="s">
        <v>207</v>
      </c>
      <c r="F322" s="2" t="s">
        <v>207</v>
      </c>
      <c r="G322" s="2" t="s">
        <v>207</v>
      </c>
      <c r="H322" s="2" t="s">
        <v>207</v>
      </c>
      <c r="I322" s="2" t="s">
        <v>207</v>
      </c>
      <c r="J322" s="2" t="s">
        <v>207</v>
      </c>
      <c r="K322" s="2" t="s">
        <v>207</v>
      </c>
      <c r="L322" s="2" t="s">
        <v>207</v>
      </c>
      <c r="M322" s="2" t="s">
        <v>207</v>
      </c>
      <c r="N322" s="2" t="s">
        <v>207</v>
      </c>
      <c r="O322" s="2" t="s">
        <v>207</v>
      </c>
      <c r="P322" s="2" t="s">
        <v>207</v>
      </c>
      <c r="Q322" s="2" t="s">
        <v>207</v>
      </c>
      <c r="R322" s="2" t="s">
        <v>207</v>
      </c>
      <c r="S322" s="2" t="s">
        <v>207</v>
      </c>
      <c r="T322" s="2" t="s">
        <v>207</v>
      </c>
      <c r="U322" s="2" t="s">
        <v>207</v>
      </c>
      <c r="V322" s="2" t="s">
        <v>207</v>
      </c>
      <c r="W322" s="2" t="s">
        <v>207</v>
      </c>
      <c r="X322" s="2" t="s">
        <v>207</v>
      </c>
      <c r="Y322" s="2" t="s">
        <v>207</v>
      </c>
      <c r="Z322" s="2" t="s">
        <v>207</v>
      </c>
      <c r="AA322" s="2" t="s">
        <v>207</v>
      </c>
      <c r="AB322" s="2" t="s">
        <v>207</v>
      </c>
      <c r="AC322" s="2" t="s">
        <v>207</v>
      </c>
      <c r="AD322" s="2" t="s">
        <v>207</v>
      </c>
      <c r="AE322" s="2" t="s">
        <v>207</v>
      </c>
      <c r="AF322" s="2" t="s">
        <v>207</v>
      </c>
      <c r="AG322" s="2" t="s">
        <v>207</v>
      </c>
      <c r="AH322" s="2" t="s">
        <v>207</v>
      </c>
      <c r="AK322" s="23" t="e">
        <f t="shared" si="88"/>
        <v>#DIV/0!</v>
      </c>
    </row>
    <row r="323" spans="1:38" hidden="1" x14ac:dyDescent="0.4">
      <c r="A323" s="2" t="s">
        <v>210</v>
      </c>
      <c r="B323" s="2" t="s">
        <v>211</v>
      </c>
      <c r="D323" s="2" t="s">
        <v>207</v>
      </c>
      <c r="E323" s="2" t="s">
        <v>207</v>
      </c>
      <c r="F323" s="2" t="s">
        <v>207</v>
      </c>
      <c r="G323" s="2" t="s">
        <v>207</v>
      </c>
      <c r="H323" s="2" t="s">
        <v>207</v>
      </c>
      <c r="I323" s="2" t="s">
        <v>207</v>
      </c>
      <c r="J323" s="2" t="s">
        <v>207</v>
      </c>
      <c r="K323" s="2" t="s">
        <v>207</v>
      </c>
      <c r="L323" s="2" t="s">
        <v>207</v>
      </c>
      <c r="M323" s="2" t="s">
        <v>207</v>
      </c>
      <c r="N323" s="2" t="s">
        <v>207</v>
      </c>
      <c r="O323" s="2" t="s">
        <v>207</v>
      </c>
      <c r="P323" s="2" t="s">
        <v>207</v>
      </c>
      <c r="Q323" s="2" t="s">
        <v>207</v>
      </c>
      <c r="R323" s="2" t="s">
        <v>207</v>
      </c>
      <c r="S323" s="2" t="s">
        <v>207</v>
      </c>
      <c r="T323" s="2" t="s">
        <v>207</v>
      </c>
      <c r="U323" s="2" t="s">
        <v>207</v>
      </c>
      <c r="V323" s="2" t="s">
        <v>207</v>
      </c>
      <c r="W323" s="2" t="s">
        <v>207</v>
      </c>
      <c r="X323" s="2" t="s">
        <v>207</v>
      </c>
      <c r="Y323" s="2" t="s">
        <v>207</v>
      </c>
      <c r="Z323" s="2" t="s">
        <v>207</v>
      </c>
      <c r="AA323" s="2" t="s">
        <v>207</v>
      </c>
      <c r="AB323" s="2" t="s">
        <v>207</v>
      </c>
      <c r="AC323" s="2" t="s">
        <v>207</v>
      </c>
      <c r="AD323" s="2" t="s">
        <v>207</v>
      </c>
      <c r="AE323" s="2" t="s">
        <v>207</v>
      </c>
      <c r="AF323" s="2" t="s">
        <v>207</v>
      </c>
      <c r="AG323" s="2" t="s">
        <v>207</v>
      </c>
      <c r="AH323" s="2" t="s">
        <v>207</v>
      </c>
      <c r="AK323" s="23" t="e">
        <f t="shared" si="88"/>
        <v>#DIV/0!</v>
      </c>
    </row>
    <row r="324" spans="1:38" hidden="1" x14ac:dyDescent="0.4">
      <c r="A324" s="2" t="s">
        <v>212</v>
      </c>
      <c r="B324" s="2" t="s">
        <v>213</v>
      </c>
      <c r="D324" s="2" t="s">
        <v>207</v>
      </c>
      <c r="E324" s="2" t="s">
        <v>207</v>
      </c>
      <c r="F324" s="2" t="s">
        <v>207</v>
      </c>
      <c r="G324" s="2" t="s">
        <v>207</v>
      </c>
      <c r="H324" s="2" t="s">
        <v>207</v>
      </c>
      <c r="I324" s="2" t="s">
        <v>207</v>
      </c>
      <c r="J324" s="2" t="s">
        <v>207</v>
      </c>
      <c r="K324" s="2" t="s">
        <v>207</v>
      </c>
      <c r="L324" s="2" t="s">
        <v>207</v>
      </c>
      <c r="M324" s="2" t="s">
        <v>207</v>
      </c>
      <c r="N324" s="2" t="s">
        <v>207</v>
      </c>
      <c r="O324" s="2" t="s">
        <v>207</v>
      </c>
      <c r="P324" s="2" t="s">
        <v>207</v>
      </c>
      <c r="Q324" s="2" t="s">
        <v>207</v>
      </c>
      <c r="R324" s="2" t="s">
        <v>207</v>
      </c>
      <c r="S324" s="2" t="s">
        <v>207</v>
      </c>
      <c r="T324" s="2" t="s">
        <v>207</v>
      </c>
      <c r="U324" s="2" t="s">
        <v>207</v>
      </c>
      <c r="V324" s="2" t="s">
        <v>207</v>
      </c>
      <c r="W324" s="2" t="s">
        <v>207</v>
      </c>
      <c r="X324" s="2" t="s">
        <v>207</v>
      </c>
      <c r="Y324" s="2" t="s">
        <v>207</v>
      </c>
      <c r="Z324" s="2" t="s">
        <v>207</v>
      </c>
      <c r="AA324" s="2" t="s">
        <v>207</v>
      </c>
      <c r="AB324" s="2" t="s">
        <v>207</v>
      </c>
      <c r="AC324" s="2" t="s">
        <v>207</v>
      </c>
      <c r="AD324" s="2" t="s">
        <v>207</v>
      </c>
      <c r="AE324" s="2" t="s">
        <v>207</v>
      </c>
      <c r="AF324" s="2" t="s">
        <v>207</v>
      </c>
      <c r="AG324" s="2" t="s">
        <v>207</v>
      </c>
      <c r="AH324" s="2" t="s">
        <v>207</v>
      </c>
      <c r="AK324" s="23" t="e">
        <f t="shared" si="88"/>
        <v>#DIV/0!</v>
      </c>
    </row>
    <row r="325" spans="1:38" hidden="1" x14ac:dyDescent="0.4">
      <c r="A325" s="2" t="s">
        <v>214</v>
      </c>
      <c r="B325" s="2" t="s">
        <v>215</v>
      </c>
      <c r="AK325" s="23" t="e">
        <f t="shared" si="88"/>
        <v>#DIV/0!</v>
      </c>
    </row>
    <row r="326" spans="1:38" x14ac:dyDescent="0.4">
      <c r="A326" s="2" t="s">
        <v>216</v>
      </c>
      <c r="B326" s="2" t="s">
        <v>217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2.4914700000000001E-5</v>
      </c>
      <c r="T326" s="2">
        <v>3.03411E-5</v>
      </c>
      <c r="U326" s="2">
        <v>4.5371999999999999E-5</v>
      </c>
      <c r="V326" s="2">
        <v>4.9367699999999998E-5</v>
      </c>
      <c r="W326" s="2">
        <v>1.9231800000000001E-5</v>
      </c>
      <c r="X326" s="2">
        <v>2.42763E-5</v>
      </c>
      <c r="Y326" s="2">
        <v>2.3387099999999998E-5</v>
      </c>
      <c r="Z326" s="2">
        <v>3.3305100000000001E-5</v>
      </c>
      <c r="AA326" s="2">
        <v>4.14789E-5</v>
      </c>
      <c r="AB326" s="2">
        <v>3.8064600000000001E-5</v>
      </c>
      <c r="AC326" s="2">
        <v>3.3880800000000003E-5</v>
      </c>
      <c r="AD326" s="2">
        <v>2.70636E-5</v>
      </c>
      <c r="AE326" s="2">
        <v>3.0204300000000001E-5</v>
      </c>
      <c r="AF326" s="2">
        <v>3.3698400000000002E-5</v>
      </c>
      <c r="AG326" s="2">
        <v>3.8930999999999997E-5</v>
      </c>
      <c r="AH326" s="2">
        <v>2.6363599999999999E-5</v>
      </c>
      <c r="AI326" s="2">
        <v>2.9124300000000002E-5</v>
      </c>
      <c r="AJ326" s="2">
        <v>3.8298099999999998E-5</v>
      </c>
      <c r="AK326" s="2">
        <v>1.9343699999999999E-5</v>
      </c>
      <c r="AL326" s="2">
        <v>3.46427E-5</v>
      </c>
    </row>
    <row r="329" spans="1:38" x14ac:dyDescent="0.4">
      <c r="A329" s="9" t="s">
        <v>218</v>
      </c>
    </row>
    <row r="330" spans="1:38" x14ac:dyDescent="0.4">
      <c r="A330" s="2" t="s">
        <v>67</v>
      </c>
    </row>
    <row r="331" spans="1:38" x14ac:dyDescent="0.4">
      <c r="A331" s="33" t="s">
        <v>219</v>
      </c>
      <c r="B331" s="33"/>
      <c r="C331" s="33"/>
    </row>
    <row r="332" spans="1:38" x14ac:dyDescent="0.4">
      <c r="A332" s="33" t="s">
        <v>220</v>
      </c>
      <c r="B332" s="33"/>
      <c r="C332" s="33"/>
    </row>
    <row r="333" spans="1:38" x14ac:dyDescent="0.4">
      <c r="A333" s="33" t="s">
        <v>221</v>
      </c>
      <c r="B333" s="33"/>
      <c r="C333" s="33"/>
    </row>
    <row r="334" spans="1:38" x14ac:dyDescent="0.4">
      <c r="A334" s="34" t="s">
        <v>222</v>
      </c>
      <c r="B334" s="34"/>
      <c r="C334" s="34"/>
    </row>
    <row r="335" spans="1:38" x14ac:dyDescent="0.4">
      <c r="A335" s="33" t="s">
        <v>223</v>
      </c>
      <c r="B335" s="6"/>
      <c r="C335" s="6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8" x14ac:dyDescent="0.4">
      <c r="A336" s="6" t="s">
        <v>224</v>
      </c>
      <c r="B336" s="6"/>
      <c r="C336" s="6"/>
    </row>
    <row r="337" spans="1:38" x14ac:dyDescent="0.4">
      <c r="A337" s="2" t="s">
        <v>36</v>
      </c>
      <c r="D337" s="10">
        <f t="shared" ref="D337:AL337" si="89">D344</f>
        <v>3.7019999999999997E-2</v>
      </c>
      <c r="E337" s="10">
        <f t="shared" si="89"/>
        <v>3.7060000000000003E-2</v>
      </c>
      <c r="F337" s="10">
        <f t="shared" si="89"/>
        <v>3.6940000000000001E-2</v>
      </c>
      <c r="G337" s="10">
        <f t="shared" si="89"/>
        <v>3.671E-2</v>
      </c>
      <c r="H337" s="10">
        <f t="shared" si="89"/>
        <v>3.6429999999999997E-2</v>
      </c>
      <c r="I337" s="10">
        <f t="shared" si="89"/>
        <v>3.6150000000000002E-2</v>
      </c>
      <c r="J337" s="10">
        <f t="shared" si="89"/>
        <v>3.5880000000000002E-2</v>
      </c>
      <c r="K337" s="10">
        <f t="shared" si="89"/>
        <v>3.5619999999999999E-2</v>
      </c>
      <c r="L337" s="10">
        <f t="shared" si="89"/>
        <v>3.5360000000000003E-2</v>
      </c>
      <c r="M337" s="10">
        <f t="shared" si="89"/>
        <v>3.5119999999999998E-2</v>
      </c>
      <c r="N337" s="10">
        <f t="shared" si="89"/>
        <v>3.4869999999999998E-2</v>
      </c>
      <c r="O337" s="10">
        <f t="shared" si="89"/>
        <v>3.4549999999999997E-2</v>
      </c>
      <c r="P337" s="10">
        <f t="shared" si="89"/>
        <v>3.431E-2</v>
      </c>
      <c r="Q337" s="10">
        <f t="shared" si="89"/>
        <v>3.3989999999999999E-2</v>
      </c>
      <c r="R337" s="10">
        <f t="shared" si="89"/>
        <v>3.3550000000000003E-2</v>
      </c>
      <c r="S337" s="10">
        <f t="shared" si="89"/>
        <v>3.2899999999999999E-2</v>
      </c>
      <c r="T337" s="10">
        <f t="shared" si="89"/>
        <v>0</v>
      </c>
      <c r="U337" s="10">
        <f t="shared" si="89"/>
        <v>3.2129999999999999E-2</v>
      </c>
      <c r="V337" s="10">
        <f t="shared" si="89"/>
        <v>0</v>
      </c>
      <c r="W337" s="10">
        <f t="shared" si="89"/>
        <v>3.1419999999999997E-2</v>
      </c>
      <c r="X337" s="10">
        <f t="shared" si="89"/>
        <v>3.0530000000000002E-2</v>
      </c>
      <c r="Y337" s="10">
        <f t="shared" si="89"/>
        <v>3.0040000000000001E-2</v>
      </c>
      <c r="Z337" s="10">
        <f t="shared" si="89"/>
        <v>2.972E-2</v>
      </c>
      <c r="AA337" s="10">
        <f t="shared" si="89"/>
        <v>2.9430000000000001E-2</v>
      </c>
      <c r="AB337" s="10">
        <f t="shared" si="89"/>
        <v>2.921E-2</v>
      </c>
      <c r="AC337" s="10">
        <f t="shared" si="89"/>
        <v>2.8889999999999999E-2</v>
      </c>
      <c r="AD337" s="10">
        <f t="shared" si="89"/>
        <v>2.869E-2</v>
      </c>
      <c r="AE337" s="10">
        <f t="shared" si="89"/>
        <v>2.8479999999999998E-2</v>
      </c>
      <c r="AF337" s="10">
        <f t="shared" si="89"/>
        <v>2.809E-2</v>
      </c>
      <c r="AG337" s="10">
        <f t="shared" si="89"/>
        <v>2.794E-2</v>
      </c>
      <c r="AH337" s="10">
        <f t="shared" si="89"/>
        <v>2.794E-2</v>
      </c>
      <c r="AI337" s="27">
        <f t="shared" si="89"/>
        <v>2.7959999999999999E-2</v>
      </c>
      <c r="AJ337" s="27">
        <f t="shared" si="89"/>
        <v>2.8060000000000002E-2</v>
      </c>
      <c r="AK337" s="27">
        <f t="shared" si="89"/>
        <v>2.8719999999999999E-2</v>
      </c>
      <c r="AL337" s="27">
        <f t="shared" si="89"/>
        <v>2.8719999999999999E-2</v>
      </c>
    </row>
    <row r="338" spans="1:38" x14ac:dyDescent="0.4">
      <c r="A338" s="14" t="s">
        <v>26</v>
      </c>
      <c r="B338" s="14"/>
      <c r="C338" s="14"/>
      <c r="D338" s="14"/>
      <c r="E338" s="15">
        <f t="shared" ref="E338:AL338" si="90">(E337-$D337)/$D337</f>
        <v>1.0804970286333148E-3</v>
      </c>
      <c r="F338" s="15">
        <f t="shared" si="90"/>
        <v>-2.1609940572662545E-3</v>
      </c>
      <c r="G338" s="15">
        <f t="shared" si="90"/>
        <v>-8.3738519719070183E-3</v>
      </c>
      <c r="H338" s="15">
        <f t="shared" si="90"/>
        <v>-1.5937331172339284E-2</v>
      </c>
      <c r="I338" s="15">
        <f t="shared" si="90"/>
        <v>-2.3500810372771363E-2</v>
      </c>
      <c r="J338" s="15">
        <f t="shared" si="90"/>
        <v>-3.0794165316045254E-2</v>
      </c>
      <c r="K338" s="15">
        <f t="shared" si="90"/>
        <v>-3.7817396002160955E-2</v>
      </c>
      <c r="L338" s="15">
        <f t="shared" si="90"/>
        <v>-4.4840626688276472E-2</v>
      </c>
      <c r="M338" s="15">
        <f t="shared" si="90"/>
        <v>-5.1323608860075608E-2</v>
      </c>
      <c r="N338" s="15">
        <f t="shared" si="90"/>
        <v>-5.8076715289032937E-2</v>
      </c>
      <c r="O338" s="15">
        <f t="shared" si="90"/>
        <v>-6.6720691518098327E-2</v>
      </c>
      <c r="P338" s="15">
        <f t="shared" si="90"/>
        <v>-7.3203673689897275E-2</v>
      </c>
      <c r="Q338" s="15">
        <f t="shared" si="90"/>
        <v>-8.1847649918962678E-2</v>
      </c>
      <c r="R338" s="15">
        <f t="shared" si="90"/>
        <v>-9.3733117233927452E-2</v>
      </c>
      <c r="S338" s="20">
        <f t="shared" si="90"/>
        <v>-0.1112911939492166</v>
      </c>
      <c r="T338" s="15">
        <f t="shared" si="90"/>
        <v>-1</v>
      </c>
      <c r="U338" s="15">
        <f t="shared" si="90"/>
        <v>-0.13209076175040516</v>
      </c>
      <c r="V338" s="15">
        <f t="shared" si="90"/>
        <v>-1</v>
      </c>
      <c r="W338" s="15">
        <f t="shared" si="90"/>
        <v>-0.15126958400864401</v>
      </c>
      <c r="X338" s="15">
        <f t="shared" si="90"/>
        <v>-0.17531064289573192</v>
      </c>
      <c r="Y338" s="15">
        <f t="shared" si="90"/>
        <v>-0.18854673149648832</v>
      </c>
      <c r="Z338" s="15">
        <f t="shared" si="90"/>
        <v>-0.19719070772555369</v>
      </c>
      <c r="AA338" s="15">
        <f t="shared" si="90"/>
        <v>-0.20502431118314415</v>
      </c>
      <c r="AB338" s="15">
        <f t="shared" si="90"/>
        <v>-0.21096704484062664</v>
      </c>
      <c r="AC338" s="15">
        <f t="shared" si="90"/>
        <v>-0.21961102106969202</v>
      </c>
      <c r="AD338" s="15">
        <f t="shared" si="90"/>
        <v>-0.22501350621285784</v>
      </c>
      <c r="AE338" s="15">
        <f t="shared" si="90"/>
        <v>-0.23068611561318206</v>
      </c>
      <c r="AF338" s="15">
        <f t="shared" si="90"/>
        <v>-0.24122096164235543</v>
      </c>
      <c r="AG338" s="15">
        <f t="shared" si="90"/>
        <v>-0.24527282549972984</v>
      </c>
      <c r="AH338" s="15">
        <f t="shared" si="90"/>
        <v>-0.24527282549972984</v>
      </c>
      <c r="AI338" s="21">
        <f t="shared" si="90"/>
        <v>-0.24473257698541326</v>
      </c>
      <c r="AJ338" s="21">
        <f t="shared" si="90"/>
        <v>-0.24203133441383026</v>
      </c>
      <c r="AK338" s="21">
        <f t="shared" si="90"/>
        <v>-0.22420313344138301</v>
      </c>
      <c r="AL338" s="21">
        <f t="shared" si="90"/>
        <v>-0.22420313344138301</v>
      </c>
    </row>
    <row r="339" spans="1:38" x14ac:dyDescent="0.4">
      <c r="A339" s="16" t="s">
        <v>27</v>
      </c>
      <c r="D339" s="10"/>
      <c r="E339" s="17">
        <f t="shared" ref="E339:R339" si="91">(E337-D337)/D337</f>
        <v>1.0804970286333148E-3</v>
      </c>
      <c r="F339" s="17">
        <f t="shared" si="91"/>
        <v>-3.2379924446843508E-3</v>
      </c>
      <c r="G339" s="17">
        <f t="shared" si="91"/>
        <v>-6.2263129399025728E-3</v>
      </c>
      <c r="H339" s="17">
        <f t="shared" si="91"/>
        <v>-7.6273494960501899E-3</v>
      </c>
      <c r="I339" s="17">
        <f t="shared" si="91"/>
        <v>-7.6859730990940312E-3</v>
      </c>
      <c r="J339" s="17">
        <f t="shared" si="91"/>
        <v>-7.4688796680497755E-3</v>
      </c>
      <c r="K339" s="17">
        <f t="shared" si="91"/>
        <v>-7.2463768115942941E-3</v>
      </c>
      <c r="L339" s="17">
        <f t="shared" si="91"/>
        <v>-7.2992700729925981E-3</v>
      </c>
      <c r="M339" s="17">
        <f t="shared" si="91"/>
        <v>-6.787330316742197E-3</v>
      </c>
      <c r="N339" s="17">
        <f t="shared" si="91"/>
        <v>-7.1184510250569544E-3</v>
      </c>
      <c r="O339" s="17">
        <f t="shared" si="91"/>
        <v>-9.1769429308861724E-3</v>
      </c>
      <c r="P339" s="17">
        <f t="shared" si="91"/>
        <v>-6.9464544138928275E-3</v>
      </c>
      <c r="Q339" s="17">
        <f t="shared" si="91"/>
        <v>-9.3267269017779323E-3</v>
      </c>
      <c r="R339" s="17">
        <f t="shared" si="91"/>
        <v>-1.2944983818770107E-2</v>
      </c>
      <c r="S339" s="22">
        <f>(S337-R337)/R337</f>
        <v>-1.9374068554396561E-2</v>
      </c>
      <c r="T339" s="17">
        <f t="shared" ref="T339:AL339" si="92">(T337-S337)/S337</f>
        <v>-1</v>
      </c>
      <c r="U339" s="17">
        <v>0</v>
      </c>
      <c r="V339" s="17">
        <f t="shared" si="92"/>
        <v>-1</v>
      </c>
      <c r="W339" s="17">
        <v>0</v>
      </c>
      <c r="X339" s="17">
        <f t="shared" si="92"/>
        <v>-2.8325907065563177E-2</v>
      </c>
      <c r="Y339" s="17">
        <f t="shared" si="92"/>
        <v>-1.6049787094661015E-2</v>
      </c>
      <c r="Z339" s="17">
        <f t="shared" si="92"/>
        <v>-1.0652463382157152E-2</v>
      </c>
      <c r="AA339" s="17">
        <f t="shared" si="92"/>
        <v>-9.7577388963660354E-3</v>
      </c>
      <c r="AB339" s="17">
        <f t="shared" si="92"/>
        <v>-7.4753652735304599E-3</v>
      </c>
      <c r="AC339" s="17">
        <f t="shared" si="92"/>
        <v>-1.0955152345087328E-2</v>
      </c>
      <c r="AD339" s="17">
        <f t="shared" si="92"/>
        <v>-6.9228106611283766E-3</v>
      </c>
      <c r="AE339" s="17">
        <f t="shared" si="92"/>
        <v>-7.319623562216865E-3</v>
      </c>
      <c r="AF339" s="17">
        <f t="shared" si="92"/>
        <v>-1.369382022471903E-2</v>
      </c>
      <c r="AG339" s="17">
        <f t="shared" si="92"/>
        <v>-5.3399786400854694E-3</v>
      </c>
      <c r="AH339" s="22">
        <f t="shared" si="92"/>
        <v>0</v>
      </c>
      <c r="AI339" s="23">
        <f t="shared" si="92"/>
        <v>7.1581961345737954E-4</v>
      </c>
      <c r="AJ339" s="23">
        <f t="shared" si="92"/>
        <v>3.5765379113019626E-3</v>
      </c>
      <c r="AK339" s="23">
        <f t="shared" si="92"/>
        <v>2.3521026372059776E-2</v>
      </c>
      <c r="AL339" s="23">
        <f t="shared" si="92"/>
        <v>0</v>
      </c>
    </row>
    <row r="340" spans="1:38" hidden="1" x14ac:dyDescent="0.4">
      <c r="A340" s="2" t="s">
        <v>37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22"/>
      <c r="AI340" s="23"/>
    </row>
    <row r="341" spans="1:38" hidden="1" x14ac:dyDescent="0.4">
      <c r="A341" s="2" t="s">
        <v>225</v>
      </c>
      <c r="B341" s="2" t="s">
        <v>226</v>
      </c>
      <c r="AI341" s="28"/>
    </row>
    <row r="342" spans="1:38" hidden="1" x14ac:dyDescent="0.4">
      <c r="A342" s="2" t="s">
        <v>227</v>
      </c>
      <c r="B342" s="2" t="s">
        <v>228</v>
      </c>
    </row>
    <row r="343" spans="1:38" hidden="1" x14ac:dyDescent="0.4">
      <c r="A343" s="2" t="s">
        <v>231</v>
      </c>
      <c r="B343" s="2" t="s">
        <v>232</v>
      </c>
    </row>
    <row r="344" spans="1:38" x14ac:dyDescent="0.4">
      <c r="A344" s="2" t="s">
        <v>309</v>
      </c>
      <c r="B344" s="2" t="s">
        <v>310</v>
      </c>
      <c r="D344" s="2">
        <v>3.7019999999999997E-2</v>
      </c>
      <c r="E344" s="2">
        <v>3.7060000000000003E-2</v>
      </c>
      <c r="F344" s="2">
        <v>3.6940000000000001E-2</v>
      </c>
      <c r="G344" s="2">
        <v>3.671E-2</v>
      </c>
      <c r="H344" s="2">
        <v>3.6429999999999997E-2</v>
      </c>
      <c r="I344" s="2">
        <v>3.6150000000000002E-2</v>
      </c>
      <c r="J344" s="2">
        <v>3.5880000000000002E-2</v>
      </c>
      <c r="K344" s="2">
        <v>3.5619999999999999E-2</v>
      </c>
      <c r="L344" s="2">
        <v>3.5360000000000003E-2</v>
      </c>
      <c r="M344" s="2">
        <v>3.5119999999999998E-2</v>
      </c>
      <c r="N344" s="2">
        <v>3.4869999999999998E-2</v>
      </c>
      <c r="O344" s="2">
        <v>3.4549999999999997E-2</v>
      </c>
      <c r="P344" s="2">
        <v>3.431E-2</v>
      </c>
      <c r="Q344" s="2">
        <v>3.3989999999999999E-2</v>
      </c>
      <c r="R344" s="2">
        <v>3.3550000000000003E-2</v>
      </c>
      <c r="S344" s="2">
        <v>3.2899999999999999E-2</v>
      </c>
      <c r="T344" s="2">
        <v>0</v>
      </c>
      <c r="U344" s="2">
        <v>3.2129999999999999E-2</v>
      </c>
      <c r="V344" s="2">
        <v>0</v>
      </c>
      <c r="W344" s="2">
        <v>3.1419999999999997E-2</v>
      </c>
      <c r="X344" s="2">
        <v>3.0530000000000002E-2</v>
      </c>
      <c r="Y344" s="2">
        <v>3.0040000000000001E-2</v>
      </c>
      <c r="Z344" s="2">
        <v>2.972E-2</v>
      </c>
      <c r="AA344" s="2">
        <v>2.9430000000000001E-2</v>
      </c>
      <c r="AB344" s="2">
        <v>2.921E-2</v>
      </c>
      <c r="AC344" s="2">
        <v>2.8889999999999999E-2</v>
      </c>
      <c r="AD344" s="2">
        <v>2.869E-2</v>
      </c>
      <c r="AE344" s="2">
        <v>2.8479999999999998E-2</v>
      </c>
      <c r="AF344" s="2">
        <v>2.809E-2</v>
      </c>
      <c r="AG344" s="2">
        <v>2.794E-2</v>
      </c>
      <c r="AH344" s="2">
        <v>2.794E-2</v>
      </c>
      <c r="AI344" s="2">
        <v>2.7959999999999999E-2</v>
      </c>
      <c r="AJ344" s="2">
        <v>2.8060000000000002E-2</v>
      </c>
      <c r="AK344" s="2">
        <v>2.8719999999999999E-2</v>
      </c>
      <c r="AL344" s="2">
        <v>2.8719999999999999E-2</v>
      </c>
    </row>
    <row r="347" spans="1:38" x14ac:dyDescent="0.4">
      <c r="A347" s="9" t="s">
        <v>233</v>
      </c>
    </row>
    <row r="348" spans="1:38" x14ac:dyDescent="0.4">
      <c r="A348" s="2" t="s">
        <v>67</v>
      </c>
    </row>
    <row r="349" spans="1:38" x14ac:dyDescent="0.4">
      <c r="A349" s="6" t="s">
        <v>234</v>
      </c>
      <c r="B349" s="6"/>
      <c r="C349" s="6"/>
    </row>
    <row r="350" spans="1:38" x14ac:dyDescent="0.4">
      <c r="A350" s="6" t="s">
        <v>235</v>
      </c>
      <c r="B350" s="6"/>
      <c r="C350" s="6"/>
    </row>
    <row r="351" spans="1:38" x14ac:dyDescent="0.4">
      <c r="A351" s="6" t="s">
        <v>236</v>
      </c>
      <c r="B351" s="6"/>
      <c r="C351" s="6"/>
    </row>
    <row r="352" spans="1:38" x14ac:dyDescent="0.4">
      <c r="A352" s="6" t="s">
        <v>237</v>
      </c>
      <c r="B352" s="6"/>
      <c r="C352" s="6"/>
    </row>
    <row r="353" spans="1:35" x14ac:dyDescent="0.4">
      <c r="A353" s="6" t="s">
        <v>238</v>
      </c>
      <c r="B353" s="6"/>
      <c r="C353" s="6"/>
    </row>
    <row r="354" spans="1:35" x14ac:dyDescent="0.4">
      <c r="A354" s="6" t="s">
        <v>239</v>
      </c>
      <c r="B354" s="6"/>
      <c r="C354" s="6"/>
    </row>
    <row r="355" spans="1:35" hidden="1" x14ac:dyDescent="0.4">
      <c r="A355" s="2" t="s">
        <v>36</v>
      </c>
      <c r="D355" s="10">
        <f t="shared" ref="D355:AI355" si="93">SUM(D358:D370)</f>
        <v>0</v>
      </c>
      <c r="E355" s="10">
        <f t="shared" si="93"/>
        <v>0</v>
      </c>
      <c r="F355" s="10">
        <f t="shared" si="93"/>
        <v>0</v>
      </c>
      <c r="G355" s="10">
        <f t="shared" si="93"/>
        <v>0</v>
      </c>
      <c r="H355" s="10">
        <f t="shared" si="93"/>
        <v>0</v>
      </c>
      <c r="I355" s="10">
        <f t="shared" si="93"/>
        <v>0</v>
      </c>
      <c r="J355" s="10">
        <f t="shared" si="93"/>
        <v>0</v>
      </c>
      <c r="K355" s="10">
        <f t="shared" si="93"/>
        <v>0</v>
      </c>
      <c r="L355" s="10">
        <f t="shared" si="93"/>
        <v>0</v>
      </c>
      <c r="M355" s="10">
        <f t="shared" si="93"/>
        <v>0</v>
      </c>
      <c r="N355" s="10">
        <f t="shared" si="93"/>
        <v>0</v>
      </c>
      <c r="O355" s="10">
        <f t="shared" si="93"/>
        <v>0</v>
      </c>
      <c r="P355" s="10">
        <f t="shared" si="93"/>
        <v>0</v>
      </c>
      <c r="Q355" s="10">
        <f t="shared" si="93"/>
        <v>0</v>
      </c>
      <c r="R355" s="10">
        <f t="shared" si="93"/>
        <v>0</v>
      </c>
      <c r="S355" s="10">
        <f t="shared" si="93"/>
        <v>0</v>
      </c>
      <c r="T355" s="10">
        <f t="shared" si="93"/>
        <v>0</v>
      </c>
      <c r="U355" s="10">
        <f t="shared" si="93"/>
        <v>0</v>
      </c>
      <c r="V355" s="10">
        <f t="shared" si="93"/>
        <v>0</v>
      </c>
      <c r="W355" s="10">
        <f t="shared" si="93"/>
        <v>0</v>
      </c>
      <c r="X355" s="10">
        <f t="shared" si="93"/>
        <v>0</v>
      </c>
      <c r="Y355" s="10">
        <f t="shared" si="93"/>
        <v>0</v>
      </c>
      <c r="Z355" s="10">
        <f t="shared" si="93"/>
        <v>0</v>
      </c>
      <c r="AA355" s="10">
        <f t="shared" si="93"/>
        <v>0</v>
      </c>
      <c r="AB355" s="10">
        <f t="shared" si="93"/>
        <v>0</v>
      </c>
      <c r="AC355" s="10">
        <f t="shared" si="93"/>
        <v>0</v>
      </c>
      <c r="AD355" s="10">
        <f t="shared" si="93"/>
        <v>0</v>
      </c>
      <c r="AE355" s="10">
        <f t="shared" si="93"/>
        <v>0</v>
      </c>
      <c r="AF355" s="10">
        <f t="shared" si="93"/>
        <v>0</v>
      </c>
      <c r="AG355" s="10">
        <f t="shared" si="93"/>
        <v>0</v>
      </c>
      <c r="AH355" s="10">
        <f t="shared" si="93"/>
        <v>0</v>
      </c>
      <c r="AI355" s="10">
        <f t="shared" si="93"/>
        <v>0</v>
      </c>
    </row>
    <row r="356" spans="1:35" hidden="1" x14ac:dyDescent="0.4">
      <c r="A356" s="16" t="s">
        <v>26</v>
      </c>
      <c r="B356" s="16"/>
      <c r="C356" s="16"/>
      <c r="D356" s="16"/>
      <c r="E356" s="17" t="e">
        <f t="shared" ref="E356:AI356" si="94">(E355-$D355)/$D355</f>
        <v>#DIV/0!</v>
      </c>
      <c r="F356" s="17" t="e">
        <f t="shared" si="94"/>
        <v>#DIV/0!</v>
      </c>
      <c r="G356" s="17" t="e">
        <f t="shared" si="94"/>
        <v>#DIV/0!</v>
      </c>
      <c r="H356" s="17" t="e">
        <f t="shared" si="94"/>
        <v>#DIV/0!</v>
      </c>
      <c r="I356" s="17" t="e">
        <f t="shared" si="94"/>
        <v>#DIV/0!</v>
      </c>
      <c r="J356" s="17" t="e">
        <f t="shared" si="94"/>
        <v>#DIV/0!</v>
      </c>
      <c r="K356" s="17" t="e">
        <f t="shared" si="94"/>
        <v>#DIV/0!</v>
      </c>
      <c r="L356" s="17" t="e">
        <f t="shared" si="94"/>
        <v>#DIV/0!</v>
      </c>
      <c r="M356" s="17" t="e">
        <f t="shared" si="94"/>
        <v>#DIV/0!</v>
      </c>
      <c r="N356" s="17" t="e">
        <f t="shared" si="94"/>
        <v>#DIV/0!</v>
      </c>
      <c r="O356" s="17" t="e">
        <f t="shared" si="94"/>
        <v>#DIV/0!</v>
      </c>
      <c r="P356" s="17" t="e">
        <f t="shared" si="94"/>
        <v>#DIV/0!</v>
      </c>
      <c r="Q356" s="17" t="e">
        <f t="shared" si="94"/>
        <v>#DIV/0!</v>
      </c>
      <c r="R356" s="17" t="e">
        <f t="shared" si="94"/>
        <v>#DIV/0!</v>
      </c>
      <c r="S356" s="37" t="e">
        <f t="shared" si="94"/>
        <v>#DIV/0!</v>
      </c>
      <c r="T356" s="17" t="e">
        <f t="shared" si="94"/>
        <v>#DIV/0!</v>
      </c>
      <c r="U356" s="17" t="e">
        <f t="shared" si="94"/>
        <v>#DIV/0!</v>
      </c>
      <c r="V356" s="17" t="e">
        <f t="shared" si="94"/>
        <v>#DIV/0!</v>
      </c>
      <c r="W356" s="17" t="e">
        <f t="shared" si="94"/>
        <v>#DIV/0!</v>
      </c>
      <c r="X356" s="17" t="e">
        <f t="shared" si="94"/>
        <v>#DIV/0!</v>
      </c>
      <c r="Y356" s="17" t="e">
        <f t="shared" si="94"/>
        <v>#DIV/0!</v>
      </c>
      <c r="Z356" s="17" t="e">
        <f t="shared" si="94"/>
        <v>#DIV/0!</v>
      </c>
      <c r="AA356" s="17" t="e">
        <f t="shared" si="94"/>
        <v>#DIV/0!</v>
      </c>
      <c r="AB356" s="17" t="e">
        <f t="shared" si="94"/>
        <v>#DIV/0!</v>
      </c>
      <c r="AC356" s="17" t="e">
        <f t="shared" si="94"/>
        <v>#DIV/0!</v>
      </c>
      <c r="AD356" s="17" t="e">
        <f t="shared" si="94"/>
        <v>#DIV/0!</v>
      </c>
      <c r="AE356" s="17" t="e">
        <f t="shared" si="94"/>
        <v>#DIV/0!</v>
      </c>
      <c r="AF356" s="17" t="e">
        <f t="shared" si="94"/>
        <v>#DIV/0!</v>
      </c>
      <c r="AG356" s="17" t="e">
        <f t="shared" si="94"/>
        <v>#DIV/0!</v>
      </c>
      <c r="AH356" s="17" t="e">
        <f t="shared" si="94"/>
        <v>#DIV/0!</v>
      </c>
      <c r="AI356" s="23" t="e">
        <f t="shared" si="94"/>
        <v>#DIV/0!</v>
      </c>
    </row>
    <row r="357" spans="1:35" hidden="1" x14ac:dyDescent="0.4">
      <c r="A357" s="16" t="s">
        <v>27</v>
      </c>
      <c r="D357" s="10"/>
      <c r="E357" s="17" t="e">
        <f t="shared" ref="E357:AI357" si="95">(E355-D355)/D355</f>
        <v>#DIV/0!</v>
      </c>
      <c r="F357" s="17" t="e">
        <f t="shared" si="95"/>
        <v>#DIV/0!</v>
      </c>
      <c r="G357" s="17" t="e">
        <f t="shared" si="95"/>
        <v>#DIV/0!</v>
      </c>
      <c r="H357" s="17" t="e">
        <f t="shared" si="95"/>
        <v>#DIV/0!</v>
      </c>
      <c r="I357" s="17" t="e">
        <f t="shared" si="95"/>
        <v>#DIV/0!</v>
      </c>
      <c r="J357" s="17" t="e">
        <f t="shared" si="95"/>
        <v>#DIV/0!</v>
      </c>
      <c r="K357" s="17" t="e">
        <f t="shared" si="95"/>
        <v>#DIV/0!</v>
      </c>
      <c r="L357" s="17" t="e">
        <f t="shared" si="95"/>
        <v>#DIV/0!</v>
      </c>
      <c r="M357" s="17" t="e">
        <f t="shared" si="95"/>
        <v>#DIV/0!</v>
      </c>
      <c r="N357" s="17" t="e">
        <f t="shared" si="95"/>
        <v>#DIV/0!</v>
      </c>
      <c r="O357" s="17" t="e">
        <f t="shared" si="95"/>
        <v>#DIV/0!</v>
      </c>
      <c r="P357" s="17" t="e">
        <f t="shared" si="95"/>
        <v>#DIV/0!</v>
      </c>
      <c r="Q357" s="17" t="e">
        <f t="shared" si="95"/>
        <v>#DIV/0!</v>
      </c>
      <c r="R357" s="17" t="e">
        <f t="shared" si="95"/>
        <v>#DIV/0!</v>
      </c>
      <c r="S357" s="17" t="e">
        <f t="shared" si="95"/>
        <v>#DIV/0!</v>
      </c>
      <c r="T357" s="17" t="e">
        <f t="shared" si="95"/>
        <v>#DIV/0!</v>
      </c>
      <c r="U357" s="17" t="e">
        <f t="shared" si="95"/>
        <v>#DIV/0!</v>
      </c>
      <c r="V357" s="17" t="e">
        <f t="shared" si="95"/>
        <v>#DIV/0!</v>
      </c>
      <c r="W357" s="17" t="e">
        <f t="shared" si="95"/>
        <v>#DIV/0!</v>
      </c>
      <c r="X357" s="17" t="e">
        <f t="shared" si="95"/>
        <v>#DIV/0!</v>
      </c>
      <c r="Y357" s="17" t="e">
        <f t="shared" si="95"/>
        <v>#DIV/0!</v>
      </c>
      <c r="Z357" s="17" t="e">
        <f t="shared" si="95"/>
        <v>#DIV/0!</v>
      </c>
      <c r="AA357" s="17" t="e">
        <f t="shared" si="95"/>
        <v>#DIV/0!</v>
      </c>
      <c r="AB357" s="17" t="e">
        <f t="shared" si="95"/>
        <v>#DIV/0!</v>
      </c>
      <c r="AC357" s="17" t="e">
        <f t="shared" si="95"/>
        <v>#DIV/0!</v>
      </c>
      <c r="AD357" s="17" t="e">
        <f t="shared" si="95"/>
        <v>#DIV/0!</v>
      </c>
      <c r="AE357" s="17" t="e">
        <f t="shared" si="95"/>
        <v>#DIV/0!</v>
      </c>
      <c r="AF357" s="17" t="e">
        <f t="shared" si="95"/>
        <v>#DIV/0!</v>
      </c>
      <c r="AG357" s="17" t="e">
        <f t="shared" si="95"/>
        <v>#DIV/0!</v>
      </c>
      <c r="AH357" s="22" t="e">
        <f t="shared" si="95"/>
        <v>#DIV/0!</v>
      </c>
      <c r="AI357" s="23" t="e">
        <f t="shared" si="95"/>
        <v>#DIV/0!</v>
      </c>
    </row>
    <row r="358" spans="1:35" hidden="1" x14ac:dyDescent="0.4">
      <c r="A358" s="2" t="s">
        <v>37</v>
      </c>
      <c r="AI358" s="38"/>
    </row>
    <row r="359" spans="1:35" hidden="1" x14ac:dyDescent="0.4">
      <c r="A359" s="2" t="s">
        <v>240</v>
      </c>
      <c r="B359" s="2" t="s">
        <v>241</v>
      </c>
      <c r="AI359" s="38"/>
    </row>
    <row r="360" spans="1:35" hidden="1" x14ac:dyDescent="0.4">
      <c r="A360" s="2" t="s">
        <v>242</v>
      </c>
      <c r="B360" s="2" t="s">
        <v>243</v>
      </c>
      <c r="AI360" s="38"/>
    </row>
    <row r="361" spans="1:35" hidden="1" x14ac:dyDescent="0.4">
      <c r="A361" s="2" t="s">
        <v>244</v>
      </c>
      <c r="B361" s="2" t="s">
        <v>245</v>
      </c>
      <c r="AI361" s="38"/>
    </row>
    <row r="362" spans="1:35" hidden="1" x14ac:dyDescent="0.4">
      <c r="A362" s="2" t="s">
        <v>246</v>
      </c>
      <c r="B362" s="2" t="s">
        <v>247</v>
      </c>
      <c r="AI362" s="38"/>
    </row>
    <row r="363" spans="1:35" hidden="1" x14ac:dyDescent="0.4">
      <c r="A363" s="2" t="s">
        <v>248</v>
      </c>
      <c r="B363" s="2" t="s">
        <v>249</v>
      </c>
      <c r="AI363" s="38"/>
    </row>
    <row r="364" spans="1:35" hidden="1" x14ac:dyDescent="0.4">
      <c r="A364" s="2" t="s">
        <v>250</v>
      </c>
      <c r="B364" s="2" t="s">
        <v>251</v>
      </c>
      <c r="AI364" s="38"/>
    </row>
    <row r="365" spans="1:35" hidden="1" x14ac:dyDescent="0.4">
      <c r="A365" s="2" t="s">
        <v>252</v>
      </c>
      <c r="B365" s="2" t="s">
        <v>253</v>
      </c>
      <c r="AI365" s="38"/>
    </row>
    <row r="366" spans="1:35" hidden="1" x14ac:dyDescent="0.4">
      <c r="A366" s="2" t="s">
        <v>254</v>
      </c>
      <c r="B366" s="2" t="s">
        <v>255</v>
      </c>
      <c r="AI366" s="38"/>
    </row>
    <row r="367" spans="1:35" hidden="1" x14ac:dyDescent="0.4">
      <c r="A367" s="2" t="s">
        <v>256</v>
      </c>
      <c r="B367" s="2" t="s">
        <v>257</v>
      </c>
      <c r="AI367" s="38"/>
    </row>
    <row r="368" spans="1:35" hidden="1" x14ac:dyDescent="0.4">
      <c r="A368" s="2" t="s">
        <v>258</v>
      </c>
      <c r="B368" s="2" t="s">
        <v>259</v>
      </c>
      <c r="AI368" s="38"/>
    </row>
    <row r="369" spans="1:38" hidden="1" x14ac:dyDescent="0.4">
      <c r="A369" s="2" t="s">
        <v>260</v>
      </c>
      <c r="B369" s="2" t="s">
        <v>261</v>
      </c>
      <c r="AI369" s="38"/>
    </row>
    <row r="370" spans="1:38" hidden="1" x14ac:dyDescent="0.4">
      <c r="A370" s="2" t="s">
        <v>262</v>
      </c>
      <c r="B370" s="2" t="s">
        <v>263</v>
      </c>
      <c r="AI370" s="38"/>
    </row>
    <row r="371" spans="1:38" x14ac:dyDescent="0.4"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5"/>
    </row>
    <row r="373" spans="1:38" x14ac:dyDescent="0.4">
      <c r="A373" s="9" t="s">
        <v>264</v>
      </c>
    </row>
    <row r="374" spans="1:38" x14ac:dyDescent="0.4">
      <c r="A374" s="2" t="s">
        <v>67</v>
      </c>
    </row>
    <row r="375" spans="1:38" x14ac:dyDescent="0.4">
      <c r="A375" s="4" t="s">
        <v>265</v>
      </c>
      <c r="B375" s="4"/>
      <c r="C375" s="4"/>
    </row>
    <row r="376" spans="1:38" x14ac:dyDescent="0.4">
      <c r="A376" s="33" t="s">
        <v>292</v>
      </c>
      <c r="B376" s="6"/>
      <c r="C376" s="6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</row>
    <row r="377" spans="1:38" x14ac:dyDescent="0.4">
      <c r="A377" s="33" t="s">
        <v>266</v>
      </c>
      <c r="B377" s="6"/>
      <c r="C377" s="6"/>
    </row>
    <row r="378" spans="1:38" x14ac:dyDescent="0.4">
      <c r="A378" s="2" t="s">
        <v>36</v>
      </c>
      <c r="D378" s="10">
        <f t="shared" ref="D378:AL378" si="96">D383+D385+D386+D388</f>
        <v>5.8638500000000003E-4</v>
      </c>
      <c r="E378" s="10">
        <f t="shared" si="96"/>
        <v>5.8638500000000003E-4</v>
      </c>
      <c r="F378" s="10">
        <f t="shared" si="96"/>
        <v>3.3992359999999999E-4</v>
      </c>
      <c r="G378" s="10">
        <f t="shared" si="96"/>
        <v>7.9394700000000014E-4</v>
      </c>
      <c r="H378" s="10">
        <f t="shared" si="96"/>
        <v>9.0266439999999999E-4</v>
      </c>
      <c r="I378" s="10">
        <f t="shared" si="96"/>
        <v>8.7928599999999996E-4</v>
      </c>
      <c r="J378" s="10">
        <f t="shared" si="96"/>
        <v>9.4993119999999996E-4</v>
      </c>
      <c r="K378" s="10">
        <f t="shared" si="96"/>
        <v>2.1659253000000001E-3</v>
      </c>
      <c r="L378" s="10">
        <f t="shared" si="96"/>
        <v>9.5370137000000011E-3</v>
      </c>
      <c r="M378" s="10">
        <f t="shared" si="96"/>
        <v>3.9569233999999995E-3</v>
      </c>
      <c r="N378" s="10">
        <f t="shared" si="96"/>
        <v>2.124157E-4</v>
      </c>
      <c r="O378" s="10">
        <f t="shared" si="96"/>
        <v>6.1155274999999997E-3</v>
      </c>
      <c r="P378" s="10">
        <f t="shared" si="96"/>
        <v>1.2347138E-3</v>
      </c>
      <c r="Q378" s="10">
        <f t="shared" si="96"/>
        <v>4.6953700000000001E-4</v>
      </c>
      <c r="R378" s="10">
        <f t="shared" si="96"/>
        <v>2.2730240000000002E-3</v>
      </c>
      <c r="S378" s="10">
        <f t="shared" si="96"/>
        <v>1.4275566E-2</v>
      </c>
      <c r="T378" s="10">
        <f t="shared" si="96"/>
        <v>1.0487875000000001E-2</v>
      </c>
      <c r="U378" s="10">
        <f t="shared" si="96"/>
        <v>2.7976080800000001E-2</v>
      </c>
      <c r="V378" s="10">
        <f t="shared" si="96"/>
        <v>3.7451477967999997E-2</v>
      </c>
      <c r="W378" s="10">
        <f t="shared" si="96"/>
        <v>4.0194484512E-2</v>
      </c>
      <c r="X378" s="10">
        <f t="shared" si="96"/>
        <v>3.7374972300000003E-2</v>
      </c>
      <c r="Y378" s="10">
        <f t="shared" si="96"/>
        <v>2.1351742E-2</v>
      </c>
      <c r="Z378" s="10">
        <f t="shared" si="96"/>
        <v>2.4965773000000004E-3</v>
      </c>
      <c r="AA378" s="10">
        <f t="shared" si="96"/>
        <v>1.2823056000000001E-3</v>
      </c>
      <c r="AB378" s="10">
        <f t="shared" si="96"/>
        <v>1.6548000000000001E-3</v>
      </c>
      <c r="AC378" s="10">
        <f t="shared" si="96"/>
        <v>1.8065873999999999E-2</v>
      </c>
      <c r="AD378" s="10">
        <f t="shared" si="96"/>
        <v>2.0169317000000003E-2</v>
      </c>
      <c r="AE378" s="10">
        <f t="shared" si="96"/>
        <v>2.36407072E-2</v>
      </c>
      <c r="AF378" s="10">
        <f t="shared" si="96"/>
        <v>2.3877937199999998E-2</v>
      </c>
      <c r="AG378" s="10">
        <f t="shared" si="96"/>
        <v>3.6620921699999996E-2</v>
      </c>
      <c r="AH378" s="10">
        <f t="shared" si="96"/>
        <v>5.9957039100000005E-2</v>
      </c>
      <c r="AI378" s="10">
        <f t="shared" si="96"/>
        <v>0.10338831060000001</v>
      </c>
      <c r="AJ378" s="10">
        <f t="shared" si="96"/>
        <v>8.3455114300000008E-2</v>
      </c>
      <c r="AK378" s="10">
        <f t="shared" si="96"/>
        <v>7.3021281399999999E-2</v>
      </c>
      <c r="AL378" s="10">
        <f t="shared" si="96"/>
        <v>7.9517800099999994E-2</v>
      </c>
    </row>
    <row r="379" spans="1:38" x14ac:dyDescent="0.4">
      <c r="A379" s="14" t="s">
        <v>26</v>
      </c>
      <c r="B379" s="14"/>
      <c r="C379" s="14"/>
      <c r="D379" s="14"/>
      <c r="E379" s="15">
        <f t="shared" ref="E379:AL379" si="97">(E378-$D378)/$D378</f>
        <v>0</v>
      </c>
      <c r="F379" s="15">
        <f t="shared" si="97"/>
        <v>-0.4203064539509026</v>
      </c>
      <c r="G379" s="15">
        <f t="shared" si="97"/>
        <v>0.35396880888835852</v>
      </c>
      <c r="H379" s="15">
        <f t="shared" si="97"/>
        <v>0.53937157328376395</v>
      </c>
      <c r="I379" s="15">
        <f t="shared" si="97"/>
        <v>0.49950288632894757</v>
      </c>
      <c r="J379" s="15">
        <f t="shared" si="97"/>
        <v>0.61997868294721026</v>
      </c>
      <c r="K379" s="15">
        <f t="shared" si="97"/>
        <v>2.6936915166656719</v>
      </c>
      <c r="L379" s="15">
        <f t="shared" si="97"/>
        <v>15.264081959804566</v>
      </c>
      <c r="M379" s="15">
        <f t="shared" si="97"/>
        <v>5.7479956001603032</v>
      </c>
      <c r="N379" s="15">
        <f t="shared" si="97"/>
        <v>-0.63775386478167073</v>
      </c>
      <c r="O379" s="15">
        <f t="shared" si="97"/>
        <v>9.4292018042753476</v>
      </c>
      <c r="P379" s="15">
        <f t="shared" si="97"/>
        <v>1.1056367403668237</v>
      </c>
      <c r="Q379" s="15">
        <f t="shared" si="97"/>
        <v>-0.19926839874826269</v>
      </c>
      <c r="R379" s="15">
        <f t="shared" si="97"/>
        <v>2.8763338079930425</v>
      </c>
      <c r="S379" s="20">
        <f t="shared" si="97"/>
        <v>23.34503952181587</v>
      </c>
      <c r="T379" s="15">
        <f t="shared" si="97"/>
        <v>16.885646802015742</v>
      </c>
      <c r="U379" s="15">
        <f t="shared" si="97"/>
        <v>46.709407300664239</v>
      </c>
      <c r="V379" s="15">
        <f t="shared" si="97"/>
        <v>62.868410631240558</v>
      </c>
      <c r="W379" s="15">
        <f t="shared" si="97"/>
        <v>67.546235855282788</v>
      </c>
      <c r="X379" s="15">
        <f t="shared" si="97"/>
        <v>62.737940602164109</v>
      </c>
      <c r="Y379" s="15">
        <f t="shared" si="97"/>
        <v>35.41249690902734</v>
      </c>
      <c r="Z379" s="15">
        <f t="shared" si="97"/>
        <v>3.2575736077832826</v>
      </c>
      <c r="AA379" s="15">
        <f t="shared" si="97"/>
        <v>1.1867980934027984</v>
      </c>
      <c r="AB379" s="15">
        <f t="shared" si="97"/>
        <v>1.8220367164917248</v>
      </c>
      <c r="AC379" s="15">
        <f t="shared" si="97"/>
        <v>29.808895179788024</v>
      </c>
      <c r="AD379" s="15">
        <f t="shared" si="97"/>
        <v>33.396031617452699</v>
      </c>
      <c r="AE379" s="15">
        <f t="shared" si="97"/>
        <v>39.316016269174682</v>
      </c>
      <c r="AF379" s="15">
        <f t="shared" si="97"/>
        <v>39.72057982383587</v>
      </c>
      <c r="AG379" s="15">
        <f t="shared" si="97"/>
        <v>61.452009686468777</v>
      </c>
      <c r="AH379" s="48">
        <f t="shared" si="97"/>
        <v>101.24858940798281</v>
      </c>
      <c r="AI379" s="47">
        <f t="shared" si="97"/>
        <v>175.31472599060345</v>
      </c>
      <c r="AJ379" s="47">
        <f t="shared" si="97"/>
        <v>141.32136616727919</v>
      </c>
      <c r="AK379" s="47">
        <f t="shared" si="97"/>
        <v>123.52788082914809</v>
      </c>
      <c r="AL379" s="47">
        <f t="shared" si="97"/>
        <v>134.60681139524374</v>
      </c>
    </row>
    <row r="380" spans="1:38" x14ac:dyDescent="0.4">
      <c r="A380" s="16" t="s">
        <v>27</v>
      </c>
      <c r="D380" s="10"/>
      <c r="E380" s="17">
        <f t="shared" ref="E380:AL380" si="98">(E378-D378)/D378</f>
        <v>0</v>
      </c>
      <c r="F380" s="17">
        <f t="shared" si="98"/>
        <v>-0.4203064539509026</v>
      </c>
      <c r="G380" s="17">
        <f t="shared" si="98"/>
        <v>1.3356630725257093</v>
      </c>
      <c r="H380" s="17">
        <f t="shared" si="98"/>
        <v>0.13693281793369058</v>
      </c>
      <c r="I380" s="17">
        <f t="shared" si="98"/>
        <v>-2.5899326482799183E-2</v>
      </c>
      <c r="J380" s="17">
        <f t="shared" si="98"/>
        <v>8.0343824421178101E-2</v>
      </c>
      <c r="K380" s="17">
        <f t="shared" si="98"/>
        <v>1.2800864946850892</v>
      </c>
      <c r="L380" s="17">
        <f t="shared" si="98"/>
        <v>3.4032052721301151</v>
      </c>
      <c r="M380" s="17">
        <f t="shared" si="98"/>
        <v>-0.58509827872009879</v>
      </c>
      <c r="N380" s="17">
        <f t="shared" si="98"/>
        <v>-0.94631796511400756</v>
      </c>
      <c r="O380" s="17">
        <f t="shared" si="98"/>
        <v>27.790374251997378</v>
      </c>
      <c r="P380" s="17">
        <f t="shared" si="98"/>
        <v>-0.79810183177166649</v>
      </c>
      <c r="Q380" s="17">
        <f t="shared" si="98"/>
        <v>-0.61971997073329865</v>
      </c>
      <c r="R380" s="17">
        <f t="shared" si="98"/>
        <v>3.8409901669091044</v>
      </c>
      <c r="S380" s="17">
        <f t="shared" si="98"/>
        <v>5.2804290671809886</v>
      </c>
      <c r="T380" s="17">
        <f t="shared" si="98"/>
        <v>-0.26532685288975577</v>
      </c>
      <c r="U380" s="17">
        <f t="shared" si="98"/>
        <v>1.6674689391320929</v>
      </c>
      <c r="V380" s="17">
        <f t="shared" si="98"/>
        <v>0.33869637551232679</v>
      </c>
      <c r="W380" s="17">
        <f t="shared" si="98"/>
        <v>7.3241610019869868E-2</v>
      </c>
      <c r="X380" s="17">
        <f t="shared" si="98"/>
        <v>-7.0146743918515386E-2</v>
      </c>
      <c r="Y380" s="17">
        <f t="shared" si="98"/>
        <v>-0.42871550971022399</v>
      </c>
      <c r="Z380" s="17">
        <f t="shared" si="98"/>
        <v>-0.88307383538073847</v>
      </c>
      <c r="AA380" s="17">
        <f t="shared" si="98"/>
        <v>-0.48637456569039544</v>
      </c>
      <c r="AB380" s="17">
        <f t="shared" si="98"/>
        <v>0.29048800847473488</v>
      </c>
      <c r="AC380" s="17">
        <f t="shared" si="98"/>
        <v>9.9172552574329202</v>
      </c>
      <c r="AD380" s="17">
        <f t="shared" si="98"/>
        <v>0.11643184271073757</v>
      </c>
      <c r="AE380" s="17">
        <f t="shared" si="98"/>
        <v>0.17211243196782502</v>
      </c>
      <c r="AF380" s="17">
        <f t="shared" si="98"/>
        <v>1.0034809787754489E-2</v>
      </c>
      <c r="AG380" s="17">
        <f t="shared" si="98"/>
        <v>0.53367191618210641</v>
      </c>
      <c r="AH380" s="22">
        <f t="shared" si="98"/>
        <v>0.63723457293539421</v>
      </c>
      <c r="AI380" s="23">
        <f t="shared" si="98"/>
        <v>0.72437318706753806</v>
      </c>
      <c r="AJ380" s="23">
        <f t="shared" si="98"/>
        <v>-0.19279932309871786</v>
      </c>
      <c r="AK380" s="23">
        <f t="shared" si="98"/>
        <v>-0.12502328931565562</v>
      </c>
      <c r="AL380" s="23">
        <f t="shared" si="98"/>
        <v>8.8967470516067876E-2</v>
      </c>
    </row>
    <row r="381" spans="1:38" hidden="1" x14ac:dyDescent="0.4">
      <c r="A381" s="2" t="s">
        <v>37</v>
      </c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5"/>
    </row>
    <row r="382" spans="1:38" hidden="1" x14ac:dyDescent="0.4">
      <c r="A382" s="2" t="s">
        <v>267</v>
      </c>
      <c r="B382" s="2" t="s">
        <v>268</v>
      </c>
      <c r="D382" s="2">
        <v>6.7180984486206127E-4</v>
      </c>
      <c r="E382" s="2">
        <v>6.7269269000133744E-4</v>
      </c>
      <c r="F382" s="2">
        <v>6.8425308052125146E-4</v>
      </c>
      <c r="G382" s="2">
        <v>6.1106730555858242E-4</v>
      </c>
      <c r="H382" s="2">
        <v>6.1701722995602132E-4</v>
      </c>
      <c r="I382" s="2">
        <v>6.7380481213854127E-4</v>
      </c>
      <c r="J382" s="2">
        <v>6.6721714709504535E-4</v>
      </c>
      <c r="K382" s="2">
        <v>6.666797976635538E-4</v>
      </c>
      <c r="L382" s="2">
        <v>6.6892617493336708E-4</v>
      </c>
      <c r="M382" s="2">
        <v>6.7517884656100014E-4</v>
      </c>
      <c r="N382" s="2">
        <v>7.5340204187899953E-4</v>
      </c>
      <c r="O382" s="2">
        <v>6.6710054525600008E-4</v>
      </c>
      <c r="P382" s="2">
        <v>6.5968849771000002E-4</v>
      </c>
      <c r="Q382" s="2">
        <v>5.3213952840500014E-4</v>
      </c>
      <c r="R382" s="2">
        <v>5.6659453736300014E-4</v>
      </c>
      <c r="S382" s="2">
        <v>5.7123342233300059E-4</v>
      </c>
      <c r="T382" s="2">
        <v>5.6277784594099996E-4</v>
      </c>
      <c r="U382" s="2">
        <v>5.7974074638300014E-4</v>
      </c>
      <c r="V382" s="2">
        <v>6.3809968602099982E-4</v>
      </c>
      <c r="W382" s="2">
        <v>5.7537724501599997E-4</v>
      </c>
      <c r="X382" s="2">
        <v>5.5847348032299956E-4</v>
      </c>
      <c r="Y382" s="2">
        <v>5.5131966269299985E-4</v>
      </c>
      <c r="AI382" s="28"/>
    </row>
    <row r="383" spans="1:38" x14ac:dyDescent="0.4">
      <c r="A383" s="2" t="s">
        <v>269</v>
      </c>
      <c r="B383" s="2" t="s">
        <v>270</v>
      </c>
      <c r="D383" s="2">
        <v>6.9999999999999999E-6</v>
      </c>
      <c r="E383" s="2">
        <v>6.9999999999999999E-6</v>
      </c>
      <c r="F383" s="2">
        <v>1.344E-5</v>
      </c>
      <c r="G383" s="2">
        <v>5.1772000000000005E-4</v>
      </c>
      <c r="H383" s="2">
        <v>2.4191999999999999E-4</v>
      </c>
      <c r="I383" s="2">
        <v>2.3954000000000001E-5</v>
      </c>
      <c r="J383" s="2">
        <v>1.2152E-5</v>
      </c>
      <c r="K383" s="2">
        <v>1.134E-5</v>
      </c>
      <c r="L383" s="2">
        <v>8.1423999999999998E-5</v>
      </c>
      <c r="M383" s="2">
        <v>2.8391999999999999E-5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8">
        <v>0</v>
      </c>
      <c r="AJ383" s="2">
        <v>0</v>
      </c>
      <c r="AK383" s="2">
        <v>0</v>
      </c>
      <c r="AL383" s="2">
        <v>0</v>
      </c>
    </row>
    <row r="384" spans="1:38" hidden="1" x14ac:dyDescent="0.4">
      <c r="A384" s="2" t="s">
        <v>271</v>
      </c>
      <c r="B384" s="2" t="s">
        <v>272</v>
      </c>
      <c r="AI384" s="28"/>
    </row>
    <row r="385" spans="1:38" x14ac:dyDescent="0.4">
      <c r="A385" s="2" t="s">
        <v>273</v>
      </c>
      <c r="B385" s="2" t="s">
        <v>274</v>
      </c>
      <c r="D385" s="2">
        <v>1.4728300000000001E-4</v>
      </c>
      <c r="E385" s="2">
        <v>1.4728300000000001E-4</v>
      </c>
      <c r="F385" s="2">
        <v>4.09316E-5</v>
      </c>
      <c r="G385" s="2">
        <v>1.18709E-4</v>
      </c>
      <c r="H385" s="2">
        <v>3.5910400000000001E-5</v>
      </c>
      <c r="I385" s="2">
        <v>1.3869800000000001E-4</v>
      </c>
      <c r="J385" s="2">
        <v>4.6509199999999998E-5</v>
      </c>
      <c r="K385" s="2">
        <v>4.5453300000000001E-5</v>
      </c>
      <c r="L385" s="2">
        <v>4.3497700000000002E-5</v>
      </c>
      <c r="M385" s="2">
        <v>1.9039399999999999E-5</v>
      </c>
      <c r="N385" s="2">
        <v>6.2835699999999999E-5</v>
      </c>
      <c r="O385" s="2">
        <v>7.9947500000000007E-5</v>
      </c>
      <c r="P385" s="2">
        <v>7.5711799999999996E-5</v>
      </c>
      <c r="Q385" s="2">
        <v>2.0515299999999999E-4</v>
      </c>
      <c r="R385" s="2">
        <v>1.04114E-4</v>
      </c>
      <c r="S385" s="2">
        <v>1.86696E-4</v>
      </c>
      <c r="T385" s="2">
        <v>1.72795E-4</v>
      </c>
      <c r="U385" s="2">
        <v>1.02908E-5</v>
      </c>
      <c r="V385" s="2">
        <v>3.1796799999999998E-7</v>
      </c>
      <c r="W385" s="2">
        <v>9.8851200000000006E-7</v>
      </c>
      <c r="X385" s="2">
        <v>4.6068300000000001E-5</v>
      </c>
      <c r="Y385" s="2">
        <v>2.2723E-4</v>
      </c>
      <c r="Z385" s="2">
        <v>5.4878299999999999E-5</v>
      </c>
      <c r="AA385" s="2">
        <v>4.2132599999999997E-5</v>
      </c>
      <c r="AB385" s="2">
        <v>1.0771499999999999E-4</v>
      </c>
      <c r="AC385" s="2">
        <v>3.0174299999999999E-4</v>
      </c>
      <c r="AD385" s="2">
        <v>1.7303E-5</v>
      </c>
      <c r="AE385" s="2">
        <v>4.8650199999999997E-5</v>
      </c>
      <c r="AF385" s="2">
        <v>2.6551200000000001E-5</v>
      </c>
      <c r="AG385" s="2">
        <v>5.99067E-5</v>
      </c>
      <c r="AH385" s="2">
        <v>6.21871E-5</v>
      </c>
      <c r="AI385" s="28">
        <v>4.0450600000000002E-5</v>
      </c>
      <c r="AJ385" s="2">
        <v>5.4935300000000002E-5</v>
      </c>
      <c r="AK385" s="2">
        <v>5.3973400000000001E-5</v>
      </c>
      <c r="AL385" s="2">
        <v>5.5022100000000003E-5</v>
      </c>
    </row>
    <row r="386" spans="1:38" x14ac:dyDescent="0.4">
      <c r="A386" s="2" t="s">
        <v>275</v>
      </c>
      <c r="B386" s="2" t="s">
        <v>276</v>
      </c>
      <c r="D386" s="2">
        <v>4.3210200000000002E-4</v>
      </c>
      <c r="E386" s="2">
        <v>4.3210200000000002E-4</v>
      </c>
      <c r="F386" s="2">
        <v>2.8555200000000001E-4</v>
      </c>
      <c r="G386" s="2">
        <v>1.5751799999999999E-4</v>
      </c>
      <c r="H386" s="2">
        <v>6.24834E-4</v>
      </c>
      <c r="I386" s="2">
        <v>7.1663399999999996E-4</v>
      </c>
      <c r="J386" s="2">
        <v>8.9127E-4</v>
      </c>
      <c r="K386" s="2">
        <v>2.1091320000000001E-3</v>
      </c>
      <c r="L386" s="2">
        <v>9.4120920000000004E-3</v>
      </c>
      <c r="M386" s="2">
        <v>3.9094919999999997E-3</v>
      </c>
      <c r="N386" s="2">
        <v>1.4957999999999999E-4</v>
      </c>
      <c r="O386" s="2">
        <v>6.0355799999999996E-3</v>
      </c>
      <c r="P386" s="2">
        <v>1.1590019999999999E-3</v>
      </c>
      <c r="Q386" s="2">
        <v>2.6438399999999999E-4</v>
      </c>
      <c r="R386" s="2">
        <v>2.16891E-3</v>
      </c>
      <c r="S386" s="2">
        <v>1.408887E-2</v>
      </c>
      <c r="T386" s="2">
        <v>1.0315080000000001E-2</v>
      </c>
      <c r="U386" s="2">
        <v>2.7965790000000001E-2</v>
      </c>
      <c r="V386" s="2">
        <v>3.7451159999999997E-2</v>
      </c>
      <c r="W386" s="2">
        <v>4.0193496000000002E-2</v>
      </c>
      <c r="X386" s="2">
        <v>3.7328904000000003E-2</v>
      </c>
      <c r="Y386" s="2">
        <v>2.1097692000000001E-2</v>
      </c>
      <c r="Z386" s="2">
        <v>2.1236580000000001E-3</v>
      </c>
      <c r="AA386" s="2">
        <v>7.6679999999999999E-4</v>
      </c>
      <c r="AB386" s="2">
        <v>9.2798999999999996E-4</v>
      </c>
      <c r="AC386" s="2">
        <v>1.6981434E-2</v>
      </c>
      <c r="AD386" s="2">
        <v>1.9300032000000002E-2</v>
      </c>
      <c r="AE386" s="2">
        <v>2.2752143999999998E-2</v>
      </c>
      <c r="AF386" s="2">
        <v>2.3001192E-2</v>
      </c>
      <c r="AG386" s="2">
        <v>3.5465417999999999E-2</v>
      </c>
      <c r="AH386" s="2">
        <v>5.8248774000000003E-2</v>
      </c>
      <c r="AI386" s="28">
        <v>0.101318256</v>
      </c>
      <c r="AJ386" s="2">
        <v>8.110908E-2</v>
      </c>
      <c r="AK386" s="2">
        <v>7.0039457999999999E-2</v>
      </c>
      <c r="AL386" s="2">
        <v>7.6102902E-2</v>
      </c>
    </row>
    <row r="387" spans="1:38" hidden="1" x14ac:dyDescent="0.4">
      <c r="A387" s="2" t="s">
        <v>277</v>
      </c>
      <c r="B387" s="2" t="s">
        <v>278</v>
      </c>
    </row>
    <row r="388" spans="1:38" x14ac:dyDescent="0.4">
      <c r="A388" s="2" t="s">
        <v>279</v>
      </c>
      <c r="B388" s="2" t="s">
        <v>280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2.6820000000000001E-5</v>
      </c>
      <c r="Z388" s="2">
        <v>3.1804100000000003E-4</v>
      </c>
      <c r="AA388" s="2">
        <v>4.7337300000000002E-4</v>
      </c>
      <c r="AB388" s="2">
        <v>6.1909499999999995E-4</v>
      </c>
      <c r="AC388" s="2">
        <v>7.8269699999999995E-4</v>
      </c>
      <c r="AD388" s="2">
        <v>8.5198200000000004E-4</v>
      </c>
      <c r="AE388" s="2">
        <v>8.3991299999999997E-4</v>
      </c>
      <c r="AF388" s="2">
        <v>8.5019399999999997E-4</v>
      </c>
      <c r="AG388" s="2">
        <v>1.095597E-3</v>
      </c>
      <c r="AH388" s="2">
        <v>1.646078E-3</v>
      </c>
      <c r="AI388" s="2">
        <v>2.029604E-3</v>
      </c>
      <c r="AJ388" s="2">
        <v>2.291099E-3</v>
      </c>
      <c r="AK388" s="2">
        <v>2.9278500000000001E-3</v>
      </c>
      <c r="AL388" s="2">
        <v>3.3598759999999999E-3</v>
      </c>
    </row>
    <row r="389" spans="1:38" hidden="1" x14ac:dyDescent="0.4">
      <c r="A389" s="2" t="s">
        <v>281</v>
      </c>
      <c r="B389" s="2" t="s">
        <v>282</v>
      </c>
    </row>
    <row r="390" spans="1:38" hidden="1" x14ac:dyDescent="0.4">
      <c r="A390" s="2" t="s">
        <v>283</v>
      </c>
      <c r="B390" s="2" t="s">
        <v>284</v>
      </c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</row>
    <row r="392" spans="1:38" x14ac:dyDescent="0.4">
      <c r="A392" s="9" t="s">
        <v>285</v>
      </c>
    </row>
    <row r="393" spans="1:38" x14ac:dyDescent="0.4">
      <c r="A393" s="4" t="s">
        <v>286</v>
      </c>
    </row>
    <row r="394" spans="1:38" x14ac:dyDescent="0.4">
      <c r="A394" s="2" t="s">
        <v>36</v>
      </c>
      <c r="D394" s="10">
        <f t="shared" ref="D394:AL394" si="99">D398</f>
        <v>1.197589E-3</v>
      </c>
      <c r="E394" s="10">
        <f t="shared" si="99"/>
        <v>1.297943E-3</v>
      </c>
      <c r="F394" s="10">
        <f t="shared" si="99"/>
        <v>2.0213190000000002E-3</v>
      </c>
      <c r="G394" s="10">
        <f t="shared" si="99"/>
        <v>1.83416E-3</v>
      </c>
      <c r="H394" s="10">
        <f t="shared" si="99"/>
        <v>2.1563490000000001E-3</v>
      </c>
      <c r="I394" s="10">
        <f t="shared" si="99"/>
        <v>2.1152430000000002E-3</v>
      </c>
      <c r="J394" s="10">
        <f t="shared" si="99"/>
        <v>2.6663860000000002E-3</v>
      </c>
      <c r="K394" s="10">
        <f t="shared" si="99"/>
        <v>2.6163240000000002E-3</v>
      </c>
      <c r="L394" s="10">
        <f t="shared" si="99"/>
        <v>2.1407330000000001E-3</v>
      </c>
      <c r="M394" s="10">
        <f t="shared" si="99"/>
        <v>3.215463E-3</v>
      </c>
      <c r="N394" s="10">
        <f t="shared" si="99"/>
        <v>2.660875E-3</v>
      </c>
      <c r="O394" s="10">
        <f t="shared" si="99"/>
        <v>2.7118559999999999E-3</v>
      </c>
      <c r="P394" s="10">
        <f t="shared" si="99"/>
        <v>4.8783089999999999E-3</v>
      </c>
      <c r="Q394" s="10">
        <f t="shared" si="99"/>
        <v>4.201321E-3</v>
      </c>
      <c r="R394" s="10">
        <f t="shared" si="99"/>
        <v>3.4664629999999999E-3</v>
      </c>
      <c r="S394" s="10">
        <f t="shared" si="99"/>
        <v>4.1272390000000004E-3</v>
      </c>
      <c r="T394" s="10">
        <f t="shared" si="99"/>
        <v>4.3732780000000004E-3</v>
      </c>
      <c r="U394" s="10">
        <f t="shared" si="99"/>
        <v>3.925754E-3</v>
      </c>
      <c r="V394" s="10">
        <f t="shared" si="99"/>
        <v>3.5816120000000001E-3</v>
      </c>
      <c r="W394" s="10">
        <f t="shared" si="99"/>
        <v>3.3036239999999998E-3</v>
      </c>
      <c r="X394" s="10">
        <f t="shared" si="99"/>
        <v>3.1155520000000002E-3</v>
      </c>
      <c r="Y394" s="10">
        <f t="shared" si="99"/>
        <v>2.91136E-3</v>
      </c>
      <c r="Z394" s="10">
        <f t="shared" si="99"/>
        <v>2.8963299999999999E-3</v>
      </c>
      <c r="AA394" s="10">
        <f t="shared" si="99"/>
        <v>2.7653299999999999E-3</v>
      </c>
      <c r="AB394" s="10">
        <f t="shared" si="99"/>
        <v>2.8969600000000001E-3</v>
      </c>
      <c r="AC394" s="10">
        <f t="shared" si="99"/>
        <v>2.6125900000000001E-3</v>
      </c>
      <c r="AD394" s="10">
        <f t="shared" si="99"/>
        <v>1.8546890000000001E-3</v>
      </c>
      <c r="AE394" s="10">
        <f t="shared" si="99"/>
        <v>2.170141E-3</v>
      </c>
      <c r="AF394" s="10">
        <f t="shared" si="99"/>
        <v>2.6360440000000001E-3</v>
      </c>
      <c r="AG394" s="10">
        <f t="shared" si="99"/>
        <v>2.250691E-3</v>
      </c>
      <c r="AH394" s="10">
        <f t="shared" si="99"/>
        <v>2.1503949999999998E-3</v>
      </c>
      <c r="AI394" s="27">
        <f t="shared" si="99"/>
        <v>2.419006E-3</v>
      </c>
      <c r="AJ394" s="27">
        <f t="shared" si="99"/>
        <v>2.1515670000000001E-3</v>
      </c>
      <c r="AK394" s="27">
        <f t="shared" si="99"/>
        <v>2.0602350000000001E-3</v>
      </c>
      <c r="AL394" s="27">
        <f t="shared" si="99"/>
        <v>1.9801770000000001E-3</v>
      </c>
    </row>
    <row r="395" spans="1:38" x14ac:dyDescent="0.4">
      <c r="A395" s="14" t="s">
        <v>26</v>
      </c>
      <c r="B395" s="14"/>
      <c r="C395" s="14"/>
      <c r="D395" s="14"/>
      <c r="E395" s="15">
        <f t="shared" ref="E395:AL395" si="100">(E394-$D394)/$D394</f>
        <v>8.3796694859421705E-2</v>
      </c>
      <c r="F395" s="15">
        <f t="shared" si="100"/>
        <v>0.68782361895441602</v>
      </c>
      <c r="G395" s="15">
        <f t="shared" si="100"/>
        <v>0.53154379340491609</v>
      </c>
      <c r="H395" s="15">
        <f t="shared" si="100"/>
        <v>0.80057515558342651</v>
      </c>
      <c r="I395" s="15">
        <f t="shared" si="100"/>
        <v>0.76625119302198019</v>
      </c>
      <c r="J395" s="15">
        <f t="shared" si="100"/>
        <v>1.2264616658970651</v>
      </c>
      <c r="K395" s="15">
        <f t="shared" si="100"/>
        <v>1.1846593447334606</v>
      </c>
      <c r="L395" s="15">
        <f t="shared" si="100"/>
        <v>0.78753562365719809</v>
      </c>
      <c r="M395" s="15">
        <f t="shared" si="100"/>
        <v>1.6849470060262746</v>
      </c>
      <c r="N395" s="15">
        <f t="shared" si="100"/>
        <v>1.2218599202230482</v>
      </c>
      <c r="O395" s="15">
        <f t="shared" si="100"/>
        <v>1.2644296165044935</v>
      </c>
      <c r="P395" s="15">
        <f t="shared" si="100"/>
        <v>3.0734417233291222</v>
      </c>
      <c r="Q395" s="15">
        <f t="shared" si="100"/>
        <v>2.5081492899483884</v>
      </c>
      <c r="R395" s="15">
        <f t="shared" si="100"/>
        <v>1.8945347694409349</v>
      </c>
      <c r="S395" s="20">
        <f t="shared" si="100"/>
        <v>2.4462900043337079</v>
      </c>
      <c r="T395" s="15">
        <f t="shared" si="100"/>
        <v>2.6517352781296428</v>
      </c>
      <c r="U395" s="15">
        <f t="shared" si="100"/>
        <v>2.278047811060389</v>
      </c>
      <c r="V395" s="15">
        <f t="shared" si="100"/>
        <v>1.9906854521876871</v>
      </c>
      <c r="W395" s="15">
        <f t="shared" si="100"/>
        <v>1.7585624116453975</v>
      </c>
      <c r="X395" s="15">
        <f t="shared" si="100"/>
        <v>1.6015202210441146</v>
      </c>
      <c r="Y395" s="15">
        <f t="shared" si="100"/>
        <v>1.4310176529677543</v>
      </c>
      <c r="Z395" s="15">
        <f t="shared" si="100"/>
        <v>1.4184674374931634</v>
      </c>
      <c r="AA395" s="15">
        <f t="shared" si="100"/>
        <v>1.3090809952329221</v>
      </c>
      <c r="AB395" s="15">
        <f t="shared" si="100"/>
        <v>1.4189934944292242</v>
      </c>
      <c r="AC395" s="15">
        <f t="shared" si="100"/>
        <v>1.1815414136235387</v>
      </c>
      <c r="AD395" s="15">
        <f t="shared" si="100"/>
        <v>0.54868573442140844</v>
      </c>
      <c r="AE395" s="15">
        <f t="shared" si="100"/>
        <v>0.8120916274281077</v>
      </c>
      <c r="AF395" s="15">
        <f t="shared" si="100"/>
        <v>1.2011257618431701</v>
      </c>
      <c r="AG395" s="15">
        <f t="shared" si="100"/>
        <v>0.87935176425301165</v>
      </c>
      <c r="AH395" s="15">
        <f t="shared" si="100"/>
        <v>0.79560350003214775</v>
      </c>
      <c r="AI395" s="21">
        <f t="shared" si="100"/>
        <v>1.0198966423372293</v>
      </c>
      <c r="AJ395" s="21">
        <f t="shared" si="100"/>
        <v>0.79658213293542279</v>
      </c>
      <c r="AK395" s="21">
        <f t="shared" si="100"/>
        <v>0.72031890740479421</v>
      </c>
      <c r="AL395" s="21">
        <f t="shared" si="100"/>
        <v>0.65346959599662324</v>
      </c>
    </row>
    <row r="396" spans="1:38" x14ac:dyDescent="0.4">
      <c r="A396" s="16" t="s">
        <v>27</v>
      </c>
      <c r="D396" s="10"/>
      <c r="E396" s="17">
        <f t="shared" ref="E396:AL396" si="101">(E394-D394)/D394</f>
        <v>8.3796694859421705E-2</v>
      </c>
      <c r="F396" s="17">
        <f t="shared" si="101"/>
        <v>0.55732493645714809</v>
      </c>
      <c r="G396" s="17">
        <f t="shared" si="101"/>
        <v>-9.2592510138182094E-2</v>
      </c>
      <c r="H396" s="17">
        <f t="shared" si="101"/>
        <v>0.17566024774283598</v>
      </c>
      <c r="I396" s="17">
        <f t="shared" si="101"/>
        <v>-1.9062776943806384E-2</v>
      </c>
      <c r="J396" s="17">
        <f t="shared" si="101"/>
        <v>0.26055777043110412</v>
      </c>
      <c r="K396" s="17">
        <f t="shared" si="101"/>
        <v>-1.8775226092546247E-2</v>
      </c>
      <c r="L396" s="17">
        <f t="shared" si="101"/>
        <v>-0.18177832714908398</v>
      </c>
      <c r="M396" s="17">
        <f t="shared" si="101"/>
        <v>0.50203832051918651</v>
      </c>
      <c r="N396" s="17">
        <f t="shared" si="101"/>
        <v>-0.17247531692947485</v>
      </c>
      <c r="O396" s="17">
        <f t="shared" si="101"/>
        <v>1.9159487010851638E-2</v>
      </c>
      <c r="P396" s="17">
        <f t="shared" si="101"/>
        <v>0.79888202028426292</v>
      </c>
      <c r="Q396" s="17">
        <f t="shared" si="101"/>
        <v>-0.13877513704031458</v>
      </c>
      <c r="R396" s="17">
        <f t="shared" si="101"/>
        <v>-0.17491117674655188</v>
      </c>
      <c r="S396" s="17">
        <f t="shared" si="101"/>
        <v>0.19061966044351275</v>
      </c>
      <c r="T396" s="17">
        <f t="shared" si="101"/>
        <v>5.9613460717927884E-2</v>
      </c>
      <c r="U396" s="17">
        <f t="shared" si="101"/>
        <v>-0.10233147766961083</v>
      </c>
      <c r="V396" s="17">
        <f t="shared" si="101"/>
        <v>-8.766265028323221E-2</v>
      </c>
      <c r="W396" s="17">
        <f t="shared" si="101"/>
        <v>-7.7615330750511302E-2</v>
      </c>
      <c r="X396" s="17">
        <f t="shared" si="101"/>
        <v>-5.6928996762343309E-2</v>
      </c>
      <c r="Y396" s="17">
        <f t="shared" si="101"/>
        <v>-6.5539589774139595E-2</v>
      </c>
      <c r="Z396" s="17">
        <f t="shared" si="101"/>
        <v>-5.1625357221367603E-3</v>
      </c>
      <c r="AA396" s="17">
        <f t="shared" si="101"/>
        <v>-4.5229652698414904E-2</v>
      </c>
      <c r="AB396" s="17">
        <f t="shared" si="101"/>
        <v>4.7600105593184255E-2</v>
      </c>
      <c r="AC396" s="17">
        <f t="shared" si="101"/>
        <v>-9.8161521042748237E-2</v>
      </c>
      <c r="AD396" s="17">
        <f t="shared" si="101"/>
        <v>-0.29009565220719669</v>
      </c>
      <c r="AE396" s="17">
        <f t="shared" si="101"/>
        <v>0.1700835018701248</v>
      </c>
      <c r="AF396" s="17">
        <f t="shared" si="101"/>
        <v>0.21468789355161721</v>
      </c>
      <c r="AG396" s="17">
        <f t="shared" si="101"/>
        <v>-0.14618610311512256</v>
      </c>
      <c r="AH396" s="22">
        <f t="shared" si="101"/>
        <v>-4.4562314418105438E-2</v>
      </c>
      <c r="AI396" s="23">
        <f t="shared" si="101"/>
        <v>0.12491239981491782</v>
      </c>
      <c r="AJ396" s="23">
        <f t="shared" si="101"/>
        <v>-0.11055739423548348</v>
      </c>
      <c r="AK396" s="23">
        <f t="shared" si="101"/>
        <v>-4.2449061544446422E-2</v>
      </c>
      <c r="AL396" s="23">
        <f t="shared" si="101"/>
        <v>-3.8858673889143734E-2</v>
      </c>
    </row>
    <row r="397" spans="1:38" hidden="1" x14ac:dyDescent="0.4">
      <c r="A397" s="2" t="s">
        <v>37</v>
      </c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5"/>
    </row>
    <row r="398" spans="1:38" x14ac:dyDescent="0.4">
      <c r="A398" s="2" t="s">
        <v>287</v>
      </c>
      <c r="B398" s="2" t="s">
        <v>288</v>
      </c>
      <c r="D398" s="2">
        <v>1.197589E-3</v>
      </c>
      <c r="E398" s="2">
        <v>1.297943E-3</v>
      </c>
      <c r="F398" s="2">
        <v>2.0213190000000002E-3</v>
      </c>
      <c r="G398" s="2">
        <v>1.83416E-3</v>
      </c>
      <c r="H398" s="2">
        <v>2.1563490000000001E-3</v>
      </c>
      <c r="I398" s="2">
        <v>2.1152430000000002E-3</v>
      </c>
      <c r="J398" s="2">
        <v>2.6663860000000002E-3</v>
      </c>
      <c r="K398" s="2">
        <v>2.6163240000000002E-3</v>
      </c>
      <c r="L398" s="2">
        <v>2.1407330000000001E-3</v>
      </c>
      <c r="M398" s="2">
        <v>3.215463E-3</v>
      </c>
      <c r="N398" s="2">
        <v>2.660875E-3</v>
      </c>
      <c r="O398" s="2">
        <v>2.7118559999999999E-3</v>
      </c>
      <c r="P398" s="2">
        <v>4.8783089999999999E-3</v>
      </c>
      <c r="Q398" s="2">
        <v>4.201321E-3</v>
      </c>
      <c r="R398" s="2">
        <v>3.4664629999999999E-3</v>
      </c>
      <c r="S398" s="2">
        <v>4.1272390000000004E-3</v>
      </c>
      <c r="T398" s="2">
        <v>4.3732780000000004E-3</v>
      </c>
      <c r="U398" s="2">
        <v>3.925754E-3</v>
      </c>
      <c r="V398" s="2">
        <v>3.5816120000000001E-3</v>
      </c>
      <c r="W398" s="2">
        <v>3.3036239999999998E-3</v>
      </c>
      <c r="X398" s="2">
        <v>3.1155520000000002E-3</v>
      </c>
      <c r="Y398" s="2">
        <v>2.91136E-3</v>
      </c>
      <c r="Z398" s="2">
        <v>2.8963299999999999E-3</v>
      </c>
      <c r="AA398" s="2">
        <v>2.7653299999999999E-3</v>
      </c>
      <c r="AB398" s="2">
        <v>2.8969600000000001E-3</v>
      </c>
      <c r="AC398" s="2">
        <v>2.6125900000000001E-3</v>
      </c>
      <c r="AD398" s="2">
        <v>1.8546890000000001E-3</v>
      </c>
      <c r="AE398" s="2">
        <v>2.170141E-3</v>
      </c>
      <c r="AF398" s="2">
        <v>2.6360440000000001E-3</v>
      </c>
      <c r="AG398" s="2">
        <v>2.250691E-3</v>
      </c>
      <c r="AH398" s="2">
        <v>2.1503949999999998E-3</v>
      </c>
      <c r="AI398" s="28">
        <v>2.419006E-3</v>
      </c>
      <c r="AJ398" s="2">
        <v>2.1515670000000001E-3</v>
      </c>
      <c r="AK398" s="2">
        <v>2.0602350000000001E-3</v>
      </c>
      <c r="AL398" s="2">
        <v>1.9801770000000001E-3</v>
      </c>
    </row>
    <row r="400" spans="1:38" x14ac:dyDescent="0.4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8" x14ac:dyDescent="0.4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3" spans="1:38" x14ac:dyDescent="0.4">
      <c r="A403" s="40"/>
      <c r="B403" s="40"/>
      <c r="C403" s="40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0"/>
      <c r="AI403" s="40"/>
      <c r="AJ403" s="40"/>
      <c r="AK403" s="40"/>
      <c r="AL403" s="40"/>
    </row>
    <row r="404" spans="1:38" x14ac:dyDescent="0.4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8" x14ac:dyDescent="0.4">
      <c r="A405" s="2" t="s">
        <v>289</v>
      </c>
    </row>
    <row r="406" spans="1:38" x14ac:dyDescent="0.4">
      <c r="A406" s="2" t="s">
        <v>290</v>
      </c>
      <c r="D406" s="10">
        <f t="shared" ref="D406:AL406" si="102">D23+D83+D132+D195+D248+D287+D316+D337+D378+D394</f>
        <v>0.52550420200425996</v>
      </c>
      <c r="E406" s="10">
        <f t="shared" si="102"/>
        <v>0.55467034149989292</v>
      </c>
      <c r="F406" s="10">
        <f t="shared" si="102"/>
        <v>0.30336435364075687</v>
      </c>
      <c r="G406" s="10">
        <f t="shared" si="102"/>
        <v>0.24853468785032148</v>
      </c>
      <c r="H406" s="10">
        <f t="shared" si="102"/>
        <v>0.22738636508683713</v>
      </c>
      <c r="I406" s="10">
        <f t="shared" si="102"/>
        <v>0.19789358015972017</v>
      </c>
      <c r="J406" s="10">
        <f t="shared" si="102"/>
        <v>0.19243287729159292</v>
      </c>
      <c r="K406" s="10">
        <f t="shared" si="102"/>
        <v>0.18163252335424948</v>
      </c>
      <c r="L406" s="10">
        <f t="shared" si="102"/>
        <v>0.19831281069079043</v>
      </c>
      <c r="M406" s="10">
        <f t="shared" si="102"/>
        <v>0.168595405057824</v>
      </c>
      <c r="N406" s="10">
        <f t="shared" si="102"/>
        <v>0.14190671421260384</v>
      </c>
      <c r="O406" s="10">
        <f t="shared" si="102"/>
        <v>0.14903805843035203</v>
      </c>
      <c r="P406" s="10">
        <f t="shared" si="102"/>
        <v>0.1539798177981036</v>
      </c>
      <c r="Q406" s="10">
        <f t="shared" si="102"/>
        <v>0.15693028442027948</v>
      </c>
      <c r="R406" s="10">
        <f t="shared" si="102"/>
        <v>0.16578417059780362</v>
      </c>
      <c r="S406" s="10">
        <f t="shared" si="102"/>
        <v>0.18971922896738216</v>
      </c>
      <c r="T406" s="10">
        <f t="shared" si="102"/>
        <v>0.17620029192081194</v>
      </c>
      <c r="U406" s="10">
        <f t="shared" si="102"/>
        <v>0.22033521541409237</v>
      </c>
      <c r="V406" s="10">
        <f t="shared" si="102"/>
        <v>0.18753406558213909</v>
      </c>
      <c r="W406" s="10">
        <f t="shared" si="102"/>
        <v>0.20521743981269999</v>
      </c>
      <c r="X406" s="10">
        <f t="shared" si="102"/>
        <v>0.20976793795417636</v>
      </c>
      <c r="Y406" s="10">
        <f t="shared" si="102"/>
        <v>0.20140054864736351</v>
      </c>
      <c r="Z406" s="10">
        <f t="shared" si="102"/>
        <v>0.18686300283397106</v>
      </c>
      <c r="AA406" s="10">
        <f t="shared" si="102"/>
        <v>0.20176960535394312</v>
      </c>
      <c r="AB406" s="10">
        <f t="shared" si="102"/>
        <v>0.19248201531395243</v>
      </c>
      <c r="AC406" s="10">
        <f t="shared" si="102"/>
        <v>0.21825041607391502</v>
      </c>
      <c r="AD406" s="10">
        <f t="shared" si="102"/>
        <v>0.22233197115389638</v>
      </c>
      <c r="AE406" s="10">
        <f t="shared" si="102"/>
        <v>0.23557515167405504</v>
      </c>
      <c r="AF406" s="10">
        <f t="shared" si="102"/>
        <v>0.24243828017396174</v>
      </c>
      <c r="AG406" s="10">
        <f t="shared" si="102"/>
        <v>0.24988507338735413</v>
      </c>
      <c r="AH406" s="10">
        <f t="shared" si="102"/>
        <v>0.26299930028049467</v>
      </c>
      <c r="AI406" s="10">
        <f t="shared" si="102"/>
        <v>0.33122065201385908</v>
      </c>
      <c r="AJ406" s="10">
        <f t="shared" si="102"/>
        <v>0.30809795324041067</v>
      </c>
      <c r="AK406" s="10">
        <f t="shared" si="102"/>
        <v>0.27405207010699956</v>
      </c>
      <c r="AL406" s="10">
        <f t="shared" si="102"/>
        <v>0.28668849080699949</v>
      </c>
    </row>
    <row r="407" spans="1:38" x14ac:dyDescent="0.4">
      <c r="A407" s="2" t="s">
        <v>21</v>
      </c>
      <c r="D407" s="10">
        <f t="shared" ref="D407:AL407" si="103">D8</f>
        <v>0.52550420200426007</v>
      </c>
      <c r="E407" s="10">
        <f t="shared" si="103"/>
        <v>0.55467034149989303</v>
      </c>
      <c r="F407" s="10">
        <f t="shared" si="103"/>
        <v>0.30336435364075687</v>
      </c>
      <c r="G407" s="10">
        <f t="shared" si="103"/>
        <v>0.24853468785032148</v>
      </c>
      <c r="H407" s="10">
        <f t="shared" si="103"/>
        <v>0.22738636508683716</v>
      </c>
      <c r="I407" s="10">
        <f t="shared" si="103"/>
        <v>0.19789358015972008</v>
      </c>
      <c r="J407" s="10">
        <f t="shared" si="103"/>
        <v>0.19243287729159289</v>
      </c>
      <c r="K407" s="10">
        <f t="shared" si="103"/>
        <v>0.18163252335424948</v>
      </c>
      <c r="L407" s="10">
        <f t="shared" si="103"/>
        <v>0.19831281069079046</v>
      </c>
      <c r="M407" s="10">
        <f t="shared" si="103"/>
        <v>0.16859540505782397</v>
      </c>
      <c r="N407" s="10">
        <f t="shared" si="103"/>
        <v>0.14190671421260387</v>
      </c>
      <c r="O407" s="10">
        <f t="shared" si="103"/>
        <v>0.14903805843035206</v>
      </c>
      <c r="P407" s="10">
        <f t="shared" si="103"/>
        <v>0.15397981779810357</v>
      </c>
      <c r="Q407" s="10">
        <f t="shared" si="103"/>
        <v>0.15693028442027951</v>
      </c>
      <c r="R407" s="10">
        <f t="shared" si="103"/>
        <v>0.16578417059780359</v>
      </c>
      <c r="S407" s="10">
        <f t="shared" si="103"/>
        <v>0.18971922896738216</v>
      </c>
      <c r="T407" s="10">
        <f t="shared" si="103"/>
        <v>0.20870029192081196</v>
      </c>
      <c r="U407" s="10">
        <f t="shared" si="103"/>
        <v>0.22033521541409232</v>
      </c>
      <c r="V407" s="10">
        <f t="shared" si="103"/>
        <v>0.21937406558213907</v>
      </c>
      <c r="W407" s="10">
        <f t="shared" si="103"/>
        <v>0.20521743981269999</v>
      </c>
      <c r="X407" s="10">
        <f t="shared" si="103"/>
        <v>0.20976793795417639</v>
      </c>
      <c r="Y407" s="10">
        <f t="shared" si="103"/>
        <v>0.20140054864736351</v>
      </c>
      <c r="Z407" s="10">
        <f t="shared" si="103"/>
        <v>0.18686300283397106</v>
      </c>
      <c r="AA407" s="10">
        <f t="shared" si="103"/>
        <v>0.20176960535394312</v>
      </c>
      <c r="AB407" s="10">
        <f t="shared" si="103"/>
        <v>0.1924820153139524</v>
      </c>
      <c r="AC407" s="10">
        <f t="shared" si="103"/>
        <v>0.21825041607391502</v>
      </c>
      <c r="AD407" s="10">
        <f t="shared" si="103"/>
        <v>0.22233197115389638</v>
      </c>
      <c r="AE407" s="10">
        <f t="shared" si="103"/>
        <v>0.23557515167405507</v>
      </c>
      <c r="AF407" s="10">
        <f t="shared" si="103"/>
        <v>0.24243828017396171</v>
      </c>
      <c r="AG407" s="10">
        <f t="shared" si="103"/>
        <v>0.24988507338735416</v>
      </c>
      <c r="AH407" s="10">
        <f t="shared" si="103"/>
        <v>0.26299930028049462</v>
      </c>
      <c r="AI407" s="10">
        <f t="shared" si="103"/>
        <v>0.33122065201385914</v>
      </c>
      <c r="AJ407" s="10">
        <f t="shared" si="103"/>
        <v>0.30809795324041073</v>
      </c>
      <c r="AK407" s="10">
        <f t="shared" si="103"/>
        <v>0.27405207010699956</v>
      </c>
      <c r="AL407" s="10">
        <f t="shared" si="103"/>
        <v>0.28668849080699949</v>
      </c>
    </row>
    <row r="408" spans="1:38" hidden="1" x14ac:dyDescent="0.4">
      <c r="A408" s="2" t="s">
        <v>291</v>
      </c>
      <c r="D408" s="39">
        <f t="shared" ref="D408:AL408" si="104">D406-D407</f>
        <v>0</v>
      </c>
      <c r="E408" s="39">
        <f t="shared" si="104"/>
        <v>0</v>
      </c>
      <c r="F408" s="39">
        <f t="shared" si="104"/>
        <v>0</v>
      </c>
      <c r="G408" s="39">
        <f t="shared" si="104"/>
        <v>0</v>
      </c>
      <c r="H408" s="39">
        <f t="shared" si="104"/>
        <v>0</v>
      </c>
      <c r="I408" s="39">
        <f t="shared" si="104"/>
        <v>0</v>
      </c>
      <c r="J408" s="39">
        <f t="shared" si="104"/>
        <v>0</v>
      </c>
      <c r="K408" s="39">
        <f t="shared" si="104"/>
        <v>0</v>
      </c>
      <c r="L408" s="39">
        <f t="shared" si="104"/>
        <v>0</v>
      </c>
      <c r="M408" s="39">
        <f t="shared" si="104"/>
        <v>0</v>
      </c>
      <c r="N408" s="39">
        <f t="shared" si="104"/>
        <v>0</v>
      </c>
      <c r="O408" s="39">
        <f t="shared" si="104"/>
        <v>0</v>
      </c>
      <c r="P408" s="39">
        <f t="shared" si="104"/>
        <v>0</v>
      </c>
      <c r="Q408" s="39">
        <f t="shared" si="104"/>
        <v>0</v>
      </c>
      <c r="R408" s="39">
        <f t="shared" si="104"/>
        <v>0</v>
      </c>
      <c r="S408" s="39">
        <f t="shared" si="104"/>
        <v>0</v>
      </c>
      <c r="T408" s="39">
        <f t="shared" si="104"/>
        <v>-3.2500000000000029E-2</v>
      </c>
      <c r="U408" s="39">
        <f t="shared" si="104"/>
        <v>0</v>
      </c>
      <c r="V408" s="39">
        <f t="shared" si="104"/>
        <v>-3.1839999999999979E-2</v>
      </c>
      <c r="W408" s="39">
        <f t="shared" si="104"/>
        <v>0</v>
      </c>
      <c r="X408" s="39">
        <f t="shared" si="104"/>
        <v>0</v>
      </c>
      <c r="Y408" s="39">
        <f t="shared" si="104"/>
        <v>0</v>
      </c>
      <c r="Z408" s="39">
        <f t="shared" si="104"/>
        <v>0</v>
      </c>
      <c r="AA408" s="39">
        <f t="shared" si="104"/>
        <v>0</v>
      </c>
      <c r="AB408" s="39">
        <f t="shared" si="104"/>
        <v>0</v>
      </c>
      <c r="AC408" s="39">
        <f t="shared" si="104"/>
        <v>0</v>
      </c>
      <c r="AD408" s="39">
        <f t="shared" si="104"/>
        <v>0</v>
      </c>
      <c r="AE408" s="39">
        <f t="shared" si="104"/>
        <v>0</v>
      </c>
      <c r="AF408" s="39">
        <f t="shared" si="104"/>
        <v>0</v>
      </c>
      <c r="AG408" s="39">
        <f t="shared" si="104"/>
        <v>0</v>
      </c>
      <c r="AH408" s="39">
        <f t="shared" si="104"/>
        <v>0</v>
      </c>
      <c r="AI408" s="39">
        <f t="shared" si="104"/>
        <v>0</v>
      </c>
      <c r="AJ408" s="39">
        <f t="shared" si="104"/>
        <v>0</v>
      </c>
      <c r="AK408" s="39">
        <f t="shared" si="104"/>
        <v>0</v>
      </c>
      <c r="AL408" s="39">
        <f t="shared" si="104"/>
        <v>0</v>
      </c>
    </row>
    <row r="409" spans="1:38" x14ac:dyDescent="0.4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8" x14ac:dyDescent="0.4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8" x14ac:dyDescent="0.4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8" x14ac:dyDescent="0.4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</sheetData>
  <mergeCells count="11">
    <mergeCell ref="S114:AH114"/>
    <mergeCell ref="S117:AH117"/>
    <mergeCell ref="S121:AH121"/>
    <mergeCell ref="S166:AH166"/>
    <mergeCell ref="S170:AH170"/>
    <mergeCell ref="S110:AH110"/>
    <mergeCell ref="S89:AH89"/>
    <mergeCell ref="S93:AH93"/>
    <mergeCell ref="S94:AH94"/>
    <mergeCell ref="S103:AH103"/>
    <mergeCell ref="S107:AH107"/>
  </mergeCells>
  <pageMargins left="0.7" right="0.7" top="0.75" bottom="0.75" header="0.3" footer="0.3"/>
  <ignoredErrors>
    <ignoredError sqref="D5:R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9447-9DAE-4165-BC12-9A7C6DB75E1C}">
  <dimension ref="A1:AR56"/>
  <sheetViews>
    <sheetView zoomScaleNormal="100"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K56" sqref="K56"/>
    </sheetView>
  </sheetViews>
  <sheetFormatPr defaultColWidth="9.1796875" defaultRowHeight="18" x14ac:dyDescent="0.4"/>
  <cols>
    <col min="1" max="1" width="13.26953125" style="2" customWidth="1"/>
    <col min="2" max="2" width="9.1796875" style="2"/>
    <col min="3" max="3" width="69" style="2" customWidth="1"/>
    <col min="4" max="18" width="9.54296875" style="2" customWidth="1"/>
    <col min="19" max="19" width="9.54296875" style="2" bestFit="1" customWidth="1"/>
    <col min="20" max="22" width="10.26953125" style="2" bestFit="1" customWidth="1"/>
    <col min="23" max="25" width="9.54296875" style="2" bestFit="1" customWidth="1"/>
    <col min="26" max="33" width="10.26953125" style="2" bestFit="1" customWidth="1"/>
    <col min="34" max="34" width="9.7265625" style="2" customWidth="1"/>
    <col min="35" max="16384" width="9.1796875" style="2"/>
  </cols>
  <sheetData>
    <row r="1" spans="1:44" x14ac:dyDescent="0.4">
      <c r="A1" s="2" t="s">
        <v>1</v>
      </c>
      <c r="B1" s="44" t="s">
        <v>308</v>
      </c>
    </row>
    <row r="2" spans="1:44" x14ac:dyDescent="0.4">
      <c r="A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>
        <v>2005</v>
      </c>
      <c r="T2" s="2">
        <v>2006</v>
      </c>
      <c r="U2" s="2">
        <v>2007</v>
      </c>
      <c r="V2" s="2">
        <v>2008</v>
      </c>
      <c r="W2" s="2">
        <v>2009</v>
      </c>
      <c r="X2" s="2">
        <v>2010</v>
      </c>
      <c r="Y2" s="2">
        <v>2011</v>
      </c>
      <c r="Z2" s="2">
        <v>2012</v>
      </c>
      <c r="AA2" s="2">
        <v>2013</v>
      </c>
      <c r="AB2" s="2">
        <v>2014</v>
      </c>
      <c r="AC2" s="2">
        <v>2015</v>
      </c>
      <c r="AD2" s="2">
        <v>2016</v>
      </c>
      <c r="AE2" s="2">
        <v>2017</v>
      </c>
      <c r="AF2" s="2">
        <v>2018</v>
      </c>
      <c r="AG2" s="2">
        <v>2019</v>
      </c>
      <c r="AH2" s="7">
        <v>2020</v>
      </c>
      <c r="AI2" s="7">
        <v>2021</v>
      </c>
      <c r="AJ2" s="7">
        <v>2022</v>
      </c>
      <c r="AK2" s="7">
        <v>2023</v>
      </c>
      <c r="AL2" s="7">
        <v>2024</v>
      </c>
      <c r="AM2" s="8">
        <v>2025</v>
      </c>
      <c r="AN2" s="8">
        <v>2026</v>
      </c>
      <c r="AO2" s="8">
        <v>2027</v>
      </c>
      <c r="AP2" s="8">
        <v>2028</v>
      </c>
      <c r="AQ2" s="8">
        <v>2029</v>
      </c>
      <c r="AR2" s="8">
        <v>2030</v>
      </c>
    </row>
    <row r="4" spans="1:44" ht="20" x14ac:dyDescent="0.4">
      <c r="A4" s="45" t="s">
        <v>311</v>
      </c>
    </row>
    <row r="6" spans="1:44" x14ac:dyDescent="0.4">
      <c r="C6" s="2" t="str">
        <f>'[1]SO2 analize LT'!A16</f>
        <v>ENERGIJOS GAMYBA</v>
      </c>
      <c r="D6" s="10">
        <f>'Hg analizė LT'!D23</f>
        <v>0.45837908899999996</v>
      </c>
      <c r="E6" s="10">
        <f>'Hg analizė LT'!E23</f>
        <v>0.486987</v>
      </c>
      <c r="F6" s="10">
        <f>'Hg analizė LT'!F23</f>
        <v>0.249338</v>
      </c>
      <c r="G6" s="10">
        <f>'Hg analizė LT'!G23</f>
        <v>0.19745500000000002</v>
      </c>
      <c r="H6" s="10">
        <f>'Hg analizė LT'!H23</f>
        <v>0.179114</v>
      </c>
      <c r="I6" s="10">
        <f>'Hg analizė LT'!I23</f>
        <v>0.14862700000000001</v>
      </c>
      <c r="J6" s="10">
        <f>'Hg analizė LT'!J23</f>
        <v>0.14185200000000001</v>
      </c>
      <c r="K6" s="10">
        <f>'Hg analizė LT'!K23</f>
        <v>0.12824099999999999</v>
      </c>
      <c r="L6" s="10">
        <f>'Hg analizė LT'!L23</f>
        <v>0.136854</v>
      </c>
      <c r="M6" s="10">
        <f>'Hg analizė LT'!M23</f>
        <v>0.11455899999999999</v>
      </c>
      <c r="N6" s="10">
        <f>'Hg analizė LT'!N23</f>
        <v>9.3423900000000004E-2</v>
      </c>
      <c r="O6" s="10">
        <f>'Hg analizė LT'!O23</f>
        <v>9.319390000000001E-2</v>
      </c>
      <c r="P6" s="10">
        <f>'Hg analizė LT'!P23</f>
        <v>0.1018157</v>
      </c>
      <c r="Q6" s="10">
        <f>'Hg analizė LT'!Q23</f>
        <v>0.1063393</v>
      </c>
      <c r="R6" s="10">
        <f>'Hg analizė LT'!R23</f>
        <v>0.1133598</v>
      </c>
      <c r="S6" s="10">
        <f>'Hg analizė LT'!S23</f>
        <v>0.12549009999999999</v>
      </c>
      <c r="T6" s="10">
        <f>'Hg analizė LT'!T23</f>
        <v>0.14863889999999999</v>
      </c>
      <c r="U6" s="10">
        <f>'Hg analizė LT'!U23</f>
        <v>0.14368710000000001</v>
      </c>
      <c r="V6" s="10">
        <f>'Hg analizė LT'!V23</f>
        <v>0.13107120000000003</v>
      </c>
      <c r="W6" s="10">
        <f>'Hg analizė LT'!W23</f>
        <v>0.11771240000000001</v>
      </c>
      <c r="X6" s="10">
        <f>'Hg analizė LT'!X23</f>
        <v>0.1253253</v>
      </c>
      <c r="Y6" s="10">
        <f>'Hg analizė LT'!Y23</f>
        <v>0.133771</v>
      </c>
      <c r="Z6" s="10">
        <f>'Hg analizė LT'!Z23</f>
        <v>0.13872000000000001</v>
      </c>
      <c r="AA6" s="10">
        <f>'Hg analizė LT'!AA23</f>
        <v>0.155052</v>
      </c>
      <c r="AB6" s="10">
        <f>'Hg analizė LT'!AB23</f>
        <v>0.14562560000000002</v>
      </c>
      <c r="AC6" s="10">
        <f>'Hg analizė LT'!AC23</f>
        <v>0.15460599999999997</v>
      </c>
      <c r="AD6" s="10">
        <f>'Hg analizė LT'!AD23</f>
        <v>0.15637700000000002</v>
      </c>
      <c r="AE6" s="10">
        <f>'Hg analizė LT'!AE23</f>
        <v>0.16516349999999999</v>
      </c>
      <c r="AF6" s="10">
        <f>'Hg analizė LT'!AF23</f>
        <v>0.17110299999999998</v>
      </c>
      <c r="AG6" s="10">
        <f>'Hg analizė LT'!AG23</f>
        <v>0.16603259999999997</v>
      </c>
      <c r="AH6" s="10">
        <f>'Hg analizė LT'!AH23</f>
        <v>0.15792500000000001</v>
      </c>
      <c r="AI6" s="10">
        <f>'Hg analizė LT'!AI23</f>
        <v>0.18222800000000003</v>
      </c>
      <c r="AJ6" s="10">
        <f>'Hg analizė LT'!AJ23</f>
        <v>0.17903219999999997</v>
      </c>
      <c r="AK6" s="10">
        <f>'Hg analizė LT'!AK23</f>
        <v>0.15403220000000001</v>
      </c>
      <c r="AL6" s="10">
        <f>'Hg analizė LT'!AL23</f>
        <v>0.15979579999999996</v>
      </c>
    </row>
    <row r="7" spans="1:44" x14ac:dyDescent="0.4">
      <c r="C7" s="2" t="str">
        <f>'[1]SO2 analize LT'!A77</f>
        <v>DEGALŲ / KURO GAMYBA IR PASKIRSTYMAS</v>
      </c>
      <c r="D7" s="10">
        <f>'Hg analizė LT'!D83</f>
        <v>5.6600000000000001E-3</v>
      </c>
      <c r="E7" s="10">
        <f>'Hg analizė LT'!E83</f>
        <v>6.9249999999999997E-3</v>
      </c>
      <c r="F7" s="10">
        <f>'Hg analizė LT'!F83</f>
        <v>2.392E-3</v>
      </c>
      <c r="G7" s="10">
        <f>'Hg analizė LT'!G83</f>
        <v>3.0010000000000002E-3</v>
      </c>
      <c r="H7" s="10">
        <f>'Hg analizė LT'!H83</f>
        <v>2.1440000000000001E-3</v>
      </c>
      <c r="I7" s="10">
        <f>'Hg analizė LT'!I83</f>
        <v>1.861E-3</v>
      </c>
      <c r="J7" s="10">
        <f>'Hg analizė LT'!J83</f>
        <v>2.189E-3</v>
      </c>
      <c r="K7" s="10">
        <f>'Hg analizė LT'!K83</f>
        <v>2.9719999999999998E-3</v>
      </c>
      <c r="L7" s="10">
        <f>'Hg analizė LT'!L83</f>
        <v>3.7750000000000001E-3</v>
      </c>
      <c r="M7" s="10">
        <f>'Hg analizė LT'!M83</f>
        <v>2.588E-3</v>
      </c>
      <c r="N7" s="10">
        <f>'Hg analizė LT'!N83</f>
        <v>2.8170000000000001E-3</v>
      </c>
      <c r="O7" s="10">
        <f>'Hg analizė LT'!O83</f>
        <v>3.9560000000000003E-3</v>
      </c>
      <c r="P7" s="10">
        <f>'Hg analizė LT'!P83</f>
        <v>3.9110000000000004E-3</v>
      </c>
      <c r="Q7" s="10">
        <f>'Hg analizė LT'!Q83</f>
        <v>4.2929999999999999E-3</v>
      </c>
      <c r="R7" s="10">
        <f>'Hg analizė LT'!R83</f>
        <v>5.2360000000000002E-3</v>
      </c>
      <c r="S7" s="10">
        <f>'Hg analizė LT'!S83</f>
        <v>5.5589999999999997E-3</v>
      </c>
      <c r="T7" s="10">
        <f>'Hg analizė LT'!T83</f>
        <v>4.8529999999999997E-3</v>
      </c>
      <c r="U7" s="10">
        <f>'Hg analizė LT'!U83</f>
        <v>2.8760000000000001E-3</v>
      </c>
      <c r="V7" s="10">
        <f>'Hg analizė LT'!V83</f>
        <v>5.6049999999999997E-3</v>
      </c>
      <c r="W7" s="10">
        <f>'Hg analizė LT'!W83</f>
        <v>5.0990000000000002E-3</v>
      </c>
      <c r="X7" s="10">
        <f>'Hg analizė LT'!X83</f>
        <v>5.4489999999999999E-3</v>
      </c>
      <c r="Y7" s="10">
        <f>'Hg analizė LT'!Y83</f>
        <v>5.463E-3</v>
      </c>
      <c r="Z7" s="10">
        <f>'Hg analizė LT'!Z83</f>
        <v>5.1749999999999999E-3</v>
      </c>
      <c r="AA7" s="10">
        <f>'Hg analizė LT'!AA83</f>
        <v>5.4650000000000002E-3</v>
      </c>
      <c r="AB7" s="10">
        <f>'Hg analizė LT'!AB83</f>
        <v>4.5469999999999998E-3</v>
      </c>
      <c r="AC7" s="10">
        <f>'Hg analizė LT'!AC83</f>
        <v>5.0460000000000001E-3</v>
      </c>
      <c r="AD7" s="10">
        <f>'Hg analizė LT'!AD83</f>
        <v>5.594E-3</v>
      </c>
      <c r="AE7" s="10">
        <f>'Hg analizė LT'!AE83</f>
        <v>5.8919999999999997E-3</v>
      </c>
      <c r="AF7" s="10">
        <f>'Hg analizė LT'!AF83</f>
        <v>5.8139999999999997E-3</v>
      </c>
      <c r="AG7" s="10">
        <f>'Hg analizė LT'!AG83</f>
        <v>5.7089999999999997E-3</v>
      </c>
      <c r="AH7" s="10">
        <f>'Hg analizė LT'!AH83</f>
        <v>4.7410000000000004E-3</v>
      </c>
      <c r="AI7" s="10">
        <f>'Hg analizė LT'!AI83</f>
        <v>4.7720000000000002E-3</v>
      </c>
      <c r="AJ7" s="10">
        <f>'Hg analizė LT'!AJ83</f>
        <v>4.9449999999999997E-3</v>
      </c>
      <c r="AK7" s="10">
        <f>'Hg analizė LT'!AK83</f>
        <v>5.457E-3</v>
      </c>
      <c r="AL7" s="10">
        <f>'Hg analizė LT'!AL83</f>
        <v>5.3070000000000001E-3</v>
      </c>
    </row>
    <row r="8" spans="1:44" x14ac:dyDescent="0.4">
      <c r="C8" s="2" t="s">
        <v>153</v>
      </c>
      <c r="D8" s="10">
        <f>'Hg analizė LT'!D248</f>
        <v>3.0000000000000001E-6</v>
      </c>
      <c r="E8" s="10">
        <f>'Hg analizė LT'!E248</f>
        <v>3.0000000000000001E-6</v>
      </c>
      <c r="F8" s="10">
        <f>'Hg analizė LT'!F248</f>
        <v>3.0000000000000001E-6</v>
      </c>
      <c r="G8" s="10">
        <f>'Hg analizė LT'!G248</f>
        <v>3.0000000000000001E-6</v>
      </c>
      <c r="H8" s="10">
        <f>'Hg analizė LT'!H248</f>
        <v>0</v>
      </c>
      <c r="I8" s="10">
        <f>'Hg analizė LT'!I248</f>
        <v>0</v>
      </c>
      <c r="J8" s="10">
        <f>'Hg analizė LT'!J248</f>
        <v>0</v>
      </c>
      <c r="K8" s="10">
        <f>'Hg analizė LT'!K248</f>
        <v>0</v>
      </c>
      <c r="L8" s="10">
        <f>'Hg analizė LT'!L248</f>
        <v>0</v>
      </c>
      <c r="M8" s="10">
        <f>'Hg analizė LT'!M248</f>
        <v>0</v>
      </c>
      <c r="N8" s="10">
        <f>'Hg analizė LT'!N248</f>
        <v>0</v>
      </c>
      <c r="O8" s="10">
        <f>'Hg analizė LT'!O248</f>
        <v>0</v>
      </c>
      <c r="P8" s="10">
        <f>'Hg analizė LT'!P248</f>
        <v>0</v>
      </c>
      <c r="Q8" s="10">
        <f>'Hg analizė LT'!Q248</f>
        <v>0</v>
      </c>
      <c r="R8" s="10">
        <f>'Hg analizė LT'!R248</f>
        <v>0</v>
      </c>
      <c r="S8" s="10">
        <f>'Hg analizė LT'!S248</f>
        <v>0</v>
      </c>
      <c r="T8" s="10">
        <f>'Hg analizė LT'!T248</f>
        <v>0</v>
      </c>
      <c r="U8" s="10">
        <f>'Hg analizė LT'!U248</f>
        <v>0</v>
      </c>
      <c r="V8" s="10">
        <f>'Hg analizė LT'!V248</f>
        <v>0</v>
      </c>
      <c r="W8" s="10">
        <f>'Hg analizė LT'!W248</f>
        <v>0</v>
      </c>
      <c r="X8" s="10">
        <f>'Hg analizė LT'!X248</f>
        <v>0</v>
      </c>
      <c r="Y8" s="10">
        <f>'Hg analizė LT'!Y248</f>
        <v>0</v>
      </c>
      <c r="Z8" s="10">
        <f>'Hg analizė LT'!Z248</f>
        <v>0</v>
      </c>
      <c r="AA8" s="10">
        <f>'Hg analizė LT'!AA248</f>
        <v>0</v>
      </c>
      <c r="AB8" s="10">
        <f>'Hg analizė LT'!AB248</f>
        <v>0</v>
      </c>
      <c r="AC8" s="10">
        <f>'Hg analizė LT'!AC248</f>
        <v>0</v>
      </c>
      <c r="AD8" s="10">
        <f>'Hg analizė LT'!AD248</f>
        <v>0</v>
      </c>
      <c r="AE8" s="10">
        <f>'Hg analizė LT'!AE248</f>
        <v>0</v>
      </c>
      <c r="AF8" s="10">
        <f>'Hg analizė LT'!AF248</f>
        <v>0</v>
      </c>
      <c r="AG8" s="10">
        <f>'Hg analizė LT'!AG248</f>
        <v>0</v>
      </c>
      <c r="AH8" s="10">
        <f>'Hg analizė LT'!AH248</f>
        <v>0</v>
      </c>
      <c r="AI8" s="10">
        <f>'Hg analizė LT'!AI248</f>
        <v>0</v>
      </c>
      <c r="AJ8" s="10">
        <f>'Hg analizė LT'!AJ248</f>
        <v>0</v>
      </c>
      <c r="AK8" s="10">
        <f>'Hg analizė LT'!AK248</f>
        <v>0</v>
      </c>
      <c r="AL8" s="10">
        <f>'Hg analizė LT'!AL248</f>
        <v>0</v>
      </c>
    </row>
    <row r="9" spans="1:44" x14ac:dyDescent="0.4">
      <c r="C9" s="2" t="str">
        <f>'[1]SO2 analize LT'!A188</f>
        <v>NE KELIŲ TRANSPORTAS IR MECHANIZMAI</v>
      </c>
      <c r="D9" s="10">
        <f>'Hg analizė LT'!D195</f>
        <v>1.4911008632757813E-4</v>
      </c>
      <c r="E9" s="10">
        <f>'Hg analizė LT'!E195</f>
        <v>8.9493051796546875E-5</v>
      </c>
      <c r="F9" s="10">
        <f>'Hg analizė LT'!F195</f>
        <v>2.9581040130657952E-5</v>
      </c>
      <c r="G9" s="10">
        <f>'Hg analizė LT'!G195</f>
        <v>2.9533040130657952E-5</v>
      </c>
      <c r="H9" s="10">
        <f>'Hg analizė LT'!H195</f>
        <v>2.951804013065795E-5</v>
      </c>
      <c r="I9" s="10">
        <f>'Hg analizė LT'!I195</f>
        <v>2.9527040130657952E-5</v>
      </c>
      <c r="J9" s="10">
        <f>'Hg analizė LT'!J195</f>
        <v>1.4924606066262245E-4</v>
      </c>
      <c r="K9" s="10">
        <f>'Hg analizė LT'!K195</f>
        <v>1.4998501399906671E-4</v>
      </c>
      <c r="L9" s="10">
        <f>'Hg analizė LT'!L195</f>
        <v>1.0453304713019131E-4</v>
      </c>
      <c r="M9" s="10">
        <f>'Hg analizė LT'!M195</f>
        <v>8.91730737284181E-5</v>
      </c>
      <c r="N9" s="10">
        <f>'Hg analizė LT'!N195</f>
        <v>8.6403260382641154E-5</v>
      </c>
      <c r="O9" s="10">
        <f>'Hg analizė LT'!O195</f>
        <v>1.004143271115259E-4</v>
      </c>
      <c r="P9" s="10">
        <f>'Hg analizė LT'!P195</f>
        <v>1.1439839384041063E-4</v>
      </c>
      <c r="Q9" s="10">
        <f>'Hg analizė LT'!Q195</f>
        <v>1.2555564722351842E-4</v>
      </c>
      <c r="R9" s="10">
        <f>'Hg analizė LT'!R195</f>
        <v>1.6343112739150722E-4</v>
      </c>
      <c r="S9" s="10">
        <f>'Hg analizė LT'!S195</f>
        <v>1.6140926738217451E-4</v>
      </c>
      <c r="T9" s="10">
        <f>'Hg analizė LT'!T195</f>
        <v>1.8289782081194584E-4</v>
      </c>
      <c r="U9" s="10">
        <f>'Hg analizė LT'!U195</f>
        <v>1.709086140923938E-4</v>
      </c>
      <c r="V9" s="10">
        <f>'Hg analizė LT'!V195</f>
        <v>1.8140791413905736E-4</v>
      </c>
      <c r="W9" s="10">
        <f>'Hg analizė LT'!W195</f>
        <v>1.5769950069995331E-4</v>
      </c>
      <c r="X9" s="10">
        <f>'Hg analizė LT'!X195</f>
        <v>1.8983735417638824E-4</v>
      </c>
      <c r="Y9" s="10">
        <f>'Hg analizė LT'!Y195</f>
        <v>1.5705954736350909E-4</v>
      </c>
      <c r="Z9" s="10">
        <f>'Hg analizė LT'!Z195</f>
        <v>1.4379043397106861E-4</v>
      </c>
      <c r="AA9" s="10">
        <f>'Hg analizė LT'!AA195</f>
        <v>1.3749085394307043E-4</v>
      </c>
      <c r="AB9" s="10">
        <f>'Hg analizė LT'!AB195</f>
        <v>1.3959071395240318E-4</v>
      </c>
      <c r="AC9" s="10">
        <f>'Hg analizė LT'!AC195</f>
        <v>1.3107127391507231E-4</v>
      </c>
      <c r="AD9" s="10">
        <f>'Hg analizė LT'!AD195</f>
        <v>1.2690155389640691E-4</v>
      </c>
      <c r="AE9" s="10">
        <f>'Hg analizė LT'!AE195</f>
        <v>1.6259917405506296E-4</v>
      </c>
      <c r="AF9" s="10">
        <f>'Hg analizė LT'!AF195</f>
        <v>1.4160057396173586E-4</v>
      </c>
      <c r="AG9" s="10">
        <f>'Hg analizė LT'!AG195</f>
        <v>1.5492968735417636E-4</v>
      </c>
      <c r="AH9" s="10">
        <f>'Hg analizė LT'!AH195</f>
        <v>1.1150258049463368E-4</v>
      </c>
      <c r="AI9" s="10">
        <f>'Hg analizė LT'!AI195</f>
        <v>1.1853211385907605E-4</v>
      </c>
      <c r="AJ9" s="10">
        <f>'Hg analizė LT'!AJ195</f>
        <v>9.2573840410639283E-5</v>
      </c>
      <c r="AK9" s="10">
        <f>'Hg analizė LT'!AK195</f>
        <v>7.5045006999533356E-5</v>
      </c>
      <c r="AL9" s="10">
        <f>'Hg analizė LT'!AL195</f>
        <v>7.5045006999533356E-5</v>
      </c>
    </row>
    <row r="10" spans="1:44" x14ac:dyDescent="0.4">
      <c r="C10" s="2" t="str">
        <f>'[1]SO2 analize LT'!A124</f>
        <v>KELIŲ TRANSPORTAS</v>
      </c>
      <c r="D10" s="10">
        <f>'Hg analizė LT'!D132</f>
        <v>1.192902891793254E-2</v>
      </c>
      <c r="E10" s="10">
        <f>'Hg analizė LT'!E132</f>
        <v>1.3331520448096535E-2</v>
      </c>
      <c r="F10" s="10">
        <f>'Hg analizė LT'!F132</f>
        <v>8.4305300006261418E-3</v>
      </c>
      <c r="G10" s="10">
        <f>'Hg analizė LT'!G132</f>
        <v>6.3480478101908345E-3</v>
      </c>
      <c r="H10" s="10">
        <f>'Hg analizė LT'!H132</f>
        <v>4.8598336467064671E-3</v>
      </c>
      <c r="I10" s="10">
        <f>'Hg analizė LT'!I132</f>
        <v>6.5115241195894931E-3</v>
      </c>
      <c r="J10" s="10">
        <f>'Hg analizė LT'!J132</f>
        <v>7.1563140309302848E-3</v>
      </c>
      <c r="K10" s="10">
        <f>'Hg analizė LT'!K132</f>
        <v>7.8172890402503931E-3</v>
      </c>
      <c r="L10" s="10">
        <f>'Hg analizė LT'!L132</f>
        <v>8.0115309436602344E-3</v>
      </c>
      <c r="M10" s="10">
        <f>'Hg analizė LT'!M132</f>
        <v>6.7268455840955839E-3</v>
      </c>
      <c r="N10" s="10">
        <f>'Hg analizė LT'!N132</f>
        <v>5.5161202522212025E-3</v>
      </c>
      <c r="O10" s="10">
        <f>'Hg analizė LT'!O132</f>
        <v>5.9503606032404871E-3</v>
      </c>
      <c r="P10" s="10">
        <f>'Hg analizė LT'!P132</f>
        <v>5.9656966042631833E-3</v>
      </c>
      <c r="Q10" s="10">
        <f>'Hg analizė LT'!Q132</f>
        <v>5.9315707730559523E-3</v>
      </c>
      <c r="R10" s="10">
        <f>'Hg analizė LT'!R132</f>
        <v>6.2654524704121072E-3</v>
      </c>
      <c r="S10" s="10">
        <f>'Hg analizė LT'!S132</f>
        <v>6.0509999999999991E-3</v>
      </c>
      <c r="T10" s="10">
        <f>'Hg analizė LT'!T132</f>
        <v>6.6340000000000001E-3</v>
      </c>
      <c r="U10" s="10">
        <f>'Hg analizė LT'!U132</f>
        <v>8.3940000000000004E-3</v>
      </c>
      <c r="V10" s="10">
        <f>'Hg analizė LT'!V132</f>
        <v>8.516000000000001E-3</v>
      </c>
      <c r="W10" s="10">
        <f>'Hg analizė LT'!W132</f>
        <v>6.855E-3</v>
      </c>
      <c r="X10" s="10">
        <f>'Hg analizė LT'!X132</f>
        <v>7.3709999999999999E-3</v>
      </c>
      <c r="Y10" s="10">
        <f>'Hg analizė LT'!Y132</f>
        <v>7.261000000000001E-3</v>
      </c>
      <c r="Z10" s="10">
        <f>'Hg analizė LT'!Z132</f>
        <v>7.3010000000000002E-3</v>
      </c>
      <c r="AA10" s="10">
        <f>'Hg analizė LT'!AA132</f>
        <v>7.2500000000000004E-3</v>
      </c>
      <c r="AB10" s="10">
        <f>'Hg analizė LT'!AB132</f>
        <v>8.0809999999999996E-3</v>
      </c>
      <c r="AC10" s="10">
        <f>'Hg analizė LT'!AC132</f>
        <v>8.626E-3</v>
      </c>
      <c r="AD10" s="10">
        <f>'Hg analizė LT'!AD132</f>
        <v>9.2709999999999997E-3</v>
      </c>
      <c r="AE10" s="10">
        <f>'Hg analizė LT'!AE132</f>
        <v>9.7920000000000004E-3</v>
      </c>
      <c r="AF10" s="10">
        <f>'Hg analizė LT'!AF132</f>
        <v>1.0520000000000002E-2</v>
      </c>
      <c r="AG10" s="10">
        <f>'Hg analizė LT'!AG132</f>
        <v>1.0971000000000002E-2</v>
      </c>
      <c r="AH10" s="10">
        <f>'Hg analizė LT'!AH132</f>
        <v>9.9780000000000008E-3</v>
      </c>
      <c r="AI10" s="10">
        <f>'Hg analizė LT'!AI132</f>
        <v>1.0146000000000001E-2</v>
      </c>
      <c r="AJ10" s="10">
        <f>'Hg analizė LT'!AJ132</f>
        <v>1.0209000000000001E-2</v>
      </c>
      <c r="AK10" s="10">
        <f>'Hg analizė LT'!AK132</f>
        <v>1.0560000000000002E-2</v>
      </c>
      <c r="AL10" s="10">
        <f>'Hg analizė LT'!AL132</f>
        <v>1.1169999999999999E-2</v>
      </c>
    </row>
    <row r="11" spans="1:44" x14ac:dyDescent="0.4">
      <c r="C11" s="2" t="str">
        <f>'[1]SO2 analize LT'!A314</f>
        <v>KITI PRAMONĖS PROCESAI</v>
      </c>
      <c r="D11" s="10">
        <f>'Hg analizė LT'!D287+'Hg analizė LT'!D337+'Hg analizė LT'!D316</f>
        <v>4.7599999999999996E-2</v>
      </c>
      <c r="E11" s="10">
        <f>'Hg analizė LT'!E287+'Hg analizė LT'!E337+'Hg analizė LT'!E316</f>
        <v>4.5450000000000004E-2</v>
      </c>
      <c r="F11" s="10">
        <f>'Hg analizė LT'!F287+'Hg analizė LT'!F337+'Hg analizė LT'!F316</f>
        <v>4.0809999999999999E-2</v>
      </c>
      <c r="G11" s="10">
        <f>'Hg analizė LT'!G287+'Hg analizė LT'!G337+'Hg analizė LT'!G316</f>
        <v>3.9070000000000001E-2</v>
      </c>
      <c r="H11" s="10">
        <f>'Hg analizė LT'!H287+'Hg analizė LT'!H337+'Hg analizė LT'!H316</f>
        <v>3.8179999999999999E-2</v>
      </c>
      <c r="I11" s="10">
        <f>'Hg analizė LT'!I287+'Hg analizė LT'!I337+'Hg analizė LT'!I316</f>
        <v>3.7870000000000001E-2</v>
      </c>
      <c r="J11" s="10">
        <f>'Hg analizė LT'!J287+'Hg analizė LT'!J337+'Hg analizė LT'!J316</f>
        <v>3.7470000000000003E-2</v>
      </c>
      <c r="K11" s="10">
        <f>'Hg analizė LT'!K287+'Hg analizė LT'!K337+'Hg analizė LT'!K316</f>
        <v>3.7670000000000002E-2</v>
      </c>
      <c r="L11" s="10">
        <f>'Hg analizė LT'!L287+'Hg analizė LT'!L337+'Hg analizė LT'!L316</f>
        <v>3.789E-2</v>
      </c>
      <c r="M11" s="10">
        <f>'Hg analizė LT'!M287+'Hg analizė LT'!M337+'Hg analizė LT'!M316</f>
        <v>3.746E-2</v>
      </c>
      <c r="N11" s="10">
        <f>'Hg analizė LT'!N287+'Hg analizė LT'!N337+'Hg analizė LT'!N316</f>
        <v>3.7190000000000001E-2</v>
      </c>
      <c r="O11" s="10">
        <f>'Hg analizė LT'!O287+'Hg analizė LT'!O337+'Hg analizė LT'!O316</f>
        <v>3.7009999999999994E-2</v>
      </c>
      <c r="P11" s="10">
        <f>'Hg analizė LT'!P287+'Hg analizė LT'!P337+'Hg analizė LT'!P316</f>
        <v>3.6060000000000002E-2</v>
      </c>
      <c r="Q11" s="10">
        <f>'Hg analizė LT'!Q287+'Hg analizė LT'!Q337+'Hg analizė LT'!Q316</f>
        <v>3.5569999999999997E-2</v>
      </c>
      <c r="R11" s="10">
        <f>'Hg analizė LT'!R287+'Hg analizė LT'!R337+'Hg analizė LT'!R316</f>
        <v>3.5020000000000003E-2</v>
      </c>
      <c r="S11" s="10">
        <f>'Hg analizė LT'!S287+'Hg analizė LT'!S337+'Hg analizė LT'!S316</f>
        <v>3.4054914700000001E-2</v>
      </c>
      <c r="T11" s="10">
        <f>'Hg analizė LT'!T287+'Hg analizė LT'!T337+'Hg analizė LT'!T316</f>
        <v>1.0303411E-3</v>
      </c>
      <c r="U11" s="10">
        <f>'Hg analizė LT'!U287+'Hg analizė LT'!U337+'Hg analizė LT'!U316</f>
        <v>3.3305372E-2</v>
      </c>
      <c r="V11" s="10">
        <f>'Hg analizė LT'!V287+'Hg analizė LT'!V337+'Hg analizė LT'!V316</f>
        <v>1.1273677E-3</v>
      </c>
      <c r="W11" s="10">
        <f>'Hg analizė LT'!W287+'Hg analizė LT'!W337+'Hg analizė LT'!W316</f>
        <v>3.1895231799999993E-2</v>
      </c>
      <c r="X11" s="10">
        <f>'Hg analizė LT'!X287+'Hg analizė LT'!X337+'Hg analizė LT'!X316</f>
        <v>3.0942276300000002E-2</v>
      </c>
      <c r="Y11" s="10">
        <f>'Hg analizė LT'!Y287+'Hg analizė LT'!Y337+'Hg analizė LT'!Y316</f>
        <v>3.0485387100000001E-2</v>
      </c>
      <c r="Z11" s="10">
        <f>'Hg analizė LT'!Z287+'Hg analizė LT'!Z337+'Hg analizė LT'!Z316</f>
        <v>3.0130305099999997E-2</v>
      </c>
      <c r="AA11" s="10">
        <f>'Hg analizė LT'!AA287+'Hg analizė LT'!AA337+'Hg analizė LT'!AA316</f>
        <v>2.98174789E-2</v>
      </c>
      <c r="AB11" s="10">
        <f>'Hg analizė LT'!AB287+'Hg analizė LT'!AB337+'Hg analizė LT'!AB316</f>
        <v>2.9537064599999999E-2</v>
      </c>
      <c r="AC11" s="10">
        <f>'Hg analizė LT'!AC287+'Hg analizė LT'!AC337+'Hg analizė LT'!AC316</f>
        <v>2.9162880799999999E-2</v>
      </c>
      <c r="AD11" s="10">
        <f>'Hg analizė LT'!AD287+'Hg analizė LT'!AD337+'Hg analizė LT'!AD316</f>
        <v>2.8939063599999999E-2</v>
      </c>
      <c r="AE11" s="10">
        <f>'Hg analizė LT'!AE287+'Hg analizė LT'!AE337+'Hg analizė LT'!AE316</f>
        <v>2.8754204299999999E-2</v>
      </c>
      <c r="AF11" s="10">
        <f>'Hg analizė LT'!AF287+'Hg analizė LT'!AF337+'Hg analizė LT'!AF316</f>
        <v>2.8345698400000001E-2</v>
      </c>
      <c r="AG11" s="10">
        <f>'Hg analizė LT'!AG287+'Hg analizė LT'!AG337+'Hg analizė LT'!AG316</f>
        <v>2.8145930999999999E-2</v>
      </c>
      <c r="AH11" s="10">
        <f>'Hg analizė LT'!AH287+'Hg analizė LT'!AH337+'Hg analizė LT'!AH316</f>
        <v>2.8136363599999999E-2</v>
      </c>
      <c r="AI11" s="10">
        <f>'Hg analizė LT'!AI287+'Hg analizė LT'!AI337+'Hg analizė LT'!AI316</f>
        <v>2.8148803299999997E-2</v>
      </c>
      <c r="AJ11" s="10">
        <f>'Hg analizė LT'!AJ287+'Hg analizė LT'!AJ337+'Hg analizė LT'!AJ316</f>
        <v>2.82124981E-2</v>
      </c>
      <c r="AK11" s="10">
        <f>'Hg analizė LT'!AK287+'Hg analizė LT'!AK337+'Hg analizė LT'!AK316</f>
        <v>2.88463087E-2</v>
      </c>
      <c r="AL11" s="10">
        <f>'Hg analizė LT'!AL287+'Hg analizė LT'!AL337+'Hg analizė LT'!AL316</f>
        <v>2.8842668700000001E-2</v>
      </c>
    </row>
    <row r="12" spans="1:44" hidden="1" x14ac:dyDescent="0.4">
      <c r="C12" s="2" t="str">
        <f>'[1]KD2.5 analize LT'!A339</f>
        <v xml:space="preserve">ŽEMĖS ŪKIO VEIKLOS 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44" x14ac:dyDescent="0.4">
      <c r="C13" s="2" t="str">
        <f>'[1]SO2 analize LT'!A339</f>
        <v>ATLIEKŲ TVARKYMAS</v>
      </c>
      <c r="D13" s="10">
        <f>'Hg analizė LT'!D378</f>
        <v>5.8638500000000003E-4</v>
      </c>
      <c r="E13" s="10">
        <f>'Hg analizė LT'!E378</f>
        <v>5.8638500000000003E-4</v>
      </c>
      <c r="F13" s="10">
        <f>'Hg analizė LT'!F378</f>
        <v>3.3992359999999999E-4</v>
      </c>
      <c r="G13" s="10">
        <f>'Hg analizė LT'!G378</f>
        <v>7.9394700000000014E-4</v>
      </c>
      <c r="H13" s="10">
        <f>'Hg analizė LT'!H378</f>
        <v>9.0266439999999999E-4</v>
      </c>
      <c r="I13" s="10">
        <f>'Hg analizė LT'!I378</f>
        <v>8.7928599999999996E-4</v>
      </c>
      <c r="J13" s="10">
        <f>'Hg analizė LT'!J378</f>
        <v>9.4993119999999996E-4</v>
      </c>
      <c r="K13" s="10">
        <f>'Hg analizė LT'!K378</f>
        <v>2.1659253000000001E-3</v>
      </c>
      <c r="L13" s="10">
        <f>'Hg analizė LT'!L378</f>
        <v>9.5370137000000011E-3</v>
      </c>
      <c r="M13" s="10">
        <f>'Hg analizė LT'!M378</f>
        <v>3.9569233999999995E-3</v>
      </c>
      <c r="N13" s="10">
        <f>'Hg analizė LT'!N378</f>
        <v>2.124157E-4</v>
      </c>
      <c r="O13" s="10">
        <f>'Hg analizė LT'!O378</f>
        <v>6.1155274999999997E-3</v>
      </c>
      <c r="P13" s="10">
        <f>'Hg analizė LT'!P378</f>
        <v>1.2347138E-3</v>
      </c>
      <c r="Q13" s="10">
        <f>'Hg analizė LT'!Q378</f>
        <v>4.6953700000000001E-4</v>
      </c>
      <c r="R13" s="10">
        <f>'Hg analizė LT'!R378</f>
        <v>2.2730240000000002E-3</v>
      </c>
      <c r="S13" s="10">
        <f>'Hg analizė LT'!S378</f>
        <v>1.4275566E-2</v>
      </c>
      <c r="T13" s="10">
        <f>'Hg analizė LT'!T378</f>
        <v>1.0487875000000001E-2</v>
      </c>
      <c r="U13" s="10">
        <f>'Hg analizė LT'!U378</f>
        <v>2.7976080800000001E-2</v>
      </c>
      <c r="V13" s="10">
        <f>'Hg analizė LT'!V378</f>
        <v>3.7451477967999997E-2</v>
      </c>
      <c r="W13" s="10">
        <f>'Hg analizė LT'!W378</f>
        <v>4.0194484512E-2</v>
      </c>
      <c r="X13" s="10">
        <f>'Hg analizė LT'!X378</f>
        <v>3.7374972300000003E-2</v>
      </c>
      <c r="Y13" s="10">
        <f>'Hg analizė LT'!Y378</f>
        <v>2.1351742E-2</v>
      </c>
      <c r="Z13" s="10">
        <f>'Hg analizė LT'!Z378</f>
        <v>2.4965773000000004E-3</v>
      </c>
      <c r="AA13" s="10">
        <f>'Hg analizė LT'!AA378</f>
        <v>1.2823056000000001E-3</v>
      </c>
      <c r="AB13" s="10">
        <f>'Hg analizė LT'!AB378</f>
        <v>1.6548000000000001E-3</v>
      </c>
      <c r="AC13" s="10">
        <f>'Hg analizė LT'!AC378</f>
        <v>1.8065873999999999E-2</v>
      </c>
      <c r="AD13" s="10">
        <f>'Hg analizė LT'!AD378</f>
        <v>2.0169317000000003E-2</v>
      </c>
      <c r="AE13" s="10">
        <f>'Hg analizė LT'!AE378</f>
        <v>2.36407072E-2</v>
      </c>
      <c r="AF13" s="10">
        <f>'Hg analizė LT'!AF378</f>
        <v>2.3877937199999998E-2</v>
      </c>
      <c r="AG13" s="10">
        <f>'Hg analizė LT'!AG378</f>
        <v>3.6620921699999996E-2</v>
      </c>
      <c r="AH13" s="10">
        <f>'Hg analizė LT'!AH378</f>
        <v>5.9957039100000005E-2</v>
      </c>
      <c r="AI13" s="10">
        <f>'Hg analizė LT'!AI378</f>
        <v>0.10338831060000001</v>
      </c>
      <c r="AJ13" s="10">
        <f>'Hg analizė LT'!AJ378</f>
        <v>8.3455114300000008E-2</v>
      </c>
      <c r="AK13" s="10">
        <f>'Hg analizė LT'!AK378</f>
        <v>7.3021281399999999E-2</v>
      </c>
      <c r="AL13" s="10">
        <f>'Hg analizė LT'!AL378</f>
        <v>7.9517800099999994E-2</v>
      </c>
    </row>
    <row r="14" spans="1:44" x14ac:dyDescent="0.4">
      <c r="C14" s="2" t="str">
        <f>'[1]KD2.5 analize LT'!A372</f>
        <v>GAISRAI</v>
      </c>
      <c r="D14" s="10">
        <f>'Hg analizė LT'!D394</f>
        <v>1.197589E-3</v>
      </c>
      <c r="E14" s="10">
        <f>'Hg analizė LT'!E394</f>
        <v>1.297943E-3</v>
      </c>
      <c r="F14" s="10">
        <f>'Hg analizė LT'!F394</f>
        <v>2.0213190000000002E-3</v>
      </c>
      <c r="G14" s="10">
        <f>'Hg analizė LT'!G394</f>
        <v>1.83416E-3</v>
      </c>
      <c r="H14" s="10">
        <f>'Hg analizė LT'!H394</f>
        <v>2.1563490000000001E-3</v>
      </c>
      <c r="I14" s="10">
        <f>'Hg analizė LT'!I394</f>
        <v>2.1152430000000002E-3</v>
      </c>
      <c r="J14" s="10">
        <f>'Hg analizė LT'!J394</f>
        <v>2.6663860000000002E-3</v>
      </c>
      <c r="K14" s="10">
        <f>'Hg analizė LT'!K394</f>
        <v>2.6163240000000002E-3</v>
      </c>
      <c r="L14" s="10">
        <f>'Hg analizė LT'!L394</f>
        <v>2.1407330000000001E-3</v>
      </c>
      <c r="M14" s="10">
        <f>'Hg analizė LT'!M394</f>
        <v>3.215463E-3</v>
      </c>
      <c r="N14" s="10">
        <f>'Hg analizė LT'!N394</f>
        <v>2.660875E-3</v>
      </c>
      <c r="O14" s="10">
        <f>'Hg analizė LT'!O394</f>
        <v>2.7118559999999999E-3</v>
      </c>
      <c r="P14" s="10">
        <f>'Hg analizė LT'!P394</f>
        <v>4.8783089999999999E-3</v>
      </c>
      <c r="Q14" s="10">
        <f>'Hg analizė LT'!Q394</f>
        <v>4.201321E-3</v>
      </c>
      <c r="R14" s="10">
        <f>'Hg analizė LT'!R394</f>
        <v>3.4664629999999999E-3</v>
      </c>
      <c r="S14" s="10">
        <f>'Hg analizė LT'!S394</f>
        <v>4.1272390000000004E-3</v>
      </c>
      <c r="T14" s="10">
        <f>'Hg analizė LT'!T394</f>
        <v>4.3732780000000004E-3</v>
      </c>
      <c r="U14" s="10">
        <f>'Hg analizė LT'!U394</f>
        <v>3.925754E-3</v>
      </c>
      <c r="V14" s="10">
        <f>'Hg analizė LT'!V394</f>
        <v>3.5816120000000001E-3</v>
      </c>
      <c r="W14" s="10">
        <f>'Hg analizė LT'!W394</f>
        <v>3.3036239999999998E-3</v>
      </c>
      <c r="X14" s="10">
        <f>'Hg analizė LT'!X394</f>
        <v>3.1155520000000002E-3</v>
      </c>
      <c r="Y14" s="10">
        <f>'Hg analizė LT'!Y394</f>
        <v>2.91136E-3</v>
      </c>
      <c r="Z14" s="10">
        <f>'Hg analizė LT'!Z394</f>
        <v>2.8963299999999999E-3</v>
      </c>
      <c r="AA14" s="10">
        <f>'Hg analizė LT'!AA394</f>
        <v>2.7653299999999999E-3</v>
      </c>
      <c r="AB14" s="10">
        <f>'Hg analizė LT'!AB394</f>
        <v>2.8969600000000001E-3</v>
      </c>
      <c r="AC14" s="10">
        <f>'Hg analizė LT'!AC394</f>
        <v>2.6125900000000001E-3</v>
      </c>
      <c r="AD14" s="10">
        <f>'Hg analizė LT'!AD394</f>
        <v>1.8546890000000001E-3</v>
      </c>
      <c r="AE14" s="10">
        <f>'Hg analizė LT'!AE394</f>
        <v>2.170141E-3</v>
      </c>
      <c r="AF14" s="10">
        <f>'Hg analizė LT'!AF394</f>
        <v>2.6360440000000001E-3</v>
      </c>
      <c r="AG14" s="10">
        <f>'Hg analizė LT'!AG394</f>
        <v>2.250691E-3</v>
      </c>
      <c r="AH14" s="10">
        <f>'Hg analizė LT'!AH394</f>
        <v>2.1503949999999998E-3</v>
      </c>
      <c r="AI14" s="10">
        <f>'Hg analizė LT'!AI394</f>
        <v>2.419006E-3</v>
      </c>
      <c r="AJ14" s="10">
        <f>'Hg analizė LT'!AJ394</f>
        <v>2.1515670000000001E-3</v>
      </c>
      <c r="AK14" s="10">
        <f>'Hg analizė LT'!AK394</f>
        <v>2.0602350000000001E-3</v>
      </c>
      <c r="AL14" s="10">
        <f>'Hg analizė LT'!AL394</f>
        <v>1.9801770000000001E-3</v>
      </c>
    </row>
    <row r="15" spans="1:44" x14ac:dyDescent="0.4">
      <c r="C15" s="2" t="s">
        <v>294</v>
      </c>
      <c r="D15" s="10">
        <f>SUM(D6:D14)</f>
        <v>0.52550420200425996</v>
      </c>
      <c r="E15" s="10">
        <f t="shared" ref="E15:R15" si="0">SUM(E6:E14)</f>
        <v>0.55467034149989303</v>
      </c>
      <c r="F15" s="10">
        <f t="shared" si="0"/>
        <v>0.30336435364075687</v>
      </c>
      <c r="G15" s="10">
        <f t="shared" si="0"/>
        <v>0.24853468785032148</v>
      </c>
      <c r="H15" s="10">
        <f t="shared" si="0"/>
        <v>0.22738636508683713</v>
      </c>
      <c r="I15" s="10">
        <f t="shared" si="0"/>
        <v>0.19789358015972017</v>
      </c>
      <c r="J15" s="10">
        <f t="shared" si="0"/>
        <v>0.19243287729159292</v>
      </c>
      <c r="K15" s="10">
        <f t="shared" si="0"/>
        <v>0.18163252335424948</v>
      </c>
      <c r="L15" s="10">
        <f t="shared" si="0"/>
        <v>0.19831281069079043</v>
      </c>
      <c r="M15" s="10">
        <f t="shared" si="0"/>
        <v>0.16859540505782403</v>
      </c>
      <c r="N15" s="10">
        <f t="shared" si="0"/>
        <v>0.14190671421260384</v>
      </c>
      <c r="O15" s="10">
        <f t="shared" si="0"/>
        <v>0.14903805843035203</v>
      </c>
      <c r="P15" s="10">
        <f t="shared" si="0"/>
        <v>0.1539798177981036</v>
      </c>
      <c r="Q15" s="10">
        <f t="shared" si="0"/>
        <v>0.15693028442027948</v>
      </c>
      <c r="R15" s="10">
        <f t="shared" si="0"/>
        <v>0.16578417059780362</v>
      </c>
      <c r="S15" s="10">
        <f>SUM(S6:S14)</f>
        <v>0.18971922896738216</v>
      </c>
      <c r="T15" s="10">
        <f t="shared" ref="T15:AL15" si="1">SUM(T6:T14)</f>
        <v>0.17620029192081194</v>
      </c>
      <c r="U15" s="10">
        <f t="shared" si="1"/>
        <v>0.2203352154140924</v>
      </c>
      <c r="V15" s="10">
        <f t="shared" si="1"/>
        <v>0.18753406558213909</v>
      </c>
      <c r="W15" s="10">
        <f t="shared" si="1"/>
        <v>0.20521743981269994</v>
      </c>
      <c r="X15" s="10">
        <f t="shared" si="1"/>
        <v>0.20976793795417636</v>
      </c>
      <c r="Y15" s="10">
        <f t="shared" si="1"/>
        <v>0.20140054864736351</v>
      </c>
      <c r="Z15" s="10">
        <f t="shared" si="1"/>
        <v>0.18686300283397109</v>
      </c>
      <c r="AA15" s="10">
        <f t="shared" si="1"/>
        <v>0.20176960535394309</v>
      </c>
      <c r="AB15" s="10">
        <f t="shared" si="1"/>
        <v>0.19248201531395243</v>
      </c>
      <c r="AC15" s="10">
        <f t="shared" si="1"/>
        <v>0.21825041607391504</v>
      </c>
      <c r="AD15" s="10">
        <f t="shared" si="1"/>
        <v>0.22233197115389641</v>
      </c>
      <c r="AE15" s="10">
        <f t="shared" si="1"/>
        <v>0.23557515167405504</v>
      </c>
      <c r="AF15" s="10">
        <f t="shared" si="1"/>
        <v>0.24243828017396174</v>
      </c>
      <c r="AG15" s="10">
        <f t="shared" si="1"/>
        <v>0.24988507338735416</v>
      </c>
      <c r="AH15" s="10">
        <f t="shared" si="1"/>
        <v>0.26299930028049467</v>
      </c>
      <c r="AI15" s="10">
        <f t="shared" si="1"/>
        <v>0.33122065201385908</v>
      </c>
      <c r="AJ15" s="10">
        <f t="shared" si="1"/>
        <v>0.30809795324041067</v>
      </c>
      <c r="AK15" s="10">
        <f t="shared" si="1"/>
        <v>0.27405207010699956</v>
      </c>
      <c r="AL15" s="10">
        <f t="shared" si="1"/>
        <v>0.28668849080699954</v>
      </c>
    </row>
    <row r="16" spans="1:44" hidden="1" x14ac:dyDescent="0.4">
      <c r="C16" s="2" t="s">
        <v>295</v>
      </c>
      <c r="D16" s="10">
        <f>D15-'Hg analizė LT'!D8</f>
        <v>0</v>
      </c>
      <c r="E16" s="10">
        <f>E15-'Hg analizė LT'!E8</f>
        <v>0</v>
      </c>
      <c r="F16" s="10">
        <f>F15-'Hg analizė LT'!F8</f>
        <v>0</v>
      </c>
      <c r="G16" s="10">
        <f>G15-'Hg analizė LT'!G8</f>
        <v>0</v>
      </c>
      <c r="H16" s="10">
        <f>H15-'Hg analizė LT'!H8</f>
        <v>0</v>
      </c>
      <c r="I16" s="10">
        <f>I15-'Hg analizė LT'!I8</f>
        <v>0</v>
      </c>
      <c r="J16" s="10">
        <f>J15-'Hg analizė LT'!J8</f>
        <v>0</v>
      </c>
      <c r="K16" s="10">
        <f>K15-'Hg analizė LT'!K8</f>
        <v>0</v>
      </c>
      <c r="L16" s="10">
        <f>L15-'Hg analizė LT'!L8</f>
        <v>0</v>
      </c>
      <c r="M16" s="10">
        <f>M15-'Hg analizė LT'!M8</f>
        <v>0</v>
      </c>
      <c r="N16" s="10">
        <f>N15-'Hg analizė LT'!N8</f>
        <v>0</v>
      </c>
      <c r="O16" s="10">
        <f>O15-'Hg analizė LT'!O8</f>
        <v>0</v>
      </c>
      <c r="P16" s="10">
        <f>P15-'Hg analizė LT'!P8</f>
        <v>0</v>
      </c>
      <c r="Q16" s="10">
        <f>Q15-'Hg analizė LT'!Q8</f>
        <v>0</v>
      </c>
      <c r="R16" s="10">
        <f>R15-'Hg analizė LT'!R8</f>
        <v>0</v>
      </c>
      <c r="S16" s="10">
        <f>S15-'Hg analizė LT'!S8</f>
        <v>0</v>
      </c>
      <c r="T16" s="10">
        <f>T15-'Hg analizė LT'!T8</f>
        <v>-3.2500000000000029E-2</v>
      </c>
      <c r="U16" s="10">
        <f>U15-'Hg analizė LT'!U8</f>
        <v>0</v>
      </c>
      <c r="V16" s="10">
        <f>V15-'Hg analizė LT'!V8</f>
        <v>-3.1839999999999979E-2</v>
      </c>
      <c r="W16" s="10">
        <f>W15-'Hg analizė LT'!W8</f>
        <v>0</v>
      </c>
      <c r="X16" s="10">
        <f>X15-'Hg analizė LT'!X8</f>
        <v>0</v>
      </c>
      <c r="Y16" s="10">
        <f>Y15-'Hg analizė LT'!Y8</f>
        <v>0</v>
      </c>
      <c r="Z16" s="10">
        <f>Z15-'Hg analizė LT'!Z8</f>
        <v>0</v>
      </c>
      <c r="AA16" s="10">
        <f>AA15-'Hg analizė LT'!AA8</f>
        <v>0</v>
      </c>
      <c r="AB16" s="10">
        <f>AB15-'Hg analizė LT'!AB8</f>
        <v>0</v>
      </c>
      <c r="AC16" s="10">
        <f>AC15-'Hg analizė LT'!AC8</f>
        <v>0</v>
      </c>
      <c r="AD16" s="10">
        <f>AD15-'Hg analizė LT'!AD8</f>
        <v>0</v>
      </c>
      <c r="AE16" s="10">
        <f>AE15-'Hg analizė LT'!AE8</f>
        <v>0</v>
      </c>
      <c r="AF16" s="10">
        <f>AF15-'Hg analizė LT'!AF8</f>
        <v>0</v>
      </c>
      <c r="AG16" s="10">
        <f>AG15-'Hg analizė LT'!AG8</f>
        <v>0</v>
      </c>
      <c r="AH16" s="10">
        <f>AH15-'Hg analizė LT'!AH8</f>
        <v>0</v>
      </c>
      <c r="AI16" s="10">
        <f>AI15-'Hg analizė LT'!AI8</f>
        <v>0</v>
      </c>
      <c r="AJ16" s="10">
        <f>AJ15-'Hg analizė LT'!AJ8</f>
        <v>0</v>
      </c>
    </row>
    <row r="19" spans="1:38" ht="20" x14ac:dyDescent="0.4">
      <c r="A19" s="45" t="s">
        <v>312</v>
      </c>
    </row>
    <row r="21" spans="1:38" x14ac:dyDescent="0.4">
      <c r="C21" s="2" t="s">
        <v>28</v>
      </c>
      <c r="D21" s="24">
        <f t="shared" ref="D21:AI28" si="2">D6/D$15</f>
        <v>0.87226531634143645</v>
      </c>
      <c r="E21" s="24">
        <f t="shared" si="2"/>
        <v>0.87797555334062138</v>
      </c>
      <c r="F21" s="24">
        <f t="shared" si="2"/>
        <v>0.82190935423897993</v>
      </c>
      <c r="G21" s="24">
        <f t="shared" si="2"/>
        <v>0.79447662500502181</v>
      </c>
      <c r="H21" s="24">
        <f t="shared" si="2"/>
        <v>0.78770774110223241</v>
      </c>
      <c r="I21" s="24">
        <f t="shared" si="2"/>
        <v>0.75104508130098491</v>
      </c>
      <c r="J21" s="24">
        <f t="shared" si="2"/>
        <v>0.73715054306989403</v>
      </c>
      <c r="K21" s="24">
        <f t="shared" si="2"/>
        <v>0.70604645925599685</v>
      </c>
      <c r="L21" s="24">
        <f t="shared" si="2"/>
        <v>0.6900915756440108</v>
      </c>
      <c r="M21" s="24">
        <f t="shared" si="2"/>
        <v>0.67949064187549546</v>
      </c>
      <c r="N21" s="24">
        <f t="shared" si="2"/>
        <v>0.65834728482285088</v>
      </c>
      <c r="O21" s="24">
        <f t="shared" si="2"/>
        <v>0.62530269772368963</v>
      </c>
      <c r="P21" s="24">
        <f t="shared" si="2"/>
        <v>0.66122756511830305</v>
      </c>
      <c r="Q21" s="24">
        <f t="shared" si="2"/>
        <v>0.67762127872788203</v>
      </c>
      <c r="R21" s="24">
        <f t="shared" si="2"/>
        <v>0.6837793957724323</v>
      </c>
      <c r="S21" s="24">
        <f t="shared" si="2"/>
        <v>0.66145166561674729</v>
      </c>
      <c r="T21" s="24">
        <f t="shared" si="2"/>
        <v>0.8435791926315388</v>
      </c>
      <c r="U21" s="24">
        <f t="shared" si="2"/>
        <v>0.65212952786488587</v>
      </c>
      <c r="V21" s="24">
        <f t="shared" si="2"/>
        <v>0.69891941815014624</v>
      </c>
      <c r="W21" s="24">
        <f t="shared" si="2"/>
        <v>0.57359842373745151</v>
      </c>
      <c r="X21" s="24">
        <f t="shared" si="2"/>
        <v>0.59744735645624358</v>
      </c>
      <c r="Y21" s="24">
        <f t="shared" si="2"/>
        <v>0.66420375167012324</v>
      </c>
      <c r="Z21" s="24">
        <f t="shared" si="2"/>
        <v>0.74236204008373752</v>
      </c>
      <c r="AA21" s="24">
        <f t="shared" si="2"/>
        <v>0.76846063968856293</v>
      </c>
      <c r="AB21" s="24">
        <f t="shared" si="2"/>
        <v>0.75656730714541764</v>
      </c>
      <c r="AC21" s="24">
        <f t="shared" si="2"/>
        <v>0.70838811114861489</v>
      </c>
      <c r="AD21" s="24">
        <f t="shared" si="2"/>
        <v>0.70334913682637712</v>
      </c>
      <c r="AE21" s="24">
        <f t="shared" si="2"/>
        <v>0.70110747600630829</v>
      </c>
      <c r="AF21" s="24">
        <f t="shared" si="2"/>
        <v>0.7057590075182224</v>
      </c>
      <c r="AG21" s="24">
        <f t="shared" si="2"/>
        <v>0.66443584544414935</v>
      </c>
      <c r="AH21" s="24">
        <f t="shared" si="2"/>
        <v>0.60047688275812694</v>
      </c>
      <c r="AI21" s="24">
        <f t="shared" si="2"/>
        <v>0.55017100803356656</v>
      </c>
      <c r="AJ21" s="24">
        <f t="shared" ref="AJ21:AL26" si="3">AJ6/AJ$15</f>
        <v>0.58108857302372297</v>
      </c>
      <c r="AK21" s="24">
        <f t="shared" si="3"/>
        <v>0.56205450278065927</v>
      </c>
      <c r="AL21" s="24">
        <f t="shared" si="3"/>
        <v>0.55738477519690699</v>
      </c>
    </row>
    <row r="22" spans="1:38" x14ac:dyDescent="0.4">
      <c r="C22" s="2" t="s">
        <v>66</v>
      </c>
      <c r="D22" s="24">
        <f t="shared" si="2"/>
        <v>1.0770608452630637E-2</v>
      </c>
      <c r="E22" s="24">
        <f t="shared" si="2"/>
        <v>1.2484893245371649E-2</v>
      </c>
      <c r="F22" s="24">
        <f t="shared" si="2"/>
        <v>7.8849079375772641E-3</v>
      </c>
      <c r="G22" s="24">
        <f t="shared" si="2"/>
        <v>1.2074773247778331E-2</v>
      </c>
      <c r="H22" s="24">
        <f t="shared" si="2"/>
        <v>9.4288854970755297E-3</v>
      </c>
      <c r="I22" s="24">
        <f t="shared" si="2"/>
        <v>9.4040443277542633E-3</v>
      </c>
      <c r="J22" s="24">
        <f t="shared" si="2"/>
        <v>1.1375395051039097E-2</v>
      </c>
      <c r="K22" s="24">
        <f t="shared" si="2"/>
        <v>1.6362708314102529E-2</v>
      </c>
      <c r="L22" s="24">
        <f t="shared" si="2"/>
        <v>1.9035583162027716E-2</v>
      </c>
      <c r="M22" s="24">
        <f t="shared" si="2"/>
        <v>1.5350359039218064E-2</v>
      </c>
      <c r="N22" s="24">
        <f t="shared" si="2"/>
        <v>1.9851069173369672E-2</v>
      </c>
      <c r="O22" s="24">
        <f t="shared" si="2"/>
        <v>2.654355566399642E-2</v>
      </c>
      <c r="P22" s="24">
        <f t="shared" si="2"/>
        <v>2.5399432574521257E-2</v>
      </c>
      <c r="Q22" s="24">
        <f t="shared" si="2"/>
        <v>2.7356096472130224E-2</v>
      </c>
      <c r="R22" s="24">
        <f t="shared" si="2"/>
        <v>3.1583232470985795E-2</v>
      </c>
      <c r="S22" s="24">
        <f t="shared" si="2"/>
        <v>2.9301194350498553E-2</v>
      </c>
      <c r="T22" s="24">
        <f t="shared" si="2"/>
        <v>2.754251963544441E-2</v>
      </c>
      <c r="U22" s="24">
        <f t="shared" si="2"/>
        <v>1.3052838578685295E-2</v>
      </c>
      <c r="V22" s="24">
        <f t="shared" si="2"/>
        <v>2.988790320628459E-2</v>
      </c>
      <c r="W22" s="24">
        <f t="shared" si="2"/>
        <v>2.484681616072109E-2</v>
      </c>
      <c r="X22" s="24">
        <f t="shared" si="2"/>
        <v>2.5976324376084249E-2</v>
      </c>
      <c r="Y22" s="24">
        <f t="shared" si="2"/>
        <v>2.7125050237898223E-2</v>
      </c>
      <c r="Z22" s="24">
        <f t="shared" si="2"/>
        <v>2.7694085621635969E-2</v>
      </c>
      <c r="AA22" s="24">
        <f t="shared" si="2"/>
        <v>2.7085348114813074E-2</v>
      </c>
      <c r="AB22" s="24">
        <f t="shared" si="2"/>
        <v>2.3622986244109644E-2</v>
      </c>
      <c r="AC22" s="24">
        <f t="shared" si="2"/>
        <v>2.3120230837457224E-2</v>
      </c>
      <c r="AD22" s="24">
        <f t="shared" si="2"/>
        <v>2.5160573942502755E-2</v>
      </c>
      <c r="AE22" s="24">
        <f t="shared" si="2"/>
        <v>2.5011126844788158E-2</v>
      </c>
      <c r="AF22" s="24">
        <f t="shared" si="2"/>
        <v>2.3981361342062649E-2</v>
      </c>
      <c r="AG22" s="24">
        <f t="shared" si="2"/>
        <v>2.2846502684657405E-2</v>
      </c>
      <c r="AH22" s="24">
        <f t="shared" si="2"/>
        <v>1.8026663930069842E-2</v>
      </c>
      <c r="AI22" s="24">
        <f t="shared" si="2"/>
        <v>1.4407314190663233E-2</v>
      </c>
      <c r="AJ22" s="24">
        <f t="shared" si="3"/>
        <v>1.6050090394925106E-2</v>
      </c>
      <c r="AK22" s="24">
        <f t="shared" si="3"/>
        <v>1.9912274327537081E-2</v>
      </c>
      <c r="AL22" s="24">
        <f t="shared" si="3"/>
        <v>1.851138141284055E-2</v>
      </c>
    </row>
    <row r="23" spans="1:38" x14ac:dyDescent="0.4">
      <c r="C23" s="2" t="s">
        <v>153</v>
      </c>
      <c r="D23" s="24">
        <f t="shared" si="2"/>
        <v>5.7088030667653555E-6</v>
      </c>
      <c r="E23" s="24">
        <f t="shared" si="2"/>
        <v>5.4086180124353714E-6</v>
      </c>
      <c r="F23" s="24">
        <f t="shared" si="2"/>
        <v>9.889098583917974E-6</v>
      </c>
      <c r="G23" s="24">
        <f t="shared" si="2"/>
        <v>1.2070749664556812E-5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  <c r="AH23" s="24">
        <f t="shared" si="2"/>
        <v>0</v>
      </c>
      <c r="AI23" s="24">
        <f t="shared" si="2"/>
        <v>0</v>
      </c>
      <c r="AJ23" s="24">
        <f t="shared" si="3"/>
        <v>0</v>
      </c>
      <c r="AK23" s="24">
        <f t="shared" si="3"/>
        <v>0</v>
      </c>
      <c r="AL23" s="24">
        <f t="shared" si="3"/>
        <v>0</v>
      </c>
    </row>
    <row r="24" spans="1:38" x14ac:dyDescent="0.4">
      <c r="C24" s="2" t="s">
        <v>119</v>
      </c>
      <c r="D24" s="24">
        <f t="shared" si="2"/>
        <v>2.8374670603750827E-4</v>
      </c>
      <c r="E24" s="24">
        <f t="shared" si="2"/>
        <v>1.6134457731153837E-4</v>
      </c>
      <c r="F24" s="24">
        <f t="shared" si="2"/>
        <v>9.7509940688970096E-5</v>
      </c>
      <c r="G24" s="24">
        <f t="shared" si="2"/>
        <v>1.1882864475016078E-4</v>
      </c>
      <c r="H24" s="24">
        <f t="shared" si="2"/>
        <v>1.2981446851215213E-4</v>
      </c>
      <c r="I24" s="24">
        <f t="shared" si="2"/>
        <v>1.4920665999789705E-4</v>
      </c>
      <c r="J24" s="24">
        <f t="shared" si="2"/>
        <v>7.7557464588792887E-4</v>
      </c>
      <c r="K24" s="24">
        <f t="shared" si="2"/>
        <v>8.2576077912291834E-4</v>
      </c>
      <c r="L24" s="24">
        <f t="shared" si="2"/>
        <v>5.2711192366276002E-4</v>
      </c>
      <c r="M24" s="24">
        <f t="shared" si="2"/>
        <v>5.2891758051077341E-4</v>
      </c>
      <c r="N24" s="24">
        <f t="shared" si="2"/>
        <v>6.0887365944639008E-4</v>
      </c>
      <c r="O24" s="24">
        <f t="shared" si="2"/>
        <v>6.7374956550746525E-4</v>
      </c>
      <c r="P24" s="24">
        <f t="shared" si="2"/>
        <v>7.4294407849221093E-4</v>
      </c>
      <c r="Q24" s="24">
        <f t="shared" si="2"/>
        <v>8.0007276917477734E-4</v>
      </c>
      <c r="R24" s="24">
        <f t="shared" si="2"/>
        <v>9.8580658697503183E-4</v>
      </c>
      <c r="S24" s="24">
        <f t="shared" si="2"/>
        <v>8.5077969302692607E-4</v>
      </c>
      <c r="T24" s="24">
        <f t="shared" si="2"/>
        <v>1.0380108841939032E-3</v>
      </c>
      <c r="U24" s="24">
        <f t="shared" si="2"/>
        <v>7.756754351372861E-4</v>
      </c>
      <c r="V24" s="24">
        <f t="shared" si="2"/>
        <v>9.6733312732241435E-4</v>
      </c>
      <c r="W24" s="24">
        <f t="shared" si="2"/>
        <v>7.6845077515772626E-4</v>
      </c>
      <c r="X24" s="24">
        <f t="shared" si="2"/>
        <v>9.0498746389859662E-4</v>
      </c>
      <c r="Y24" s="24">
        <f t="shared" si="2"/>
        <v>7.7983674035818037E-4</v>
      </c>
      <c r="Z24" s="24">
        <f t="shared" si="2"/>
        <v>7.6949653912405166E-4</v>
      </c>
      <c r="AA24" s="24">
        <f t="shared" si="2"/>
        <v>6.8142500304684028E-4</v>
      </c>
      <c r="AB24" s="24">
        <f t="shared" si="2"/>
        <v>7.2521432054168994E-4</v>
      </c>
      <c r="AC24" s="24">
        <f t="shared" si="2"/>
        <v>6.0055452022910372E-4</v>
      </c>
      <c r="AD24" s="24">
        <f t="shared" si="2"/>
        <v>5.7077510372346171E-4</v>
      </c>
      <c r="AE24" s="24">
        <f t="shared" si="2"/>
        <v>6.9022209218414247E-4</v>
      </c>
      <c r="AF24" s="24">
        <f t="shared" si="2"/>
        <v>5.8406854668384162E-4</v>
      </c>
      <c r="AG24" s="24">
        <f t="shared" si="2"/>
        <v>6.2000376914876914E-4</v>
      </c>
      <c r="AH24" s="24">
        <f t="shared" si="2"/>
        <v>4.2396531236286051E-4</v>
      </c>
      <c r="AI24" s="24">
        <f t="shared" si="2"/>
        <v>3.5786450252539321E-4</v>
      </c>
      <c r="AJ24" s="24">
        <f t="shared" si="3"/>
        <v>3.0046885880609327E-4</v>
      </c>
      <c r="AK24" s="24">
        <f t="shared" si="3"/>
        <v>2.7383484813755702E-4</v>
      </c>
      <c r="AL24" s="24">
        <f t="shared" si="3"/>
        <v>2.6176497978097808E-4</v>
      </c>
    </row>
    <row r="25" spans="1:38" x14ac:dyDescent="0.4">
      <c r="C25" s="2" t="s">
        <v>90</v>
      </c>
      <c r="D25" s="24">
        <f t="shared" si="2"/>
        <v>2.2700158956741965E-2</v>
      </c>
      <c r="E25" s="24">
        <f t="shared" si="2"/>
        <v>2.4035033876241795E-2</v>
      </c>
      <c r="F25" s="24">
        <f t="shared" si="2"/>
        <v>2.7790114096956656E-2</v>
      </c>
      <c r="G25" s="24">
        <f t="shared" si="2"/>
        <v>2.5541898658483872E-2</v>
      </c>
      <c r="H25" s="24">
        <f t="shared" si="2"/>
        <v>2.137258161829771E-2</v>
      </c>
      <c r="I25" s="24">
        <f t="shared" si="2"/>
        <v>3.2904170586706416E-2</v>
      </c>
      <c r="J25" s="24">
        <f t="shared" si="2"/>
        <v>3.718862458251531E-2</v>
      </c>
      <c r="K25" s="24">
        <f t="shared" si="2"/>
        <v>4.3039037810446733E-2</v>
      </c>
      <c r="L25" s="24">
        <f t="shared" si="2"/>
        <v>4.0398453916080199E-2</v>
      </c>
      <c r="M25" s="24">
        <f t="shared" si="2"/>
        <v>3.9899341158132061E-2</v>
      </c>
      <c r="N25" s="24">
        <f t="shared" si="2"/>
        <v>3.8871453566016491E-2</v>
      </c>
      <c r="O25" s="24">
        <f t="shared" si="2"/>
        <v>3.9925108163034677E-2</v>
      </c>
      <c r="P25" s="24">
        <f t="shared" si="2"/>
        <v>3.8743367082596042E-2</v>
      </c>
      <c r="Q25" s="24">
        <f t="shared" si="2"/>
        <v>3.7797489470996197E-2</v>
      </c>
      <c r="R25" s="24">
        <f t="shared" si="2"/>
        <v>3.7792826949758947E-2</v>
      </c>
      <c r="S25" s="24">
        <f t="shared" si="2"/>
        <v>3.1894500272507058E-2</v>
      </c>
      <c r="T25" s="24">
        <f t="shared" si="2"/>
        <v>3.7650334898318198E-2</v>
      </c>
      <c r="U25" s="24">
        <f t="shared" si="2"/>
        <v>3.8096497576315842E-2</v>
      </c>
      <c r="V25" s="24">
        <f t="shared" si="2"/>
        <v>4.5410416361234544E-2</v>
      </c>
      <c r="W25" s="24">
        <f t="shared" si="2"/>
        <v>3.340359379912592E-2</v>
      </c>
      <c r="X25" s="24">
        <f t="shared" si="2"/>
        <v>3.5138830423218387E-2</v>
      </c>
      <c r="Y25" s="24">
        <f t="shared" si="2"/>
        <v>3.605253336580249E-2</v>
      </c>
      <c r="Z25" s="24">
        <f t="shared" si="2"/>
        <v>3.9071404661558305E-2</v>
      </c>
      <c r="AA25" s="24">
        <f t="shared" si="2"/>
        <v>3.5932072064482116E-2</v>
      </c>
      <c r="AB25" s="24">
        <f t="shared" si="2"/>
        <v>4.1983143135836822E-2</v>
      </c>
      <c r="AC25" s="24">
        <f t="shared" si="2"/>
        <v>3.9523406897325801E-2</v>
      </c>
      <c r="AD25" s="24">
        <f t="shared" si="2"/>
        <v>4.169890615318967E-2</v>
      </c>
      <c r="AE25" s="24">
        <f t="shared" si="2"/>
        <v>4.1566353371379101E-2</v>
      </c>
      <c r="AF25" s="24">
        <f t="shared" si="2"/>
        <v>4.3392487326883236E-2</v>
      </c>
      <c r="AG25" s="24">
        <f t="shared" si="2"/>
        <v>4.3904183036149319E-2</v>
      </c>
      <c r="AH25" s="24">
        <f t="shared" si="2"/>
        <v>3.793926443666671E-2</v>
      </c>
      <c r="AI25" s="24">
        <f t="shared" si="2"/>
        <v>3.063214789993067E-2</v>
      </c>
      <c r="AJ25" s="24">
        <f t="shared" si="3"/>
        <v>3.3135565792070866E-2</v>
      </c>
      <c r="AK25" s="24">
        <f t="shared" si="3"/>
        <v>3.8532823327614374E-2</v>
      </c>
      <c r="AL25" s="24">
        <f t="shared" si="3"/>
        <v>3.8962150062451274E-2</v>
      </c>
    </row>
    <row r="26" spans="1:38" x14ac:dyDescent="0.4">
      <c r="C26" s="2" t="s">
        <v>218</v>
      </c>
      <c r="D26" s="24">
        <f t="shared" si="2"/>
        <v>9.05796753260103E-2</v>
      </c>
      <c r="E26" s="24">
        <f t="shared" si="2"/>
        <v>8.1940562888395879E-2</v>
      </c>
      <c r="F26" s="24">
        <f t="shared" si="2"/>
        <v>0.13452470440323083</v>
      </c>
      <c r="G26" s="24">
        <f t="shared" si="2"/>
        <v>0.15720139646474487</v>
      </c>
      <c r="H26" s="24">
        <f t="shared" si="2"/>
        <v>0.16790804490594388</v>
      </c>
      <c r="I26" s="24">
        <f t="shared" si="2"/>
        <v>0.19136548022141533</v>
      </c>
      <c r="J26" s="24">
        <f t="shared" si="2"/>
        <v>0.19471724648809274</v>
      </c>
      <c r="K26" s="24">
        <f t="shared" si="2"/>
        <v>0.20739677731905867</v>
      </c>
      <c r="L26" s="24">
        <f t="shared" si="2"/>
        <v>0.19106178702231261</v>
      </c>
      <c r="M26" s="24">
        <f t="shared" si="2"/>
        <v>0.22218873632500336</v>
      </c>
      <c r="N26" s="24">
        <f t="shared" si="2"/>
        <v>0.26207357563280731</v>
      </c>
      <c r="O26" s="24">
        <f t="shared" si="2"/>
        <v>0.24832583294350538</v>
      </c>
      <c r="P26" s="24">
        <f t="shared" si="2"/>
        <v>0.23418653506449411</v>
      </c>
      <c r="Q26" s="24">
        <f t="shared" si="2"/>
        <v>0.22666115805116979</v>
      </c>
      <c r="R26" s="24">
        <f t="shared" si="2"/>
        <v>0.21123850289035956</v>
      </c>
      <c r="S26" s="24">
        <f t="shared" si="2"/>
        <v>0.1795016503353751</v>
      </c>
      <c r="T26" s="24">
        <f t="shared" si="2"/>
        <v>5.8475561462920655E-3</v>
      </c>
      <c r="U26" s="24">
        <f t="shared" si="2"/>
        <v>0.15115773453375</v>
      </c>
      <c r="V26" s="24">
        <f t="shared" si="2"/>
        <v>6.0115355388923614E-3</v>
      </c>
      <c r="W26" s="24">
        <f t="shared" si="2"/>
        <v>0.15542164364349578</v>
      </c>
      <c r="X26" s="24">
        <f t="shared" si="2"/>
        <v>0.14750717674861882</v>
      </c>
      <c r="Y26" s="24">
        <f t="shared" si="2"/>
        <v>0.15136695160338173</v>
      </c>
      <c r="Z26" s="24">
        <f t="shared" si="2"/>
        <v>0.16124275347737485</v>
      </c>
      <c r="AA26" s="24">
        <f t="shared" si="2"/>
        <v>0.14777983456772067</v>
      </c>
      <c r="AB26" s="24">
        <f t="shared" si="2"/>
        <v>0.153453633326848</v>
      </c>
      <c r="AC26" s="24">
        <f t="shared" si="2"/>
        <v>0.13362119222775448</v>
      </c>
      <c r="AD26" s="24">
        <f t="shared" si="2"/>
        <v>0.13016150331329815</v>
      </c>
      <c r="AE26" s="24">
        <f t="shared" si="2"/>
        <v>0.12205958096881417</v>
      </c>
      <c r="AF26" s="24">
        <f t="shared" si="2"/>
        <v>0.11691923560776181</v>
      </c>
      <c r="AG26" s="24">
        <f t="shared" si="2"/>
        <v>0.11263550326741673</v>
      </c>
      <c r="AH26" s="24">
        <f t="shared" si="2"/>
        <v>0.10698265573327356</v>
      </c>
      <c r="AI26" s="24">
        <f t="shared" si="2"/>
        <v>8.4985048875582142E-2</v>
      </c>
      <c r="AJ26" s="24">
        <f t="shared" si="3"/>
        <v>9.1569897830465694E-2</v>
      </c>
      <c r="AK26" s="24">
        <f t="shared" si="3"/>
        <v>0.10525849590823155</v>
      </c>
      <c r="AL26" s="24">
        <f t="shared" si="3"/>
        <v>0.10060630135102655</v>
      </c>
    </row>
    <row r="27" spans="1:38" hidden="1" x14ac:dyDescent="0.4">
      <c r="C27" s="2" t="s">
        <v>233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  <c r="AE27" s="24">
        <f t="shared" si="2"/>
        <v>0</v>
      </c>
      <c r="AF27" s="24">
        <f t="shared" si="2"/>
        <v>0</v>
      </c>
      <c r="AG27" s="24">
        <f t="shared" si="2"/>
        <v>0</v>
      </c>
      <c r="AH27" s="24">
        <f t="shared" si="2"/>
        <v>0</v>
      </c>
      <c r="AI27" s="24">
        <f t="shared" si="2"/>
        <v>0</v>
      </c>
    </row>
    <row r="28" spans="1:38" x14ac:dyDescent="0.4">
      <c r="C28" s="2" t="s">
        <v>264</v>
      </c>
      <c r="D28" s="24">
        <f t="shared" si="2"/>
        <v>1.1158521621017342E-3</v>
      </c>
      <c r="E28" s="24">
        <f t="shared" si="2"/>
        <v>1.0571774910739717E-3</v>
      </c>
      <c r="F28" s="24">
        <f t="shared" si="2"/>
        <v>1.1205126638000999E-3</v>
      </c>
      <c r="G28" s="24">
        <f t="shared" si="2"/>
        <v>3.1945118279752961E-3</v>
      </c>
      <c r="H28" s="24">
        <f t="shared" si="2"/>
        <v>3.9697384654320822E-3</v>
      </c>
      <c r="I28" s="24">
        <f t="shared" si="2"/>
        <v>4.4432265022964724E-3</v>
      </c>
      <c r="J28" s="24">
        <f t="shared" si="2"/>
        <v>4.9364288128403979E-3</v>
      </c>
      <c r="K28" s="24">
        <f t="shared" si="2"/>
        <v>1.1924765785341527E-2</v>
      </c>
      <c r="L28" s="24">
        <f t="shared" si="2"/>
        <v>4.8090759577151698E-2</v>
      </c>
      <c r="M28" s="24">
        <f t="shared" si="2"/>
        <v>2.3469936198100259E-2</v>
      </c>
      <c r="N28" s="24">
        <f t="shared" si="2"/>
        <v>1.4968685673446007E-3</v>
      </c>
      <c r="O28" s="24">
        <f t="shared" si="2"/>
        <v>4.1033327758076554E-2</v>
      </c>
      <c r="P28" s="24">
        <f t="shared" si="2"/>
        <v>8.0186729511457222E-3</v>
      </c>
      <c r="Q28" s="24">
        <f t="shared" si="2"/>
        <v>2.9920101256078755E-3</v>
      </c>
      <c r="R28" s="24">
        <f t="shared" si="2"/>
        <v>1.3710742055792594E-2</v>
      </c>
      <c r="S28" s="24">
        <f t="shared" si="2"/>
        <v>7.5245751723218068E-2</v>
      </c>
      <c r="T28" s="24">
        <f t="shared" si="2"/>
        <v>5.9522460977042363E-2</v>
      </c>
      <c r="U28" s="24">
        <f t="shared" si="2"/>
        <v>0.12697053781177223</v>
      </c>
      <c r="V28" s="24">
        <f t="shared" si="2"/>
        <v>0.19970493281710686</v>
      </c>
      <c r="W28" s="24">
        <f t="shared" si="2"/>
        <v>0.19586290789264857</v>
      </c>
      <c r="X28" s="24">
        <f t="shared" si="2"/>
        <v>0.17817294990125962</v>
      </c>
      <c r="Y28" s="24">
        <f t="shared" si="2"/>
        <v>0.1060163050369104</v>
      </c>
      <c r="Z28" s="24">
        <f t="shared" si="2"/>
        <v>1.3360468697049809E-2</v>
      </c>
      <c r="AA28" s="24">
        <f t="shared" si="2"/>
        <v>6.3552961693639975E-3</v>
      </c>
      <c r="AB28" s="24">
        <f t="shared" si="2"/>
        <v>8.5971668433588392E-3</v>
      </c>
      <c r="AC28" s="24">
        <f t="shared" si="2"/>
        <v>8.2775897178045316E-2</v>
      </c>
      <c r="AD28" s="24">
        <f t="shared" si="2"/>
        <v>9.071712401649587E-2</v>
      </c>
      <c r="AE28" s="24">
        <f t="shared" si="2"/>
        <v>0.10035314434482293</v>
      </c>
      <c r="AF28" s="24">
        <f t="shared" si="2"/>
        <v>9.8490787770257937E-2</v>
      </c>
      <c r="AG28" s="24">
        <f t="shared" si="2"/>
        <v>0.14655105726636514</v>
      </c>
      <c r="AH28" s="24">
        <f t="shared" si="2"/>
        <v>0.22797413923175641</v>
      </c>
      <c r="AI28" s="24">
        <f t="shared" ref="AI28:AL28" si="4">AI13/AI$15</f>
        <v>0.31214330981896016</v>
      </c>
      <c r="AJ28" s="24">
        <f t="shared" si="4"/>
        <v>0.2708720178834797</v>
      </c>
      <c r="AK28" s="24">
        <f t="shared" si="4"/>
        <v>0.26645039160437622</v>
      </c>
      <c r="AL28" s="24">
        <f t="shared" si="4"/>
        <v>0.2773665586510477</v>
      </c>
    </row>
    <row r="29" spans="1:38" x14ac:dyDescent="0.4">
      <c r="C29" s="2" t="s">
        <v>285</v>
      </c>
      <c r="D29" s="24">
        <f t="shared" ref="D29:AL29" si="5">D14/D$15</f>
        <v>2.2789332519748185E-3</v>
      </c>
      <c r="E29" s="24">
        <f t="shared" si="5"/>
        <v>2.3400259629714677E-3</v>
      </c>
      <c r="F29" s="24">
        <f t="shared" si="5"/>
        <v>6.6630076201821655E-3</v>
      </c>
      <c r="G29" s="24">
        <f t="shared" si="5"/>
        <v>7.3798954015811746E-3</v>
      </c>
      <c r="H29" s="24">
        <f t="shared" si="5"/>
        <v>9.4831939425062128E-3</v>
      </c>
      <c r="I29" s="24">
        <f t="shared" si="5"/>
        <v>1.068879040084466E-2</v>
      </c>
      <c r="J29" s="24">
        <f t="shared" si="5"/>
        <v>1.3856187349730441E-2</v>
      </c>
      <c r="K29" s="24">
        <f t="shared" si="5"/>
        <v>1.4404490735930683E-2</v>
      </c>
      <c r="L29" s="24">
        <f t="shared" si="5"/>
        <v>1.0794728754754193E-2</v>
      </c>
      <c r="M29" s="24">
        <f t="shared" si="5"/>
        <v>1.9072067823539891E-2</v>
      </c>
      <c r="N29" s="24">
        <f t="shared" si="5"/>
        <v>1.8750874578164725E-2</v>
      </c>
      <c r="O29" s="24">
        <f t="shared" si="5"/>
        <v>1.8195728182189754E-2</v>
      </c>
      <c r="P29" s="24">
        <f t="shared" si="5"/>
        <v>3.1681483130447503E-2</v>
      </c>
      <c r="Q29" s="24">
        <f t="shared" si="5"/>
        <v>2.6771894383039046E-2</v>
      </c>
      <c r="R29" s="24">
        <f t="shared" si="5"/>
        <v>2.0909493273695727E-2</v>
      </c>
      <c r="S29" s="24">
        <f t="shared" si="5"/>
        <v>2.1754458008626968E-2</v>
      </c>
      <c r="T29" s="24">
        <f t="shared" si="5"/>
        <v>2.4819924827170218E-2</v>
      </c>
      <c r="U29" s="24">
        <f t="shared" si="5"/>
        <v>1.7817188199453445E-2</v>
      </c>
      <c r="V29" s="24">
        <f t="shared" si="5"/>
        <v>1.9098460799012913E-2</v>
      </c>
      <c r="W29" s="24">
        <f t="shared" si="5"/>
        <v>1.6098163991399499E-2</v>
      </c>
      <c r="X29" s="24">
        <f t="shared" si="5"/>
        <v>1.4852374630676828E-2</v>
      </c>
      <c r="Y29" s="24">
        <f t="shared" si="5"/>
        <v>1.4455571345525785E-2</v>
      </c>
      <c r="Z29" s="24">
        <f t="shared" si="5"/>
        <v>1.5499750919519401E-2</v>
      </c>
      <c r="AA29" s="24">
        <f t="shared" si="5"/>
        <v>1.3705384392010252E-2</v>
      </c>
      <c r="AB29" s="24">
        <f t="shared" si="5"/>
        <v>1.5050548983887371E-2</v>
      </c>
      <c r="AC29" s="24">
        <f t="shared" si="5"/>
        <v>1.1970607190573201E-2</v>
      </c>
      <c r="AD29" s="24">
        <f t="shared" si="5"/>
        <v>8.3419806444130305E-3</v>
      </c>
      <c r="AE29" s="24">
        <f t="shared" si="5"/>
        <v>9.2120963717032284E-3</v>
      </c>
      <c r="AF29" s="24">
        <f t="shared" si="5"/>
        <v>1.0873051888128002E-2</v>
      </c>
      <c r="AG29" s="24">
        <f t="shared" si="5"/>
        <v>9.0069045321132003E-3</v>
      </c>
      <c r="AH29" s="24">
        <f t="shared" si="5"/>
        <v>8.1764285977436249E-3</v>
      </c>
      <c r="AI29" s="24">
        <f t="shared" si="5"/>
        <v>7.3033066787718988E-3</v>
      </c>
      <c r="AJ29" s="24">
        <f t="shared" si="5"/>
        <v>6.9833862165293893E-3</v>
      </c>
      <c r="AK29" s="24">
        <f t="shared" si="5"/>
        <v>7.5176772034439001E-3</v>
      </c>
      <c r="AL29" s="24">
        <f t="shared" si="5"/>
        <v>6.9070683459458004E-3</v>
      </c>
    </row>
    <row r="46" spans="1:1" ht="20" x14ac:dyDescent="0.4">
      <c r="A46" s="45" t="s">
        <v>320</v>
      </c>
    </row>
    <row r="47" spans="1:1" ht="20" x14ac:dyDescent="0.4">
      <c r="A47" s="45"/>
    </row>
    <row r="49" spans="3:31" x14ac:dyDescent="0.4">
      <c r="D49" s="2" t="s">
        <v>297</v>
      </c>
      <c r="E49" s="2" t="s">
        <v>297</v>
      </c>
      <c r="F49" s="2" t="s">
        <v>297</v>
      </c>
      <c r="H49" s="2" t="s">
        <v>298</v>
      </c>
      <c r="I49" s="2" t="s">
        <v>298</v>
      </c>
      <c r="J49" s="2" t="s">
        <v>298</v>
      </c>
    </row>
    <row r="50" spans="3:31" x14ac:dyDescent="0.4">
      <c r="D50" s="46">
        <v>2022</v>
      </c>
      <c r="E50" s="46">
        <v>2023</v>
      </c>
      <c r="F50" s="46">
        <v>2024</v>
      </c>
      <c r="H50" s="46">
        <v>2022</v>
      </c>
      <c r="I50" s="46">
        <v>2023</v>
      </c>
      <c r="J50" s="46">
        <v>2024</v>
      </c>
      <c r="Z50" s="10"/>
      <c r="AA50" s="10"/>
      <c r="AB50" s="10"/>
      <c r="AC50" s="10"/>
      <c r="AD50" s="10"/>
      <c r="AE50" s="10"/>
    </row>
    <row r="51" spans="3:31" x14ac:dyDescent="0.4">
      <c r="C51" s="2" t="s">
        <v>314</v>
      </c>
      <c r="D51" s="10">
        <f>'Hg analizė LT'!AJ386</f>
        <v>8.110908E-2</v>
      </c>
      <c r="E51" s="10">
        <f>'Hg analizė LT'!AK386</f>
        <v>7.0039457999999999E-2</v>
      </c>
      <c r="F51" s="10">
        <f>'Hg analizė LT'!AL386</f>
        <v>7.6102902E-2</v>
      </c>
      <c r="G51" s="10"/>
      <c r="H51" s="24">
        <f t="shared" ref="H51:H56" si="6">D51/AJ$15</f>
        <v>0.26325744506556359</v>
      </c>
      <c r="I51" s="24">
        <f t="shared" ref="I51:J56" si="7">E51/AK$15</f>
        <v>0.25556989214733583</v>
      </c>
      <c r="J51" s="24">
        <f t="shared" si="7"/>
        <v>0.26545503025174788</v>
      </c>
      <c r="Z51" s="10"/>
      <c r="AA51" s="10"/>
      <c r="AB51" s="10"/>
      <c r="AC51" s="10"/>
      <c r="AD51" s="10"/>
      <c r="AE51" s="10"/>
    </row>
    <row r="52" spans="3:31" x14ac:dyDescent="0.4">
      <c r="C52" s="2" t="s">
        <v>317</v>
      </c>
      <c r="D52" s="10">
        <f>'Hg analizė LT'!AJ51</f>
        <v>6.7141999999999993E-2</v>
      </c>
      <c r="E52" s="10">
        <f>'Hg analizė LT'!AK51</f>
        <v>4.9914E-2</v>
      </c>
      <c r="F52" s="10">
        <f>'Hg analizė LT'!AL51</f>
        <v>5.7023999999999998E-2</v>
      </c>
      <c r="G52" s="10"/>
      <c r="H52" s="24">
        <f t="shared" si="6"/>
        <v>0.21792420005987087</v>
      </c>
      <c r="I52" s="24">
        <f t="shared" si="7"/>
        <v>0.18213327117183176</v>
      </c>
      <c r="J52" s="24">
        <f t="shared" si="7"/>
        <v>0.19890578739133588</v>
      </c>
      <c r="Z52" s="10"/>
      <c r="AA52" s="10"/>
      <c r="AB52" s="10"/>
      <c r="AC52" s="10"/>
      <c r="AD52" s="10"/>
      <c r="AE52" s="10"/>
    </row>
    <row r="53" spans="3:31" x14ac:dyDescent="0.4">
      <c r="C53" s="2" t="s">
        <v>38</v>
      </c>
      <c r="D53" s="10">
        <f>'Hg analizė LT'!AJ33</f>
        <v>5.6364999999999998E-2</v>
      </c>
      <c r="E53" s="10">
        <f>'Hg analizė LT'!AK33</f>
        <v>5.7673000000000002E-2</v>
      </c>
      <c r="F53" s="10">
        <f>'Hg analizė LT'!AL33</f>
        <v>5.9952999999999999E-2</v>
      </c>
      <c r="G53" s="10"/>
      <c r="H53" s="24">
        <f t="shared" si="6"/>
        <v>0.18294506473406544</v>
      </c>
      <c r="I53" s="24">
        <f t="shared" si="7"/>
        <v>0.21044540906946055</v>
      </c>
      <c r="J53" s="24">
        <f t="shared" si="7"/>
        <v>0.20912245144978886</v>
      </c>
      <c r="Z53" s="10"/>
      <c r="AA53" s="10"/>
      <c r="AB53" s="10"/>
      <c r="AC53" s="10"/>
      <c r="AD53" s="10"/>
      <c r="AE53" s="10"/>
    </row>
    <row r="54" spans="3:31" x14ac:dyDescent="0.4">
      <c r="C54" s="2" t="s">
        <v>313</v>
      </c>
      <c r="D54" s="10">
        <f>'Hg analizė LT'!AJ337</f>
        <v>2.8060000000000002E-2</v>
      </c>
      <c r="E54" s="10">
        <f>'Hg analizė LT'!AK337</f>
        <v>2.8719999999999999E-2</v>
      </c>
      <c r="F54" s="10">
        <f>'Hg analizė LT'!AL337</f>
        <v>2.8719999999999999E-2</v>
      </c>
      <c r="G54" s="10"/>
      <c r="H54" s="24">
        <f t="shared" si="6"/>
        <v>9.1074931543295962E-2</v>
      </c>
      <c r="I54" s="24">
        <f t="shared" si="7"/>
        <v>0.10479760283798149</v>
      </c>
      <c r="J54" s="24">
        <f t="shared" si="7"/>
        <v>0.10017841985618628</v>
      </c>
      <c r="Z54" s="10"/>
      <c r="AA54" s="10"/>
      <c r="AB54" s="10"/>
      <c r="AC54" s="10"/>
      <c r="AD54" s="10"/>
      <c r="AE54" s="10"/>
    </row>
    <row r="55" spans="3:31" x14ac:dyDescent="0.4">
      <c r="C55" s="2" t="s">
        <v>301</v>
      </c>
      <c r="D55" s="10">
        <f>'Hg analizė LT'!AJ55</f>
        <v>2.06E-2</v>
      </c>
      <c r="E55" s="10">
        <f>'Hg analizė LT'!AK55</f>
        <v>1.5921999999999999E-2</v>
      </c>
      <c r="F55" s="10">
        <f>'Hg analizė LT'!AL55</f>
        <v>1.7153999999999999E-2</v>
      </c>
      <c r="G55" s="10"/>
      <c r="H55" s="24">
        <f t="shared" si="6"/>
        <v>6.6861852807979211E-2</v>
      </c>
      <c r="I55" s="24">
        <f t="shared" si="7"/>
        <v>5.8098448202867033E-2</v>
      </c>
      <c r="J55" s="24">
        <f t="shared" si="7"/>
        <v>5.9834979603517385E-2</v>
      </c>
      <c r="Z55" s="10"/>
      <c r="AA55" s="10"/>
      <c r="AB55" s="10"/>
      <c r="AC55" s="10"/>
      <c r="AD55" s="10"/>
      <c r="AE55" s="10"/>
    </row>
    <row r="56" spans="3:31" x14ac:dyDescent="0.4">
      <c r="C56" s="2" t="s">
        <v>300</v>
      </c>
      <c r="D56" s="10">
        <f>AI15-SUM(D51:D55)</f>
        <v>7.7944572013859126E-2</v>
      </c>
      <c r="E56" s="10">
        <f>AJ15-SUM(E51:E55)</f>
        <v>8.5829495240410697E-2</v>
      </c>
      <c r="F56" s="10">
        <f>AK15-SUM(F51:F55)</f>
        <v>3.5098168106999561E-2</v>
      </c>
      <c r="G56" s="10"/>
      <c r="H56" s="24">
        <f t="shared" si="6"/>
        <v>0.25298633500832934</v>
      </c>
      <c r="I56" s="24">
        <f t="shared" si="7"/>
        <v>0.31318681594669162</v>
      </c>
      <c r="J56" s="24">
        <f t="shared" si="7"/>
        <v>0.12242614974951284</v>
      </c>
    </row>
  </sheetData>
  <pageMargins left="0.7" right="0.7" top="0.75" bottom="0.75" header="0.3" footer="0.3"/>
  <ignoredErrors>
    <ignoredError sqref="D2:R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Pb analizė LT</vt:lpstr>
      <vt:lpstr>Lapas1</vt:lpstr>
      <vt:lpstr>Pb grafikai</vt:lpstr>
      <vt:lpstr>Cd analizė LT</vt:lpstr>
      <vt:lpstr>Cd grafikai</vt:lpstr>
      <vt:lpstr>Hg analizė LT</vt:lpstr>
      <vt:lpstr>Hg grafikai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Doveikaite</dc:creator>
  <cp:lastModifiedBy>Laura Doveikaitė</cp:lastModifiedBy>
  <dcterms:created xsi:type="dcterms:W3CDTF">2024-03-05T09:40:30Z</dcterms:created>
  <dcterms:modified xsi:type="dcterms:W3CDTF">2026-03-06T15:34:22Z</dcterms:modified>
</cp:coreProperties>
</file>