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IR\Informacinės santraukos\2024 m\"/>
    </mc:Choice>
  </mc:AlternateContent>
  <xr:revisionPtr revIDLastSave="0" documentId="13_ncr:1_{F351870F-5E27-4F8B-ACB6-A755C13DB6FB}" xr6:coauthVersionLast="47" xr6:coauthVersionMax="47" xr10:uidLastSave="{00000000-0000-0000-0000-000000000000}"/>
  <bookViews>
    <workbookView xWindow="-110" yWindow="-110" windowWidth="19420" windowHeight="10420" xr2:uid="{8448BED6-A3B5-4EE2-B5CF-23816870DA98}"/>
  </bookViews>
  <sheets>
    <sheet name="PCDD_PCDF analizė LT" sheetId="1" r:id="rId1"/>
    <sheet name="PCDD_PCDF grafikai" sheetId="2" r:id="rId2"/>
    <sheet name="Benzo_a analizė LT" sheetId="3" r:id="rId3"/>
    <sheet name="Benzo_a grafikai" sheetId="4" r:id="rId4"/>
    <sheet name="Benzo_b analizė LT" sheetId="5" r:id="rId5"/>
    <sheet name="Benzo_b grafikai" sheetId="6" r:id="rId6"/>
    <sheet name="Benzo_k analizė LT" sheetId="7" r:id="rId7"/>
    <sheet name="Benzo_k grafikai" sheetId="8" r:id="rId8"/>
    <sheet name="Indeno analizė LT" sheetId="9" r:id="rId9"/>
    <sheet name="Indeno grafikai" sheetId="10" r:id="rId10"/>
    <sheet name="PAH analizė LT" sheetId="11" r:id="rId11"/>
    <sheet name="PAH grafikai" sheetId="12" r:id="rId12"/>
    <sheet name="HCB analizė LT" sheetId="15" r:id="rId13"/>
    <sheet name="HCB grafikai" sheetId="16" r:id="rId14"/>
    <sheet name="PCBs analizė LT" sheetId="17" r:id="rId15"/>
    <sheet name="PCBs grafikai" sheetId="18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8" l="1"/>
  <c r="J56" i="18"/>
  <c r="H56" i="18"/>
  <c r="I55" i="18"/>
  <c r="J55" i="18"/>
  <c r="H55" i="18"/>
  <c r="I54" i="18"/>
  <c r="J54" i="18"/>
  <c r="H54" i="18"/>
  <c r="I53" i="18"/>
  <c r="J53" i="18"/>
  <c r="H53" i="18"/>
  <c r="I52" i="18"/>
  <c r="J52" i="18"/>
  <c r="H52" i="18"/>
  <c r="I51" i="18"/>
  <c r="J51" i="18"/>
  <c r="H51" i="18"/>
  <c r="E55" i="18"/>
  <c r="F55" i="18"/>
  <c r="D55" i="18"/>
  <c r="E54" i="18"/>
  <c r="F54" i="18"/>
  <c r="D54" i="18"/>
  <c r="E53" i="18"/>
  <c r="F53" i="18"/>
  <c r="D53" i="18"/>
  <c r="E52" i="18"/>
  <c r="F52" i="18"/>
  <c r="D52" i="18"/>
  <c r="E51" i="18"/>
  <c r="F51" i="18"/>
  <c r="D51" i="18"/>
  <c r="AL28" i="18"/>
  <c r="AL26" i="18"/>
  <c r="AL25" i="18"/>
  <c r="AL24" i="18"/>
  <c r="AL21" i="18"/>
  <c r="AL15" i="18"/>
  <c r="AL13" i="18"/>
  <c r="AL11" i="18"/>
  <c r="AL10" i="18"/>
  <c r="AL9" i="18"/>
  <c r="AL6" i="18"/>
  <c r="W339" i="17"/>
  <c r="V339" i="17"/>
  <c r="AL409" i="17"/>
  <c r="AL408" i="17"/>
  <c r="AL407" i="17"/>
  <c r="AL379" i="17"/>
  <c r="AL337" i="17"/>
  <c r="AL287" i="17"/>
  <c r="AL230" i="17"/>
  <c r="AL208" i="17"/>
  <c r="AL159" i="17"/>
  <c r="AL152" i="17"/>
  <c r="AL145" i="17"/>
  <c r="AL138" i="17"/>
  <c r="AL132" i="17"/>
  <c r="AL69" i="17"/>
  <c r="AL62" i="17"/>
  <c r="AL55" i="17"/>
  <c r="AL44" i="17"/>
  <c r="AL29" i="17"/>
  <c r="AL12" i="17"/>
  <c r="AL11" i="17"/>
  <c r="I56" i="16"/>
  <c r="J56" i="16"/>
  <c r="H56" i="16"/>
  <c r="I55" i="16"/>
  <c r="J55" i="16"/>
  <c r="H55" i="16"/>
  <c r="I54" i="16"/>
  <c r="J54" i="16"/>
  <c r="H54" i="16"/>
  <c r="I53" i="16"/>
  <c r="J53" i="16"/>
  <c r="H53" i="16"/>
  <c r="I52" i="16"/>
  <c r="J52" i="16"/>
  <c r="H52" i="16"/>
  <c r="I51" i="16"/>
  <c r="J51" i="16"/>
  <c r="H51" i="16"/>
  <c r="E55" i="16"/>
  <c r="F55" i="16"/>
  <c r="D55" i="16"/>
  <c r="E54" i="16"/>
  <c r="F54" i="16"/>
  <c r="D54" i="16"/>
  <c r="E53" i="16"/>
  <c r="F53" i="16"/>
  <c r="D53" i="16"/>
  <c r="E52" i="16"/>
  <c r="F52" i="16"/>
  <c r="D52" i="16"/>
  <c r="E51" i="16"/>
  <c r="F51" i="16"/>
  <c r="D51" i="16"/>
  <c r="AL28" i="16"/>
  <c r="AL27" i="16"/>
  <c r="AL26" i="16"/>
  <c r="AL25" i="16"/>
  <c r="AL24" i="16"/>
  <c r="AL21" i="16"/>
  <c r="AK22" i="16"/>
  <c r="AK23" i="16"/>
  <c r="AL16" i="16"/>
  <c r="AL15" i="16"/>
  <c r="AL13" i="16"/>
  <c r="AL12" i="16"/>
  <c r="AL11" i="16"/>
  <c r="AL10" i="16"/>
  <c r="AL9" i="16"/>
  <c r="AL6" i="16"/>
  <c r="AL408" i="15"/>
  <c r="AL407" i="15"/>
  <c r="AL406" i="15"/>
  <c r="AL378" i="15"/>
  <c r="AL356" i="15"/>
  <c r="AL354" i="15"/>
  <c r="AL289" i="15"/>
  <c r="AL288" i="15"/>
  <c r="AL287" i="15"/>
  <c r="AL230" i="15"/>
  <c r="AL208" i="15"/>
  <c r="AL159" i="15"/>
  <c r="AL152" i="15"/>
  <c r="AL145" i="15"/>
  <c r="AL138" i="15"/>
  <c r="AL69" i="15"/>
  <c r="AL62" i="15"/>
  <c r="AL55" i="15"/>
  <c r="AL44" i="15"/>
  <c r="AL29" i="15"/>
  <c r="AL12" i="15"/>
  <c r="AL11" i="15"/>
  <c r="I56" i="12"/>
  <c r="J56" i="12"/>
  <c r="H56" i="12"/>
  <c r="I55" i="12"/>
  <c r="J55" i="12"/>
  <c r="H55" i="12"/>
  <c r="I54" i="12"/>
  <c r="J54" i="12"/>
  <c r="H54" i="12"/>
  <c r="I53" i="12"/>
  <c r="J53" i="12"/>
  <c r="H53" i="12"/>
  <c r="I52" i="12"/>
  <c r="J52" i="12"/>
  <c r="H52" i="12"/>
  <c r="I51" i="12"/>
  <c r="J51" i="12"/>
  <c r="H51" i="12"/>
  <c r="E55" i="12"/>
  <c r="F55" i="12"/>
  <c r="D55" i="12"/>
  <c r="E54" i="12"/>
  <c r="F54" i="12"/>
  <c r="D54" i="12"/>
  <c r="E53" i="12"/>
  <c r="F53" i="12"/>
  <c r="D53" i="12"/>
  <c r="E52" i="12"/>
  <c r="F52" i="12"/>
  <c r="D52" i="12"/>
  <c r="E51" i="12"/>
  <c r="F51" i="12"/>
  <c r="D51" i="12"/>
  <c r="AL28" i="12"/>
  <c r="AL27" i="12"/>
  <c r="AL26" i="12"/>
  <c r="AL25" i="12"/>
  <c r="AL24" i="12"/>
  <c r="AL22" i="12"/>
  <c r="AK23" i="12"/>
  <c r="AL21" i="12"/>
  <c r="AL16" i="12"/>
  <c r="AL15" i="12"/>
  <c r="AL13" i="12"/>
  <c r="AL11" i="12"/>
  <c r="AL10" i="12"/>
  <c r="AL9" i="12"/>
  <c r="AL7" i="12"/>
  <c r="AL6" i="12"/>
  <c r="AL408" i="11"/>
  <c r="AL407" i="11"/>
  <c r="AL406" i="11"/>
  <c r="AK407" i="11"/>
  <c r="AL378" i="11"/>
  <c r="AL316" i="11"/>
  <c r="AL287" i="11"/>
  <c r="AL230" i="11"/>
  <c r="AL215" i="11"/>
  <c r="AL208" i="11"/>
  <c r="AL201" i="11"/>
  <c r="AL159" i="11"/>
  <c r="AL152" i="11"/>
  <c r="AL145" i="11"/>
  <c r="AL138" i="11"/>
  <c r="AL96" i="11"/>
  <c r="AL83" i="11" s="1"/>
  <c r="AL69" i="11"/>
  <c r="AL62" i="11"/>
  <c r="AL55" i="11"/>
  <c r="AL44" i="11"/>
  <c r="AL37" i="11"/>
  <c r="AL29" i="11"/>
  <c r="AL12" i="11"/>
  <c r="AL11" i="11"/>
  <c r="D53" i="10"/>
  <c r="H53" i="10" s="1"/>
  <c r="I56" i="10"/>
  <c r="J56" i="10"/>
  <c r="I55" i="10"/>
  <c r="J55" i="10"/>
  <c r="H55" i="10"/>
  <c r="I54" i="10"/>
  <c r="J54" i="10"/>
  <c r="H54" i="10"/>
  <c r="I53" i="10"/>
  <c r="J53" i="10"/>
  <c r="I52" i="10"/>
  <c r="J52" i="10"/>
  <c r="H52" i="10"/>
  <c r="I51" i="10"/>
  <c r="J51" i="10"/>
  <c r="H51" i="10"/>
  <c r="E55" i="10"/>
  <c r="F55" i="10"/>
  <c r="D55" i="10"/>
  <c r="E54" i="10"/>
  <c r="F54" i="10"/>
  <c r="D54" i="10"/>
  <c r="E53" i="10"/>
  <c r="F53" i="10"/>
  <c r="E52" i="10"/>
  <c r="F52" i="10"/>
  <c r="D52" i="10"/>
  <c r="E51" i="10"/>
  <c r="F51" i="10"/>
  <c r="D51" i="10"/>
  <c r="AL28" i="10"/>
  <c r="AL26" i="10"/>
  <c r="AL25" i="10"/>
  <c r="AL24" i="10"/>
  <c r="AL22" i="10"/>
  <c r="AK23" i="10"/>
  <c r="AL21" i="10"/>
  <c r="AK22" i="10"/>
  <c r="AK16" i="10"/>
  <c r="AL16" i="10"/>
  <c r="AL15" i="10"/>
  <c r="AL13" i="10"/>
  <c r="AL11" i="10"/>
  <c r="AK13" i="10"/>
  <c r="AL10" i="10"/>
  <c r="AL9" i="10"/>
  <c r="AL7" i="10"/>
  <c r="AL6" i="10"/>
  <c r="AL407" i="9"/>
  <c r="AL406" i="9"/>
  <c r="AL405" i="9"/>
  <c r="AL377" i="9"/>
  <c r="AL378" i="9" s="1"/>
  <c r="AL215" i="9"/>
  <c r="AL195" i="9"/>
  <c r="AL161" i="9"/>
  <c r="AL160" i="9"/>
  <c r="AL159" i="9"/>
  <c r="AL152" i="9"/>
  <c r="AL145" i="9"/>
  <c r="AL138" i="9"/>
  <c r="AL96" i="9"/>
  <c r="AL71" i="9"/>
  <c r="AL70" i="9"/>
  <c r="AL69" i="9"/>
  <c r="AL62" i="9"/>
  <c r="AL55" i="9"/>
  <c r="AL46" i="9"/>
  <c r="AK47" i="9"/>
  <c r="AL45" i="9"/>
  <c r="AL44" i="9"/>
  <c r="AL37" i="9"/>
  <c r="AL29" i="9"/>
  <c r="AL12" i="9"/>
  <c r="AL11" i="9"/>
  <c r="I56" i="8"/>
  <c r="J56" i="8"/>
  <c r="H56" i="8"/>
  <c r="I55" i="8"/>
  <c r="J55" i="8"/>
  <c r="H55" i="8"/>
  <c r="I54" i="8"/>
  <c r="J54" i="8"/>
  <c r="H54" i="8"/>
  <c r="I53" i="8"/>
  <c r="J53" i="8"/>
  <c r="H53" i="8"/>
  <c r="I52" i="8"/>
  <c r="J52" i="8"/>
  <c r="H52" i="8"/>
  <c r="I51" i="8"/>
  <c r="J51" i="8"/>
  <c r="H51" i="8"/>
  <c r="E55" i="8"/>
  <c r="F55" i="8"/>
  <c r="D55" i="8"/>
  <c r="E54" i="8"/>
  <c r="F54" i="8"/>
  <c r="D54" i="8"/>
  <c r="AL195" i="17" l="1"/>
  <c r="AL23" i="17"/>
  <c r="AL195" i="15"/>
  <c r="AL132" i="15"/>
  <c r="AL23" i="15"/>
  <c r="AL195" i="11"/>
  <c r="AL132" i="11"/>
  <c r="AL23" i="11"/>
  <c r="AL132" i="9"/>
  <c r="AL83" i="9"/>
  <c r="AL23" i="9"/>
  <c r="E53" i="8"/>
  <c r="F53" i="8"/>
  <c r="D53" i="8"/>
  <c r="E52" i="8"/>
  <c r="F52" i="8"/>
  <c r="D52" i="8"/>
  <c r="E51" i="8"/>
  <c r="F51" i="8"/>
  <c r="D51" i="8"/>
  <c r="AL28" i="8"/>
  <c r="AL26" i="8"/>
  <c r="AL25" i="8"/>
  <c r="AL24" i="8"/>
  <c r="AL22" i="8"/>
  <c r="AL21" i="8"/>
  <c r="AL15" i="8"/>
  <c r="AL13" i="8"/>
  <c r="AL11" i="8"/>
  <c r="AL10" i="8"/>
  <c r="AL9" i="8"/>
  <c r="AL7" i="8"/>
  <c r="AL6" i="8"/>
  <c r="AL407" i="7"/>
  <c r="AL406" i="7"/>
  <c r="AL405" i="7"/>
  <c r="AL377" i="7"/>
  <c r="AL316" i="7"/>
  <c r="AL215" i="7"/>
  <c r="AL195" i="7"/>
  <c r="AL159" i="7"/>
  <c r="AL152" i="7"/>
  <c r="AL145" i="7"/>
  <c r="AL138" i="7"/>
  <c r="AL96" i="7"/>
  <c r="AL83" i="7" s="1"/>
  <c r="AL71" i="7"/>
  <c r="AL70" i="7"/>
  <c r="AL69" i="7"/>
  <c r="AL62" i="7"/>
  <c r="AL57" i="7"/>
  <c r="AL56" i="7"/>
  <c r="AL55" i="7"/>
  <c r="AL46" i="7"/>
  <c r="AL45" i="7"/>
  <c r="AL44" i="7"/>
  <c r="AL37" i="7"/>
  <c r="AL29" i="7"/>
  <c r="AL12" i="7"/>
  <c r="AL11" i="7"/>
  <c r="AL132" i="7" l="1"/>
  <c r="AL23" i="7"/>
  <c r="I56" i="6" l="1"/>
  <c r="J56" i="6"/>
  <c r="H56" i="6"/>
  <c r="I55" i="6"/>
  <c r="J55" i="6"/>
  <c r="H55" i="6"/>
  <c r="I54" i="6"/>
  <c r="J54" i="6"/>
  <c r="H54" i="6"/>
  <c r="I53" i="6"/>
  <c r="J53" i="6"/>
  <c r="H53" i="6"/>
  <c r="I52" i="6"/>
  <c r="J52" i="6"/>
  <c r="H52" i="6"/>
  <c r="I51" i="6"/>
  <c r="J51" i="6"/>
  <c r="H51" i="6"/>
  <c r="E55" i="6"/>
  <c r="F55" i="6"/>
  <c r="D55" i="6"/>
  <c r="E54" i="6"/>
  <c r="F54" i="6"/>
  <c r="D54" i="6"/>
  <c r="E53" i="6"/>
  <c r="F53" i="6"/>
  <c r="D53" i="6"/>
  <c r="E52" i="6"/>
  <c r="F52" i="6"/>
  <c r="D52" i="6"/>
  <c r="E51" i="6"/>
  <c r="F51" i="6"/>
  <c r="D51" i="6"/>
  <c r="AL28" i="6"/>
  <c r="AL26" i="6"/>
  <c r="AL25" i="6"/>
  <c r="AL24" i="6"/>
  <c r="AL22" i="6"/>
  <c r="AL21" i="6"/>
  <c r="AL15" i="6"/>
  <c r="AL13" i="6"/>
  <c r="AL11" i="6"/>
  <c r="AL10" i="6"/>
  <c r="AL9" i="6"/>
  <c r="AL7" i="6"/>
  <c r="AL6" i="6"/>
  <c r="AL406" i="5"/>
  <c r="AL377" i="5"/>
  <c r="AL316" i="5"/>
  <c r="AL287" i="5"/>
  <c r="AL230" i="5"/>
  <c r="AL407" i="5" l="1"/>
  <c r="AL215" i="5"/>
  <c r="AL208" i="5"/>
  <c r="AL201" i="5"/>
  <c r="AL195" i="5" s="1"/>
  <c r="AL405" i="5" s="1"/>
  <c r="AL159" i="5"/>
  <c r="AL152" i="5"/>
  <c r="AL145" i="5"/>
  <c r="AL138" i="5"/>
  <c r="AL96" i="5"/>
  <c r="AL83" i="5" s="1"/>
  <c r="AL71" i="5"/>
  <c r="AL70" i="5"/>
  <c r="AL69" i="5"/>
  <c r="AL62" i="5"/>
  <c r="AL55" i="5"/>
  <c r="AL44" i="5"/>
  <c r="AL37" i="5"/>
  <c r="AL29" i="5"/>
  <c r="AL12" i="5"/>
  <c r="AL11" i="5"/>
  <c r="I56" i="4"/>
  <c r="J56" i="4"/>
  <c r="H56" i="4"/>
  <c r="I55" i="4"/>
  <c r="J55" i="4"/>
  <c r="H55" i="4"/>
  <c r="I54" i="4"/>
  <c r="J54" i="4"/>
  <c r="H54" i="4"/>
  <c r="I53" i="4"/>
  <c r="J53" i="4"/>
  <c r="H53" i="4"/>
  <c r="I52" i="4"/>
  <c r="J52" i="4"/>
  <c r="H52" i="4"/>
  <c r="I51" i="4"/>
  <c r="J51" i="4"/>
  <c r="E55" i="4"/>
  <c r="F55" i="4"/>
  <c r="D55" i="4"/>
  <c r="E54" i="4"/>
  <c r="F54" i="4"/>
  <c r="D54" i="4"/>
  <c r="E53" i="4"/>
  <c r="F53" i="4"/>
  <c r="D53" i="4"/>
  <c r="E52" i="4"/>
  <c r="F52" i="4"/>
  <c r="D52" i="4"/>
  <c r="E51" i="4"/>
  <c r="F51" i="4"/>
  <c r="D51" i="4"/>
  <c r="AL132" i="5" l="1"/>
  <c r="AL23" i="5"/>
  <c r="H51" i="4" l="1"/>
  <c r="AL28" i="4"/>
  <c r="AL26" i="4"/>
  <c r="AL25" i="4"/>
  <c r="AL24" i="4"/>
  <c r="AL22" i="4"/>
  <c r="AL21" i="4"/>
  <c r="AK16" i="4"/>
  <c r="AL16" i="4"/>
  <c r="AL15" i="4"/>
  <c r="AL13" i="4"/>
  <c r="AL11" i="4"/>
  <c r="AL10" i="4"/>
  <c r="AL9" i="4"/>
  <c r="AL7" i="4"/>
  <c r="AL6" i="4"/>
  <c r="AL407" i="3"/>
  <c r="AL406" i="3"/>
  <c r="AL405" i="3"/>
  <c r="AL377" i="3"/>
  <c r="AL316" i="3"/>
  <c r="AL230" i="3"/>
  <c r="AL215" i="3"/>
  <c r="AL208" i="3"/>
  <c r="AL201" i="3"/>
  <c r="AL159" i="3"/>
  <c r="AL152" i="3"/>
  <c r="AL145" i="3"/>
  <c r="AL132" i="3" s="1"/>
  <c r="AL138" i="3"/>
  <c r="AL96" i="3"/>
  <c r="AL83" i="3" s="1"/>
  <c r="AL69" i="3"/>
  <c r="AL62" i="3"/>
  <c r="AL55" i="3"/>
  <c r="AL44" i="3"/>
  <c r="AL37" i="3"/>
  <c r="AL29" i="3"/>
  <c r="AL12" i="3"/>
  <c r="AL11" i="3"/>
  <c r="I56" i="2"/>
  <c r="J56" i="2"/>
  <c r="H56" i="2"/>
  <c r="I55" i="2"/>
  <c r="J55" i="2"/>
  <c r="H55" i="2"/>
  <c r="I54" i="2"/>
  <c r="J54" i="2"/>
  <c r="H54" i="2"/>
  <c r="I53" i="2"/>
  <c r="J53" i="2"/>
  <c r="H53" i="2"/>
  <c r="I52" i="2"/>
  <c r="J52" i="2"/>
  <c r="H52" i="2"/>
  <c r="I51" i="2"/>
  <c r="J51" i="2"/>
  <c r="H51" i="2"/>
  <c r="E55" i="2"/>
  <c r="F55" i="2"/>
  <c r="D55" i="2"/>
  <c r="E54" i="2"/>
  <c r="F54" i="2"/>
  <c r="D54" i="2"/>
  <c r="E53" i="2"/>
  <c r="F53" i="2"/>
  <c r="D53" i="2"/>
  <c r="E52" i="2"/>
  <c r="F52" i="2"/>
  <c r="D52" i="2"/>
  <c r="E51" i="2"/>
  <c r="F51" i="2"/>
  <c r="D51" i="2"/>
  <c r="AL29" i="2"/>
  <c r="AL28" i="2"/>
  <c r="AL26" i="2"/>
  <c r="AL25" i="2"/>
  <c r="AL24" i="2"/>
  <c r="AL22" i="2"/>
  <c r="AK23" i="2"/>
  <c r="AL21" i="2"/>
  <c r="AL16" i="2"/>
  <c r="AL15" i="2"/>
  <c r="AL14" i="2"/>
  <c r="AL13" i="2"/>
  <c r="AL11" i="2"/>
  <c r="AL10" i="2"/>
  <c r="AL9" i="2"/>
  <c r="AL7" i="2"/>
  <c r="AL6" i="2"/>
  <c r="AL407" i="1"/>
  <c r="AL406" i="1"/>
  <c r="AL405" i="1"/>
  <c r="AL393" i="1"/>
  <c r="AL377" i="1"/>
  <c r="AL287" i="1"/>
  <c r="AL230" i="1"/>
  <c r="AL208" i="1"/>
  <c r="AL159" i="1"/>
  <c r="AL152" i="1"/>
  <c r="AL145" i="1"/>
  <c r="AL138" i="1"/>
  <c r="AL96" i="1"/>
  <c r="AL83" i="1" s="1"/>
  <c r="AL69" i="1"/>
  <c r="AL62" i="1"/>
  <c r="AL57" i="1"/>
  <c r="AL56" i="1"/>
  <c r="AL55" i="1"/>
  <c r="AL44" i="1"/>
  <c r="AL37" i="1"/>
  <c r="AL29" i="1"/>
  <c r="AL12" i="1"/>
  <c r="AL11" i="1"/>
  <c r="AL195" i="3" l="1"/>
  <c r="AL23" i="3"/>
  <c r="AL195" i="1"/>
  <c r="AL132" i="1"/>
  <c r="AL23" i="1"/>
  <c r="AK408" i="17"/>
  <c r="AK379" i="17"/>
  <c r="AL381" i="17" s="1"/>
  <c r="AK337" i="17"/>
  <c r="AK11" i="18" s="1"/>
  <c r="AK287" i="17"/>
  <c r="AL289" i="17" s="1"/>
  <c r="AK230" i="17"/>
  <c r="AL232" i="17" s="1"/>
  <c r="AK208" i="17"/>
  <c r="AL210" i="17" s="1"/>
  <c r="AK159" i="17"/>
  <c r="AL161" i="17" s="1"/>
  <c r="AK152" i="17"/>
  <c r="AL154" i="17" s="1"/>
  <c r="AK145" i="17"/>
  <c r="AL147" i="17" s="1"/>
  <c r="AK138" i="17"/>
  <c r="AL140" i="17" s="1"/>
  <c r="AK69" i="17"/>
  <c r="AL71" i="17" s="1"/>
  <c r="AK62" i="17"/>
  <c r="AK55" i="17"/>
  <c r="AK44" i="17"/>
  <c r="AL46" i="17" s="1"/>
  <c r="AK29" i="17"/>
  <c r="AL31" i="17" s="1"/>
  <c r="AK12" i="17"/>
  <c r="AK11" i="17"/>
  <c r="AK13" i="18" l="1"/>
  <c r="AL339" i="17"/>
  <c r="AK195" i="17"/>
  <c r="AL64" i="17"/>
  <c r="AL57" i="17"/>
  <c r="AK132" i="17"/>
  <c r="AK23" i="17"/>
  <c r="AL197" i="17" l="1"/>
  <c r="AK9" i="18"/>
  <c r="AL134" i="17"/>
  <c r="AK10" i="18"/>
  <c r="AL25" i="17"/>
  <c r="AK6" i="18"/>
  <c r="AK407" i="17"/>
  <c r="AK409" i="17" s="1"/>
  <c r="AK15" i="18" l="1"/>
  <c r="AK26" i="18" s="1"/>
  <c r="AK407" i="15"/>
  <c r="AK378" i="15"/>
  <c r="AL380" i="15" s="1"/>
  <c r="AK354" i="15"/>
  <c r="AK12" i="16" s="1"/>
  <c r="AK287" i="15"/>
  <c r="AK11" i="16" s="1"/>
  <c r="AK230" i="15"/>
  <c r="AL232" i="15" s="1"/>
  <c r="AK208" i="15"/>
  <c r="AK159" i="15"/>
  <c r="AL161" i="15" s="1"/>
  <c r="AK152" i="15"/>
  <c r="AL154" i="15" s="1"/>
  <c r="AK145" i="15"/>
  <c r="AL147" i="15" s="1"/>
  <c r="AK138" i="15"/>
  <c r="AL140" i="15" s="1"/>
  <c r="AK69" i="15"/>
  <c r="AL71" i="15" s="1"/>
  <c r="AK62" i="15"/>
  <c r="AL64" i="15" s="1"/>
  <c r="AK55" i="15"/>
  <c r="AL57" i="15" s="1"/>
  <c r="AK44" i="15"/>
  <c r="AL46" i="15" s="1"/>
  <c r="AK29" i="15"/>
  <c r="AL31" i="15" s="1"/>
  <c r="AK12" i="15"/>
  <c r="AK11" i="15"/>
  <c r="F56" i="18" l="1"/>
  <c r="AK16" i="18"/>
  <c r="AK25" i="18"/>
  <c r="AK21" i="18"/>
  <c r="AK24" i="18"/>
  <c r="AK28" i="18"/>
  <c r="AK13" i="16"/>
  <c r="AK195" i="15"/>
  <c r="AK132" i="15"/>
  <c r="AK23" i="15"/>
  <c r="AK13" i="12"/>
  <c r="D230" i="11"/>
  <c r="AL231" i="11" s="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H230" i="11"/>
  <c r="AI230" i="11"/>
  <c r="AJ230" i="11"/>
  <c r="AK232" i="11" s="1"/>
  <c r="AK230" i="11"/>
  <c r="AL232" i="11" s="1"/>
  <c r="AK378" i="11"/>
  <c r="AL380" i="11" s="1"/>
  <c r="AK316" i="11"/>
  <c r="AL318" i="11" s="1"/>
  <c r="AK287" i="11"/>
  <c r="AL289" i="11" s="1"/>
  <c r="AK208" i="11"/>
  <c r="AL210" i="11" s="1"/>
  <c r="AK201" i="11"/>
  <c r="AL203" i="11" s="1"/>
  <c r="E215" i="11"/>
  <c r="F215" i="11"/>
  <c r="G215" i="11"/>
  <c r="H215" i="11"/>
  <c r="I215" i="11"/>
  <c r="J215" i="11"/>
  <c r="K215" i="11"/>
  <c r="L215" i="11"/>
  <c r="M215" i="11"/>
  <c r="N215" i="11"/>
  <c r="O215" i="11"/>
  <c r="P215" i="11"/>
  <c r="Q215" i="11"/>
  <c r="R215" i="11"/>
  <c r="S215" i="11"/>
  <c r="T215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AG215" i="11"/>
  <c r="AH215" i="11"/>
  <c r="AI215" i="11"/>
  <c r="AJ215" i="11"/>
  <c r="AJ217" i="11" s="1"/>
  <c r="AK215" i="11"/>
  <c r="AL217" i="11" s="1"/>
  <c r="D215" i="11"/>
  <c r="AL216" i="11" s="1"/>
  <c r="AK159" i="11"/>
  <c r="AL161" i="11" s="1"/>
  <c r="AK152" i="11"/>
  <c r="AL154" i="11" s="1"/>
  <c r="AK145" i="11"/>
  <c r="AL147" i="11" s="1"/>
  <c r="AK138" i="11"/>
  <c r="AL140" i="11" s="1"/>
  <c r="AK96" i="11"/>
  <c r="AL98" i="11" s="1"/>
  <c r="AK83" i="11"/>
  <c r="AK69" i="11"/>
  <c r="AL71" i="11" s="1"/>
  <c r="AK62" i="11"/>
  <c r="AL64" i="11" s="1"/>
  <c r="AK55" i="11"/>
  <c r="AL57" i="11" s="1"/>
  <c r="AK44" i="11"/>
  <c r="AL46" i="11" s="1"/>
  <c r="AK37" i="11"/>
  <c r="AL39" i="11" s="1"/>
  <c r="AK29" i="11"/>
  <c r="AL31" i="11" s="1"/>
  <c r="AK12" i="11"/>
  <c r="AK11" i="11"/>
  <c r="AK406" i="9"/>
  <c r="AK377" i="9"/>
  <c r="AK316" i="9"/>
  <c r="AK287" i="9"/>
  <c r="AL197" i="15" l="1"/>
  <c r="AK9" i="16"/>
  <c r="AL134" i="15"/>
  <c r="AK10" i="16"/>
  <c r="AL25" i="15"/>
  <c r="AK406" i="15"/>
  <c r="AK408" i="15" s="1"/>
  <c r="AK6" i="16"/>
  <c r="AK11" i="12"/>
  <c r="AK231" i="11"/>
  <c r="AJ216" i="11"/>
  <c r="AK216" i="11"/>
  <c r="AK217" i="11"/>
  <c r="AK195" i="11"/>
  <c r="AL85" i="11"/>
  <c r="AK7" i="12"/>
  <c r="AL379" i="9"/>
  <c r="AK11" i="10"/>
  <c r="AK132" i="11"/>
  <c r="AK23" i="11"/>
  <c r="AK378" i="9"/>
  <c r="AJ217" i="9"/>
  <c r="AK217" i="9"/>
  <c r="AJ216" i="9"/>
  <c r="AJ215" i="9"/>
  <c r="AK215" i="9"/>
  <c r="AL217" i="9" s="1"/>
  <c r="D215" i="9"/>
  <c r="E215" i="9"/>
  <c r="E195" i="9" s="1"/>
  <c r="E9" i="10" s="1"/>
  <c r="F215" i="9"/>
  <c r="F195" i="9" s="1"/>
  <c r="F9" i="10" s="1"/>
  <c r="G215" i="9"/>
  <c r="G195" i="9" s="1"/>
  <c r="G9" i="10" s="1"/>
  <c r="H215" i="9"/>
  <c r="H195" i="9" s="1"/>
  <c r="H9" i="10" s="1"/>
  <c r="I215" i="9"/>
  <c r="I195" i="9" s="1"/>
  <c r="I9" i="10" s="1"/>
  <c r="J215" i="9"/>
  <c r="J195" i="9" s="1"/>
  <c r="J9" i="10" s="1"/>
  <c r="K215" i="9"/>
  <c r="K195" i="9" s="1"/>
  <c r="K9" i="10" s="1"/>
  <c r="L215" i="9"/>
  <c r="L195" i="9" s="1"/>
  <c r="L9" i="10" s="1"/>
  <c r="M215" i="9"/>
  <c r="M195" i="9" s="1"/>
  <c r="M9" i="10" s="1"/>
  <c r="N215" i="9"/>
  <c r="N195" i="9" s="1"/>
  <c r="N9" i="10" s="1"/>
  <c r="O215" i="9"/>
  <c r="O195" i="9" s="1"/>
  <c r="O9" i="10" s="1"/>
  <c r="P215" i="9"/>
  <c r="P195" i="9" s="1"/>
  <c r="P9" i="10" s="1"/>
  <c r="Q215" i="9"/>
  <c r="Q195" i="9" s="1"/>
  <c r="Q9" i="10" s="1"/>
  <c r="R215" i="9"/>
  <c r="R195" i="9" s="1"/>
  <c r="R9" i="10" s="1"/>
  <c r="S215" i="9"/>
  <c r="S195" i="9" s="1"/>
  <c r="S9" i="10" s="1"/>
  <c r="T215" i="9"/>
  <c r="U215" i="9"/>
  <c r="U195" i="9" s="1"/>
  <c r="U9" i="10" s="1"/>
  <c r="V215" i="9"/>
  <c r="V195" i="9" s="1"/>
  <c r="V9" i="10" s="1"/>
  <c r="W215" i="9"/>
  <c r="W195" i="9" s="1"/>
  <c r="W9" i="10" s="1"/>
  <c r="X215" i="9"/>
  <c r="X195" i="9" s="1"/>
  <c r="X9" i="10" s="1"/>
  <c r="Y215" i="9"/>
  <c r="Y195" i="9" s="1"/>
  <c r="Y9" i="10" s="1"/>
  <c r="Z215" i="9"/>
  <c r="AA215" i="9"/>
  <c r="AA195" i="9" s="1"/>
  <c r="AA9" i="10" s="1"/>
  <c r="AB215" i="9"/>
  <c r="AB195" i="9" s="1"/>
  <c r="AB9" i="10" s="1"/>
  <c r="AC215" i="9"/>
  <c r="AC195" i="9" s="1"/>
  <c r="AC9" i="10" s="1"/>
  <c r="AD215" i="9"/>
  <c r="AD195" i="9" s="1"/>
  <c r="AD9" i="10" s="1"/>
  <c r="AE215" i="9"/>
  <c r="AE195" i="9" s="1"/>
  <c r="AE9" i="10" s="1"/>
  <c r="AF215" i="9"/>
  <c r="AG215" i="9"/>
  <c r="AG195" i="9" s="1"/>
  <c r="AG9" i="10" s="1"/>
  <c r="AH215" i="9"/>
  <c r="AH195" i="9" s="1"/>
  <c r="AH9" i="10" s="1"/>
  <c r="AI215" i="9"/>
  <c r="T195" i="9"/>
  <c r="T9" i="10" s="1"/>
  <c r="Z195" i="9"/>
  <c r="Z9" i="10" s="1"/>
  <c r="AF195" i="9"/>
  <c r="AF9" i="10" s="1"/>
  <c r="AI195" i="9"/>
  <c r="AI9" i="10" s="1"/>
  <c r="AJ195" i="9"/>
  <c r="AJ9" i="10" s="1"/>
  <c r="AK195" i="9"/>
  <c r="AK159" i="9"/>
  <c r="AK152" i="9"/>
  <c r="AL154" i="9" s="1"/>
  <c r="AK145" i="9"/>
  <c r="AL147" i="9" s="1"/>
  <c r="AK138" i="9"/>
  <c r="AL140" i="9" s="1"/>
  <c r="AK96" i="9"/>
  <c r="AK69" i="9"/>
  <c r="AK62" i="9"/>
  <c r="AK55" i="9"/>
  <c r="AK44" i="9"/>
  <c r="AK37" i="9"/>
  <c r="AL39" i="9" s="1"/>
  <c r="AK29" i="9"/>
  <c r="AL31" i="9" s="1"/>
  <c r="AK12" i="9"/>
  <c r="AJ12" i="9"/>
  <c r="AK11" i="9"/>
  <c r="AK15" i="16" l="1"/>
  <c r="AL197" i="11"/>
  <c r="AK9" i="12"/>
  <c r="AL134" i="11"/>
  <c r="AK10" i="12"/>
  <c r="AL25" i="11"/>
  <c r="AK6" i="12"/>
  <c r="AK406" i="11"/>
  <c r="AK408" i="11" s="1"/>
  <c r="D195" i="9"/>
  <c r="AL216" i="9"/>
  <c r="AK197" i="9"/>
  <c r="AL197" i="9"/>
  <c r="AK9" i="10"/>
  <c r="AK216" i="9"/>
  <c r="AK83" i="9"/>
  <c r="AL98" i="9"/>
  <c r="AL64" i="9"/>
  <c r="AL57" i="9"/>
  <c r="AJ197" i="9"/>
  <c r="AK196" i="9"/>
  <c r="AK132" i="9"/>
  <c r="AK23" i="9"/>
  <c r="AK28" i="16" l="1"/>
  <c r="AK27" i="16"/>
  <c r="AK26" i="16"/>
  <c r="AK25" i="16"/>
  <c r="AK24" i="16"/>
  <c r="AK16" i="16"/>
  <c r="AK21" i="16"/>
  <c r="AK15" i="12"/>
  <c r="AK21" i="12" s="1"/>
  <c r="AJ196" i="9"/>
  <c r="AL196" i="9"/>
  <c r="D9" i="10"/>
  <c r="AL134" i="9"/>
  <c r="AK10" i="10"/>
  <c r="AL85" i="9"/>
  <c r="AK7" i="10"/>
  <c r="AL25" i="9"/>
  <c r="AK6" i="10"/>
  <c r="AK405" i="9"/>
  <c r="AK407" i="9" s="1"/>
  <c r="G9" i="8"/>
  <c r="I9" i="8"/>
  <c r="J9" i="8"/>
  <c r="K9" i="8"/>
  <c r="L9" i="8"/>
  <c r="O9" i="8"/>
  <c r="Q9" i="8"/>
  <c r="R9" i="8"/>
  <c r="S9" i="8"/>
  <c r="T9" i="8"/>
  <c r="W9" i="8"/>
  <c r="Y9" i="8"/>
  <c r="Z9" i="8"/>
  <c r="AA9" i="8"/>
  <c r="AB9" i="8"/>
  <c r="AE9" i="8"/>
  <c r="AG9" i="8"/>
  <c r="AH9" i="8"/>
  <c r="AI9" i="8"/>
  <c r="AJ9" i="8"/>
  <c r="AJ215" i="7"/>
  <c r="AJ216" i="7" s="1"/>
  <c r="AK215" i="7"/>
  <c r="AL217" i="7" s="1"/>
  <c r="AJ195" i="7"/>
  <c r="AJ197" i="7" s="1"/>
  <c r="AK195" i="7"/>
  <c r="D215" i="7"/>
  <c r="AL216" i="7" s="1"/>
  <c r="E215" i="7"/>
  <c r="F215" i="7"/>
  <c r="G215" i="7"/>
  <c r="H215" i="7"/>
  <c r="I215" i="7"/>
  <c r="J215" i="7"/>
  <c r="K215" i="7"/>
  <c r="L215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AH215" i="7"/>
  <c r="AI215" i="7"/>
  <c r="D195" i="7"/>
  <c r="AL196" i="7" s="1"/>
  <c r="E195" i="7"/>
  <c r="E9" i="8" s="1"/>
  <c r="F195" i="7"/>
  <c r="F9" i="8" s="1"/>
  <c r="G195" i="7"/>
  <c r="H195" i="7"/>
  <c r="H9" i="8" s="1"/>
  <c r="I195" i="7"/>
  <c r="J195" i="7"/>
  <c r="K195" i="7"/>
  <c r="L195" i="7"/>
  <c r="M195" i="7"/>
  <c r="M9" i="8" s="1"/>
  <c r="N195" i="7"/>
  <c r="N9" i="8" s="1"/>
  <c r="O195" i="7"/>
  <c r="P195" i="7"/>
  <c r="P9" i="8" s="1"/>
  <c r="Q195" i="7"/>
  <c r="R195" i="7"/>
  <c r="S195" i="7"/>
  <c r="T195" i="7"/>
  <c r="U195" i="7"/>
  <c r="U9" i="8" s="1"/>
  <c r="V195" i="7"/>
  <c r="V9" i="8" s="1"/>
  <c r="W195" i="7"/>
  <c r="X195" i="7"/>
  <c r="X9" i="8" s="1"/>
  <c r="Y195" i="7"/>
  <c r="Z195" i="7"/>
  <c r="AA195" i="7"/>
  <c r="AB195" i="7"/>
  <c r="AC195" i="7"/>
  <c r="AC9" i="8" s="1"/>
  <c r="AD195" i="7"/>
  <c r="AD9" i="8" s="1"/>
  <c r="AE195" i="7"/>
  <c r="AF195" i="7"/>
  <c r="AF9" i="8" s="1"/>
  <c r="AG195" i="7"/>
  <c r="AH195" i="7"/>
  <c r="AI195" i="7"/>
  <c r="D215" i="5"/>
  <c r="AL216" i="5" s="1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J216" i="5" s="1"/>
  <c r="AK215" i="5"/>
  <c r="AK217" i="5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J217" i="3" s="1"/>
  <c r="AK215" i="3"/>
  <c r="D215" i="3"/>
  <c r="AL216" i="3" s="1"/>
  <c r="AK406" i="7"/>
  <c r="AK377" i="7"/>
  <c r="AL379" i="7" s="1"/>
  <c r="AK316" i="7"/>
  <c r="AL318" i="7" s="1"/>
  <c r="AK287" i="7"/>
  <c r="AK159" i="7"/>
  <c r="AL161" i="7" s="1"/>
  <c r="AK152" i="7"/>
  <c r="AL154" i="7" s="1"/>
  <c r="AK145" i="7"/>
  <c r="AL147" i="7" s="1"/>
  <c r="AK138" i="7"/>
  <c r="AL140" i="7" s="1"/>
  <c r="AK96" i="7"/>
  <c r="AK69" i="7"/>
  <c r="AK62" i="7"/>
  <c r="AL64" i="7" s="1"/>
  <c r="AK55" i="7"/>
  <c r="AK44" i="7"/>
  <c r="AK37" i="7"/>
  <c r="AL39" i="7" s="1"/>
  <c r="AK29" i="7"/>
  <c r="AL31" i="7" s="1"/>
  <c r="AK12" i="7"/>
  <c r="AK11" i="7"/>
  <c r="AK13" i="6"/>
  <c r="AK406" i="5"/>
  <c r="AK377" i="5"/>
  <c r="AL379" i="5" s="1"/>
  <c r="AK316" i="5"/>
  <c r="AL318" i="5" s="1"/>
  <c r="AK287" i="5"/>
  <c r="AL289" i="5" s="1"/>
  <c r="AK230" i="5"/>
  <c r="AL232" i="5" s="1"/>
  <c r="AK208" i="5"/>
  <c r="AK201" i="5"/>
  <c r="AL203" i="5" s="1"/>
  <c r="AK159" i="5"/>
  <c r="AL161" i="5" s="1"/>
  <c r="AK152" i="5"/>
  <c r="AL154" i="5" s="1"/>
  <c r="AK145" i="5"/>
  <c r="AL147" i="5" s="1"/>
  <c r="AK138" i="5"/>
  <c r="AL140" i="5" s="1"/>
  <c r="AK96" i="5"/>
  <c r="AK69" i="5"/>
  <c r="AK62" i="5"/>
  <c r="AL64" i="5" s="1"/>
  <c r="AK55" i="5"/>
  <c r="AL57" i="5" s="1"/>
  <c r="AK44" i="5"/>
  <c r="AL46" i="5" s="1"/>
  <c r="AK37" i="5"/>
  <c r="AL39" i="5" s="1"/>
  <c r="AK29" i="5"/>
  <c r="AL31" i="5" s="1"/>
  <c r="AK12" i="5"/>
  <c r="AK11" i="5"/>
  <c r="F56" i="12" l="1"/>
  <c r="AK28" i="12"/>
  <c r="AK16" i="12"/>
  <c r="AK27" i="12"/>
  <c r="AK26" i="12"/>
  <c r="AK25" i="12"/>
  <c r="AK22" i="12"/>
  <c r="AK24" i="12"/>
  <c r="AK15" i="10"/>
  <c r="AK21" i="10" s="1"/>
  <c r="AK13" i="8"/>
  <c r="AK11" i="8"/>
  <c r="AK216" i="7"/>
  <c r="AK197" i="7"/>
  <c r="AL197" i="7"/>
  <c r="AK217" i="7"/>
  <c r="AK196" i="7"/>
  <c r="AJ217" i="7"/>
  <c r="AJ196" i="7"/>
  <c r="D9" i="8"/>
  <c r="AK9" i="8"/>
  <c r="AK83" i="7"/>
  <c r="AL98" i="7"/>
  <c r="AK11" i="6"/>
  <c r="AK216" i="5"/>
  <c r="AL217" i="5"/>
  <c r="AL210" i="5"/>
  <c r="AK195" i="5"/>
  <c r="AK405" i="5" s="1"/>
  <c r="AK83" i="5"/>
  <c r="AL98" i="5"/>
  <c r="AK217" i="3"/>
  <c r="AL217" i="3"/>
  <c r="AJ216" i="3"/>
  <c r="AJ217" i="5"/>
  <c r="AK216" i="3"/>
  <c r="AK132" i="7"/>
  <c r="AK23" i="7"/>
  <c r="AK132" i="5"/>
  <c r="AK23" i="5"/>
  <c r="AK26" i="10" l="1"/>
  <c r="F56" i="10"/>
  <c r="AK24" i="10"/>
  <c r="AK25" i="10"/>
  <c r="AK28" i="10"/>
  <c r="AL134" i="7"/>
  <c r="AK10" i="8"/>
  <c r="AL85" i="7"/>
  <c r="AK7" i="8"/>
  <c r="AL25" i="7"/>
  <c r="AK6" i="8"/>
  <c r="AK405" i="7"/>
  <c r="AK407" i="7" s="1"/>
  <c r="AL197" i="5"/>
  <c r="AK9" i="6"/>
  <c r="AL134" i="5"/>
  <c r="AK10" i="6"/>
  <c r="AL85" i="5"/>
  <c r="AK7" i="6"/>
  <c r="AL25" i="5"/>
  <c r="AK407" i="5"/>
  <c r="AK6" i="6"/>
  <c r="AK13" i="4"/>
  <c r="AK406" i="3"/>
  <c r="AK377" i="3"/>
  <c r="AL379" i="3" s="1"/>
  <c r="AK316" i="3"/>
  <c r="AL318" i="3" s="1"/>
  <c r="AK287" i="3"/>
  <c r="AK230" i="3"/>
  <c r="AL232" i="3" s="1"/>
  <c r="AK208" i="3"/>
  <c r="AL210" i="3" s="1"/>
  <c r="AK201" i="3"/>
  <c r="AK159" i="3"/>
  <c r="AL161" i="3" s="1"/>
  <c r="AK152" i="3"/>
  <c r="AL154" i="3" s="1"/>
  <c r="AK145" i="3"/>
  <c r="AL147" i="3" s="1"/>
  <c r="AK138" i="3"/>
  <c r="AL140" i="3" s="1"/>
  <c r="AK96" i="3"/>
  <c r="AK69" i="3"/>
  <c r="AL71" i="3" s="1"/>
  <c r="AK62" i="3"/>
  <c r="AK55" i="3"/>
  <c r="AK44" i="3"/>
  <c r="AL46" i="3" s="1"/>
  <c r="AK37" i="3"/>
  <c r="AL39" i="3" s="1"/>
  <c r="AK29" i="3"/>
  <c r="AL31" i="3" s="1"/>
  <c r="AK12" i="3"/>
  <c r="AK11" i="3"/>
  <c r="AK15" i="8" l="1"/>
  <c r="AK21" i="8" s="1"/>
  <c r="AK15" i="6"/>
  <c r="AK21" i="6" s="1"/>
  <c r="AK11" i="4"/>
  <c r="AL203" i="3"/>
  <c r="AK195" i="3"/>
  <c r="AK83" i="3"/>
  <c r="AL98" i="3"/>
  <c r="AL64" i="3"/>
  <c r="AL57" i="3"/>
  <c r="AK132" i="3"/>
  <c r="AK23" i="3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J233" i="1" s="1"/>
  <c r="AK230" i="1"/>
  <c r="AK24" i="8" l="1"/>
  <c r="AK22" i="8"/>
  <c r="AK25" i="8"/>
  <c r="AK26" i="8"/>
  <c r="AK28" i="8"/>
  <c r="F56" i="8"/>
  <c r="AK16" i="8"/>
  <c r="AK22" i="6"/>
  <c r="AK25" i="6"/>
  <c r="AK26" i="6"/>
  <c r="AK24" i="6"/>
  <c r="AK16" i="6"/>
  <c r="F56" i="6"/>
  <c r="AK28" i="6"/>
  <c r="AL197" i="3"/>
  <c r="AK9" i="4"/>
  <c r="AL134" i="3"/>
  <c r="AK10" i="4"/>
  <c r="AL85" i="3"/>
  <c r="AK7" i="4"/>
  <c r="AL25" i="3"/>
  <c r="AK6" i="4"/>
  <c r="AK405" i="3"/>
  <c r="AK407" i="3" s="1"/>
  <c r="AK233" i="1"/>
  <c r="AK15" i="4" l="1"/>
  <c r="AK21" i="4" s="1"/>
  <c r="AK406" i="1"/>
  <c r="AK393" i="1"/>
  <c r="AK377" i="1"/>
  <c r="AK316" i="1"/>
  <c r="AK287" i="1"/>
  <c r="AK208" i="1"/>
  <c r="AK159" i="1"/>
  <c r="AL161" i="1" s="1"/>
  <c r="AK152" i="1"/>
  <c r="AL154" i="1" s="1"/>
  <c r="AK145" i="1"/>
  <c r="AL147" i="1" s="1"/>
  <c r="AK138" i="1"/>
  <c r="AL140" i="1" s="1"/>
  <c r="AK96" i="1"/>
  <c r="AK69" i="1"/>
  <c r="AL71" i="1" s="1"/>
  <c r="AK62" i="1"/>
  <c r="AL64" i="1" s="1"/>
  <c r="AK55" i="1"/>
  <c r="AK44" i="1"/>
  <c r="AL46" i="1" s="1"/>
  <c r="AK37" i="1"/>
  <c r="AL39" i="1" s="1"/>
  <c r="AK29" i="1"/>
  <c r="AL31" i="1" s="1"/>
  <c r="AK12" i="1"/>
  <c r="AK11" i="1"/>
  <c r="AK26" i="4" l="1"/>
  <c r="AK25" i="4"/>
  <c r="AK28" i="4"/>
  <c r="AK24" i="4"/>
  <c r="AK22" i="4"/>
  <c r="F56" i="4"/>
  <c r="AL395" i="1"/>
  <c r="AK14" i="2"/>
  <c r="AL379" i="1"/>
  <c r="AK13" i="2"/>
  <c r="AL289" i="1"/>
  <c r="AK11" i="2"/>
  <c r="AL210" i="1"/>
  <c r="AK195" i="1"/>
  <c r="AK83" i="1"/>
  <c r="AL98" i="1"/>
  <c r="AK132" i="1"/>
  <c r="AK23" i="1"/>
  <c r="AL197" i="1" l="1"/>
  <c r="AK9" i="2"/>
  <c r="AL134" i="1"/>
  <c r="AK10" i="2"/>
  <c r="AL85" i="1"/>
  <c r="AK7" i="2"/>
  <c r="AK405" i="1"/>
  <c r="AK407" i="1" s="1"/>
  <c r="AL25" i="1"/>
  <c r="AK6" i="2"/>
  <c r="D14" i="18"/>
  <c r="C14" i="18"/>
  <c r="C13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C10" i="18"/>
  <c r="C9" i="18"/>
  <c r="C7" i="18"/>
  <c r="C6" i="18"/>
  <c r="AJ408" i="17"/>
  <c r="E379" i="17"/>
  <c r="E13" i="18" s="1"/>
  <c r="F379" i="17"/>
  <c r="F13" i="18" s="1"/>
  <c r="G379" i="17"/>
  <c r="G13" i="18" s="1"/>
  <c r="H379" i="17"/>
  <c r="H13" i="18" s="1"/>
  <c r="I379" i="17"/>
  <c r="I13" i="18" s="1"/>
  <c r="J379" i="17"/>
  <c r="J13" i="18" s="1"/>
  <c r="K379" i="17"/>
  <c r="K13" i="18" s="1"/>
  <c r="L379" i="17"/>
  <c r="L13" i="18" s="1"/>
  <c r="M379" i="17"/>
  <c r="M13" i="18" s="1"/>
  <c r="N379" i="17"/>
  <c r="N13" i="18" s="1"/>
  <c r="O379" i="17"/>
  <c r="O13" i="18" s="1"/>
  <c r="P379" i="17"/>
  <c r="P13" i="18" s="1"/>
  <c r="Q379" i="17"/>
  <c r="Q13" i="18" s="1"/>
  <c r="R379" i="17"/>
  <c r="R13" i="18" s="1"/>
  <c r="S379" i="17"/>
  <c r="S13" i="18" s="1"/>
  <c r="T379" i="17"/>
  <c r="T13" i="18" s="1"/>
  <c r="U379" i="17"/>
  <c r="U13" i="18" s="1"/>
  <c r="V379" i="17"/>
  <c r="V13" i="18" s="1"/>
  <c r="W379" i="17"/>
  <c r="W13" i="18" s="1"/>
  <c r="X379" i="17"/>
  <c r="X13" i="18" s="1"/>
  <c r="Y379" i="17"/>
  <c r="Y13" i="18" s="1"/>
  <c r="Z379" i="17"/>
  <c r="Z13" i="18" s="1"/>
  <c r="AA379" i="17"/>
  <c r="AA13" i="18" s="1"/>
  <c r="AB379" i="17"/>
  <c r="AB13" i="18" s="1"/>
  <c r="AC379" i="17"/>
  <c r="AC13" i="18" s="1"/>
  <c r="AD379" i="17"/>
  <c r="AD13" i="18" s="1"/>
  <c r="AE379" i="17"/>
  <c r="AE13" i="18" s="1"/>
  <c r="AF379" i="17"/>
  <c r="AF13" i="18" s="1"/>
  <c r="AG379" i="17"/>
  <c r="AG13" i="18" s="1"/>
  <c r="AH379" i="17"/>
  <c r="AH13" i="18" s="1"/>
  <c r="AI379" i="17"/>
  <c r="AI13" i="18" s="1"/>
  <c r="AJ379" i="17"/>
  <c r="D379" i="17"/>
  <c r="AJ337" i="17"/>
  <c r="AJ287" i="17"/>
  <c r="AK289" i="17" s="1"/>
  <c r="AJ230" i="17"/>
  <c r="AK232" i="17" s="1"/>
  <c r="AJ208" i="17"/>
  <c r="AJ159" i="17"/>
  <c r="AJ152" i="17"/>
  <c r="AK154" i="17" s="1"/>
  <c r="AJ145" i="17"/>
  <c r="AK147" i="17" s="1"/>
  <c r="AJ138" i="17"/>
  <c r="AK140" i="17" s="1"/>
  <c r="AJ69" i="17"/>
  <c r="AK71" i="17" s="1"/>
  <c r="AJ62" i="17"/>
  <c r="AJ55" i="17"/>
  <c r="AJ44" i="17"/>
  <c r="AJ29" i="17"/>
  <c r="AJ12" i="17"/>
  <c r="AJ11" i="17"/>
  <c r="AI408" i="17"/>
  <c r="AH408" i="17"/>
  <c r="AG408" i="17"/>
  <c r="AF408" i="17"/>
  <c r="AE408" i="17"/>
  <c r="AD408" i="17"/>
  <c r="AC408" i="17"/>
  <c r="AB408" i="17"/>
  <c r="AA408" i="17"/>
  <c r="Z408" i="17"/>
  <c r="Y408" i="17"/>
  <c r="X408" i="17"/>
  <c r="W408" i="17"/>
  <c r="V408" i="17"/>
  <c r="U408" i="17"/>
  <c r="T408" i="17"/>
  <c r="S408" i="17"/>
  <c r="R408" i="17"/>
  <c r="Q408" i="17"/>
  <c r="P408" i="17"/>
  <c r="O408" i="17"/>
  <c r="N408" i="17"/>
  <c r="M408" i="17"/>
  <c r="L408" i="17"/>
  <c r="K408" i="17"/>
  <c r="J408" i="17"/>
  <c r="I408" i="17"/>
  <c r="H408" i="17"/>
  <c r="G408" i="17"/>
  <c r="F408" i="17"/>
  <c r="E408" i="17"/>
  <c r="D408" i="17"/>
  <c r="AI395" i="17"/>
  <c r="AH395" i="17"/>
  <c r="AG395" i="17"/>
  <c r="AF395" i="17"/>
  <c r="AE395" i="17"/>
  <c r="AD395" i="17"/>
  <c r="AD397" i="17" s="1"/>
  <c r="AC395" i="17"/>
  <c r="AB395" i="17"/>
  <c r="AA395" i="17"/>
  <c r="Z395" i="17"/>
  <c r="Y395" i="17"/>
  <c r="X395" i="17"/>
  <c r="X397" i="17" s="1"/>
  <c r="W395" i="17"/>
  <c r="V395" i="17"/>
  <c r="U395" i="17"/>
  <c r="T395" i="17"/>
  <c r="S395" i="17"/>
  <c r="R395" i="17"/>
  <c r="Q395" i="17"/>
  <c r="P395" i="17"/>
  <c r="O395" i="17"/>
  <c r="N395" i="17"/>
  <c r="M395" i="17"/>
  <c r="L395" i="17"/>
  <c r="K395" i="17"/>
  <c r="J395" i="17"/>
  <c r="I395" i="17"/>
  <c r="I397" i="17" s="1"/>
  <c r="H395" i="17"/>
  <c r="G395" i="17"/>
  <c r="F395" i="17"/>
  <c r="E395" i="17"/>
  <c r="D395" i="17"/>
  <c r="AI337" i="17"/>
  <c r="AH337" i="17"/>
  <c r="AG337" i="17"/>
  <c r="AF337" i="17"/>
  <c r="AE337" i="17"/>
  <c r="AD337" i="17"/>
  <c r="AC337" i="17"/>
  <c r="AB337" i="17"/>
  <c r="AA337" i="17"/>
  <c r="Z337" i="17"/>
  <c r="Y337" i="17"/>
  <c r="X337" i="17"/>
  <c r="W337" i="17"/>
  <c r="V337" i="17"/>
  <c r="U337" i="17"/>
  <c r="U339" i="17" s="1"/>
  <c r="T337" i="17"/>
  <c r="S337" i="17"/>
  <c r="R337" i="17"/>
  <c r="Q337" i="17"/>
  <c r="P337" i="17"/>
  <c r="O337" i="17"/>
  <c r="N337" i="17"/>
  <c r="M337" i="17"/>
  <c r="L337" i="17"/>
  <c r="K337" i="17"/>
  <c r="J337" i="17"/>
  <c r="I337" i="17"/>
  <c r="H337" i="17"/>
  <c r="G337" i="17"/>
  <c r="F337" i="17"/>
  <c r="E337" i="17"/>
  <c r="D337" i="17"/>
  <c r="AI316" i="17"/>
  <c r="AH316" i="17"/>
  <c r="AG316" i="17"/>
  <c r="AH318" i="17" s="1"/>
  <c r="AF316" i="17"/>
  <c r="AE316" i="17"/>
  <c r="AE319" i="17" s="1"/>
  <c r="AD316" i="17"/>
  <c r="AC316" i="17"/>
  <c r="AC319" i="17" s="1"/>
  <c r="AB316" i="17"/>
  <c r="AB319" i="17" s="1"/>
  <c r="AA316" i="17"/>
  <c r="Z316" i="17"/>
  <c r="Y316" i="17"/>
  <c r="Y319" i="17" s="1"/>
  <c r="X316" i="17"/>
  <c r="X319" i="17" s="1"/>
  <c r="W316" i="17"/>
  <c r="V316" i="17"/>
  <c r="V319" i="17" s="1"/>
  <c r="U316" i="17"/>
  <c r="T316" i="17"/>
  <c r="S316" i="17"/>
  <c r="S319" i="17" s="1"/>
  <c r="R316" i="17"/>
  <c r="Q316" i="17"/>
  <c r="Q317" i="17" s="1"/>
  <c r="P316" i="17"/>
  <c r="O316" i="17"/>
  <c r="N316" i="17"/>
  <c r="M316" i="17"/>
  <c r="L316" i="17"/>
  <c r="L319" i="17" s="1"/>
  <c r="K316" i="17"/>
  <c r="K319" i="17" s="1"/>
  <c r="J316" i="17"/>
  <c r="J319" i="17" s="1"/>
  <c r="I316" i="17"/>
  <c r="H316" i="17"/>
  <c r="H319" i="17" s="1"/>
  <c r="G316" i="17"/>
  <c r="G319" i="17" s="1"/>
  <c r="F316" i="17"/>
  <c r="E316" i="17"/>
  <c r="E319" i="17" s="1"/>
  <c r="D316" i="17"/>
  <c r="AI299" i="17"/>
  <c r="AI302" i="17" s="1"/>
  <c r="AH299" i="17"/>
  <c r="AG299" i="17"/>
  <c r="AG302" i="17" s="1"/>
  <c r="AF299" i="17"/>
  <c r="AE299" i="17"/>
  <c r="AE302" i="17" s="1"/>
  <c r="AD299" i="17"/>
  <c r="AC299" i="17"/>
  <c r="AC302" i="17" s="1"/>
  <c r="AB299" i="17"/>
  <c r="AB302" i="17" s="1"/>
  <c r="AA299" i="17"/>
  <c r="AA302" i="17" s="1"/>
  <c r="Z299" i="17"/>
  <c r="Y299" i="17"/>
  <c r="Y302" i="17" s="1"/>
  <c r="X299" i="17"/>
  <c r="W299" i="17"/>
  <c r="V299" i="17"/>
  <c r="U299" i="17"/>
  <c r="U302" i="17" s="1"/>
  <c r="T299" i="17"/>
  <c r="S299" i="17"/>
  <c r="S302" i="17" s="1"/>
  <c r="R299" i="17"/>
  <c r="Q299" i="17"/>
  <c r="Q300" i="17" s="1"/>
  <c r="P299" i="17"/>
  <c r="O299" i="17"/>
  <c r="O302" i="17" s="1"/>
  <c r="N299" i="17"/>
  <c r="M299" i="17"/>
  <c r="M302" i="17" s="1"/>
  <c r="L299" i="17"/>
  <c r="K299" i="17"/>
  <c r="K300" i="17" s="1"/>
  <c r="J299" i="17"/>
  <c r="I299" i="17"/>
  <c r="I302" i="17" s="1"/>
  <c r="H299" i="17"/>
  <c r="H302" i="17" s="1"/>
  <c r="G299" i="17"/>
  <c r="F299" i="17"/>
  <c r="E299" i="17"/>
  <c r="E302" i="17" s="1"/>
  <c r="D299" i="17"/>
  <c r="AI287" i="17"/>
  <c r="AI11" i="18" s="1"/>
  <c r="AH287" i="17"/>
  <c r="AH290" i="17" s="1"/>
  <c r="AG287" i="17"/>
  <c r="AF287" i="17"/>
  <c r="AE287" i="17"/>
  <c r="AE11" i="18" s="1"/>
  <c r="AD287" i="17"/>
  <c r="AD290" i="17" s="1"/>
  <c r="AC287" i="17"/>
  <c r="AB287" i="17"/>
  <c r="AB290" i="17" s="1"/>
  <c r="AA287" i="17"/>
  <c r="AA11" i="18" s="1"/>
  <c r="Z287" i="17"/>
  <c r="Y287" i="17"/>
  <c r="Y11" i="18" s="1"/>
  <c r="X287" i="17"/>
  <c r="W287" i="17"/>
  <c r="W11" i="18" s="1"/>
  <c r="V287" i="17"/>
  <c r="U287" i="17"/>
  <c r="T287" i="17"/>
  <c r="S287" i="17"/>
  <c r="S11" i="18" s="1"/>
  <c r="R287" i="17"/>
  <c r="R290" i="17" s="1"/>
  <c r="Q287" i="17"/>
  <c r="P287" i="17"/>
  <c r="O287" i="17"/>
  <c r="O11" i="18" s="1"/>
  <c r="N287" i="17"/>
  <c r="N290" i="17" s="1"/>
  <c r="M287" i="17"/>
  <c r="M290" i="17" s="1"/>
  <c r="L287" i="17"/>
  <c r="L290" i="17" s="1"/>
  <c r="K287" i="17"/>
  <c r="J287" i="17"/>
  <c r="J290" i="17" s="1"/>
  <c r="I287" i="17"/>
  <c r="H287" i="17"/>
  <c r="G287" i="17"/>
  <c r="G11" i="18" s="1"/>
  <c r="F287" i="17"/>
  <c r="F290" i="17" s="1"/>
  <c r="E287" i="17"/>
  <c r="D287" i="17"/>
  <c r="AL288" i="17" s="1"/>
  <c r="AI274" i="17"/>
  <c r="AI277" i="17" s="1"/>
  <c r="AH274" i="17"/>
  <c r="AH276" i="17" s="1"/>
  <c r="AG274" i="17"/>
  <c r="AF274" i="17"/>
  <c r="AE274" i="17"/>
  <c r="AD274" i="17"/>
  <c r="AD277" i="17" s="1"/>
  <c r="AC274" i="17"/>
  <c r="AB274" i="17"/>
  <c r="AB277" i="17" s="1"/>
  <c r="AA274" i="17"/>
  <c r="Z274" i="17"/>
  <c r="Y274" i="17"/>
  <c r="X274" i="17"/>
  <c r="W274" i="17"/>
  <c r="V274" i="17"/>
  <c r="V277" i="17" s="1"/>
  <c r="U274" i="17"/>
  <c r="T274" i="17"/>
  <c r="S274" i="17"/>
  <c r="S277" i="17" s="1"/>
  <c r="R274" i="17"/>
  <c r="Q274" i="17"/>
  <c r="P274" i="17"/>
  <c r="P277" i="17" s="1"/>
  <c r="O274" i="17"/>
  <c r="N274" i="17"/>
  <c r="M274" i="17"/>
  <c r="L274" i="17"/>
  <c r="K274" i="17"/>
  <c r="J274" i="17"/>
  <c r="J277" i="17" s="1"/>
  <c r="I274" i="17"/>
  <c r="H274" i="17"/>
  <c r="G274" i="17"/>
  <c r="F274" i="17"/>
  <c r="E274" i="17"/>
  <c r="E277" i="17" s="1"/>
  <c r="D274" i="17"/>
  <c r="D277" i="17" s="1"/>
  <c r="Z265" i="17"/>
  <c r="AI262" i="17"/>
  <c r="AH262" i="17"/>
  <c r="AH265" i="17" s="1"/>
  <c r="AG262" i="17"/>
  <c r="AF262" i="17"/>
  <c r="AE262" i="17"/>
  <c r="AE263" i="17" s="1"/>
  <c r="AD262" i="17"/>
  <c r="AD265" i="17" s="1"/>
  <c r="AC262" i="17"/>
  <c r="AB262" i="17"/>
  <c r="AA262" i="17"/>
  <c r="Z262" i="17"/>
  <c r="Y262" i="17"/>
  <c r="Y265" i="17" s="1"/>
  <c r="X262" i="17"/>
  <c r="W262" i="17"/>
  <c r="V262" i="17"/>
  <c r="U262" i="17"/>
  <c r="T262" i="17"/>
  <c r="S262" i="17"/>
  <c r="S265" i="17" s="1"/>
  <c r="R262" i="17"/>
  <c r="R265" i="17" s="1"/>
  <c r="Q262" i="17"/>
  <c r="P262" i="17"/>
  <c r="P265" i="17" s="1"/>
  <c r="O262" i="17"/>
  <c r="N262" i="17"/>
  <c r="N265" i="17" s="1"/>
  <c r="M262" i="17"/>
  <c r="M265" i="17" s="1"/>
  <c r="L262" i="17"/>
  <c r="L265" i="17" s="1"/>
  <c r="K262" i="17"/>
  <c r="J262" i="17"/>
  <c r="J265" i="17" s="1"/>
  <c r="I262" i="17"/>
  <c r="I265" i="17" s="1"/>
  <c r="H262" i="17"/>
  <c r="H265" i="17" s="1"/>
  <c r="G262" i="17"/>
  <c r="F262" i="17"/>
  <c r="E262" i="17"/>
  <c r="D262" i="17"/>
  <c r="D265" i="17" s="1"/>
  <c r="AI248" i="17"/>
  <c r="AI251" i="17" s="1"/>
  <c r="AH248" i="17"/>
  <c r="AG248" i="17"/>
  <c r="AF248" i="17"/>
  <c r="AF251" i="17" s="1"/>
  <c r="AE248" i="17"/>
  <c r="AD248" i="17"/>
  <c r="AD251" i="17" s="1"/>
  <c r="AC248" i="17"/>
  <c r="AC251" i="17" s="1"/>
  <c r="AB248" i="17"/>
  <c r="AA248" i="17"/>
  <c r="Z248" i="17"/>
  <c r="Z251" i="17" s="1"/>
  <c r="Y248" i="17"/>
  <c r="Y251" i="17" s="1"/>
  <c r="X248" i="17"/>
  <c r="W248" i="17"/>
  <c r="W251" i="17" s="1"/>
  <c r="V248" i="17"/>
  <c r="U248" i="17"/>
  <c r="U251" i="17" s="1"/>
  <c r="T248" i="17"/>
  <c r="T251" i="17" s="1"/>
  <c r="S248" i="17"/>
  <c r="R248" i="17"/>
  <c r="Q248" i="17"/>
  <c r="Q251" i="17" s="1"/>
  <c r="P248" i="17"/>
  <c r="O248" i="17"/>
  <c r="O251" i="17" s="1"/>
  <c r="N248" i="17"/>
  <c r="M248" i="17"/>
  <c r="L248" i="17"/>
  <c r="L251" i="17" s="1"/>
  <c r="K248" i="17"/>
  <c r="K251" i="17" s="1"/>
  <c r="J248" i="17"/>
  <c r="I248" i="17"/>
  <c r="H248" i="17"/>
  <c r="H251" i="17" s="1"/>
  <c r="G248" i="17"/>
  <c r="G251" i="17" s="1"/>
  <c r="F248" i="17"/>
  <c r="E248" i="17"/>
  <c r="E251" i="17" s="1"/>
  <c r="D248" i="17"/>
  <c r="AI230" i="17"/>
  <c r="AH230" i="17"/>
  <c r="AH233" i="17" s="1"/>
  <c r="AG230" i="17"/>
  <c r="AF230" i="17"/>
  <c r="AE230" i="17"/>
  <c r="AD230" i="17"/>
  <c r="AC230" i="17"/>
  <c r="AC231" i="17" s="1"/>
  <c r="AB230" i="17"/>
  <c r="AB233" i="17" s="1"/>
  <c r="AA230" i="17"/>
  <c r="Z230" i="17"/>
  <c r="Z233" i="17" s="1"/>
  <c r="Y230" i="17"/>
  <c r="Y233" i="17" s="1"/>
  <c r="X230" i="17"/>
  <c r="W230" i="17"/>
  <c r="W233" i="17" s="1"/>
  <c r="V230" i="17"/>
  <c r="V233" i="17" s="1"/>
  <c r="U230" i="17"/>
  <c r="T230" i="17"/>
  <c r="S230" i="17"/>
  <c r="R230" i="17"/>
  <c r="Q230" i="17"/>
  <c r="P230" i="17"/>
  <c r="P233" i="17" s="1"/>
  <c r="O230" i="17"/>
  <c r="N230" i="17"/>
  <c r="N233" i="17" s="1"/>
  <c r="M230" i="17"/>
  <c r="L230" i="17"/>
  <c r="K230" i="17"/>
  <c r="K231" i="17" s="1"/>
  <c r="J230" i="17"/>
  <c r="J233" i="17" s="1"/>
  <c r="I230" i="17"/>
  <c r="H230" i="17"/>
  <c r="G230" i="17"/>
  <c r="G233" i="17" s="1"/>
  <c r="F230" i="17"/>
  <c r="E230" i="17"/>
  <c r="E231" i="17" s="1"/>
  <c r="D230" i="17"/>
  <c r="AL231" i="17" s="1"/>
  <c r="AI223" i="17"/>
  <c r="AI226" i="17" s="1"/>
  <c r="AH223" i="17"/>
  <c r="AG223" i="17"/>
  <c r="AG226" i="17" s="1"/>
  <c r="AF223" i="17"/>
  <c r="AF226" i="17" s="1"/>
  <c r="AE223" i="17"/>
  <c r="AE226" i="17" s="1"/>
  <c r="AD223" i="17"/>
  <c r="AC223" i="17"/>
  <c r="AB223" i="17"/>
  <c r="AA223" i="17"/>
  <c r="AA226" i="17" s="1"/>
  <c r="Z223" i="17"/>
  <c r="Z226" i="17" s="1"/>
  <c r="Y223" i="17"/>
  <c r="X223" i="17"/>
  <c r="X226" i="17" s="1"/>
  <c r="W223" i="17"/>
  <c r="V223" i="17"/>
  <c r="U223" i="17"/>
  <c r="U226" i="17" s="1"/>
  <c r="T223" i="17"/>
  <c r="T226" i="17" s="1"/>
  <c r="S223" i="17"/>
  <c r="R223" i="17"/>
  <c r="R226" i="17" s="1"/>
  <c r="Q223" i="17"/>
  <c r="Q226" i="17" s="1"/>
  <c r="P223" i="17"/>
  <c r="O223" i="17"/>
  <c r="O226" i="17" s="1"/>
  <c r="N223" i="17"/>
  <c r="N226" i="17" s="1"/>
  <c r="M223" i="17"/>
  <c r="M226" i="17" s="1"/>
  <c r="L223" i="17"/>
  <c r="L226" i="17" s="1"/>
  <c r="K223" i="17"/>
  <c r="J223" i="17"/>
  <c r="I223" i="17"/>
  <c r="I226" i="17" s="1"/>
  <c r="H223" i="17"/>
  <c r="G223" i="17"/>
  <c r="G225" i="17" s="1"/>
  <c r="F223" i="17"/>
  <c r="F226" i="17" s="1"/>
  <c r="E223" i="17"/>
  <c r="E226" i="17" s="1"/>
  <c r="D223" i="17"/>
  <c r="H224" i="17" s="1"/>
  <c r="AI215" i="17"/>
  <c r="AI218" i="17" s="1"/>
  <c r="AH215" i="17"/>
  <c r="AG215" i="17"/>
  <c r="AF215" i="17"/>
  <c r="AE215" i="17"/>
  <c r="AD215" i="17"/>
  <c r="AC215" i="17"/>
  <c r="AB215" i="17"/>
  <c r="AB218" i="17" s="1"/>
  <c r="AA215" i="17"/>
  <c r="AA218" i="17" s="1"/>
  <c r="Z215" i="17"/>
  <c r="Z218" i="17" s="1"/>
  <c r="Y215" i="17"/>
  <c r="Y218" i="17" s="1"/>
  <c r="X215" i="17"/>
  <c r="W215" i="17"/>
  <c r="V215" i="17"/>
  <c r="U215" i="17"/>
  <c r="T215" i="17"/>
  <c r="S215" i="17"/>
  <c r="R215" i="17"/>
  <c r="Q215" i="17"/>
  <c r="Q218" i="17" s="1"/>
  <c r="P215" i="17"/>
  <c r="O215" i="17"/>
  <c r="O218" i="17" s="1"/>
  <c r="N215" i="17"/>
  <c r="M215" i="17"/>
  <c r="L215" i="17"/>
  <c r="K215" i="17"/>
  <c r="J215" i="17"/>
  <c r="I215" i="17"/>
  <c r="H215" i="17"/>
  <c r="G215" i="17"/>
  <c r="G218" i="17" s="1"/>
  <c r="F215" i="17"/>
  <c r="E215" i="17"/>
  <c r="D215" i="17"/>
  <c r="D218" i="17" s="1"/>
  <c r="AI208" i="17"/>
  <c r="AH208" i="17"/>
  <c r="AG208" i="17"/>
  <c r="AG211" i="17" s="1"/>
  <c r="AF208" i="17"/>
  <c r="AF211" i="17" s="1"/>
  <c r="AE208" i="17"/>
  <c r="AE211" i="17" s="1"/>
  <c r="AD208" i="17"/>
  <c r="AD211" i="17" s="1"/>
  <c r="AC208" i="17"/>
  <c r="AB208" i="17"/>
  <c r="AB195" i="17" s="1"/>
  <c r="AB198" i="17" s="1"/>
  <c r="AA208" i="17"/>
  <c r="Z208" i="17"/>
  <c r="Y208" i="17"/>
  <c r="X208" i="17"/>
  <c r="X211" i="17" s="1"/>
  <c r="W208" i="17"/>
  <c r="W210" i="17" s="1"/>
  <c r="V208" i="17"/>
  <c r="U208" i="17"/>
  <c r="U211" i="17" s="1"/>
  <c r="T208" i="17"/>
  <c r="T211" i="17" s="1"/>
  <c r="S208" i="17"/>
  <c r="R208" i="17"/>
  <c r="R211" i="17" s="1"/>
  <c r="Q208" i="17"/>
  <c r="P208" i="17"/>
  <c r="P211" i="17" s="1"/>
  <c r="O208" i="17"/>
  <c r="N208" i="17"/>
  <c r="N211" i="17" s="1"/>
  <c r="M208" i="17"/>
  <c r="L208" i="17"/>
  <c r="L211" i="17" s="1"/>
  <c r="K208" i="17"/>
  <c r="J208" i="17"/>
  <c r="I208" i="17"/>
  <c r="I211" i="17" s="1"/>
  <c r="H208" i="17"/>
  <c r="G208" i="17"/>
  <c r="F208" i="17"/>
  <c r="F211" i="17" s="1"/>
  <c r="E208" i="17"/>
  <c r="E211" i="17" s="1"/>
  <c r="D208" i="17"/>
  <c r="F204" i="17"/>
  <c r="AI201" i="17"/>
  <c r="AI204" i="17" s="1"/>
  <c r="AH201" i="17"/>
  <c r="AG201" i="17"/>
  <c r="AF201" i="17"/>
  <c r="AF204" i="17" s="1"/>
  <c r="AE201" i="17"/>
  <c r="AD201" i="17"/>
  <c r="AC201" i="17"/>
  <c r="AB201" i="17"/>
  <c r="AA201" i="17"/>
  <c r="Z201" i="17"/>
  <c r="Z204" i="17" s="1"/>
  <c r="Y201" i="17"/>
  <c r="Y204" i="17" s="1"/>
  <c r="X201" i="17"/>
  <c r="W201" i="17"/>
  <c r="V201" i="17"/>
  <c r="U201" i="17"/>
  <c r="T201" i="17"/>
  <c r="T204" i="17" s="1"/>
  <c r="S201" i="17"/>
  <c r="R201" i="17"/>
  <c r="Q201" i="17"/>
  <c r="Q204" i="17" s="1"/>
  <c r="P201" i="17"/>
  <c r="O201" i="17"/>
  <c r="N201" i="17"/>
  <c r="N204" i="17" s="1"/>
  <c r="M201" i="17"/>
  <c r="L201" i="17"/>
  <c r="L204" i="17" s="1"/>
  <c r="K201" i="17"/>
  <c r="J201" i="17"/>
  <c r="I201" i="17"/>
  <c r="H201" i="17"/>
  <c r="H204" i="17" s="1"/>
  <c r="G201" i="17"/>
  <c r="F201" i="17"/>
  <c r="E201" i="17"/>
  <c r="D201" i="17"/>
  <c r="V195" i="17"/>
  <c r="V9" i="18" s="1"/>
  <c r="AI180" i="17"/>
  <c r="AH180" i="17"/>
  <c r="AG180" i="17"/>
  <c r="AF180" i="17"/>
  <c r="AF183" i="17" s="1"/>
  <c r="AE180" i="17"/>
  <c r="AD180" i="17"/>
  <c r="AC180" i="17"/>
  <c r="AB180" i="17"/>
  <c r="AB183" i="17" s="1"/>
  <c r="AA180" i="17"/>
  <c r="Z180" i="17"/>
  <c r="Z183" i="17" s="1"/>
  <c r="Y180" i="17"/>
  <c r="Y183" i="17" s="1"/>
  <c r="X180" i="17"/>
  <c r="Y182" i="17" s="1"/>
  <c r="W180" i="17"/>
  <c r="W183" i="17" s="1"/>
  <c r="V180" i="17"/>
  <c r="U180" i="17"/>
  <c r="T180" i="17"/>
  <c r="T182" i="17" s="1"/>
  <c r="S180" i="17"/>
  <c r="S183" i="17" s="1"/>
  <c r="R180" i="17"/>
  <c r="R183" i="17" s="1"/>
  <c r="Q180" i="17"/>
  <c r="P180" i="17"/>
  <c r="O180" i="17"/>
  <c r="N180" i="17"/>
  <c r="N183" i="17" s="1"/>
  <c r="M180" i="17"/>
  <c r="M183" i="17" s="1"/>
  <c r="L180" i="17"/>
  <c r="M182" i="17" s="1"/>
  <c r="K180" i="17"/>
  <c r="J180" i="17"/>
  <c r="J183" i="17" s="1"/>
  <c r="I180" i="17"/>
  <c r="H180" i="17"/>
  <c r="H183" i="17" s="1"/>
  <c r="G180" i="17"/>
  <c r="G183" i="17" s="1"/>
  <c r="F180" i="17"/>
  <c r="E180" i="17"/>
  <c r="E183" i="17" s="1"/>
  <c r="D180" i="17"/>
  <c r="AI173" i="17"/>
  <c r="AH173" i="17"/>
  <c r="AG173" i="17"/>
  <c r="AF173" i="17"/>
  <c r="AE173" i="17"/>
  <c r="AD173" i="17"/>
  <c r="AD176" i="17" s="1"/>
  <c r="AC173" i="17"/>
  <c r="AB173" i="17"/>
  <c r="AA173" i="17"/>
  <c r="Z173" i="17"/>
  <c r="Y173" i="17"/>
  <c r="X173" i="17"/>
  <c r="X176" i="17" s="1"/>
  <c r="W173" i="17"/>
  <c r="V173" i="17"/>
  <c r="V176" i="17" s="1"/>
  <c r="U173" i="17"/>
  <c r="U176" i="17" s="1"/>
  <c r="T173" i="17"/>
  <c r="T176" i="17" s="1"/>
  <c r="S173" i="17"/>
  <c r="R173" i="17"/>
  <c r="Q173" i="17"/>
  <c r="P173" i="17"/>
  <c r="O173" i="17"/>
  <c r="O176" i="17" s="1"/>
  <c r="N173" i="17"/>
  <c r="N176" i="17" s="1"/>
  <c r="M173" i="17"/>
  <c r="L173" i="17"/>
  <c r="L176" i="17" s="1"/>
  <c r="K173" i="17"/>
  <c r="J173" i="17"/>
  <c r="I173" i="17"/>
  <c r="H173" i="17"/>
  <c r="G173" i="17"/>
  <c r="F173" i="17"/>
  <c r="F176" i="17" s="1"/>
  <c r="E173" i="17"/>
  <c r="D173" i="17"/>
  <c r="AI159" i="17"/>
  <c r="AI162" i="17" s="1"/>
  <c r="AH159" i="17"/>
  <c r="AG159" i="17"/>
  <c r="AF159" i="17"/>
  <c r="AF162" i="17" s="1"/>
  <c r="AE159" i="17"/>
  <c r="AD159" i="17"/>
  <c r="AD162" i="17" s="1"/>
  <c r="AC159" i="17"/>
  <c r="AC162" i="17" s="1"/>
  <c r="AB159" i="17"/>
  <c r="AB162" i="17" s="1"/>
  <c r="AA159" i="17"/>
  <c r="Z159" i="17"/>
  <c r="Z162" i="17" s="1"/>
  <c r="Y159" i="17"/>
  <c r="X159" i="17"/>
  <c r="W159" i="17"/>
  <c r="W162" i="17" s="1"/>
  <c r="V159" i="17"/>
  <c r="V161" i="17" s="1"/>
  <c r="U159" i="17"/>
  <c r="U162" i="17" s="1"/>
  <c r="T159" i="17"/>
  <c r="T162" i="17" s="1"/>
  <c r="S159" i="17"/>
  <c r="R159" i="17"/>
  <c r="R162" i="17" s="1"/>
  <c r="Q159" i="17"/>
  <c r="P159" i="17"/>
  <c r="O159" i="17"/>
  <c r="N159" i="17"/>
  <c r="N162" i="17" s="1"/>
  <c r="M159" i="17"/>
  <c r="L159" i="17"/>
  <c r="K159" i="17"/>
  <c r="K162" i="17" s="1"/>
  <c r="J159" i="17"/>
  <c r="J162" i="17" s="1"/>
  <c r="I159" i="17"/>
  <c r="H159" i="17"/>
  <c r="G159" i="17"/>
  <c r="F159" i="17"/>
  <c r="E159" i="17"/>
  <c r="E162" i="17" s="1"/>
  <c r="D159" i="17"/>
  <c r="AI152" i="17"/>
  <c r="AJ154" i="17" s="1"/>
  <c r="AH152" i="17"/>
  <c r="AH155" i="17" s="1"/>
  <c r="AG152" i="17"/>
  <c r="AF152" i="17"/>
  <c r="AF155" i="17" s="1"/>
  <c r="AE152" i="17"/>
  <c r="AE155" i="17" s="1"/>
  <c r="AD152" i="17"/>
  <c r="AC152" i="17"/>
  <c r="AB152" i="17"/>
  <c r="AA152" i="17"/>
  <c r="Z152" i="17"/>
  <c r="Y152" i="17"/>
  <c r="X152" i="17"/>
  <c r="X155" i="17" s="1"/>
  <c r="W152" i="17"/>
  <c r="W155" i="17" s="1"/>
  <c r="V152" i="17"/>
  <c r="U152" i="17"/>
  <c r="U155" i="17" s="1"/>
  <c r="T152" i="17"/>
  <c r="T155" i="17" s="1"/>
  <c r="S152" i="17"/>
  <c r="S155" i="17" s="1"/>
  <c r="R152" i="17"/>
  <c r="Q152" i="17"/>
  <c r="P152" i="17"/>
  <c r="P155" i="17" s="1"/>
  <c r="O152" i="17"/>
  <c r="N152" i="17"/>
  <c r="N155" i="17" s="1"/>
  <c r="M152" i="17"/>
  <c r="M155" i="17" s="1"/>
  <c r="L152" i="17"/>
  <c r="K152" i="17"/>
  <c r="J152" i="17"/>
  <c r="J155" i="17" s="1"/>
  <c r="I152" i="17"/>
  <c r="I155" i="17" s="1"/>
  <c r="H152" i="17"/>
  <c r="H155" i="17" s="1"/>
  <c r="G152" i="17"/>
  <c r="G155" i="17" s="1"/>
  <c r="F152" i="17"/>
  <c r="F155" i="17" s="1"/>
  <c r="E152" i="17"/>
  <c r="D152" i="17"/>
  <c r="AI145" i="17"/>
  <c r="AH145" i="17"/>
  <c r="AG145" i="17"/>
  <c r="AF145" i="17"/>
  <c r="AE145" i="17"/>
  <c r="AD145" i="17"/>
  <c r="AC145" i="17"/>
  <c r="AB145" i="17"/>
  <c r="AA145" i="17"/>
  <c r="AA148" i="17" s="1"/>
  <c r="Z145" i="17"/>
  <c r="Z148" i="17" s="1"/>
  <c r="Y145" i="17"/>
  <c r="X145" i="17"/>
  <c r="W145" i="17"/>
  <c r="V145" i="17"/>
  <c r="U145" i="17"/>
  <c r="T145" i="17"/>
  <c r="T148" i="17" s="1"/>
  <c r="S145" i="17"/>
  <c r="S148" i="17" s="1"/>
  <c r="R145" i="17"/>
  <c r="Q145" i="17"/>
  <c r="Q148" i="17" s="1"/>
  <c r="P145" i="17"/>
  <c r="O145" i="17"/>
  <c r="O148" i="17" s="1"/>
  <c r="N145" i="17"/>
  <c r="N148" i="17" s="1"/>
  <c r="M145" i="17"/>
  <c r="L145" i="17"/>
  <c r="K145" i="17"/>
  <c r="K148" i="17" s="1"/>
  <c r="J145" i="17"/>
  <c r="I145" i="17"/>
  <c r="H145" i="17"/>
  <c r="H148" i="17" s="1"/>
  <c r="G145" i="17"/>
  <c r="F145" i="17"/>
  <c r="E145" i="17"/>
  <c r="E148" i="17" s="1"/>
  <c r="D145" i="17"/>
  <c r="AI138" i="17"/>
  <c r="AI141" i="17" s="1"/>
  <c r="AH138" i="17"/>
  <c r="AG138" i="17"/>
  <c r="AG141" i="17" s="1"/>
  <c r="AF138" i="17"/>
  <c r="AE138" i="17"/>
  <c r="AE141" i="17" s="1"/>
  <c r="AD138" i="17"/>
  <c r="AC138" i="17"/>
  <c r="AC141" i="17" s="1"/>
  <c r="AB138" i="17"/>
  <c r="AB141" i="17" s="1"/>
  <c r="AA138" i="17"/>
  <c r="AA141" i="17" s="1"/>
  <c r="Z138" i="17"/>
  <c r="Y138" i="17"/>
  <c r="Y141" i="17" s="1"/>
  <c r="X138" i="17"/>
  <c r="W138" i="17"/>
  <c r="W141" i="17" s="1"/>
  <c r="V138" i="17"/>
  <c r="V141" i="17" s="1"/>
  <c r="U138" i="17"/>
  <c r="T138" i="17"/>
  <c r="S138" i="17"/>
  <c r="S141" i="17" s="1"/>
  <c r="R138" i="17"/>
  <c r="Q138" i="17"/>
  <c r="Q141" i="17" s="1"/>
  <c r="P138" i="17"/>
  <c r="O138" i="17"/>
  <c r="N138" i="17"/>
  <c r="N141" i="17" s="1"/>
  <c r="M138" i="17"/>
  <c r="L138" i="17"/>
  <c r="K138" i="17"/>
  <c r="K141" i="17" s="1"/>
  <c r="J138" i="17"/>
  <c r="J141" i="17" s="1"/>
  <c r="I138" i="17"/>
  <c r="I141" i="17" s="1"/>
  <c r="H138" i="17"/>
  <c r="G138" i="17"/>
  <c r="G141" i="17" s="1"/>
  <c r="F138" i="17"/>
  <c r="E138" i="17"/>
  <c r="E141" i="17" s="1"/>
  <c r="D138" i="17"/>
  <c r="O98" i="17"/>
  <c r="AI96" i="17"/>
  <c r="AI99" i="17" s="1"/>
  <c r="AH96" i="17"/>
  <c r="AH99" i="17" s="1"/>
  <c r="AG96" i="17"/>
  <c r="AG99" i="17" s="1"/>
  <c r="AF96" i="17"/>
  <c r="AF83" i="17" s="1"/>
  <c r="AF86" i="17" s="1"/>
  <c r="AE96" i="17"/>
  <c r="AE83" i="17" s="1"/>
  <c r="AD96" i="17"/>
  <c r="AD99" i="17" s="1"/>
  <c r="AC96" i="17"/>
  <c r="AB96" i="17"/>
  <c r="AB99" i="17" s="1"/>
  <c r="AA96" i="17"/>
  <c r="AA99" i="17" s="1"/>
  <c r="Z96" i="17"/>
  <c r="Z99" i="17" s="1"/>
  <c r="Y96" i="17"/>
  <c r="Y83" i="17" s="1"/>
  <c r="X96" i="17"/>
  <c r="W96" i="17"/>
  <c r="V96" i="17"/>
  <c r="U96" i="17"/>
  <c r="T96" i="17"/>
  <c r="T83" i="17" s="1"/>
  <c r="T86" i="17" s="1"/>
  <c r="S96" i="17"/>
  <c r="R96" i="17"/>
  <c r="Q96" i="17"/>
  <c r="P96" i="17"/>
  <c r="O96" i="17"/>
  <c r="O83" i="17" s="1"/>
  <c r="O86" i="17" s="1"/>
  <c r="N96" i="17"/>
  <c r="N99" i="17" s="1"/>
  <c r="M96" i="17"/>
  <c r="M83" i="17" s="1"/>
  <c r="L96" i="17"/>
  <c r="L99" i="17" s="1"/>
  <c r="K96" i="17"/>
  <c r="J96" i="17"/>
  <c r="J83" i="17" s="1"/>
  <c r="I96" i="17"/>
  <c r="I98" i="17" s="1"/>
  <c r="H96" i="17"/>
  <c r="H99" i="17" s="1"/>
  <c r="G96" i="17"/>
  <c r="G83" i="17" s="1"/>
  <c r="G86" i="17" s="1"/>
  <c r="F96" i="17"/>
  <c r="F99" i="17" s="1"/>
  <c r="E96" i="17"/>
  <c r="D96" i="17"/>
  <c r="H86" i="17"/>
  <c r="AH83" i="17"/>
  <c r="AG83" i="17"/>
  <c r="AG85" i="17" s="1"/>
  <c r="AD83" i="17"/>
  <c r="Z83" i="17"/>
  <c r="X83" i="17"/>
  <c r="V83" i="17"/>
  <c r="U83" i="17"/>
  <c r="U86" i="17" s="1"/>
  <c r="R83" i="17"/>
  <c r="R86" i="17" s="1"/>
  <c r="N83" i="17"/>
  <c r="N86" i="17" s="1"/>
  <c r="H83" i="17"/>
  <c r="F83" i="17"/>
  <c r="AI69" i="17"/>
  <c r="AI72" i="17" s="1"/>
  <c r="AH69" i="17"/>
  <c r="AG69" i="17"/>
  <c r="AF69" i="17"/>
  <c r="AF72" i="17" s="1"/>
  <c r="AE69" i="17"/>
  <c r="AE72" i="17" s="1"/>
  <c r="AD69" i="17"/>
  <c r="AC69" i="17"/>
  <c r="AC72" i="17" s="1"/>
  <c r="AB69" i="17"/>
  <c r="AA69" i="17"/>
  <c r="Z69" i="17"/>
  <c r="Z72" i="17" s="1"/>
  <c r="Y69" i="17"/>
  <c r="X69" i="17"/>
  <c r="W69" i="17"/>
  <c r="W72" i="17" s="1"/>
  <c r="V69" i="17"/>
  <c r="U69" i="17"/>
  <c r="U72" i="17" s="1"/>
  <c r="T69" i="17"/>
  <c r="T72" i="17" s="1"/>
  <c r="S69" i="17"/>
  <c r="R69" i="17"/>
  <c r="Q69" i="17"/>
  <c r="Q72" i="17" s="1"/>
  <c r="P69" i="17"/>
  <c r="O69" i="17"/>
  <c r="N69" i="17"/>
  <c r="N72" i="17" s="1"/>
  <c r="M69" i="17"/>
  <c r="M72" i="17" s="1"/>
  <c r="L69" i="17"/>
  <c r="K69" i="17"/>
  <c r="J69" i="17"/>
  <c r="I69" i="17"/>
  <c r="H69" i="17"/>
  <c r="G69" i="17"/>
  <c r="G72" i="17" s="1"/>
  <c r="F69" i="17"/>
  <c r="E69" i="17"/>
  <c r="E72" i="17" s="1"/>
  <c r="D69" i="17"/>
  <c r="AI62" i="17"/>
  <c r="AH62" i="17"/>
  <c r="AG62" i="17"/>
  <c r="AF62" i="17"/>
  <c r="AE62" i="17"/>
  <c r="AD62" i="17"/>
  <c r="AC62" i="17"/>
  <c r="AC65" i="17" s="1"/>
  <c r="AB62" i="17"/>
  <c r="AA62" i="17"/>
  <c r="Z62" i="17"/>
  <c r="Y62" i="17"/>
  <c r="X62" i="17"/>
  <c r="W62" i="17"/>
  <c r="W65" i="17" s="1"/>
  <c r="V62" i="17"/>
  <c r="U62" i="17"/>
  <c r="T62" i="17"/>
  <c r="T65" i="17" s="1"/>
  <c r="S62" i="17"/>
  <c r="R62" i="17"/>
  <c r="Q62" i="17"/>
  <c r="Q65" i="17" s="1"/>
  <c r="P62" i="17"/>
  <c r="O62" i="17"/>
  <c r="N62" i="17"/>
  <c r="M62" i="17"/>
  <c r="L62" i="17"/>
  <c r="K62" i="17"/>
  <c r="K65" i="17" s="1"/>
  <c r="J62" i="17"/>
  <c r="I62" i="17"/>
  <c r="H62" i="17"/>
  <c r="G62" i="17"/>
  <c r="F62" i="17"/>
  <c r="E62" i="17"/>
  <c r="E65" i="17" s="1"/>
  <c r="D62" i="17"/>
  <c r="AL63" i="17" s="1"/>
  <c r="AI55" i="17"/>
  <c r="AH55" i="17"/>
  <c r="AG55" i="17"/>
  <c r="AF55" i="17"/>
  <c r="AE55" i="17"/>
  <c r="AD55" i="17"/>
  <c r="AD58" i="17" s="1"/>
  <c r="AC55" i="17"/>
  <c r="AC58" i="17" s="1"/>
  <c r="AB55" i="17"/>
  <c r="AA55" i="17"/>
  <c r="Z55" i="17"/>
  <c r="Y55" i="17"/>
  <c r="X55" i="17"/>
  <c r="W55" i="17"/>
  <c r="W57" i="17" s="1"/>
  <c r="V55" i="17"/>
  <c r="U55" i="17"/>
  <c r="T55" i="17"/>
  <c r="T58" i="17" s="1"/>
  <c r="S55" i="17"/>
  <c r="R55" i="17"/>
  <c r="Q55" i="17"/>
  <c r="P55" i="17"/>
  <c r="O55" i="17"/>
  <c r="N55" i="17"/>
  <c r="M55" i="17"/>
  <c r="L55" i="17"/>
  <c r="K55" i="17"/>
  <c r="J55" i="17"/>
  <c r="I55" i="17"/>
  <c r="I58" i="17" s="1"/>
  <c r="H55" i="17"/>
  <c r="H58" i="17" s="1"/>
  <c r="G55" i="17"/>
  <c r="F55" i="17"/>
  <c r="E55" i="17"/>
  <c r="E58" i="17" s="1"/>
  <c r="D55" i="17"/>
  <c r="AL56" i="17" s="1"/>
  <c r="AI44" i="17"/>
  <c r="AI47" i="17" s="1"/>
  <c r="AH44" i="17"/>
  <c r="AG44" i="17"/>
  <c r="AF44" i="17"/>
  <c r="AF47" i="17" s="1"/>
  <c r="AE44" i="17"/>
  <c r="AD44" i="17"/>
  <c r="AC44" i="17"/>
  <c r="AC47" i="17" s="1"/>
  <c r="AB44" i="17"/>
  <c r="AA44" i="17"/>
  <c r="Z44" i="17"/>
  <c r="Z47" i="17" s="1"/>
  <c r="Y44" i="17"/>
  <c r="X44" i="17"/>
  <c r="W44" i="17"/>
  <c r="W47" i="17" s="1"/>
  <c r="V44" i="17"/>
  <c r="U44" i="17"/>
  <c r="T44" i="17"/>
  <c r="T47" i="17" s="1"/>
  <c r="S44" i="17"/>
  <c r="R44" i="17"/>
  <c r="Q44" i="17"/>
  <c r="Q47" i="17" s="1"/>
  <c r="P44" i="17"/>
  <c r="P46" i="17" s="1"/>
  <c r="O44" i="17"/>
  <c r="N44" i="17"/>
  <c r="N47" i="17" s="1"/>
  <c r="M44" i="17"/>
  <c r="L44" i="17"/>
  <c r="K44" i="17"/>
  <c r="K47" i="17" s="1"/>
  <c r="J44" i="17"/>
  <c r="I44" i="17"/>
  <c r="H44" i="17"/>
  <c r="H47" i="17" s="1"/>
  <c r="G44" i="17"/>
  <c r="F44" i="17"/>
  <c r="E44" i="17"/>
  <c r="E47" i="17" s="1"/>
  <c r="D44" i="17"/>
  <c r="AL45" i="17" s="1"/>
  <c r="AI37" i="17"/>
  <c r="AH37" i="17"/>
  <c r="AG37" i="17"/>
  <c r="AG39" i="17" s="1"/>
  <c r="AF37" i="17"/>
  <c r="AE37" i="17"/>
  <c r="AF39" i="17" s="1"/>
  <c r="AD37" i="17"/>
  <c r="AC37" i="17"/>
  <c r="AB37" i="17"/>
  <c r="AB39" i="17" s="1"/>
  <c r="AA37" i="17"/>
  <c r="Z37" i="17"/>
  <c r="Z40" i="17" s="1"/>
  <c r="Y37" i="17"/>
  <c r="X37" i="17"/>
  <c r="W37" i="17"/>
  <c r="V37" i="17"/>
  <c r="U37" i="17"/>
  <c r="U40" i="17" s="1"/>
  <c r="T37" i="17"/>
  <c r="T40" i="17" s="1"/>
  <c r="S37" i="17"/>
  <c r="R37" i="17"/>
  <c r="Q37" i="17"/>
  <c r="P37" i="17"/>
  <c r="O37" i="17"/>
  <c r="N37" i="17"/>
  <c r="N40" i="17" s="1"/>
  <c r="M37" i="17"/>
  <c r="L37" i="17"/>
  <c r="L40" i="17" s="1"/>
  <c r="K37" i="17"/>
  <c r="J37" i="17"/>
  <c r="J39" i="17" s="1"/>
  <c r="I37" i="17"/>
  <c r="I40" i="17" s="1"/>
  <c r="H37" i="17"/>
  <c r="H40" i="17" s="1"/>
  <c r="G37" i="17"/>
  <c r="F37" i="17"/>
  <c r="F40" i="17" s="1"/>
  <c r="E37" i="17"/>
  <c r="E40" i="17" s="1"/>
  <c r="D37" i="17"/>
  <c r="D40" i="17" s="1"/>
  <c r="AI29" i="17"/>
  <c r="AI32" i="17" s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W32" i="17" s="1"/>
  <c r="V29" i="17"/>
  <c r="U29" i="17"/>
  <c r="T29" i="17"/>
  <c r="T32" i="17" s="1"/>
  <c r="S29" i="17"/>
  <c r="R29" i="17"/>
  <c r="Q29" i="17"/>
  <c r="P29" i="17"/>
  <c r="O29" i="17"/>
  <c r="N29" i="17"/>
  <c r="N32" i="17" s="1"/>
  <c r="M29" i="17"/>
  <c r="L29" i="17"/>
  <c r="K29" i="17"/>
  <c r="K32" i="17" s="1"/>
  <c r="J29" i="17"/>
  <c r="I29" i="17"/>
  <c r="H29" i="17"/>
  <c r="H32" i="17" s="1"/>
  <c r="G29" i="17"/>
  <c r="F29" i="17"/>
  <c r="E29" i="17"/>
  <c r="E32" i="17" s="1"/>
  <c r="D29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4" i="16"/>
  <c r="C14" i="16"/>
  <c r="C13" i="16"/>
  <c r="C12" i="16"/>
  <c r="C10" i="16"/>
  <c r="C9" i="16"/>
  <c r="C7" i="16"/>
  <c r="C6" i="16"/>
  <c r="AK380" i="17" l="1"/>
  <c r="AL380" i="17"/>
  <c r="AJ380" i="17"/>
  <c r="D13" i="18"/>
  <c r="V11" i="18"/>
  <c r="AK339" i="17"/>
  <c r="H11" i="18"/>
  <c r="N195" i="17"/>
  <c r="N9" i="18" s="1"/>
  <c r="G232" i="17"/>
  <c r="AK209" i="17"/>
  <c r="AL209" i="17"/>
  <c r="AK160" i="17"/>
  <c r="AL160" i="17"/>
  <c r="AK153" i="17"/>
  <c r="AL153" i="17"/>
  <c r="AK146" i="17"/>
  <c r="AL146" i="17"/>
  <c r="AK139" i="17"/>
  <c r="AL139" i="17"/>
  <c r="AK70" i="17"/>
  <c r="AL70" i="17"/>
  <c r="AK64" i="17"/>
  <c r="AI65" i="17"/>
  <c r="AJ64" i="17"/>
  <c r="AI58" i="17"/>
  <c r="AH46" i="17"/>
  <c r="AF31" i="17"/>
  <c r="AK30" i="17"/>
  <c r="AL30" i="17"/>
  <c r="AK15" i="2"/>
  <c r="AK21" i="2" s="1"/>
  <c r="AJ381" i="17"/>
  <c r="AK381" i="17"/>
  <c r="AJ13" i="18"/>
  <c r="Z11" i="18"/>
  <c r="N31" i="17"/>
  <c r="AC39" i="17"/>
  <c r="T46" i="17"/>
  <c r="O181" i="17"/>
  <c r="AE182" i="17"/>
  <c r="AH225" i="17"/>
  <c r="Y232" i="17"/>
  <c r="W264" i="17"/>
  <c r="T11" i="18"/>
  <c r="AA300" i="17"/>
  <c r="Y317" i="17"/>
  <c r="Z397" i="17"/>
  <c r="AJ161" i="17"/>
  <c r="J250" i="17"/>
  <c r="Q264" i="17"/>
  <c r="AE275" i="17"/>
  <c r="T397" i="17"/>
  <c r="O39" i="17"/>
  <c r="T217" i="17"/>
  <c r="AB225" i="17"/>
  <c r="T225" i="17"/>
  <c r="N57" i="17"/>
  <c r="I83" i="17"/>
  <c r="R174" i="17"/>
  <c r="AD202" i="17"/>
  <c r="U216" i="17"/>
  <c r="AC396" i="17"/>
  <c r="Z39" i="17"/>
  <c r="L83" i="17"/>
  <c r="L86" i="17" s="1"/>
  <c r="AA83" i="17"/>
  <c r="AA181" i="17"/>
  <c r="N217" i="17"/>
  <c r="AI264" i="17"/>
  <c r="AJ140" i="17"/>
  <c r="D195" i="17"/>
  <c r="AB196" i="17" s="1"/>
  <c r="E264" i="17"/>
  <c r="P11" i="18"/>
  <c r="X11" i="18"/>
  <c r="AF11" i="18"/>
  <c r="AJ210" i="17"/>
  <c r="AK210" i="17"/>
  <c r="U46" i="17"/>
  <c r="AB83" i="17"/>
  <c r="AB86" i="17" s="1"/>
  <c r="S39" i="17"/>
  <c r="Q57" i="17"/>
  <c r="Y71" i="17"/>
  <c r="H217" i="17"/>
  <c r="H225" i="17"/>
  <c r="AC264" i="17"/>
  <c r="AH301" i="17"/>
  <c r="I11" i="18"/>
  <c r="Q11" i="18"/>
  <c r="AG11" i="18"/>
  <c r="H397" i="17"/>
  <c r="T195" i="17"/>
  <c r="T198" i="17" s="1"/>
  <c r="J202" i="17"/>
  <c r="AH202" i="17"/>
  <c r="Y195" i="17"/>
  <c r="Y198" i="17" s="1"/>
  <c r="T275" i="17"/>
  <c r="AC276" i="17"/>
  <c r="AJ339" i="17"/>
  <c r="AI339" i="17"/>
  <c r="E11" i="18"/>
  <c r="U11" i="18"/>
  <c r="AC11" i="18"/>
  <c r="AB339" i="17"/>
  <c r="K11" i="18"/>
  <c r="D290" i="17"/>
  <c r="AK288" i="17"/>
  <c r="AD11" i="18"/>
  <c r="N11" i="18"/>
  <c r="F11" i="18"/>
  <c r="AJ288" i="17"/>
  <c r="M11" i="18"/>
  <c r="AJ289" i="17"/>
  <c r="AJ11" i="18"/>
  <c r="AB11" i="18"/>
  <c r="L11" i="18"/>
  <c r="D11" i="18"/>
  <c r="AH11" i="18"/>
  <c r="R11" i="18"/>
  <c r="J11" i="18"/>
  <c r="AJ231" i="17"/>
  <c r="D233" i="17"/>
  <c r="AK231" i="17"/>
  <c r="T231" i="17"/>
  <c r="AJ232" i="17"/>
  <c r="Z195" i="17"/>
  <c r="Z198" i="17" s="1"/>
  <c r="S195" i="17"/>
  <c r="S9" i="18" s="1"/>
  <c r="AB9" i="18"/>
  <c r="T9" i="18"/>
  <c r="AJ209" i="17"/>
  <c r="AJ195" i="17"/>
  <c r="AK197" i="17" s="1"/>
  <c r="AJ160" i="17"/>
  <c r="AJ132" i="17"/>
  <c r="AJ10" i="18" s="1"/>
  <c r="AK161" i="17"/>
  <c r="AJ153" i="17"/>
  <c r="AJ146" i="17"/>
  <c r="AJ147" i="17"/>
  <c r="AJ139" i="17"/>
  <c r="AA71" i="17"/>
  <c r="AJ70" i="17"/>
  <c r="AJ71" i="17"/>
  <c r="D65" i="17"/>
  <c r="AK63" i="17"/>
  <c r="AG56" i="17"/>
  <c r="K57" i="17"/>
  <c r="D58" i="17"/>
  <c r="AK56" i="17"/>
  <c r="AJ57" i="17"/>
  <c r="AK57" i="17"/>
  <c r="I46" i="17"/>
  <c r="AJ46" i="17"/>
  <c r="AK46" i="17"/>
  <c r="AI45" i="17"/>
  <c r="AK45" i="17"/>
  <c r="AJ31" i="17"/>
  <c r="AK31" i="17"/>
  <c r="T380" i="17"/>
  <c r="V381" i="17"/>
  <c r="AH381" i="17"/>
  <c r="K381" i="17"/>
  <c r="AC381" i="17"/>
  <c r="AI381" i="17"/>
  <c r="M381" i="17"/>
  <c r="M380" i="17"/>
  <c r="AE380" i="17"/>
  <c r="X339" i="17"/>
  <c r="Y339" i="17"/>
  <c r="AE339" i="17"/>
  <c r="P289" i="17"/>
  <c r="Q288" i="17"/>
  <c r="V288" i="17"/>
  <c r="AE195" i="17"/>
  <c r="AE9" i="18" s="1"/>
  <c r="AF232" i="17"/>
  <c r="Z211" i="17"/>
  <c r="I195" i="17"/>
  <c r="I196" i="17" s="1"/>
  <c r="AH210" i="17"/>
  <c r="F160" i="17"/>
  <c r="X160" i="17"/>
  <c r="AB160" i="17"/>
  <c r="H161" i="17"/>
  <c r="I153" i="17"/>
  <c r="AG140" i="17"/>
  <c r="H154" i="17"/>
  <c r="N154" i="17"/>
  <c r="T132" i="17"/>
  <c r="W132" i="17"/>
  <c r="Q139" i="17"/>
  <c r="V139" i="17"/>
  <c r="H139" i="17"/>
  <c r="AF132" i="17"/>
  <c r="K232" i="17"/>
  <c r="AH288" i="17"/>
  <c r="K39" i="17"/>
  <c r="Q38" i="17"/>
  <c r="W39" i="17"/>
  <c r="AI38" i="17"/>
  <c r="AG38" i="17"/>
  <c r="AC40" i="17"/>
  <c r="R56" i="17"/>
  <c r="Z98" i="17"/>
  <c r="AG98" i="17"/>
  <c r="AC140" i="17"/>
  <c r="T141" i="17"/>
  <c r="Y154" i="17"/>
  <c r="I154" i="17"/>
  <c r="Y155" i="17"/>
  <c r="S161" i="17"/>
  <c r="AC161" i="17"/>
  <c r="J174" i="17"/>
  <c r="N182" i="17"/>
  <c r="AE183" i="17"/>
  <c r="K203" i="17"/>
  <c r="Z210" i="17"/>
  <c r="K224" i="17"/>
  <c r="AC225" i="17"/>
  <c r="Z225" i="17"/>
  <c r="T232" i="17"/>
  <c r="T233" i="17"/>
  <c r="S250" i="17"/>
  <c r="T264" i="17"/>
  <c r="Z264" i="17"/>
  <c r="AF264" i="17"/>
  <c r="I275" i="17"/>
  <c r="O275" i="17"/>
  <c r="AA275" i="17"/>
  <c r="V275" i="17"/>
  <c r="E289" i="17"/>
  <c r="AI288" i="17"/>
  <c r="AC317" i="17"/>
  <c r="U380" i="17"/>
  <c r="P381" i="17"/>
  <c r="AB381" i="17"/>
  <c r="O397" i="17"/>
  <c r="U397" i="17"/>
  <c r="AA397" i="17"/>
  <c r="AG397" i="17"/>
  <c r="AJ30" i="17"/>
  <c r="AJ56" i="17"/>
  <c r="F39" i="17"/>
  <c r="R39" i="17"/>
  <c r="AD38" i="17"/>
  <c r="F38" i="17"/>
  <c r="E39" i="17"/>
  <c r="K40" i="17"/>
  <c r="AD40" i="17"/>
  <c r="O46" i="17"/>
  <c r="H85" i="17"/>
  <c r="AH98" i="17"/>
  <c r="AF99" i="17"/>
  <c r="AF139" i="17"/>
  <c r="W148" i="17"/>
  <c r="Z153" i="17"/>
  <c r="Z155" i="17"/>
  <c r="X195" i="17"/>
  <c r="F202" i="17"/>
  <c r="R202" i="17"/>
  <c r="AG210" i="17"/>
  <c r="I224" i="17"/>
  <c r="AA225" i="17"/>
  <c r="N231" i="17"/>
  <c r="Z232" i="17"/>
  <c r="AB275" i="17"/>
  <c r="O277" i="17"/>
  <c r="X288" i="17"/>
  <c r="J288" i="17"/>
  <c r="AA317" i="17"/>
  <c r="X209" i="17"/>
  <c r="L38" i="17"/>
  <c r="Q40" i="17"/>
  <c r="E132" i="17"/>
  <c r="H141" i="17"/>
  <c r="AF141" i="17"/>
  <c r="N132" i="17"/>
  <c r="AA154" i="17"/>
  <c r="AE154" i="17"/>
  <c r="AA155" i="17"/>
  <c r="H162" i="17"/>
  <c r="AF182" i="17"/>
  <c r="F195" i="17"/>
  <c r="H203" i="17"/>
  <c r="O210" i="17"/>
  <c r="U224" i="17"/>
  <c r="AG225" i="17"/>
  <c r="H231" i="17"/>
  <c r="AB232" i="17"/>
  <c r="AF233" i="17"/>
  <c r="K275" i="17"/>
  <c r="Q276" i="17"/>
  <c r="W276" i="17"/>
  <c r="AC275" i="17"/>
  <c r="V290" i="17"/>
  <c r="Q319" i="17"/>
  <c r="Y381" i="17"/>
  <c r="K380" i="17"/>
  <c r="AJ23" i="17"/>
  <c r="T183" i="17"/>
  <c r="K233" i="17"/>
  <c r="AF38" i="17"/>
  <c r="N38" i="17"/>
  <c r="Q39" i="17"/>
  <c r="I71" i="17"/>
  <c r="I99" i="17"/>
  <c r="Q132" i="17"/>
  <c r="X132" i="17"/>
  <c r="I147" i="17"/>
  <c r="AF154" i="17"/>
  <c r="AF202" i="17"/>
  <c r="AI202" i="17"/>
  <c r="T218" i="17"/>
  <c r="N224" i="17"/>
  <c r="X224" i="17"/>
  <c r="AA195" i="17"/>
  <c r="V231" i="17"/>
  <c r="F233" i="17"/>
  <c r="Q263" i="17"/>
  <c r="T265" i="17"/>
  <c r="E275" i="17"/>
  <c r="AH275" i="17"/>
  <c r="Z288" i="17"/>
  <c r="X290" i="17"/>
  <c r="AI317" i="17"/>
  <c r="F397" i="17"/>
  <c r="L397" i="17"/>
  <c r="R397" i="17"/>
  <c r="AJ45" i="17"/>
  <c r="AI63" i="17"/>
  <c r="AA38" i="17"/>
  <c r="H182" i="17"/>
  <c r="I39" i="17"/>
  <c r="W38" i="17"/>
  <c r="Z85" i="17"/>
  <c r="M98" i="17"/>
  <c r="O99" i="17"/>
  <c r="N140" i="17"/>
  <c r="Q160" i="17"/>
  <c r="H174" i="17"/>
  <c r="Z203" i="17"/>
  <c r="AC209" i="17"/>
  <c r="Y211" i="17"/>
  <c r="I225" i="17"/>
  <c r="H233" i="17"/>
  <c r="M275" i="17"/>
  <c r="P275" i="17"/>
  <c r="K276" i="17"/>
  <c r="AH277" i="17"/>
  <c r="AB288" i="17"/>
  <c r="J301" i="17"/>
  <c r="N381" i="17"/>
  <c r="T381" i="17"/>
  <c r="Z381" i="17"/>
  <c r="AI380" i="17"/>
  <c r="AJ63" i="17"/>
  <c r="I23" i="17"/>
  <c r="AG23" i="17"/>
  <c r="M57" i="17"/>
  <c r="F46" i="17"/>
  <c r="X45" i="17"/>
  <c r="K45" i="17"/>
  <c r="AA46" i="17"/>
  <c r="AH70" i="17"/>
  <c r="U147" i="17"/>
  <c r="U148" i="17"/>
  <c r="AG148" i="17"/>
  <c r="AG147" i="17"/>
  <c r="N251" i="17"/>
  <c r="N249" i="17"/>
  <c r="O250" i="17"/>
  <c r="U132" i="17"/>
  <c r="U10" i="18" s="1"/>
  <c r="H140" i="17"/>
  <c r="Z140" i="17"/>
  <c r="T140" i="17"/>
  <c r="Z174" i="17"/>
  <c r="Z176" i="17"/>
  <c r="I317" i="17"/>
  <c r="J318" i="17"/>
  <c r="I183" i="17"/>
  <c r="I182" i="17"/>
  <c r="I181" i="17"/>
  <c r="U181" i="17"/>
  <c r="U183" i="17"/>
  <c r="AA183" i="17"/>
  <c r="AA182" i="17"/>
  <c r="O175" i="17"/>
  <c r="O319" i="17"/>
  <c r="O318" i="17"/>
  <c r="O317" i="17"/>
  <c r="I175" i="17"/>
  <c r="AG175" i="17"/>
  <c r="O202" i="17"/>
  <c r="O203" i="17"/>
  <c r="O204" i="17"/>
  <c r="P203" i="17"/>
  <c r="AG202" i="17"/>
  <c r="AG203" i="17"/>
  <c r="AG204" i="17"/>
  <c r="AG232" i="17"/>
  <c r="AG195" i="17"/>
  <c r="G64" i="17"/>
  <c r="AE64" i="17"/>
  <c r="AC139" i="17"/>
  <c r="O147" i="17"/>
  <c r="E155" i="17"/>
  <c r="E154" i="17"/>
  <c r="AI155" i="17"/>
  <c r="AI154" i="17"/>
  <c r="AH183" i="17"/>
  <c r="AH182" i="17"/>
  <c r="AH181" i="17"/>
  <c r="Z58" i="17"/>
  <c r="Z23" i="17"/>
  <c r="Z6" i="18" s="1"/>
  <c r="AF58" i="17"/>
  <c r="AF23" i="17"/>
  <c r="AF6" i="18" s="1"/>
  <c r="Z86" i="17"/>
  <c r="G46" i="17"/>
  <c r="AF176" i="17"/>
  <c r="AF174" i="17"/>
  <c r="AA264" i="17"/>
  <c r="AA263" i="17"/>
  <c r="K63" i="17"/>
  <c r="U175" i="17"/>
  <c r="U174" i="17"/>
  <c r="AA176" i="17"/>
  <c r="AA175" i="17"/>
  <c r="P175" i="17"/>
  <c r="I204" i="17"/>
  <c r="I203" i="17"/>
  <c r="U204" i="17"/>
  <c r="U203" i="17"/>
  <c r="V203" i="17"/>
  <c r="AA203" i="17"/>
  <c r="AA202" i="17"/>
  <c r="AA204" i="17"/>
  <c r="O233" i="17"/>
  <c r="O195" i="17"/>
  <c r="U232" i="17"/>
  <c r="U195" i="17"/>
  <c r="T63" i="17"/>
  <c r="AA132" i="17"/>
  <c r="P139" i="17"/>
  <c r="P132" i="17"/>
  <c r="AH141" i="17"/>
  <c r="AH140" i="17"/>
  <c r="AH139" i="17"/>
  <c r="AF140" i="17"/>
  <c r="AG176" i="17"/>
  <c r="AA39" i="17"/>
  <c r="AA40" i="17"/>
  <c r="N64" i="17"/>
  <c r="S83" i="17"/>
  <c r="S98" i="17"/>
  <c r="I132" i="17"/>
  <c r="I10" i="18" s="1"/>
  <c r="Q140" i="17"/>
  <c r="AI139" i="17"/>
  <c r="AA147" i="17"/>
  <c r="K153" i="17"/>
  <c r="Q155" i="17"/>
  <c r="Q153" i="17"/>
  <c r="AC153" i="17"/>
  <c r="Q162" i="17"/>
  <c r="H176" i="17"/>
  <c r="D183" i="17"/>
  <c r="W181" i="17"/>
  <c r="H181" i="17"/>
  <c r="AD181" i="17"/>
  <c r="P183" i="17"/>
  <c r="P181" i="17"/>
  <c r="P182" i="17"/>
  <c r="V183" i="17"/>
  <c r="V181" i="17"/>
  <c r="Z38" i="17"/>
  <c r="Z57" i="17"/>
  <c r="T98" i="17"/>
  <c r="T99" i="17"/>
  <c r="S99" i="17"/>
  <c r="J132" i="17"/>
  <c r="AI132" i="17"/>
  <c r="AD132" i="17"/>
  <c r="AD139" i="17"/>
  <c r="E139" i="17"/>
  <c r="K140" i="17"/>
  <c r="AF148" i="17"/>
  <c r="AF147" i="17"/>
  <c r="I148" i="17"/>
  <c r="L161" i="17"/>
  <c r="L162" i="17"/>
  <c r="AD161" i="17"/>
  <c r="O174" i="17"/>
  <c r="I176" i="17"/>
  <c r="U202" i="17"/>
  <c r="Z216" i="17"/>
  <c r="I250" i="17"/>
  <c r="H290" i="17"/>
  <c r="H288" i="17"/>
  <c r="S31" i="17"/>
  <c r="AI39" i="17"/>
  <c r="W40" i="17"/>
  <c r="AF40" i="17"/>
  <c r="I57" i="17"/>
  <c r="O57" i="17"/>
  <c r="U57" i="17"/>
  <c r="AA57" i="17"/>
  <c r="AG57" i="17"/>
  <c r="H64" i="17"/>
  <c r="Z64" i="17"/>
  <c r="AF64" i="17"/>
  <c r="K71" i="17"/>
  <c r="U85" i="17"/>
  <c r="U98" i="17"/>
  <c r="N139" i="17"/>
  <c r="O140" i="17"/>
  <c r="T146" i="17"/>
  <c r="AB146" i="17"/>
  <c r="R153" i="17"/>
  <c r="R155" i="17"/>
  <c r="AG174" i="17"/>
  <c r="AB174" i="17"/>
  <c r="AH175" i="17"/>
  <c r="V175" i="17"/>
  <c r="K182" i="17"/>
  <c r="Q181" i="17"/>
  <c r="AC182" i="17"/>
  <c r="AI181" i="17"/>
  <c r="T181" i="17"/>
  <c r="AF195" i="17"/>
  <c r="W203" i="17"/>
  <c r="W202" i="17"/>
  <c r="AC202" i="17"/>
  <c r="AC203" i="17"/>
  <c r="K195" i="17"/>
  <c r="K211" i="17"/>
  <c r="K209" i="17"/>
  <c r="P226" i="17"/>
  <c r="P225" i="17"/>
  <c r="V224" i="17"/>
  <c r="Z224" i="17"/>
  <c r="AI232" i="17"/>
  <c r="AI233" i="17"/>
  <c r="AI231" i="17"/>
  <c r="W249" i="17"/>
  <c r="P249" i="17"/>
  <c r="AI250" i="17"/>
  <c r="H301" i="17"/>
  <c r="G302" i="17"/>
  <c r="Y318" i="17"/>
  <c r="H380" i="17"/>
  <c r="H381" i="17"/>
  <c r="AF381" i="17"/>
  <c r="AF380" i="17"/>
  <c r="Z380" i="17"/>
  <c r="H216" i="17"/>
  <c r="H218" i="17"/>
  <c r="AF218" i="17"/>
  <c r="AF216" i="17"/>
  <c r="X277" i="17"/>
  <c r="X275" i="17"/>
  <c r="T290" i="17"/>
  <c r="T288" i="17"/>
  <c r="AF290" i="17"/>
  <c r="AF288" i="17"/>
  <c r="L39" i="17"/>
  <c r="X39" i="17"/>
  <c r="AD39" i="17"/>
  <c r="E38" i="17"/>
  <c r="R38" i="17"/>
  <c r="N39" i="17"/>
  <c r="X40" i="17"/>
  <c r="AI40" i="17"/>
  <c r="AG46" i="17"/>
  <c r="H65" i="17"/>
  <c r="F71" i="17"/>
  <c r="L70" i="17"/>
  <c r="R71" i="17"/>
  <c r="X71" i="17"/>
  <c r="AE71" i="17"/>
  <c r="K72" i="17"/>
  <c r="V85" i="17"/>
  <c r="U97" i="17"/>
  <c r="U99" i="17"/>
  <c r="Z132" i="17"/>
  <c r="I140" i="17"/>
  <c r="O132" i="17"/>
  <c r="U140" i="17"/>
  <c r="AG139" i="17"/>
  <c r="Z141" i="17"/>
  <c r="AC146" i="17"/>
  <c r="AC148" i="17"/>
  <c r="T154" i="17"/>
  <c r="J218" i="17"/>
  <c r="J216" i="17"/>
  <c r="P218" i="17"/>
  <c r="P216" i="17"/>
  <c r="AH216" i="17"/>
  <c r="P217" i="17"/>
  <c r="M232" i="17"/>
  <c r="L195" i="17"/>
  <c r="L231" i="17"/>
  <c r="R232" i="17"/>
  <c r="R233" i="17"/>
  <c r="R195" i="17"/>
  <c r="AD232" i="17"/>
  <c r="AD195" i="17"/>
  <c r="AD9" i="18" s="1"/>
  <c r="F265" i="17"/>
  <c r="F264" i="17"/>
  <c r="X265" i="17"/>
  <c r="Y264" i="17"/>
  <c r="X263" i="17"/>
  <c r="F263" i="17"/>
  <c r="AD264" i="17"/>
  <c r="F319" i="17"/>
  <c r="F318" i="17"/>
  <c r="F147" i="17"/>
  <c r="L147" i="17"/>
  <c r="X147" i="17"/>
  <c r="E147" i="17"/>
  <c r="U154" i="17"/>
  <c r="I160" i="17"/>
  <c r="O160" i="17"/>
  <c r="N198" i="17"/>
  <c r="K202" i="17"/>
  <c r="H210" i="17"/>
  <c r="G195" i="17"/>
  <c r="M195" i="17"/>
  <c r="M210" i="17"/>
  <c r="G210" i="17"/>
  <c r="M211" i="17"/>
  <c r="E216" i="17"/>
  <c r="K216" i="17"/>
  <c r="W217" i="17"/>
  <c r="Z217" i="17"/>
  <c r="AD224" i="17"/>
  <c r="AD226" i="17"/>
  <c r="R263" i="17"/>
  <c r="U275" i="17"/>
  <c r="V276" i="17"/>
  <c r="AG275" i="17"/>
  <c r="AG277" i="17"/>
  <c r="Q289" i="17"/>
  <c r="R289" i="17"/>
  <c r="Q290" i="17"/>
  <c r="W289" i="17"/>
  <c r="W290" i="17"/>
  <c r="AC289" i="17"/>
  <c r="AC290" i="17"/>
  <c r="U289" i="17"/>
  <c r="Z290" i="17"/>
  <c r="M318" i="17"/>
  <c r="AE318" i="17"/>
  <c r="U30" i="17"/>
  <c r="P31" i="17"/>
  <c r="V31" i="17"/>
  <c r="AB31" i="17"/>
  <c r="AH31" i="17"/>
  <c r="H38" i="17"/>
  <c r="X38" i="17"/>
  <c r="R40" i="17"/>
  <c r="Z65" i="17"/>
  <c r="AA98" i="17"/>
  <c r="H132" i="17"/>
  <c r="K139" i="17"/>
  <c r="W140" i="17"/>
  <c r="U139" i="17"/>
  <c r="H147" i="17"/>
  <c r="Z147" i="17"/>
  <c r="AF160" i="17"/>
  <c r="H175" i="17"/>
  <c r="S174" i="17"/>
  <c r="L181" i="17"/>
  <c r="Z181" i="17"/>
  <c r="AB182" i="17"/>
  <c r="H211" i="17"/>
  <c r="H195" i="17"/>
  <c r="T210" i="17"/>
  <c r="N216" i="17"/>
  <c r="N218" i="17"/>
  <c r="M225" i="17"/>
  <c r="X233" i="17"/>
  <c r="N263" i="17"/>
  <c r="N264" i="17"/>
  <c r="S300" i="17"/>
  <c r="E300" i="17"/>
  <c r="V302" i="17"/>
  <c r="V300" i="17"/>
  <c r="AH300" i="17"/>
  <c r="AH302" i="17"/>
  <c r="E381" i="17"/>
  <c r="E380" i="17"/>
  <c r="Q381" i="17"/>
  <c r="Q380" i="17"/>
  <c r="W381" i="17"/>
  <c r="W380" i="17"/>
  <c r="Y202" i="17"/>
  <c r="AE203" i="17"/>
  <c r="H202" i="17"/>
  <c r="I210" i="17"/>
  <c r="O225" i="17"/>
  <c r="H226" i="17"/>
  <c r="M231" i="17"/>
  <c r="Y231" i="17"/>
  <c r="AE231" i="17"/>
  <c r="Z231" i="17"/>
  <c r="N232" i="17"/>
  <c r="R250" i="17"/>
  <c r="V263" i="17"/>
  <c r="W263" i="17"/>
  <c r="Q265" i="17"/>
  <c r="AC265" i="17"/>
  <c r="J275" i="17"/>
  <c r="W275" i="17"/>
  <c r="AI275" i="17"/>
  <c r="AC277" i="17"/>
  <c r="L289" i="17"/>
  <c r="F288" i="17"/>
  <c r="R288" i="17"/>
  <c r="AD288" i="17"/>
  <c r="AD289" i="17"/>
  <c r="P290" i="17"/>
  <c r="T300" i="17"/>
  <c r="Z301" i="17"/>
  <c r="J317" i="17"/>
  <c r="AE317" i="17"/>
  <c r="AB318" i="17"/>
  <c r="R380" i="17"/>
  <c r="Z209" i="17"/>
  <c r="G216" i="17"/>
  <c r="S216" i="17"/>
  <c r="Y216" i="17"/>
  <c r="AG224" i="17"/>
  <c r="AB231" i="17"/>
  <c r="P232" i="17"/>
  <c r="AE233" i="17"/>
  <c r="N250" i="17"/>
  <c r="Z250" i="17"/>
  <c r="AF250" i="17"/>
  <c r="AF265" i="17"/>
  <c r="E276" i="17"/>
  <c r="AI276" i="17"/>
  <c r="Q277" i="17"/>
  <c r="AH289" i="17"/>
  <c r="N317" i="17"/>
  <c r="U318" i="17"/>
  <c r="M319" i="17"/>
  <c r="U210" i="17"/>
  <c r="V217" i="17"/>
  <c r="S218" i="17"/>
  <c r="AI225" i="17"/>
  <c r="U225" i="17"/>
  <c r="P231" i="17"/>
  <c r="AH231" i="17"/>
  <c r="AG250" i="17"/>
  <c r="AE250" i="17"/>
  <c r="AD263" i="17"/>
  <c r="Y263" i="17"/>
  <c r="J263" i="17"/>
  <c r="AC263" i="17"/>
  <c r="V265" i="17"/>
  <c r="Q275" i="17"/>
  <c r="V289" i="17"/>
  <c r="M288" i="17"/>
  <c r="AG300" i="17"/>
  <c r="E317" i="17"/>
  <c r="P317" i="17"/>
  <c r="AH317" i="17"/>
  <c r="V317" i="17"/>
  <c r="AH319" i="17"/>
  <c r="T339" i="17"/>
  <c r="Z339" i="17"/>
  <c r="AF339" i="17"/>
  <c r="G397" i="17"/>
  <c r="M397" i="17"/>
  <c r="S397" i="17"/>
  <c r="Y397" i="17"/>
  <c r="AE397" i="17"/>
  <c r="K277" i="17"/>
  <c r="W277" i="17"/>
  <c r="P288" i="17"/>
  <c r="AI319" i="17"/>
  <c r="G31" i="17"/>
  <c r="AF30" i="17"/>
  <c r="Z30" i="17"/>
  <c r="S23" i="17"/>
  <c r="Z31" i="17"/>
  <c r="N23" i="17"/>
  <c r="I31" i="17"/>
  <c r="O31" i="17"/>
  <c r="U31" i="17"/>
  <c r="AA31" i="17"/>
  <c r="AG31" i="17"/>
  <c r="AE23" i="17"/>
  <c r="Q30" i="17"/>
  <c r="H31" i="17"/>
  <c r="M23" i="17"/>
  <c r="M6" i="18" s="1"/>
  <c r="K30" i="17"/>
  <c r="W30" i="17"/>
  <c r="Z32" i="17"/>
  <c r="AD70" i="17"/>
  <c r="K70" i="17"/>
  <c r="AF71" i="17"/>
  <c r="X72" i="17"/>
  <c r="L23" i="17"/>
  <c r="L6" i="18" s="1"/>
  <c r="N71" i="17"/>
  <c r="AI71" i="17"/>
  <c r="F70" i="17"/>
  <c r="X23" i="17"/>
  <c r="X6" i="18" s="1"/>
  <c r="R70" i="17"/>
  <c r="Q71" i="17"/>
  <c r="T70" i="17"/>
  <c r="T71" i="17"/>
  <c r="F72" i="17"/>
  <c r="R72" i="17"/>
  <c r="AI70" i="17"/>
  <c r="X70" i="17"/>
  <c r="S64" i="17"/>
  <c r="I64" i="17"/>
  <c r="AA64" i="17"/>
  <c r="Z63" i="17"/>
  <c r="N65" i="17"/>
  <c r="AF65" i="17"/>
  <c r="P64" i="17"/>
  <c r="AB64" i="17"/>
  <c r="T23" i="17"/>
  <c r="T6" i="18" s="1"/>
  <c r="H23" i="17"/>
  <c r="H6" i="18" s="1"/>
  <c r="R64" i="17"/>
  <c r="H63" i="17"/>
  <c r="W23" i="17"/>
  <c r="AC23" i="17"/>
  <c r="F57" i="17"/>
  <c r="L57" i="17"/>
  <c r="R57" i="17"/>
  <c r="X57" i="17"/>
  <c r="AD57" i="17"/>
  <c r="F56" i="17"/>
  <c r="U56" i="17"/>
  <c r="AI56" i="17"/>
  <c r="AC57" i="17"/>
  <c r="K58" i="17"/>
  <c r="W58" i="17"/>
  <c r="K23" i="17"/>
  <c r="H56" i="17"/>
  <c r="X56" i="17"/>
  <c r="E57" i="17"/>
  <c r="AI57" i="17"/>
  <c r="L58" i="17"/>
  <c r="X58" i="17"/>
  <c r="L56" i="17"/>
  <c r="Z56" i="17"/>
  <c r="N58" i="17"/>
  <c r="O56" i="17"/>
  <c r="AA56" i="17"/>
  <c r="F58" i="17"/>
  <c r="Q58" i="17"/>
  <c r="AA58" i="17"/>
  <c r="J57" i="17"/>
  <c r="AB57" i="17"/>
  <c r="Q56" i="17"/>
  <c r="AD56" i="17"/>
  <c r="R58" i="17"/>
  <c r="T45" i="17"/>
  <c r="AC46" i="17"/>
  <c r="O47" i="17"/>
  <c r="AG45" i="17"/>
  <c r="AG47" i="17"/>
  <c r="X46" i="17"/>
  <c r="F45" i="17"/>
  <c r="X47" i="17"/>
  <c r="T30" i="17"/>
  <c r="AI23" i="17"/>
  <c r="AI6" i="18" s="1"/>
  <c r="L31" i="17"/>
  <c r="AD31" i="17"/>
  <c r="E30" i="17"/>
  <c r="O32" i="17"/>
  <c r="AC32" i="17"/>
  <c r="E23" i="17"/>
  <c r="H30" i="17"/>
  <c r="Q31" i="17"/>
  <c r="AI31" i="17"/>
  <c r="Q32" i="17"/>
  <c r="AF32" i="17"/>
  <c r="G23" i="17"/>
  <c r="G6" i="18" s="1"/>
  <c r="Q23" i="17"/>
  <c r="AG32" i="17"/>
  <c r="AI30" i="17"/>
  <c r="U32" i="17"/>
  <c r="J86" i="17"/>
  <c r="J85" i="17"/>
  <c r="F31" i="17"/>
  <c r="F32" i="17"/>
  <c r="F30" i="17"/>
  <c r="R31" i="17"/>
  <c r="R32" i="17"/>
  <c r="R30" i="17"/>
  <c r="X31" i="17"/>
  <c r="X32" i="17"/>
  <c r="X30" i="17"/>
  <c r="G45" i="17"/>
  <c r="G47" i="17"/>
  <c r="H46" i="17"/>
  <c r="M45" i="17"/>
  <c r="M47" i="17"/>
  <c r="N46" i="17"/>
  <c r="S45" i="17"/>
  <c r="S47" i="17"/>
  <c r="Y45" i="17"/>
  <c r="Y47" i="17"/>
  <c r="Z46" i="17"/>
  <c r="AE45" i="17"/>
  <c r="AE47" i="17"/>
  <c r="AF46" i="17"/>
  <c r="O71" i="17"/>
  <c r="O72" i="17"/>
  <c r="AG72" i="17"/>
  <c r="AG71" i="17"/>
  <c r="AG70" i="17"/>
  <c r="AA70" i="17"/>
  <c r="J71" i="17"/>
  <c r="AB71" i="17"/>
  <c r="AA85" i="17"/>
  <c r="AA86" i="17"/>
  <c r="AH86" i="17"/>
  <c r="AH85" i="17"/>
  <c r="R97" i="17"/>
  <c r="R23" i="17"/>
  <c r="R6" i="18" s="1"/>
  <c r="Y23" i="17"/>
  <c r="Y6" i="18" s="1"/>
  <c r="AE31" i="17"/>
  <c r="L32" i="17"/>
  <c r="U39" i="17"/>
  <c r="V39" i="17"/>
  <c r="I38" i="17"/>
  <c r="U38" i="17"/>
  <c r="O40" i="17"/>
  <c r="AG40" i="17"/>
  <c r="H45" i="17"/>
  <c r="W45" i="17"/>
  <c r="S46" i="17"/>
  <c r="AE46" i="17"/>
  <c r="O58" i="17"/>
  <c r="AG58" i="17"/>
  <c r="I63" i="17"/>
  <c r="W63" i="17"/>
  <c r="E64" i="17"/>
  <c r="I65" i="17"/>
  <c r="D72" i="17"/>
  <c r="W70" i="17"/>
  <c r="N70" i="17"/>
  <c r="E70" i="17"/>
  <c r="E71" i="17"/>
  <c r="Z70" i="17"/>
  <c r="Q70" i="17"/>
  <c r="H70" i="17"/>
  <c r="J72" i="17"/>
  <c r="J70" i="17"/>
  <c r="P72" i="17"/>
  <c r="P70" i="17"/>
  <c r="P71" i="17"/>
  <c r="V72" i="17"/>
  <c r="V71" i="17"/>
  <c r="V70" i="17"/>
  <c r="W71" i="17"/>
  <c r="AB72" i="17"/>
  <c r="AC71" i="17"/>
  <c r="AB70" i="17"/>
  <c r="AH72" i="17"/>
  <c r="AH71" i="17"/>
  <c r="O70" i="17"/>
  <c r="AC70" i="17"/>
  <c r="I72" i="17"/>
  <c r="G85" i="17"/>
  <c r="AG64" i="17"/>
  <c r="AG65" i="17"/>
  <c r="AG63" i="17"/>
  <c r="F86" i="17"/>
  <c r="M85" i="17"/>
  <c r="M86" i="17"/>
  <c r="N85" i="17"/>
  <c r="V86" i="17"/>
  <c r="AD86" i="17"/>
  <c r="D99" i="17"/>
  <c r="AA97" i="17"/>
  <c r="T97" i="17"/>
  <c r="AG97" i="17"/>
  <c r="Z97" i="17"/>
  <c r="AF97" i="17"/>
  <c r="X97" i="17"/>
  <c r="H97" i="17"/>
  <c r="N97" i="17"/>
  <c r="D83" i="17"/>
  <c r="AD84" i="17" s="1"/>
  <c r="AB97" i="17"/>
  <c r="J99" i="17"/>
  <c r="J98" i="17"/>
  <c r="J97" i="17"/>
  <c r="P99" i="17"/>
  <c r="P98" i="17"/>
  <c r="P97" i="17"/>
  <c r="P83" i="17"/>
  <c r="V99" i="17"/>
  <c r="V98" i="17"/>
  <c r="V97" i="17"/>
  <c r="AI97" i="17"/>
  <c r="V47" i="17"/>
  <c r="V45" i="17"/>
  <c r="W46" i="17"/>
  <c r="M56" i="17"/>
  <c r="M58" i="17"/>
  <c r="V65" i="17"/>
  <c r="V63" i="17"/>
  <c r="O64" i="17"/>
  <c r="O65" i="17"/>
  <c r="O63" i="17"/>
  <c r="F23" i="17"/>
  <c r="F6" i="18" s="1"/>
  <c r="AA23" i="17"/>
  <c r="AA6" i="18" s="1"/>
  <c r="D47" i="17"/>
  <c r="E46" i="17"/>
  <c r="J47" i="17"/>
  <c r="J45" i="17"/>
  <c r="P47" i="17"/>
  <c r="P45" i="17"/>
  <c r="Q46" i="17"/>
  <c r="AB47" i="17"/>
  <c r="AB45" i="17"/>
  <c r="AH47" i="17"/>
  <c r="AH45" i="17"/>
  <c r="AI46" i="17"/>
  <c r="N45" i="17"/>
  <c r="Z45" i="17"/>
  <c r="J46" i="17"/>
  <c r="V46" i="17"/>
  <c r="G56" i="17"/>
  <c r="G58" i="17"/>
  <c r="G57" i="17"/>
  <c r="S56" i="17"/>
  <c r="S58" i="17"/>
  <c r="S57" i="17"/>
  <c r="Y56" i="17"/>
  <c r="Y58" i="17"/>
  <c r="Y57" i="17"/>
  <c r="AE56" i="17"/>
  <c r="AE58" i="17"/>
  <c r="AE57" i="17"/>
  <c r="J65" i="17"/>
  <c r="J63" i="17"/>
  <c r="K64" i="17"/>
  <c r="P65" i="17"/>
  <c r="P63" i="17"/>
  <c r="Q64" i="17"/>
  <c r="AB65" i="17"/>
  <c r="AB63" i="17"/>
  <c r="AC64" i="17"/>
  <c r="AH65" i="17"/>
  <c r="AH63" i="17"/>
  <c r="AI64" i="17"/>
  <c r="N63" i="17"/>
  <c r="AA63" i="17"/>
  <c r="V64" i="17"/>
  <c r="AA65" i="17"/>
  <c r="AA72" i="17"/>
  <c r="AB85" i="17"/>
  <c r="E97" i="17"/>
  <c r="E99" i="17"/>
  <c r="E83" i="17"/>
  <c r="K99" i="17"/>
  <c r="K83" i="17"/>
  <c r="K98" i="17"/>
  <c r="K97" i="17"/>
  <c r="Q98" i="17"/>
  <c r="Q97" i="17"/>
  <c r="Q83" i="17"/>
  <c r="R85" i="17" s="1"/>
  <c r="Q99" i="17"/>
  <c r="W99" i="17"/>
  <c r="W98" i="17"/>
  <c r="W97" i="17"/>
  <c r="W83" i="17"/>
  <c r="AC98" i="17"/>
  <c r="AC99" i="17"/>
  <c r="AC83" i="17"/>
  <c r="AD85" i="17" s="1"/>
  <c r="AC97" i="17"/>
  <c r="AI98" i="17"/>
  <c r="AI83" i="17"/>
  <c r="E98" i="17"/>
  <c r="U23" i="17"/>
  <c r="U6" i="18" s="1"/>
  <c r="D32" i="17"/>
  <c r="AG30" i="17"/>
  <c r="O30" i="17"/>
  <c r="E31" i="17"/>
  <c r="D23" i="17"/>
  <c r="AL24" i="17" s="1"/>
  <c r="J32" i="17"/>
  <c r="J30" i="17"/>
  <c r="K31" i="17"/>
  <c r="J23" i="17"/>
  <c r="J6" i="18" s="1"/>
  <c r="P32" i="17"/>
  <c r="P30" i="17"/>
  <c r="P23" i="17"/>
  <c r="P6" i="18" s="1"/>
  <c r="V32" i="17"/>
  <c r="V30" i="17"/>
  <c r="W31" i="17"/>
  <c r="V23" i="17"/>
  <c r="V6" i="18" s="1"/>
  <c r="AB32" i="17"/>
  <c r="AB30" i="17"/>
  <c r="AC31" i="17"/>
  <c r="AB23" i="17"/>
  <c r="AB6" i="18" s="1"/>
  <c r="AH32" i="17"/>
  <c r="AH30" i="17"/>
  <c r="AH23" i="17"/>
  <c r="AH6" i="18" s="1"/>
  <c r="N30" i="17"/>
  <c r="AC30" i="17"/>
  <c r="J31" i="17"/>
  <c r="Y31" i="17"/>
  <c r="AD32" i="17"/>
  <c r="O38" i="17"/>
  <c r="O45" i="17"/>
  <c r="AC45" i="17"/>
  <c r="K46" i="17"/>
  <c r="Y46" i="17"/>
  <c r="F47" i="17"/>
  <c r="I56" i="17"/>
  <c r="T57" i="17"/>
  <c r="AF57" i="17"/>
  <c r="Q63" i="17"/>
  <c r="AC63" i="17"/>
  <c r="J64" i="17"/>
  <c r="W64" i="17"/>
  <c r="AH64" i="17"/>
  <c r="G70" i="17"/>
  <c r="M70" i="17"/>
  <c r="M71" i="17"/>
  <c r="S72" i="17"/>
  <c r="S70" i="17"/>
  <c r="S71" i="17"/>
  <c r="Y70" i="17"/>
  <c r="Y72" i="17"/>
  <c r="AE70" i="17"/>
  <c r="I70" i="17"/>
  <c r="U70" i="17"/>
  <c r="G71" i="17"/>
  <c r="U71" i="17"/>
  <c r="Y85" i="17"/>
  <c r="O85" i="17"/>
  <c r="Y86" i="17"/>
  <c r="AD97" i="17"/>
  <c r="F97" i="17"/>
  <c r="U64" i="17"/>
  <c r="U65" i="17"/>
  <c r="U63" i="17"/>
  <c r="L30" i="17"/>
  <c r="O23" i="17"/>
  <c r="O6" i="18" s="1"/>
  <c r="AD23" i="17"/>
  <c r="AD6" i="18" s="1"/>
  <c r="AD30" i="17"/>
  <c r="M31" i="17"/>
  <c r="G38" i="17"/>
  <c r="G40" i="17"/>
  <c r="G39" i="17"/>
  <c r="M38" i="17"/>
  <c r="M40" i="17"/>
  <c r="M39" i="17"/>
  <c r="S38" i="17"/>
  <c r="S40" i="17"/>
  <c r="Y38" i="17"/>
  <c r="Y40" i="17"/>
  <c r="Y39" i="17"/>
  <c r="AE38" i="17"/>
  <c r="AE40" i="17"/>
  <c r="AE39" i="17"/>
  <c r="H39" i="17"/>
  <c r="T39" i="17"/>
  <c r="L46" i="17"/>
  <c r="L47" i="17"/>
  <c r="L45" i="17"/>
  <c r="R46" i="17"/>
  <c r="R47" i="17"/>
  <c r="R45" i="17"/>
  <c r="AD46" i="17"/>
  <c r="AD47" i="17"/>
  <c r="AD45" i="17"/>
  <c r="E45" i="17"/>
  <c r="Q45" i="17"/>
  <c r="AF45" i="17"/>
  <c r="M46" i="17"/>
  <c r="AB46" i="17"/>
  <c r="H57" i="17"/>
  <c r="V57" i="17"/>
  <c r="U58" i="17"/>
  <c r="F64" i="17"/>
  <c r="F65" i="17"/>
  <c r="F63" i="17"/>
  <c r="L64" i="17"/>
  <c r="L65" i="17"/>
  <c r="L63" i="17"/>
  <c r="X64" i="17"/>
  <c r="X65" i="17"/>
  <c r="X63" i="17"/>
  <c r="AD64" i="17"/>
  <c r="AD65" i="17"/>
  <c r="AD63" i="17"/>
  <c r="E63" i="17"/>
  <c r="R63" i="17"/>
  <c r="AF63" i="17"/>
  <c r="M64" i="17"/>
  <c r="Y64" i="17"/>
  <c r="R65" i="17"/>
  <c r="O97" i="17"/>
  <c r="T197" i="17"/>
  <c r="S198" i="17"/>
  <c r="I30" i="17"/>
  <c r="AA30" i="17"/>
  <c r="I32" i="17"/>
  <c r="AA32" i="17"/>
  <c r="J40" i="17"/>
  <c r="J38" i="17"/>
  <c r="P40" i="17"/>
  <c r="P38" i="17"/>
  <c r="V40" i="17"/>
  <c r="V38" i="17"/>
  <c r="AB40" i="17"/>
  <c r="AB38" i="17"/>
  <c r="AH40" i="17"/>
  <c r="AH38" i="17"/>
  <c r="K38" i="17"/>
  <c r="T38" i="17"/>
  <c r="AC38" i="17"/>
  <c r="P39" i="17"/>
  <c r="AH39" i="17"/>
  <c r="U45" i="17"/>
  <c r="U47" i="17"/>
  <c r="E56" i="17"/>
  <c r="N56" i="17"/>
  <c r="W56" i="17"/>
  <c r="AF56" i="17"/>
  <c r="G63" i="17"/>
  <c r="G65" i="17"/>
  <c r="M63" i="17"/>
  <c r="M65" i="17"/>
  <c r="S63" i="17"/>
  <c r="S65" i="17"/>
  <c r="Y63" i="17"/>
  <c r="Y65" i="17"/>
  <c r="AE63" i="17"/>
  <c r="AE65" i="17"/>
  <c r="T64" i="17"/>
  <c r="H71" i="17"/>
  <c r="AF70" i="17"/>
  <c r="AG86" i="17"/>
  <c r="I97" i="17"/>
  <c r="F140" i="17"/>
  <c r="F141" i="17"/>
  <c r="G140" i="17"/>
  <c r="F132" i="17"/>
  <c r="F10" i="18" s="1"/>
  <c r="F139" i="17"/>
  <c r="L140" i="17"/>
  <c r="L139" i="17"/>
  <c r="M140" i="17"/>
  <c r="L132" i="17"/>
  <c r="L10" i="18" s="1"/>
  <c r="L141" i="17"/>
  <c r="R140" i="17"/>
  <c r="R139" i="17"/>
  <c r="R141" i="17"/>
  <c r="R132" i="17"/>
  <c r="R10" i="18" s="1"/>
  <c r="X140" i="17"/>
  <c r="Y140" i="17"/>
  <c r="X141" i="17"/>
  <c r="X139" i="17"/>
  <c r="AD140" i="17"/>
  <c r="AD141" i="17"/>
  <c r="G160" i="17"/>
  <c r="G162" i="17"/>
  <c r="G161" i="17"/>
  <c r="M160" i="17"/>
  <c r="M162" i="17"/>
  <c r="M161" i="17"/>
  <c r="N161" i="17"/>
  <c r="S160" i="17"/>
  <c r="T161" i="17"/>
  <c r="S162" i="17"/>
  <c r="Y160" i="17"/>
  <c r="Y162" i="17"/>
  <c r="Z161" i="17"/>
  <c r="Y161" i="17"/>
  <c r="AE160" i="17"/>
  <c r="AE161" i="17"/>
  <c r="AE162" i="17"/>
  <c r="AF161" i="17"/>
  <c r="E174" i="17"/>
  <c r="E176" i="17"/>
  <c r="K176" i="17"/>
  <c r="K174" i="17"/>
  <c r="K175" i="17"/>
  <c r="Q175" i="17"/>
  <c r="Q176" i="17"/>
  <c r="Q174" i="17"/>
  <c r="W174" i="17"/>
  <c r="W176" i="17"/>
  <c r="W175" i="17"/>
  <c r="AC176" i="17"/>
  <c r="AC174" i="17"/>
  <c r="AC175" i="17"/>
  <c r="AI175" i="17"/>
  <c r="AI174" i="17"/>
  <c r="AI176" i="17"/>
  <c r="D148" i="17"/>
  <c r="AI146" i="17"/>
  <c r="AA146" i="17"/>
  <c r="Z146" i="17"/>
  <c r="Q146" i="17"/>
  <c r="H146" i="17"/>
  <c r="AG146" i="17"/>
  <c r="O146" i="17"/>
  <c r="AF146" i="17"/>
  <c r="N146" i="17"/>
  <c r="E146" i="17"/>
  <c r="U146" i="17"/>
  <c r="J148" i="17"/>
  <c r="J146" i="17"/>
  <c r="K147" i="17"/>
  <c r="J147" i="17"/>
  <c r="P148" i="17"/>
  <c r="P146" i="17"/>
  <c r="Q147" i="17"/>
  <c r="P147" i="17"/>
  <c r="V148" i="17"/>
  <c r="V147" i="17"/>
  <c r="V132" i="17"/>
  <c r="V10" i="18" s="1"/>
  <c r="V146" i="17"/>
  <c r="AB148" i="17"/>
  <c r="AB147" i="17"/>
  <c r="AC147" i="17"/>
  <c r="AB132" i="17"/>
  <c r="AB10" i="18" s="1"/>
  <c r="AH148" i="17"/>
  <c r="AH146" i="17"/>
  <c r="AH147" i="17"/>
  <c r="AH132" i="17"/>
  <c r="AH10" i="18" s="1"/>
  <c r="D198" i="17"/>
  <c r="E175" i="17"/>
  <c r="G30" i="17"/>
  <c r="G32" i="17"/>
  <c r="M30" i="17"/>
  <c r="M32" i="17"/>
  <c r="S30" i="17"/>
  <c r="S32" i="17"/>
  <c r="Y30" i="17"/>
  <c r="Y32" i="17"/>
  <c r="AE30" i="17"/>
  <c r="AE32" i="17"/>
  <c r="T31" i="17"/>
  <c r="I45" i="17"/>
  <c r="AA45" i="17"/>
  <c r="I47" i="17"/>
  <c r="AA47" i="17"/>
  <c r="J58" i="17"/>
  <c r="J56" i="17"/>
  <c r="P58" i="17"/>
  <c r="P56" i="17"/>
  <c r="V58" i="17"/>
  <c r="V56" i="17"/>
  <c r="AB58" i="17"/>
  <c r="AB56" i="17"/>
  <c r="AH58" i="17"/>
  <c r="AH56" i="17"/>
  <c r="K56" i="17"/>
  <c r="T56" i="17"/>
  <c r="AC56" i="17"/>
  <c r="P57" i="17"/>
  <c r="AH57" i="17"/>
  <c r="L71" i="17"/>
  <c r="L72" i="17"/>
  <c r="AD71" i="17"/>
  <c r="AD72" i="17"/>
  <c r="I86" i="17"/>
  <c r="I85" i="17"/>
  <c r="X86" i="17"/>
  <c r="AE86" i="17"/>
  <c r="AE85" i="17"/>
  <c r="AF85" i="17"/>
  <c r="G97" i="17"/>
  <c r="G99" i="17"/>
  <c r="H98" i="17"/>
  <c r="G98" i="17"/>
  <c r="M97" i="17"/>
  <c r="M99" i="17"/>
  <c r="N98" i="17"/>
  <c r="S97" i="17"/>
  <c r="Y97" i="17"/>
  <c r="Y99" i="17"/>
  <c r="Y98" i="17"/>
  <c r="AE97" i="17"/>
  <c r="AF98" i="17"/>
  <c r="AE99" i="17"/>
  <c r="AE98" i="17"/>
  <c r="K146" i="17"/>
  <c r="W147" i="17"/>
  <c r="F217" i="17"/>
  <c r="F216" i="17"/>
  <c r="F218" i="17"/>
  <c r="L217" i="17"/>
  <c r="L218" i="17"/>
  <c r="L216" i="17"/>
  <c r="R217" i="17"/>
  <c r="R218" i="17"/>
  <c r="R216" i="17"/>
  <c r="X217" i="17"/>
  <c r="X218" i="17"/>
  <c r="X216" i="17"/>
  <c r="Y217" i="17"/>
  <c r="AD217" i="17"/>
  <c r="AD218" i="17"/>
  <c r="AD216" i="17"/>
  <c r="AE217" i="17"/>
  <c r="Z71" i="17"/>
  <c r="H72" i="17"/>
  <c r="AB98" i="17"/>
  <c r="D132" i="17"/>
  <c r="K132" i="17"/>
  <c r="K10" i="18" s="1"/>
  <c r="AG132" i="17"/>
  <c r="AG10" i="18" s="1"/>
  <c r="G139" i="17"/>
  <c r="G132" i="17"/>
  <c r="G10" i="18" s="1"/>
  <c r="M139" i="17"/>
  <c r="M141" i="17"/>
  <c r="M132" i="17"/>
  <c r="M10" i="18" s="1"/>
  <c r="S139" i="17"/>
  <c r="S132" i="17"/>
  <c r="S10" i="18" s="1"/>
  <c r="Y139" i="17"/>
  <c r="Y132" i="17"/>
  <c r="Y10" i="18" s="1"/>
  <c r="AE139" i="17"/>
  <c r="AE140" i="17"/>
  <c r="AE132" i="17"/>
  <c r="AE10" i="18" s="1"/>
  <c r="O139" i="17"/>
  <c r="W139" i="17"/>
  <c r="J140" i="17"/>
  <c r="S140" i="17"/>
  <c r="AA140" i="17"/>
  <c r="AI140" i="17"/>
  <c r="W146" i="17"/>
  <c r="AI147" i="17"/>
  <c r="L146" i="17"/>
  <c r="Y147" i="17"/>
  <c r="AI148" i="17"/>
  <c r="O155" i="17"/>
  <c r="O154" i="17"/>
  <c r="U153" i="17"/>
  <c r="AG154" i="17"/>
  <c r="AG155" i="17"/>
  <c r="J153" i="17"/>
  <c r="AA153" i="17"/>
  <c r="G154" i="17"/>
  <c r="P154" i="17"/>
  <c r="T160" i="17"/>
  <c r="AD160" i="17"/>
  <c r="J161" i="17"/>
  <c r="U161" i="17"/>
  <c r="F174" i="17"/>
  <c r="S175" i="17"/>
  <c r="O183" i="17"/>
  <c r="O182" i="17"/>
  <c r="AG182" i="17"/>
  <c r="AG183" i="17"/>
  <c r="K181" i="17"/>
  <c r="AG181" i="17"/>
  <c r="J182" i="17"/>
  <c r="U182" i="17"/>
  <c r="AH195" i="17"/>
  <c r="AH9" i="18" s="1"/>
  <c r="D204" i="17"/>
  <c r="T202" i="17"/>
  <c r="J204" i="17"/>
  <c r="J203" i="17"/>
  <c r="P204" i="17"/>
  <c r="P202" i="17"/>
  <c r="V204" i="17"/>
  <c r="V202" i="17"/>
  <c r="AB204" i="17"/>
  <c r="AB203" i="17"/>
  <c r="AB202" i="17"/>
  <c r="AH204" i="17"/>
  <c r="AH203" i="17"/>
  <c r="N202" i="17"/>
  <c r="Z202" i="17"/>
  <c r="Q203" i="17"/>
  <c r="K204" i="17"/>
  <c r="W204" i="17"/>
  <c r="O209" i="17"/>
  <c r="N209" i="17"/>
  <c r="W211" i="17"/>
  <c r="W216" i="17"/>
  <c r="AI216" i="17"/>
  <c r="Q217" i="17"/>
  <c r="AI217" i="17"/>
  <c r="I263" i="17"/>
  <c r="I264" i="17"/>
  <c r="AB140" i="17"/>
  <c r="U141" i="17"/>
  <c r="R147" i="17"/>
  <c r="R148" i="17"/>
  <c r="AD147" i="17"/>
  <c r="AD146" i="17"/>
  <c r="L148" i="17"/>
  <c r="D155" i="17"/>
  <c r="N153" i="17"/>
  <c r="AF153" i="17"/>
  <c r="V155" i="17"/>
  <c r="V154" i="17"/>
  <c r="AB155" i="17"/>
  <c r="AB153" i="17"/>
  <c r="T153" i="17"/>
  <c r="Q154" i="17"/>
  <c r="AB154" i="17"/>
  <c r="I161" i="17"/>
  <c r="I162" i="17"/>
  <c r="AA162" i="17"/>
  <c r="AA161" i="17"/>
  <c r="AG160" i="17"/>
  <c r="J160" i="17"/>
  <c r="U160" i="17"/>
  <c r="K161" i="17"/>
  <c r="AG161" i="17"/>
  <c r="G174" i="17"/>
  <c r="G175" i="17"/>
  <c r="G176" i="17"/>
  <c r="M174" i="17"/>
  <c r="N175" i="17"/>
  <c r="Y174" i="17"/>
  <c r="Y176" i="17"/>
  <c r="Y175" i="17"/>
  <c r="AE174" i="17"/>
  <c r="AF175" i="17"/>
  <c r="T175" i="17"/>
  <c r="AE175" i="17"/>
  <c r="S176" i="17"/>
  <c r="W182" i="17"/>
  <c r="K183" i="17"/>
  <c r="AC183" i="17"/>
  <c r="E203" i="17"/>
  <c r="E204" i="17"/>
  <c r="E202" i="17"/>
  <c r="D211" i="17"/>
  <c r="T209" i="17"/>
  <c r="AF209" i="17"/>
  <c r="F209" i="17"/>
  <c r="R209" i="17"/>
  <c r="J211" i="17"/>
  <c r="J210" i="17"/>
  <c r="J209" i="17"/>
  <c r="V211" i="17"/>
  <c r="V210" i="17"/>
  <c r="AB211" i="17"/>
  <c r="AB209" i="17"/>
  <c r="AH211" i="17"/>
  <c r="AH209" i="17"/>
  <c r="P209" i="17"/>
  <c r="K210" i="17"/>
  <c r="J264" i="17"/>
  <c r="AA265" i="17"/>
  <c r="F300" i="17"/>
  <c r="G301" i="17"/>
  <c r="F302" i="17"/>
  <c r="F301" i="17"/>
  <c r="L300" i="17"/>
  <c r="L301" i="17"/>
  <c r="M301" i="17"/>
  <c r="L302" i="17"/>
  <c r="R300" i="17"/>
  <c r="S301" i="17"/>
  <c r="R302" i="17"/>
  <c r="R301" i="17"/>
  <c r="X300" i="17"/>
  <c r="Y301" i="17"/>
  <c r="X302" i="17"/>
  <c r="X301" i="17"/>
  <c r="AD300" i="17"/>
  <c r="AD302" i="17"/>
  <c r="AE301" i="17"/>
  <c r="AD301" i="17"/>
  <c r="I139" i="17"/>
  <c r="AA139" i="17"/>
  <c r="O141" i="17"/>
  <c r="G146" i="17"/>
  <c r="G147" i="17"/>
  <c r="M146" i="17"/>
  <c r="N147" i="17"/>
  <c r="S146" i="17"/>
  <c r="Y146" i="17"/>
  <c r="Y148" i="17"/>
  <c r="AE146" i="17"/>
  <c r="F146" i="17"/>
  <c r="X146" i="17"/>
  <c r="S147" i="17"/>
  <c r="M148" i="17"/>
  <c r="AD148" i="17"/>
  <c r="K154" i="17"/>
  <c r="AC154" i="17"/>
  <c r="AI153" i="17"/>
  <c r="L153" i="17"/>
  <c r="V153" i="17"/>
  <c r="AD153" i="17"/>
  <c r="D162" i="17"/>
  <c r="Z160" i="17"/>
  <c r="E161" i="17"/>
  <c r="AC160" i="17"/>
  <c r="H160" i="17"/>
  <c r="P162" i="17"/>
  <c r="P161" i="17"/>
  <c r="V162" i="17"/>
  <c r="V160" i="17"/>
  <c r="AH162" i="17"/>
  <c r="AH161" i="17"/>
  <c r="L160" i="17"/>
  <c r="W160" i="17"/>
  <c r="AH160" i="17"/>
  <c r="AI161" i="17"/>
  <c r="E182" i="17"/>
  <c r="AI182" i="17"/>
  <c r="O196" i="17"/>
  <c r="V198" i="17"/>
  <c r="Q202" i="17"/>
  <c r="AI203" i="17"/>
  <c r="E209" i="17"/>
  <c r="E195" i="17"/>
  <c r="E9" i="18" s="1"/>
  <c r="E210" i="17"/>
  <c r="Q210" i="17"/>
  <c r="Q195" i="17"/>
  <c r="Q9" i="18" s="1"/>
  <c r="W209" i="17"/>
  <c r="W195" i="17"/>
  <c r="W9" i="18" s="1"/>
  <c r="AC211" i="17"/>
  <c r="AC195" i="17"/>
  <c r="AI210" i="17"/>
  <c r="AI195" i="17"/>
  <c r="AI9" i="18" s="1"/>
  <c r="Q209" i="17"/>
  <c r="AD209" i="17"/>
  <c r="AI211" i="17"/>
  <c r="I218" i="17"/>
  <c r="J217" i="17"/>
  <c r="I216" i="17"/>
  <c r="O216" i="17"/>
  <c r="O217" i="17"/>
  <c r="U218" i="17"/>
  <c r="U217" i="17"/>
  <c r="AA217" i="17"/>
  <c r="AB217" i="17"/>
  <c r="AG216" i="17"/>
  <c r="AG217" i="17"/>
  <c r="AA216" i="17"/>
  <c r="I217" i="17"/>
  <c r="AG218" i="17"/>
  <c r="D251" i="17"/>
  <c r="H249" i="17"/>
  <c r="Z249" i="17"/>
  <c r="Q249" i="17"/>
  <c r="AG249" i="17"/>
  <c r="T249" i="17"/>
  <c r="F249" i="17"/>
  <c r="AF249" i="17"/>
  <c r="E249" i="17"/>
  <c r="X249" i="17"/>
  <c r="K249" i="17"/>
  <c r="J251" i="17"/>
  <c r="K250" i="17"/>
  <c r="P251" i="17"/>
  <c r="P250" i="17"/>
  <c r="V251" i="17"/>
  <c r="V249" i="17"/>
  <c r="AB251" i="17"/>
  <c r="AC250" i="17"/>
  <c r="AB250" i="17"/>
  <c r="AH251" i="17"/>
  <c r="AH250" i="17"/>
  <c r="AH249" i="17"/>
  <c r="AA249" i="17"/>
  <c r="Q250" i="17"/>
  <c r="O265" i="17"/>
  <c r="O264" i="17"/>
  <c r="U265" i="17"/>
  <c r="U263" i="17"/>
  <c r="V264" i="17"/>
  <c r="U264" i="17"/>
  <c r="AG264" i="17"/>
  <c r="AG263" i="17"/>
  <c r="F98" i="17"/>
  <c r="L98" i="17"/>
  <c r="R98" i="17"/>
  <c r="R99" i="17"/>
  <c r="X98" i="17"/>
  <c r="AD98" i="17"/>
  <c r="L97" i="17"/>
  <c r="AH97" i="17"/>
  <c r="X99" i="17"/>
  <c r="AC132" i="17"/>
  <c r="AC10" i="18" s="1"/>
  <c r="D141" i="17"/>
  <c r="Z139" i="17"/>
  <c r="P141" i="17"/>
  <c r="P140" i="17"/>
  <c r="J139" i="17"/>
  <c r="T139" i="17"/>
  <c r="AB139" i="17"/>
  <c r="E140" i="17"/>
  <c r="V140" i="17"/>
  <c r="T147" i="17"/>
  <c r="F148" i="17"/>
  <c r="AE148" i="17"/>
  <c r="F154" i="17"/>
  <c r="F153" i="17"/>
  <c r="L154" i="17"/>
  <c r="L155" i="17"/>
  <c r="R154" i="17"/>
  <c r="X154" i="17"/>
  <c r="AD154" i="17"/>
  <c r="AD155" i="17"/>
  <c r="E153" i="17"/>
  <c r="O153" i="17"/>
  <c r="W153" i="17"/>
  <c r="AG153" i="17"/>
  <c r="J154" i="17"/>
  <c r="K160" i="17"/>
  <c r="W161" i="17"/>
  <c r="N160" i="17"/>
  <c r="AI160" i="17"/>
  <c r="O161" i="17"/>
  <c r="O162" i="17"/>
  <c r="AG162" i="17"/>
  <c r="I174" i="17"/>
  <c r="V174" i="17"/>
  <c r="M175" i="17"/>
  <c r="M176" i="17"/>
  <c r="AE176" i="17"/>
  <c r="F182" i="17"/>
  <c r="F181" i="17"/>
  <c r="L182" i="17"/>
  <c r="L183" i="17"/>
  <c r="R182" i="17"/>
  <c r="X182" i="17"/>
  <c r="X181" i="17"/>
  <c r="AD182" i="17"/>
  <c r="AD183" i="17"/>
  <c r="E181" i="17"/>
  <c r="G182" i="17"/>
  <c r="F183" i="17"/>
  <c r="X183" i="17"/>
  <c r="P195" i="17"/>
  <c r="P9" i="18" s="1"/>
  <c r="AF197" i="17"/>
  <c r="G202" i="17"/>
  <c r="G203" i="17"/>
  <c r="M202" i="17"/>
  <c r="M203" i="17"/>
  <c r="M204" i="17"/>
  <c r="S202" i="17"/>
  <c r="T203" i="17"/>
  <c r="S203" i="17"/>
  <c r="AE202" i="17"/>
  <c r="AE204" i="17"/>
  <c r="AF203" i="17"/>
  <c r="N203" i="17"/>
  <c r="Y203" i="17"/>
  <c r="H209" i="17"/>
  <c r="U209" i="17"/>
  <c r="AG209" i="17"/>
  <c r="AB210" i="17"/>
  <c r="Q211" i="17"/>
  <c r="K217" i="17"/>
  <c r="W218" i="17"/>
  <c r="AB249" i="17"/>
  <c r="V250" i="17"/>
  <c r="O263" i="17"/>
  <c r="AG396" i="17"/>
  <c r="O396" i="17"/>
  <c r="AA396" i="17"/>
  <c r="I396" i="17"/>
  <c r="M396" i="17"/>
  <c r="Y396" i="17"/>
  <c r="K396" i="17"/>
  <c r="U396" i="17"/>
  <c r="G396" i="17"/>
  <c r="AE396" i="17"/>
  <c r="S396" i="17"/>
  <c r="J397" i="17"/>
  <c r="J396" i="17"/>
  <c r="P397" i="17"/>
  <c r="P396" i="17"/>
  <c r="V397" i="17"/>
  <c r="V396" i="17"/>
  <c r="AB397" i="17"/>
  <c r="AB396" i="17"/>
  <c r="AH397" i="17"/>
  <c r="AH396" i="17"/>
  <c r="I146" i="17"/>
  <c r="R146" i="17"/>
  <c r="M147" i="17"/>
  <c r="AE147" i="17"/>
  <c r="G148" i="17"/>
  <c r="X148" i="17"/>
  <c r="H153" i="17"/>
  <c r="P153" i="17"/>
  <c r="X153" i="17"/>
  <c r="AH153" i="17"/>
  <c r="M154" i="17"/>
  <c r="W154" i="17"/>
  <c r="AH154" i="17"/>
  <c r="K155" i="17"/>
  <c r="AC155" i="17"/>
  <c r="F161" i="17"/>
  <c r="F162" i="17"/>
  <c r="R161" i="17"/>
  <c r="R160" i="17"/>
  <c r="X161" i="17"/>
  <c r="X162" i="17"/>
  <c r="E160" i="17"/>
  <c r="P160" i="17"/>
  <c r="AA160" i="17"/>
  <c r="Q161" i="17"/>
  <c r="AB161" i="17"/>
  <c r="D176" i="17"/>
  <c r="AA174" i="17"/>
  <c r="T174" i="17"/>
  <c r="J176" i="17"/>
  <c r="J175" i="17"/>
  <c r="P176" i="17"/>
  <c r="P174" i="17"/>
  <c r="AB176" i="17"/>
  <c r="AB175" i="17"/>
  <c r="AH176" i="17"/>
  <c r="AH174" i="17"/>
  <c r="N174" i="17"/>
  <c r="X174" i="17"/>
  <c r="Z175" i="17"/>
  <c r="R181" i="17"/>
  <c r="AC181" i="17"/>
  <c r="Q182" i="17"/>
  <c r="Q183" i="17"/>
  <c r="AI183" i="17"/>
  <c r="J195" i="17"/>
  <c r="J9" i="18" s="1"/>
  <c r="G204" i="17"/>
  <c r="S204" i="17"/>
  <c r="AC204" i="17"/>
  <c r="G209" i="17"/>
  <c r="G211" i="17"/>
  <c r="M209" i="17"/>
  <c r="N210" i="17"/>
  <c r="S209" i="17"/>
  <c r="S211" i="17"/>
  <c r="S210" i="17"/>
  <c r="Y209" i="17"/>
  <c r="Y210" i="17"/>
  <c r="AE209" i="17"/>
  <c r="AF210" i="17"/>
  <c r="AE210" i="17"/>
  <c r="I209" i="17"/>
  <c r="V209" i="17"/>
  <c r="AI209" i="17"/>
  <c r="P210" i="17"/>
  <c r="AC210" i="17"/>
  <c r="E217" i="17"/>
  <c r="E218" i="17"/>
  <c r="AC216" i="17"/>
  <c r="AC218" i="17"/>
  <c r="Q216" i="17"/>
  <c r="AC217" i="17"/>
  <c r="K218" i="17"/>
  <c r="E224" i="17"/>
  <c r="E225" i="17"/>
  <c r="K225" i="17"/>
  <c r="K226" i="17"/>
  <c r="Q225" i="17"/>
  <c r="Q224" i="17"/>
  <c r="W224" i="17"/>
  <c r="W226" i="17"/>
  <c r="W225" i="17"/>
  <c r="AC226" i="17"/>
  <c r="AC224" i="17"/>
  <c r="J232" i="17"/>
  <c r="I233" i="17"/>
  <c r="I232" i="17"/>
  <c r="I231" i="17"/>
  <c r="O232" i="17"/>
  <c r="O231" i="17"/>
  <c r="U233" i="17"/>
  <c r="U231" i="17"/>
  <c r="AA232" i="17"/>
  <c r="AA231" i="17"/>
  <c r="AG233" i="17"/>
  <c r="AG231" i="17"/>
  <c r="AH232" i="17"/>
  <c r="AA233" i="17"/>
  <c r="J249" i="17"/>
  <c r="AI249" i="17"/>
  <c r="W250" i="17"/>
  <c r="AG265" i="17"/>
  <c r="H276" i="17"/>
  <c r="H275" i="17"/>
  <c r="H277" i="17"/>
  <c r="N276" i="17"/>
  <c r="N275" i="17"/>
  <c r="N277" i="17"/>
  <c r="O276" i="17"/>
  <c r="T276" i="17"/>
  <c r="T277" i="17"/>
  <c r="Z276" i="17"/>
  <c r="AA276" i="17"/>
  <c r="Z275" i="17"/>
  <c r="Z277" i="17"/>
  <c r="AF276" i="17"/>
  <c r="AF277" i="17"/>
  <c r="AF275" i="17"/>
  <c r="AG276" i="17"/>
  <c r="F175" i="17"/>
  <c r="L175" i="17"/>
  <c r="R175" i="17"/>
  <c r="X175" i="17"/>
  <c r="AD175" i="17"/>
  <c r="L174" i="17"/>
  <c r="J181" i="17"/>
  <c r="AF181" i="17"/>
  <c r="V182" i="17"/>
  <c r="F203" i="17"/>
  <c r="L203" i="17"/>
  <c r="R203" i="17"/>
  <c r="X203" i="17"/>
  <c r="X204" i="17"/>
  <c r="AD203" i="17"/>
  <c r="L202" i="17"/>
  <c r="R204" i="17"/>
  <c r="AA209" i="17"/>
  <c r="O211" i="17"/>
  <c r="G224" i="17"/>
  <c r="G226" i="17"/>
  <c r="M224" i="17"/>
  <c r="N225" i="17"/>
  <c r="S224" i="17"/>
  <c r="S226" i="17"/>
  <c r="S225" i="17"/>
  <c r="Y224" i="17"/>
  <c r="Y225" i="17"/>
  <c r="AE224" i="17"/>
  <c r="AF225" i="17"/>
  <c r="AE225" i="17"/>
  <c r="AI224" i="17"/>
  <c r="Y226" i="17"/>
  <c r="AD231" i="17"/>
  <c r="I251" i="17"/>
  <c r="I249" i="17"/>
  <c r="O249" i="17"/>
  <c r="U249" i="17"/>
  <c r="U250" i="17"/>
  <c r="AA250" i="17"/>
  <c r="AA251" i="17"/>
  <c r="G250" i="17"/>
  <c r="M251" i="17"/>
  <c r="AG251" i="17"/>
  <c r="F277" i="17"/>
  <c r="F276" i="17"/>
  <c r="F275" i="17"/>
  <c r="L277" i="17"/>
  <c r="L276" i="17"/>
  <c r="L275" i="17"/>
  <c r="R277" i="17"/>
  <c r="R275" i="17"/>
  <c r="R276" i="17"/>
  <c r="H289" i="17"/>
  <c r="G289" i="17"/>
  <c r="G288" i="17"/>
  <c r="T289" i="17"/>
  <c r="S288" i="17"/>
  <c r="S289" i="17"/>
  <c r="S290" i="17"/>
  <c r="Y290" i="17"/>
  <c r="Y288" i="17"/>
  <c r="Z289" i="17"/>
  <c r="Y289" i="17"/>
  <c r="AE289" i="17"/>
  <c r="AE288" i="17"/>
  <c r="AE290" i="17"/>
  <c r="G153" i="17"/>
  <c r="M153" i="17"/>
  <c r="S153" i="17"/>
  <c r="Y153" i="17"/>
  <c r="AE153" i="17"/>
  <c r="S154" i="17"/>
  <c r="Z154" i="17"/>
  <c r="AD174" i="17"/>
  <c r="R176" i="17"/>
  <c r="G181" i="17"/>
  <c r="M181" i="17"/>
  <c r="S181" i="17"/>
  <c r="Y181" i="17"/>
  <c r="AE181" i="17"/>
  <c r="N181" i="17"/>
  <c r="AB181" i="17"/>
  <c r="S182" i="17"/>
  <c r="Z182" i="17"/>
  <c r="I202" i="17"/>
  <c r="X202" i="17"/>
  <c r="AD204" i="17"/>
  <c r="AA210" i="17"/>
  <c r="AA211" i="17"/>
  <c r="D226" i="17"/>
  <c r="T224" i="17"/>
  <c r="R224" i="17"/>
  <c r="AF224" i="17"/>
  <c r="O224" i="17"/>
  <c r="F224" i="17"/>
  <c r="J226" i="17"/>
  <c r="J225" i="17"/>
  <c r="J224" i="17"/>
  <c r="V226" i="17"/>
  <c r="V225" i="17"/>
  <c r="AB226" i="17"/>
  <c r="AB224" i="17"/>
  <c r="AH226" i="17"/>
  <c r="AH224" i="17"/>
  <c r="P224" i="17"/>
  <c r="E233" i="17"/>
  <c r="E232" i="17"/>
  <c r="Q231" i="17"/>
  <c r="Q233" i="17"/>
  <c r="W231" i="17"/>
  <c r="W232" i="17"/>
  <c r="AC232" i="17"/>
  <c r="AC233" i="17"/>
  <c r="Q232" i="17"/>
  <c r="AE232" i="17"/>
  <c r="AD233" i="17"/>
  <c r="F250" i="17"/>
  <c r="F251" i="17"/>
  <c r="L250" i="17"/>
  <c r="L249" i="17"/>
  <c r="X250" i="17"/>
  <c r="X251" i="17"/>
  <c r="AD250" i="17"/>
  <c r="AD249" i="17"/>
  <c r="R249" i="17"/>
  <c r="R251" i="17"/>
  <c r="E263" i="17"/>
  <c r="E265" i="17"/>
  <c r="K264" i="17"/>
  <c r="K263" i="17"/>
  <c r="K265" i="17"/>
  <c r="L264" i="17"/>
  <c r="X264" i="17"/>
  <c r="W265" i="17"/>
  <c r="AI265" i="17"/>
  <c r="AI263" i="17"/>
  <c r="M289" i="17"/>
  <c r="G290" i="17"/>
  <c r="F232" i="17"/>
  <c r="F231" i="17"/>
  <c r="L232" i="17"/>
  <c r="L233" i="17"/>
  <c r="X232" i="17"/>
  <c r="X231" i="17"/>
  <c r="R231" i="17"/>
  <c r="G249" i="17"/>
  <c r="H250" i="17"/>
  <c r="M249" i="17"/>
  <c r="M250" i="17"/>
  <c r="S249" i="17"/>
  <c r="T250" i="17"/>
  <c r="S251" i="17"/>
  <c r="Y249" i="17"/>
  <c r="Y250" i="17"/>
  <c r="AE249" i="17"/>
  <c r="AE251" i="17"/>
  <c r="M216" i="17"/>
  <c r="M217" i="17"/>
  <c r="AE216" i="17"/>
  <c r="AE218" i="17"/>
  <c r="S217" i="17"/>
  <c r="M218" i="17"/>
  <c r="G264" i="17"/>
  <c r="G263" i="17"/>
  <c r="G265" i="17"/>
  <c r="M264" i="17"/>
  <c r="M263" i="17"/>
  <c r="AE264" i="17"/>
  <c r="AE265" i="17"/>
  <c r="H263" i="17"/>
  <c r="P263" i="17"/>
  <c r="AH263" i="17"/>
  <c r="G275" i="17"/>
  <c r="G277" i="17"/>
  <c r="M276" i="17"/>
  <c r="M277" i="17"/>
  <c r="S276" i="17"/>
  <c r="S275" i="17"/>
  <c r="Y277" i="17"/>
  <c r="Y275" i="17"/>
  <c r="AE277" i="17"/>
  <c r="AE276" i="17"/>
  <c r="F210" i="17"/>
  <c r="L210" i="17"/>
  <c r="R210" i="17"/>
  <c r="X210" i="17"/>
  <c r="AD210" i="17"/>
  <c r="L209" i="17"/>
  <c r="V218" i="17"/>
  <c r="V216" i="17"/>
  <c r="AH218" i="17"/>
  <c r="AH217" i="17"/>
  <c r="T216" i="17"/>
  <c r="AB216" i="17"/>
  <c r="G217" i="17"/>
  <c r="AF217" i="17"/>
  <c r="AA224" i="17"/>
  <c r="G231" i="17"/>
  <c r="H232" i="17"/>
  <c r="S231" i="17"/>
  <c r="S233" i="17"/>
  <c r="S232" i="17"/>
  <c r="M233" i="17"/>
  <c r="E250" i="17"/>
  <c r="AC249" i="17"/>
  <c r="AB265" i="17"/>
  <c r="AB263" i="17"/>
  <c r="AH264" i="17"/>
  <c r="H264" i="17"/>
  <c r="P264" i="17"/>
  <c r="AB264" i="17"/>
  <c r="G276" i="17"/>
  <c r="Y276" i="17"/>
  <c r="N289" i="17"/>
  <c r="F225" i="17"/>
  <c r="L225" i="17"/>
  <c r="R225" i="17"/>
  <c r="X225" i="17"/>
  <c r="AD225" i="17"/>
  <c r="L224" i="17"/>
  <c r="J231" i="17"/>
  <c r="AF231" i="17"/>
  <c r="V232" i="17"/>
  <c r="L263" i="17"/>
  <c r="R264" i="17"/>
  <c r="I276" i="17"/>
  <c r="P276" i="17"/>
  <c r="AD276" i="17"/>
  <c r="AA277" i="17"/>
  <c r="N288" i="17"/>
  <c r="AC288" i="17"/>
  <c r="F289" i="17"/>
  <c r="AF289" i="17"/>
  <c r="H300" i="17"/>
  <c r="AC300" i="17"/>
  <c r="I301" i="17"/>
  <c r="T301" i="17"/>
  <c r="J302" i="17"/>
  <c r="T302" i="17"/>
  <c r="F317" i="17"/>
  <c r="L317" i="17"/>
  <c r="L318" i="17"/>
  <c r="R317" i="17"/>
  <c r="R319" i="17"/>
  <c r="S318" i="17"/>
  <c r="X317" i="17"/>
  <c r="X318" i="17"/>
  <c r="AD317" i="17"/>
  <c r="AD319" i="17"/>
  <c r="G318" i="17"/>
  <c r="R318" i="17"/>
  <c r="AD318" i="17"/>
  <c r="T319" i="17"/>
  <c r="AD339" i="17"/>
  <c r="AG380" i="17"/>
  <c r="Y380" i="17"/>
  <c r="O380" i="17"/>
  <c r="G380" i="17"/>
  <c r="S380" i="17"/>
  <c r="J380" i="17"/>
  <c r="P380" i="17"/>
  <c r="V380" i="17"/>
  <c r="AB380" i="17"/>
  <c r="AH380" i="17"/>
  <c r="N380" i="17"/>
  <c r="AC380" i="17"/>
  <c r="J381" i="17"/>
  <c r="E397" i="17"/>
  <c r="E396" i="17"/>
  <c r="K397" i="17"/>
  <c r="Q397" i="17"/>
  <c r="Q396" i="17"/>
  <c r="W397" i="17"/>
  <c r="W396" i="17"/>
  <c r="AC397" i="17"/>
  <c r="AI397" i="17"/>
  <c r="AI396" i="17"/>
  <c r="J276" i="17"/>
  <c r="X276" i="17"/>
  <c r="U277" i="17"/>
  <c r="I290" i="17"/>
  <c r="I289" i="17"/>
  <c r="I288" i="17"/>
  <c r="O290" i="17"/>
  <c r="O288" i="17"/>
  <c r="U290" i="17"/>
  <c r="U288" i="17"/>
  <c r="AA290" i="17"/>
  <c r="AA288" i="17"/>
  <c r="AG290" i="17"/>
  <c r="AG288" i="17"/>
  <c r="W288" i="17"/>
  <c r="O289" i="17"/>
  <c r="AG289" i="17"/>
  <c r="N300" i="17"/>
  <c r="N301" i="17"/>
  <c r="AG301" i="17"/>
  <c r="AF302" i="17"/>
  <c r="J300" i="17"/>
  <c r="AF300" i="17"/>
  <c r="V301" i="17"/>
  <c r="AF301" i="17"/>
  <c r="H317" i="17"/>
  <c r="H318" i="17"/>
  <c r="T318" i="17"/>
  <c r="Z317" i="17"/>
  <c r="Z318" i="17"/>
  <c r="AF318" i="17"/>
  <c r="AF319" i="17"/>
  <c r="T317" i="17"/>
  <c r="F380" i="17"/>
  <c r="F381" i="17"/>
  <c r="L380" i="17"/>
  <c r="L381" i="17"/>
  <c r="X380" i="17"/>
  <c r="X381" i="17"/>
  <c r="AD380" i="17"/>
  <c r="AD381" i="17"/>
  <c r="I277" i="17"/>
  <c r="K289" i="17"/>
  <c r="K290" i="17"/>
  <c r="AI289" i="17"/>
  <c r="AI290" i="17"/>
  <c r="K288" i="17"/>
  <c r="J289" i="17"/>
  <c r="AA289" i="17"/>
  <c r="U300" i="17"/>
  <c r="G300" i="17"/>
  <c r="D302" i="17"/>
  <c r="AE300" i="17"/>
  <c r="P302" i="17"/>
  <c r="P300" i="17"/>
  <c r="AB300" i="17"/>
  <c r="AB301" i="17"/>
  <c r="M300" i="17"/>
  <c r="Y300" i="17"/>
  <c r="O301" i="17"/>
  <c r="N302" i="17"/>
  <c r="I319" i="17"/>
  <c r="I318" i="17"/>
  <c r="U319" i="17"/>
  <c r="U317" i="17"/>
  <c r="AA318" i="17"/>
  <c r="AA319" i="17"/>
  <c r="AG318" i="17"/>
  <c r="AG319" i="17"/>
  <c r="AG317" i="17"/>
  <c r="AF317" i="17"/>
  <c r="V318" i="17"/>
  <c r="N319" i="17"/>
  <c r="AA339" i="17"/>
  <c r="AG339" i="17"/>
  <c r="AH339" i="17"/>
  <c r="R381" i="17"/>
  <c r="AE381" i="17"/>
  <c r="AD275" i="17"/>
  <c r="U276" i="17"/>
  <c r="AB276" i="17"/>
  <c r="X289" i="17"/>
  <c r="E288" i="17"/>
  <c r="L288" i="17"/>
  <c r="AB289" i="17"/>
  <c r="E290" i="17"/>
  <c r="E301" i="17"/>
  <c r="K301" i="17"/>
  <c r="K302" i="17"/>
  <c r="Q301" i="17"/>
  <c r="W301" i="17"/>
  <c r="W302" i="17"/>
  <c r="W300" i="17"/>
  <c r="AC301" i="17"/>
  <c r="AI301" i="17"/>
  <c r="AI300" i="17"/>
  <c r="O300" i="17"/>
  <c r="Z300" i="17"/>
  <c r="P301" i="17"/>
  <c r="AA301" i="17"/>
  <c r="Q302" i="17"/>
  <c r="Z302" i="17"/>
  <c r="S317" i="17"/>
  <c r="D319" i="17"/>
  <c r="G317" i="17"/>
  <c r="P319" i="17"/>
  <c r="P318" i="17"/>
  <c r="AB317" i="17"/>
  <c r="M317" i="17"/>
  <c r="W317" i="17"/>
  <c r="N318" i="17"/>
  <c r="Z319" i="17"/>
  <c r="G381" i="17"/>
  <c r="S381" i="17"/>
  <c r="T263" i="17"/>
  <c r="Z263" i="17"/>
  <c r="AF263" i="17"/>
  <c r="I300" i="17"/>
  <c r="U301" i="17"/>
  <c r="I381" i="17"/>
  <c r="O381" i="17"/>
  <c r="U381" i="17"/>
  <c r="AA381" i="17"/>
  <c r="AG381" i="17"/>
  <c r="I380" i="17"/>
  <c r="AA380" i="17"/>
  <c r="H396" i="17"/>
  <c r="N396" i="17"/>
  <c r="T396" i="17"/>
  <c r="Z396" i="17"/>
  <c r="AF396" i="17"/>
  <c r="N397" i="17"/>
  <c r="AF397" i="17"/>
  <c r="E318" i="17"/>
  <c r="K318" i="17"/>
  <c r="Q318" i="17"/>
  <c r="W318" i="17"/>
  <c r="AC318" i="17"/>
  <c r="AI318" i="17"/>
  <c r="K317" i="17"/>
  <c r="W319" i="17"/>
  <c r="AC339" i="17"/>
  <c r="F396" i="17"/>
  <c r="L396" i="17"/>
  <c r="R396" i="17"/>
  <c r="X396" i="17"/>
  <c r="AD396" i="17"/>
  <c r="AJ407" i="15"/>
  <c r="AJ378" i="15"/>
  <c r="AJ356" i="15"/>
  <c r="AJ354" i="15"/>
  <c r="AJ287" i="15"/>
  <c r="AJ230" i="15"/>
  <c r="AJ232" i="15" s="1"/>
  <c r="AJ208" i="15"/>
  <c r="AJ159" i="15"/>
  <c r="AK161" i="15" s="1"/>
  <c r="AJ152" i="15"/>
  <c r="AK154" i="15" s="1"/>
  <c r="AJ145" i="15"/>
  <c r="AK147" i="15" s="1"/>
  <c r="AJ138" i="15"/>
  <c r="AK140" i="15" s="1"/>
  <c r="AJ69" i="15"/>
  <c r="AK71" i="15" s="1"/>
  <c r="AJ62" i="15"/>
  <c r="AJ55" i="15"/>
  <c r="AJ56" i="15" s="1"/>
  <c r="AJ44" i="15"/>
  <c r="AK46" i="15" s="1"/>
  <c r="AJ29" i="15"/>
  <c r="AK31" i="15" s="1"/>
  <c r="AJ12" i="15"/>
  <c r="AJ11" i="15"/>
  <c r="AI407" i="15"/>
  <c r="AH407" i="15"/>
  <c r="AG407" i="15"/>
  <c r="AF407" i="15"/>
  <c r="AE407" i="15"/>
  <c r="AD407" i="15"/>
  <c r="AC407" i="15"/>
  <c r="AB407" i="15"/>
  <c r="AA407" i="15"/>
  <c r="Z407" i="15"/>
  <c r="Y407" i="15"/>
  <c r="X407" i="15"/>
  <c r="W407" i="15"/>
  <c r="V407" i="15"/>
  <c r="U407" i="15"/>
  <c r="T407" i="15"/>
  <c r="S407" i="15"/>
  <c r="R407" i="15"/>
  <c r="Q407" i="15"/>
  <c r="P407" i="15"/>
  <c r="O407" i="15"/>
  <c r="N407" i="15"/>
  <c r="M407" i="15"/>
  <c r="L407" i="15"/>
  <c r="K407" i="15"/>
  <c r="J407" i="15"/>
  <c r="I407" i="15"/>
  <c r="H407" i="15"/>
  <c r="G407" i="15"/>
  <c r="F407" i="15"/>
  <c r="E407" i="15"/>
  <c r="D407" i="15"/>
  <c r="AG396" i="15"/>
  <c r="AF396" i="15"/>
  <c r="AA396" i="15"/>
  <c r="Z396" i="15"/>
  <c r="U396" i="15"/>
  <c r="T396" i="15"/>
  <c r="O396" i="15"/>
  <c r="N396" i="15"/>
  <c r="I396" i="15"/>
  <c r="H396" i="15"/>
  <c r="AA395" i="15"/>
  <c r="U395" i="15"/>
  <c r="O395" i="15"/>
  <c r="AI394" i="15"/>
  <c r="AI396" i="15" s="1"/>
  <c r="AH394" i="15"/>
  <c r="AG394" i="15"/>
  <c r="AF394" i="15"/>
  <c r="AF395" i="15" s="1"/>
  <c r="AE394" i="15"/>
  <c r="AE396" i="15" s="1"/>
  <c r="AD394" i="15"/>
  <c r="AC394" i="15"/>
  <c r="AC396" i="15" s="1"/>
  <c r="AB394" i="15"/>
  <c r="AA394" i="15"/>
  <c r="Z394" i="15"/>
  <c r="Z395" i="15" s="1"/>
  <c r="Y394" i="15"/>
  <c r="Y396" i="15" s="1"/>
  <c r="X394" i="15"/>
  <c r="W394" i="15"/>
  <c r="W396" i="15" s="1"/>
  <c r="V394" i="15"/>
  <c r="U394" i="15"/>
  <c r="T394" i="15"/>
  <c r="T395" i="15" s="1"/>
  <c r="S394" i="15"/>
  <c r="S396" i="15" s="1"/>
  <c r="R394" i="15"/>
  <c r="Q394" i="15"/>
  <c r="Q396" i="15" s="1"/>
  <c r="P394" i="15"/>
  <c r="O394" i="15"/>
  <c r="N394" i="15"/>
  <c r="N395" i="15" s="1"/>
  <c r="M394" i="15"/>
  <c r="M396" i="15" s="1"/>
  <c r="L394" i="15"/>
  <c r="K394" i="15"/>
  <c r="K396" i="15" s="1"/>
  <c r="J394" i="15"/>
  <c r="I394" i="15"/>
  <c r="H394" i="15"/>
  <c r="H395" i="15" s="1"/>
  <c r="G394" i="15"/>
  <c r="G396" i="15" s="1"/>
  <c r="F394" i="15"/>
  <c r="E394" i="15"/>
  <c r="E396" i="15" s="1"/>
  <c r="D394" i="15"/>
  <c r="AI378" i="15"/>
  <c r="AI13" i="16" s="1"/>
  <c r="AH378" i="15"/>
  <c r="AH13" i="16" s="1"/>
  <c r="AG378" i="15"/>
  <c r="AG13" i="16" s="1"/>
  <c r="AF378" i="15"/>
  <c r="AF13" i="16" s="1"/>
  <c r="AE378" i="15"/>
  <c r="AE13" i="16" s="1"/>
  <c r="AD378" i="15"/>
  <c r="AD13" i="16" s="1"/>
  <c r="AC378" i="15"/>
  <c r="AC13" i="16" s="1"/>
  <c r="AB378" i="15"/>
  <c r="AB13" i="16" s="1"/>
  <c r="AA378" i="15"/>
  <c r="AA13" i="16" s="1"/>
  <c r="Z378" i="15"/>
  <c r="Z13" i="16" s="1"/>
  <c r="Y378" i="15"/>
  <c r="Y13" i="16" s="1"/>
  <c r="X378" i="15"/>
  <c r="X13" i="16" s="1"/>
  <c r="W378" i="15"/>
  <c r="W13" i="16" s="1"/>
  <c r="V378" i="15"/>
  <c r="V13" i="16" s="1"/>
  <c r="U378" i="15"/>
  <c r="U13" i="16" s="1"/>
  <c r="T378" i="15"/>
  <c r="T13" i="16" s="1"/>
  <c r="S378" i="15"/>
  <c r="S13" i="16" s="1"/>
  <c r="R378" i="15"/>
  <c r="R13" i="16" s="1"/>
  <c r="Q378" i="15"/>
  <c r="Q13" i="16" s="1"/>
  <c r="P378" i="15"/>
  <c r="P13" i="16" s="1"/>
  <c r="O378" i="15"/>
  <c r="O13" i="16" s="1"/>
  <c r="N378" i="15"/>
  <c r="N13" i="16" s="1"/>
  <c r="M378" i="15"/>
  <c r="M13" i="16" s="1"/>
  <c r="L378" i="15"/>
  <c r="L13" i="16" s="1"/>
  <c r="K378" i="15"/>
  <c r="K13" i="16" s="1"/>
  <c r="J378" i="15"/>
  <c r="J13" i="16" s="1"/>
  <c r="I378" i="15"/>
  <c r="I13" i="16" s="1"/>
  <c r="H378" i="15"/>
  <c r="H13" i="16" s="1"/>
  <c r="G378" i="15"/>
  <c r="G13" i="16" s="1"/>
  <c r="F378" i="15"/>
  <c r="F13" i="16" s="1"/>
  <c r="E378" i="15"/>
  <c r="E13" i="16" s="1"/>
  <c r="D378" i="15"/>
  <c r="AL379" i="15" s="1"/>
  <c r="AI354" i="15"/>
  <c r="AH354" i="15"/>
  <c r="AG354" i="15"/>
  <c r="AF354" i="15"/>
  <c r="AE354" i="15"/>
  <c r="AE12" i="16" s="1"/>
  <c r="AD354" i="15"/>
  <c r="AC354" i="15"/>
  <c r="AC12" i="16" s="1"/>
  <c r="AB354" i="15"/>
  <c r="AA354" i="15"/>
  <c r="Z354" i="15"/>
  <c r="Z12" i="16" s="1"/>
  <c r="Y354" i="15"/>
  <c r="Y12" i="16" s="1"/>
  <c r="X354" i="15"/>
  <c r="W354" i="15"/>
  <c r="W12" i="16" s="1"/>
  <c r="V354" i="15"/>
  <c r="U354" i="15"/>
  <c r="T354" i="15"/>
  <c r="T12" i="16" s="1"/>
  <c r="S354" i="15"/>
  <c r="S12" i="16" s="1"/>
  <c r="R354" i="15"/>
  <c r="Q354" i="15"/>
  <c r="Q12" i="16" s="1"/>
  <c r="P354" i="15"/>
  <c r="P12" i="16" s="1"/>
  <c r="O354" i="15"/>
  <c r="N354" i="15"/>
  <c r="N12" i="16" s="1"/>
  <c r="M354" i="15"/>
  <c r="M12" i="16" s="1"/>
  <c r="L354" i="15"/>
  <c r="K354" i="15"/>
  <c r="K12" i="16" s="1"/>
  <c r="J354" i="15"/>
  <c r="I354" i="15"/>
  <c r="H354" i="15"/>
  <c r="H12" i="16" s="1"/>
  <c r="G354" i="15"/>
  <c r="G12" i="16" s="1"/>
  <c r="F354" i="15"/>
  <c r="E354" i="15"/>
  <c r="E12" i="16" s="1"/>
  <c r="D354" i="15"/>
  <c r="AI319" i="15"/>
  <c r="AH319" i="15"/>
  <c r="AG319" i="15"/>
  <c r="AC319" i="15"/>
  <c r="AB319" i="15"/>
  <c r="AA319" i="15"/>
  <c r="W319" i="15"/>
  <c r="V319" i="15"/>
  <c r="U319" i="15"/>
  <c r="Q319" i="15"/>
  <c r="P319" i="15"/>
  <c r="O319" i="15"/>
  <c r="K319" i="15"/>
  <c r="J319" i="15"/>
  <c r="I319" i="15"/>
  <c r="G319" i="15"/>
  <c r="E319" i="15"/>
  <c r="D319" i="15"/>
  <c r="AI318" i="15"/>
  <c r="AE318" i="15"/>
  <c r="AD318" i="15"/>
  <c r="AC318" i="15"/>
  <c r="Y318" i="15"/>
  <c r="W318" i="15"/>
  <c r="U318" i="15"/>
  <c r="S318" i="15"/>
  <c r="Q318" i="15"/>
  <c r="M318" i="15"/>
  <c r="L318" i="15"/>
  <c r="K318" i="15"/>
  <c r="G318" i="15"/>
  <c r="E318" i="15"/>
  <c r="AH317" i="15"/>
  <c r="AD317" i="15"/>
  <c r="AB317" i="15"/>
  <c r="Z317" i="15"/>
  <c r="Y317" i="15"/>
  <c r="X317" i="15"/>
  <c r="V317" i="15"/>
  <c r="R317" i="15"/>
  <c r="P317" i="15"/>
  <c r="N317" i="15"/>
  <c r="L317" i="15"/>
  <c r="J317" i="15"/>
  <c r="F317" i="15"/>
  <c r="AI316" i="15"/>
  <c r="AI317" i="15" s="1"/>
  <c r="AH316" i="15"/>
  <c r="AH318" i="15" s="1"/>
  <c r="AG316" i="15"/>
  <c r="AG317" i="15" s="1"/>
  <c r="AF316" i="15"/>
  <c r="AE316" i="15"/>
  <c r="AD316" i="15"/>
  <c r="AD319" i="15" s="1"/>
  <c r="AC316" i="15"/>
  <c r="AC317" i="15" s="1"/>
  <c r="AB316" i="15"/>
  <c r="AB318" i="15" s="1"/>
  <c r="AA316" i="15"/>
  <c r="AA317" i="15" s="1"/>
  <c r="Z316" i="15"/>
  <c r="Y316" i="15"/>
  <c r="Y319" i="15" s="1"/>
  <c r="X316" i="15"/>
  <c r="X319" i="15" s="1"/>
  <c r="W316" i="15"/>
  <c r="W317" i="15" s="1"/>
  <c r="V316" i="15"/>
  <c r="V318" i="15" s="1"/>
  <c r="U316" i="15"/>
  <c r="U317" i="15" s="1"/>
  <c r="T316" i="15"/>
  <c r="S316" i="15"/>
  <c r="R316" i="15"/>
  <c r="R319" i="15" s="1"/>
  <c r="Q316" i="15"/>
  <c r="Q317" i="15" s="1"/>
  <c r="P316" i="15"/>
  <c r="P318" i="15" s="1"/>
  <c r="O316" i="15"/>
  <c r="O317" i="15" s="1"/>
  <c r="N316" i="15"/>
  <c r="M316" i="15"/>
  <c r="L316" i="15"/>
  <c r="L319" i="15" s="1"/>
  <c r="K316" i="15"/>
  <c r="K317" i="15" s="1"/>
  <c r="J316" i="15"/>
  <c r="J318" i="15" s="1"/>
  <c r="I316" i="15"/>
  <c r="I317" i="15" s="1"/>
  <c r="H316" i="15"/>
  <c r="G316" i="15"/>
  <c r="G317" i="15" s="1"/>
  <c r="F316" i="15"/>
  <c r="F319" i="15" s="1"/>
  <c r="E316" i="15"/>
  <c r="E317" i="15" s="1"/>
  <c r="D316" i="15"/>
  <c r="AH302" i="15"/>
  <c r="AG302" i="15"/>
  <c r="AB302" i="15"/>
  <c r="Y302" i="15"/>
  <c r="V302" i="15"/>
  <c r="P302" i="15"/>
  <c r="O302" i="15"/>
  <c r="M302" i="15"/>
  <c r="J302" i="15"/>
  <c r="D302" i="15"/>
  <c r="AG301" i="15"/>
  <c r="AA301" i="15"/>
  <c r="S301" i="15"/>
  <c r="AH300" i="15"/>
  <c r="AF300" i="15"/>
  <c r="AD300" i="15"/>
  <c r="AB300" i="15"/>
  <c r="Y300" i="15"/>
  <c r="X300" i="15"/>
  <c r="V300" i="15"/>
  <c r="R300" i="15"/>
  <c r="P300" i="15"/>
  <c r="N300" i="15"/>
  <c r="M300" i="15"/>
  <c r="L300" i="15"/>
  <c r="J300" i="15"/>
  <c r="F300" i="15"/>
  <c r="AI299" i="15"/>
  <c r="AH299" i="15"/>
  <c r="AG299" i="15"/>
  <c r="AG300" i="15" s="1"/>
  <c r="AF299" i="15"/>
  <c r="AE299" i="15"/>
  <c r="AE301" i="15" s="1"/>
  <c r="AD299" i="15"/>
  <c r="AD302" i="15" s="1"/>
  <c r="AC299" i="15"/>
  <c r="AB299" i="15"/>
  <c r="AA299" i="15"/>
  <c r="Z299" i="15"/>
  <c r="Y299" i="15"/>
  <c r="Y301" i="15" s="1"/>
  <c r="X299" i="15"/>
  <c r="X302" i="15" s="1"/>
  <c r="W299" i="15"/>
  <c r="V299" i="15"/>
  <c r="U299" i="15"/>
  <c r="U301" i="15" s="1"/>
  <c r="T299" i="15"/>
  <c r="S299" i="15"/>
  <c r="S300" i="15" s="1"/>
  <c r="R299" i="15"/>
  <c r="R302" i="15" s="1"/>
  <c r="Q299" i="15"/>
  <c r="P299" i="15"/>
  <c r="O299" i="15"/>
  <c r="O300" i="15" s="1"/>
  <c r="N299" i="15"/>
  <c r="M299" i="15"/>
  <c r="M301" i="15" s="1"/>
  <c r="L299" i="15"/>
  <c r="L302" i="15" s="1"/>
  <c r="K299" i="15"/>
  <c r="J299" i="15"/>
  <c r="I299" i="15"/>
  <c r="I301" i="15" s="1"/>
  <c r="H299" i="15"/>
  <c r="G299" i="15"/>
  <c r="G301" i="15" s="1"/>
  <c r="F299" i="15"/>
  <c r="F302" i="15" s="1"/>
  <c r="E299" i="15"/>
  <c r="D299" i="15"/>
  <c r="AI287" i="15"/>
  <c r="AH287" i="15"/>
  <c r="AH11" i="16" s="1"/>
  <c r="AG287" i="15"/>
  <c r="AF287" i="15"/>
  <c r="AE287" i="15"/>
  <c r="AE11" i="16" s="1"/>
  <c r="AD287" i="15"/>
  <c r="AD11" i="16" s="1"/>
  <c r="AC287" i="15"/>
  <c r="AC11" i="16" s="1"/>
  <c r="AB287" i="15"/>
  <c r="AB11" i="16" s="1"/>
  <c r="AA287" i="15"/>
  <c r="Z287" i="15"/>
  <c r="Z11" i="16" s="1"/>
  <c r="Y287" i="15"/>
  <c r="Y11" i="16" s="1"/>
  <c r="X287" i="15"/>
  <c r="X11" i="16" s="1"/>
  <c r="W287" i="15"/>
  <c r="V287" i="15"/>
  <c r="V11" i="16" s="1"/>
  <c r="U287" i="15"/>
  <c r="T287" i="15"/>
  <c r="T11" i="16" s="1"/>
  <c r="S287" i="15"/>
  <c r="S11" i="16" s="1"/>
  <c r="R287" i="15"/>
  <c r="R11" i="16" s="1"/>
  <c r="Q287" i="15"/>
  <c r="P287" i="15"/>
  <c r="P11" i="16" s="1"/>
  <c r="O287" i="15"/>
  <c r="N287" i="15"/>
  <c r="N11" i="16" s="1"/>
  <c r="M287" i="15"/>
  <c r="M11" i="16" s="1"/>
  <c r="L287" i="15"/>
  <c r="L11" i="16" s="1"/>
  <c r="K287" i="15"/>
  <c r="J287" i="15"/>
  <c r="J11" i="16" s="1"/>
  <c r="I287" i="15"/>
  <c r="H287" i="15"/>
  <c r="H11" i="16" s="1"/>
  <c r="G287" i="15"/>
  <c r="G11" i="16" s="1"/>
  <c r="F287" i="15"/>
  <c r="E287" i="15"/>
  <c r="D287" i="15"/>
  <c r="AH277" i="15"/>
  <c r="AG277" i="15"/>
  <c r="AF277" i="15"/>
  <c r="AA277" i="15"/>
  <c r="Z277" i="15"/>
  <c r="V277" i="15"/>
  <c r="U277" i="15"/>
  <c r="P277" i="15"/>
  <c r="O277" i="15"/>
  <c r="N277" i="15"/>
  <c r="L277" i="15"/>
  <c r="I277" i="15"/>
  <c r="D277" i="15"/>
  <c r="AI276" i="15"/>
  <c r="AD276" i="15"/>
  <c r="AB276" i="15"/>
  <c r="Z276" i="15"/>
  <c r="W276" i="15"/>
  <c r="V276" i="15"/>
  <c r="Q276" i="15"/>
  <c r="L276" i="15"/>
  <c r="J276" i="15"/>
  <c r="E276" i="15"/>
  <c r="AI275" i="15"/>
  <c r="AE275" i="15"/>
  <c r="AD275" i="15"/>
  <c r="AA275" i="15"/>
  <c r="Y275" i="15"/>
  <c r="W275" i="15"/>
  <c r="U275" i="15"/>
  <c r="Q275" i="15"/>
  <c r="M275" i="15"/>
  <c r="L275" i="15"/>
  <c r="I275" i="15"/>
  <c r="G275" i="15"/>
  <c r="E275" i="15"/>
  <c r="AI274" i="15"/>
  <c r="AI277" i="15" s="1"/>
  <c r="AH274" i="15"/>
  <c r="AG274" i="15"/>
  <c r="AF274" i="15"/>
  <c r="AE274" i="15"/>
  <c r="AD274" i="15"/>
  <c r="AD277" i="15" s="1"/>
  <c r="AC274" i="15"/>
  <c r="AC277" i="15" s="1"/>
  <c r="AB274" i="15"/>
  <c r="AC276" i="15" s="1"/>
  <c r="AA274" i="15"/>
  <c r="Z274" i="15"/>
  <c r="Z275" i="15" s="1"/>
  <c r="Y274" i="15"/>
  <c r="X274" i="15"/>
  <c r="W274" i="15"/>
  <c r="W277" i="15" s="1"/>
  <c r="V274" i="15"/>
  <c r="U274" i="15"/>
  <c r="T274" i="15"/>
  <c r="S274" i="15"/>
  <c r="R274" i="15"/>
  <c r="Q274" i="15"/>
  <c r="Q277" i="15" s="1"/>
  <c r="P274" i="15"/>
  <c r="O274" i="15"/>
  <c r="N274" i="15"/>
  <c r="M274" i="15"/>
  <c r="L274" i="15"/>
  <c r="K274" i="15"/>
  <c r="K277" i="15" s="1"/>
  <c r="J274" i="15"/>
  <c r="K276" i="15" s="1"/>
  <c r="I274" i="15"/>
  <c r="H274" i="15"/>
  <c r="H275" i="15" s="1"/>
  <c r="G274" i="15"/>
  <c r="F274" i="15"/>
  <c r="E274" i="15"/>
  <c r="E277" i="15" s="1"/>
  <c r="D274" i="15"/>
  <c r="AC275" i="15" s="1"/>
  <c r="AH265" i="15"/>
  <c r="AG265" i="15"/>
  <c r="AD265" i="15"/>
  <c r="AB265" i="15"/>
  <c r="AA265" i="15"/>
  <c r="X265" i="15"/>
  <c r="U265" i="15"/>
  <c r="P265" i="15"/>
  <c r="O265" i="15"/>
  <c r="L265" i="15"/>
  <c r="J265" i="15"/>
  <c r="I265" i="15"/>
  <c r="F265" i="15"/>
  <c r="AI264" i="15"/>
  <c r="AH264" i="15"/>
  <c r="AC264" i="15"/>
  <c r="X264" i="15"/>
  <c r="V264" i="15"/>
  <c r="T264" i="15"/>
  <c r="P264" i="15"/>
  <c r="J264" i="15"/>
  <c r="G264" i="15"/>
  <c r="AH263" i="15"/>
  <c r="AC263" i="15"/>
  <c r="AB263" i="15"/>
  <c r="W263" i="15"/>
  <c r="Q263" i="15"/>
  <c r="P263" i="15"/>
  <c r="O263" i="15"/>
  <c r="M263" i="15"/>
  <c r="J263" i="15"/>
  <c r="I263" i="15"/>
  <c r="G263" i="15"/>
  <c r="AI262" i="15"/>
  <c r="AH262" i="15"/>
  <c r="AG262" i="15"/>
  <c r="AF262" i="15"/>
  <c r="AE262" i="15"/>
  <c r="AE265" i="15" s="1"/>
  <c r="AD262" i="15"/>
  <c r="AD264" i="15" s="1"/>
  <c r="AC262" i="15"/>
  <c r="AC265" i="15" s="1"/>
  <c r="AB262" i="15"/>
  <c r="AB264" i="15" s="1"/>
  <c r="AA262" i="15"/>
  <c r="Z262" i="15"/>
  <c r="Y262" i="15"/>
  <c r="Y265" i="15" s="1"/>
  <c r="X262" i="15"/>
  <c r="X263" i="15" s="1"/>
  <c r="W262" i="15"/>
  <c r="V262" i="15"/>
  <c r="V265" i="15" s="1"/>
  <c r="U262" i="15"/>
  <c r="T262" i="15"/>
  <c r="T265" i="15" s="1"/>
  <c r="S262" i="15"/>
  <c r="S265" i="15" s="1"/>
  <c r="R262" i="15"/>
  <c r="Q262" i="15"/>
  <c r="P262" i="15"/>
  <c r="O262" i="15"/>
  <c r="N262" i="15"/>
  <c r="M262" i="15"/>
  <c r="M265" i="15" s="1"/>
  <c r="L262" i="15"/>
  <c r="K262" i="15"/>
  <c r="J262" i="15"/>
  <c r="I262" i="15"/>
  <c r="H262" i="15"/>
  <c r="G262" i="15"/>
  <c r="G265" i="15" s="1"/>
  <c r="F262" i="15"/>
  <c r="E262" i="15"/>
  <c r="E264" i="15" s="1"/>
  <c r="D262" i="15"/>
  <c r="D265" i="15" s="1"/>
  <c r="AF251" i="15"/>
  <c r="AD251" i="15"/>
  <c r="X251" i="15"/>
  <c r="N251" i="15"/>
  <c r="L251" i="15"/>
  <c r="G251" i="15"/>
  <c r="F251" i="15"/>
  <c r="AG250" i="15"/>
  <c r="X250" i="15"/>
  <c r="U250" i="15"/>
  <c r="O250" i="15"/>
  <c r="F250" i="15"/>
  <c r="O249" i="15"/>
  <c r="AI248" i="15"/>
  <c r="AH248" i="15"/>
  <c r="AG248" i="15"/>
  <c r="AG251" i="15" s="1"/>
  <c r="AF248" i="15"/>
  <c r="AE248" i="15"/>
  <c r="AD248" i="15"/>
  <c r="AC248" i="15"/>
  <c r="AB248" i="15"/>
  <c r="AB251" i="15" s="1"/>
  <c r="AA248" i="15"/>
  <c r="AA251" i="15" s="1"/>
  <c r="Z248" i="15"/>
  <c r="Y248" i="15"/>
  <c r="X248" i="15"/>
  <c r="W248" i="15"/>
  <c r="V248" i="15"/>
  <c r="U248" i="15"/>
  <c r="U251" i="15" s="1"/>
  <c r="T248" i="15"/>
  <c r="S248" i="15"/>
  <c r="R248" i="15"/>
  <c r="R251" i="15" s="1"/>
  <c r="Q248" i="15"/>
  <c r="P248" i="15"/>
  <c r="O248" i="15"/>
  <c r="O251" i="15" s="1"/>
  <c r="N248" i="15"/>
  <c r="M248" i="15"/>
  <c r="L248" i="15"/>
  <c r="K248" i="15"/>
  <c r="J248" i="15"/>
  <c r="J250" i="15" s="1"/>
  <c r="I248" i="15"/>
  <c r="I251" i="15" s="1"/>
  <c r="H248" i="15"/>
  <c r="G248" i="15"/>
  <c r="F248" i="15"/>
  <c r="E248" i="15"/>
  <c r="D248" i="15"/>
  <c r="AA249" i="15" s="1"/>
  <c r="AI230" i="15"/>
  <c r="AH230" i="15"/>
  <c r="AG230" i="15"/>
  <c r="AF230" i="15"/>
  <c r="AE230" i="15"/>
  <c r="AD230" i="15"/>
  <c r="AC230" i="15"/>
  <c r="AB230" i="15"/>
  <c r="AA230" i="15"/>
  <c r="AA233" i="15" s="1"/>
  <c r="Z230" i="15"/>
  <c r="Y230" i="15"/>
  <c r="X230" i="15"/>
  <c r="X233" i="15" s="1"/>
  <c r="W230" i="15"/>
  <c r="V230" i="15"/>
  <c r="U230" i="15"/>
  <c r="U195" i="15" s="1"/>
  <c r="U9" i="16" s="1"/>
  <c r="T230" i="15"/>
  <c r="S230" i="15"/>
  <c r="R230" i="15"/>
  <c r="R233" i="15" s="1"/>
  <c r="Q230" i="15"/>
  <c r="P230" i="15"/>
  <c r="O230" i="15"/>
  <c r="O233" i="15" s="1"/>
  <c r="N230" i="15"/>
  <c r="M230" i="15"/>
  <c r="L230" i="15"/>
  <c r="L233" i="15" s="1"/>
  <c r="K230" i="15"/>
  <c r="J230" i="15"/>
  <c r="I230" i="15"/>
  <c r="H230" i="15"/>
  <c r="G230" i="15"/>
  <c r="F230" i="15"/>
  <c r="F233" i="15" s="1"/>
  <c r="E230" i="15"/>
  <c r="D230" i="15"/>
  <c r="AL231" i="15" s="1"/>
  <c r="AG226" i="15"/>
  <c r="AE226" i="15"/>
  <c r="AD226" i="15"/>
  <c r="AA226" i="15"/>
  <c r="X226" i="15"/>
  <c r="U226" i="15"/>
  <c r="R226" i="15"/>
  <c r="O226" i="15"/>
  <c r="M226" i="15"/>
  <c r="L226" i="15"/>
  <c r="I226" i="15"/>
  <c r="F226" i="15"/>
  <c r="W225" i="15"/>
  <c r="N225" i="15"/>
  <c r="E225" i="15"/>
  <c r="AA224" i="15"/>
  <c r="R224" i="15"/>
  <c r="I224" i="15"/>
  <c r="AI223" i="15"/>
  <c r="AH223" i="15"/>
  <c r="AH225" i="15" s="1"/>
  <c r="AG223" i="15"/>
  <c r="AF223" i="15"/>
  <c r="AF225" i="15" s="1"/>
  <c r="AE223" i="15"/>
  <c r="AE225" i="15" s="1"/>
  <c r="AD223" i="15"/>
  <c r="AC223" i="15"/>
  <c r="AB223" i="15"/>
  <c r="AB225" i="15" s="1"/>
  <c r="AA223" i="15"/>
  <c r="Z223" i="15"/>
  <c r="Y223" i="15"/>
  <c r="Y225" i="15" s="1"/>
  <c r="X223" i="15"/>
  <c r="W223" i="15"/>
  <c r="X225" i="15" s="1"/>
  <c r="V223" i="15"/>
  <c r="V225" i="15" s="1"/>
  <c r="U223" i="15"/>
  <c r="T223" i="15"/>
  <c r="S223" i="15"/>
  <c r="S225" i="15" s="1"/>
  <c r="R223" i="15"/>
  <c r="Q223" i="15"/>
  <c r="P223" i="15"/>
  <c r="P225" i="15" s="1"/>
  <c r="O223" i="15"/>
  <c r="N223" i="15"/>
  <c r="M223" i="15"/>
  <c r="M225" i="15" s="1"/>
  <c r="L223" i="15"/>
  <c r="K223" i="15"/>
  <c r="J223" i="15"/>
  <c r="J225" i="15" s="1"/>
  <c r="I223" i="15"/>
  <c r="H223" i="15"/>
  <c r="G223" i="15"/>
  <c r="G225" i="15" s="1"/>
  <c r="F223" i="15"/>
  <c r="E223" i="15"/>
  <c r="F225" i="15" s="1"/>
  <c r="D223" i="15"/>
  <c r="AG224" i="15" s="1"/>
  <c r="AE218" i="15"/>
  <c r="AD218" i="15"/>
  <c r="AC218" i="15"/>
  <c r="AA218" i="15"/>
  <c r="X218" i="15"/>
  <c r="W218" i="15"/>
  <c r="S218" i="15"/>
  <c r="R218" i="15"/>
  <c r="Q218" i="15"/>
  <c r="O218" i="15"/>
  <c r="L218" i="15"/>
  <c r="K218" i="15"/>
  <c r="I218" i="15"/>
  <c r="G218" i="15"/>
  <c r="F218" i="15"/>
  <c r="E218" i="15"/>
  <c r="AF217" i="15"/>
  <c r="AD217" i="15"/>
  <c r="Y217" i="15"/>
  <c r="R217" i="15"/>
  <c r="O217" i="15"/>
  <c r="M217" i="15"/>
  <c r="L217" i="15"/>
  <c r="H217" i="15"/>
  <c r="F217" i="15"/>
  <c r="R216" i="15"/>
  <c r="AI215" i="15"/>
  <c r="AH215" i="15"/>
  <c r="AG215" i="15"/>
  <c r="AG218" i="15" s="1"/>
  <c r="AF215" i="15"/>
  <c r="AF218" i="15" s="1"/>
  <c r="AE215" i="15"/>
  <c r="AE216" i="15" s="1"/>
  <c r="AD215" i="15"/>
  <c r="AC215" i="15"/>
  <c r="AB215" i="15"/>
  <c r="AA215" i="15"/>
  <c r="Z215" i="15"/>
  <c r="Z218" i="15" s="1"/>
  <c r="Y215" i="15"/>
  <c r="Y218" i="15" s="1"/>
  <c r="X215" i="15"/>
  <c r="W215" i="15"/>
  <c r="V215" i="15"/>
  <c r="U215" i="15"/>
  <c r="U217" i="15" s="1"/>
  <c r="T215" i="15"/>
  <c r="T218" i="15" s="1"/>
  <c r="S215" i="15"/>
  <c r="S217" i="15" s="1"/>
  <c r="R215" i="15"/>
  <c r="Q215" i="15"/>
  <c r="P215" i="15"/>
  <c r="O215" i="15"/>
  <c r="N215" i="15"/>
  <c r="N218" i="15" s="1"/>
  <c r="M215" i="15"/>
  <c r="M218" i="15" s="1"/>
  <c r="L215" i="15"/>
  <c r="K215" i="15"/>
  <c r="J215" i="15"/>
  <c r="I215" i="15"/>
  <c r="H215" i="15"/>
  <c r="H218" i="15" s="1"/>
  <c r="G215" i="15"/>
  <c r="G217" i="15" s="1"/>
  <c r="F215" i="15"/>
  <c r="E215" i="15"/>
  <c r="D215" i="15"/>
  <c r="AF216" i="15" s="1"/>
  <c r="AI208" i="15"/>
  <c r="AI195" i="15" s="1"/>
  <c r="AI9" i="16" s="1"/>
  <c r="AH208" i="15"/>
  <c r="AG208" i="15"/>
  <c r="AF208" i="15"/>
  <c r="AF211" i="15" s="1"/>
  <c r="AE208" i="15"/>
  <c r="AE211" i="15" s="1"/>
  <c r="AD208" i="15"/>
  <c r="AD211" i="15" s="1"/>
  <c r="AC208" i="15"/>
  <c r="AB208" i="15"/>
  <c r="AA208" i="15"/>
  <c r="AA211" i="15" s="1"/>
  <c r="Z208" i="15"/>
  <c r="Z195" i="15" s="1"/>
  <c r="Z9" i="16" s="1"/>
  <c r="Y208" i="15"/>
  <c r="Y211" i="15" s="1"/>
  <c r="X208" i="15"/>
  <c r="X211" i="15" s="1"/>
  <c r="W208" i="15"/>
  <c r="W211" i="15" s="1"/>
  <c r="V208" i="15"/>
  <c r="U208" i="15"/>
  <c r="U211" i="15" s="1"/>
  <c r="T208" i="15"/>
  <c r="S208" i="15"/>
  <c r="R208" i="15"/>
  <c r="Q208" i="15"/>
  <c r="P208" i="15"/>
  <c r="O208" i="15"/>
  <c r="O211" i="15" s="1"/>
  <c r="N208" i="15"/>
  <c r="M208" i="15"/>
  <c r="L208" i="15"/>
  <c r="L211" i="15" s="1"/>
  <c r="K208" i="15"/>
  <c r="K211" i="15" s="1"/>
  <c r="J208" i="15"/>
  <c r="I208" i="15"/>
  <c r="H208" i="15"/>
  <c r="H195" i="15" s="1"/>
  <c r="G208" i="15"/>
  <c r="F208" i="15"/>
  <c r="E208" i="15"/>
  <c r="E211" i="15" s="1"/>
  <c r="D208" i="15"/>
  <c r="AE204" i="15"/>
  <c r="AD204" i="15"/>
  <c r="AC204" i="15"/>
  <c r="AA204" i="15"/>
  <c r="X204" i="15"/>
  <c r="U204" i="15"/>
  <c r="S204" i="15"/>
  <c r="R204" i="15"/>
  <c r="Q204" i="15"/>
  <c r="O204" i="15"/>
  <c r="M204" i="15"/>
  <c r="L204" i="15"/>
  <c r="I204" i="15"/>
  <c r="G204" i="15"/>
  <c r="F204" i="15"/>
  <c r="E204" i="15"/>
  <c r="AF203" i="15"/>
  <c r="AE203" i="15"/>
  <c r="AD203" i="15"/>
  <c r="AA203" i="15"/>
  <c r="Y203" i="15"/>
  <c r="T203" i="15"/>
  <c r="R203" i="15"/>
  <c r="M203" i="15"/>
  <c r="F203" i="15"/>
  <c r="AD202" i="15"/>
  <c r="O202" i="15"/>
  <c r="AI201" i="15"/>
  <c r="AH201" i="15"/>
  <c r="AG201" i="15"/>
  <c r="AG204" i="15" s="1"/>
  <c r="AF201" i="15"/>
  <c r="AF202" i="15" s="1"/>
  <c r="AE201" i="15"/>
  <c r="AD201" i="15"/>
  <c r="AC201" i="15"/>
  <c r="AB201" i="15"/>
  <c r="AA201" i="15"/>
  <c r="Z201" i="15"/>
  <c r="Y201" i="15"/>
  <c r="Y204" i="15" s="1"/>
  <c r="X201" i="15"/>
  <c r="W201" i="15"/>
  <c r="V201" i="15"/>
  <c r="U201" i="15"/>
  <c r="T201" i="15"/>
  <c r="T204" i="15" s="1"/>
  <c r="S201" i="15"/>
  <c r="S203" i="15" s="1"/>
  <c r="R201" i="15"/>
  <c r="Q201" i="15"/>
  <c r="P201" i="15"/>
  <c r="O201" i="15"/>
  <c r="N201" i="15"/>
  <c r="O203" i="15" s="1"/>
  <c r="M201" i="15"/>
  <c r="L201" i="15"/>
  <c r="K201" i="15"/>
  <c r="K204" i="15" s="1"/>
  <c r="J201" i="15"/>
  <c r="I201" i="15"/>
  <c r="H201" i="15"/>
  <c r="G201" i="15"/>
  <c r="F201" i="15"/>
  <c r="E201" i="15"/>
  <c r="D201" i="15"/>
  <c r="O195" i="15"/>
  <c r="AE183" i="15"/>
  <c r="AD183" i="15"/>
  <c r="AA183" i="15"/>
  <c r="Y183" i="15"/>
  <c r="X183" i="15"/>
  <c r="S183" i="15"/>
  <c r="R183" i="15"/>
  <c r="Q183" i="15"/>
  <c r="M183" i="15"/>
  <c r="L183" i="15"/>
  <c r="G183" i="15"/>
  <c r="F183" i="15"/>
  <c r="AE182" i="15"/>
  <c r="AA182" i="15"/>
  <c r="Y182" i="15"/>
  <c r="U182" i="15"/>
  <c r="T182" i="15"/>
  <c r="O182" i="15"/>
  <c r="N182" i="15"/>
  <c r="M182" i="15"/>
  <c r="K182" i="15"/>
  <c r="H182" i="15"/>
  <c r="G182" i="15"/>
  <c r="AG181" i="15"/>
  <c r="Y181" i="15"/>
  <c r="P181" i="15"/>
  <c r="H181" i="15"/>
  <c r="AI180" i="15"/>
  <c r="AI182" i="15" s="1"/>
  <c r="AH180" i="15"/>
  <c r="AH182" i="15" s="1"/>
  <c r="AG180" i="15"/>
  <c r="AG182" i="15" s="1"/>
  <c r="AF180" i="15"/>
  <c r="AF183" i="15" s="1"/>
  <c r="AE180" i="15"/>
  <c r="AD180" i="15"/>
  <c r="AC180" i="15"/>
  <c r="AC183" i="15" s="1"/>
  <c r="AB180" i="15"/>
  <c r="AA180" i="15"/>
  <c r="AA181" i="15" s="1"/>
  <c r="Z180" i="15"/>
  <c r="Y180" i="15"/>
  <c r="X180" i="15"/>
  <c r="W180" i="15"/>
  <c r="W182" i="15" s="1"/>
  <c r="V180" i="15"/>
  <c r="V182" i="15" s="1"/>
  <c r="U180" i="15"/>
  <c r="T180" i="15"/>
  <c r="T183" i="15" s="1"/>
  <c r="S180" i="15"/>
  <c r="S182" i="15" s="1"/>
  <c r="R180" i="15"/>
  <c r="Q180" i="15"/>
  <c r="P180" i="15"/>
  <c r="O180" i="15"/>
  <c r="O183" i="15" s="1"/>
  <c r="N180" i="15"/>
  <c r="M180" i="15"/>
  <c r="L180" i="15"/>
  <c r="K180" i="15"/>
  <c r="K183" i="15" s="1"/>
  <c r="J180" i="15"/>
  <c r="J182" i="15" s="1"/>
  <c r="I180" i="15"/>
  <c r="I183" i="15" s="1"/>
  <c r="H180" i="15"/>
  <c r="H183" i="15" s="1"/>
  <c r="G180" i="15"/>
  <c r="G181" i="15" s="1"/>
  <c r="F180" i="15"/>
  <c r="E180" i="15"/>
  <c r="F182" i="15" s="1"/>
  <c r="D180" i="15"/>
  <c r="AF181" i="15" s="1"/>
  <c r="AH176" i="15"/>
  <c r="AE176" i="15"/>
  <c r="AB176" i="15"/>
  <c r="AA176" i="15"/>
  <c r="W176" i="15"/>
  <c r="V176" i="15"/>
  <c r="U176" i="15"/>
  <c r="S176" i="15"/>
  <c r="P176" i="15"/>
  <c r="O176" i="15"/>
  <c r="J176" i="15"/>
  <c r="I176" i="15"/>
  <c r="F176" i="15"/>
  <c r="AD175" i="15"/>
  <c r="Y175" i="15"/>
  <c r="T175" i="15"/>
  <c r="L175" i="15"/>
  <c r="J175" i="15"/>
  <c r="E175" i="15"/>
  <c r="AH174" i="15"/>
  <c r="AE174" i="15"/>
  <c r="AC174" i="15"/>
  <c r="AB174" i="15"/>
  <c r="Y174" i="15"/>
  <c r="V174" i="15"/>
  <c r="S174" i="15"/>
  <c r="R174" i="15"/>
  <c r="P174" i="15"/>
  <c r="J174" i="15"/>
  <c r="G174" i="15"/>
  <c r="AI173" i="15"/>
  <c r="AI174" i="15" s="1"/>
  <c r="AH173" i="15"/>
  <c r="AG173" i="15"/>
  <c r="AF173" i="15"/>
  <c r="AE173" i="15"/>
  <c r="AE175" i="15" s="1"/>
  <c r="AD173" i="15"/>
  <c r="AD176" i="15" s="1"/>
  <c r="AC173" i="15"/>
  <c r="AC175" i="15" s="1"/>
  <c r="AB173" i="15"/>
  <c r="AA173" i="15"/>
  <c r="AA174" i="15" s="1"/>
  <c r="Z173" i="15"/>
  <c r="Y173" i="15"/>
  <c r="Y176" i="15" s="1"/>
  <c r="X173" i="15"/>
  <c r="X175" i="15" s="1"/>
  <c r="W173" i="15"/>
  <c r="W175" i="15" s="1"/>
  <c r="V173" i="15"/>
  <c r="U173" i="15"/>
  <c r="T173" i="15"/>
  <c r="S173" i="15"/>
  <c r="S175" i="15" s="1"/>
  <c r="R173" i="15"/>
  <c r="R176" i="15" s="1"/>
  <c r="Q173" i="15"/>
  <c r="Q175" i="15" s="1"/>
  <c r="P173" i="15"/>
  <c r="O173" i="15"/>
  <c r="O174" i="15" s="1"/>
  <c r="N173" i="15"/>
  <c r="M173" i="15"/>
  <c r="M176" i="15" s="1"/>
  <c r="L173" i="15"/>
  <c r="L176" i="15" s="1"/>
  <c r="K173" i="15"/>
  <c r="K176" i="15" s="1"/>
  <c r="J173" i="15"/>
  <c r="I173" i="15"/>
  <c r="I174" i="15" s="1"/>
  <c r="H173" i="15"/>
  <c r="G173" i="15"/>
  <c r="G175" i="15" s="1"/>
  <c r="F173" i="15"/>
  <c r="F174" i="15" s="1"/>
  <c r="E173" i="15"/>
  <c r="E176" i="15" s="1"/>
  <c r="D173" i="15"/>
  <c r="D176" i="15" s="1"/>
  <c r="AI159" i="15"/>
  <c r="AH159" i="15"/>
  <c r="AG159" i="15"/>
  <c r="AF159" i="15"/>
  <c r="AE159" i="15"/>
  <c r="AE162" i="15" s="1"/>
  <c r="AD159" i="15"/>
  <c r="AD162" i="15" s="1"/>
  <c r="AC159" i="15"/>
  <c r="AB159" i="15"/>
  <c r="AA159" i="15"/>
  <c r="AA162" i="15" s="1"/>
  <c r="Z159" i="15"/>
  <c r="Y159" i="15"/>
  <c r="Y162" i="15" s="1"/>
  <c r="X159" i="15"/>
  <c r="X162" i="15" s="1"/>
  <c r="W159" i="15"/>
  <c r="V159" i="15"/>
  <c r="V162" i="15" s="1"/>
  <c r="U159" i="15"/>
  <c r="T159" i="15"/>
  <c r="S159" i="15"/>
  <c r="S162" i="15" s="1"/>
  <c r="R159" i="15"/>
  <c r="R162" i="15" s="1"/>
  <c r="Q159" i="15"/>
  <c r="P159" i="15"/>
  <c r="O159" i="15"/>
  <c r="N159" i="15"/>
  <c r="M159" i="15"/>
  <c r="M162" i="15" s="1"/>
  <c r="L159" i="15"/>
  <c r="L162" i="15" s="1"/>
  <c r="K159" i="15"/>
  <c r="J159" i="15"/>
  <c r="I159" i="15"/>
  <c r="H159" i="15"/>
  <c r="G159" i="15"/>
  <c r="F159" i="15"/>
  <c r="F162" i="15" s="1"/>
  <c r="E159" i="15"/>
  <c r="D159" i="15"/>
  <c r="AL160" i="15" s="1"/>
  <c r="AI152" i="15"/>
  <c r="AH152" i="15"/>
  <c r="AH155" i="15" s="1"/>
  <c r="AG152" i="15"/>
  <c r="AG155" i="15" s="1"/>
  <c r="AF152" i="15"/>
  <c r="AE152" i="15"/>
  <c r="AE155" i="15" s="1"/>
  <c r="AD152" i="15"/>
  <c r="AD155" i="15" s="1"/>
  <c r="AC152" i="15"/>
  <c r="AC155" i="15" s="1"/>
  <c r="AB152" i="15"/>
  <c r="AA152" i="15"/>
  <c r="AA155" i="15" s="1"/>
  <c r="Z152" i="15"/>
  <c r="Y152" i="15"/>
  <c r="X152" i="15"/>
  <c r="X155" i="15" s="1"/>
  <c r="W152" i="15"/>
  <c r="W155" i="15" s="1"/>
  <c r="V152" i="15"/>
  <c r="V155" i="15" s="1"/>
  <c r="U152" i="15"/>
  <c r="U155" i="15" s="1"/>
  <c r="T152" i="15"/>
  <c r="S152" i="15"/>
  <c r="S155" i="15" s="1"/>
  <c r="R152" i="15"/>
  <c r="R155" i="15" s="1"/>
  <c r="Q152" i="15"/>
  <c r="P152" i="15"/>
  <c r="O152" i="15"/>
  <c r="O155" i="15" s="1"/>
  <c r="N152" i="15"/>
  <c r="M152" i="15"/>
  <c r="M155" i="15" s="1"/>
  <c r="L152" i="15"/>
  <c r="L155" i="15" s="1"/>
  <c r="K152" i="15"/>
  <c r="J152" i="15"/>
  <c r="J155" i="15" s="1"/>
  <c r="I152" i="15"/>
  <c r="I155" i="15" s="1"/>
  <c r="H152" i="15"/>
  <c r="G152" i="15"/>
  <c r="G155" i="15" s="1"/>
  <c r="F152" i="15"/>
  <c r="F155" i="15" s="1"/>
  <c r="E152" i="15"/>
  <c r="D152" i="15"/>
  <c r="AL153" i="15" s="1"/>
  <c r="AI145" i="15"/>
  <c r="AH145" i="15"/>
  <c r="AH148" i="15" s="1"/>
  <c r="AG145" i="15"/>
  <c r="AF145" i="15"/>
  <c r="AE145" i="15"/>
  <c r="AD145" i="15"/>
  <c r="AD148" i="15" s="1"/>
  <c r="AC145" i="15"/>
  <c r="AB145" i="15"/>
  <c r="AB148" i="15" s="1"/>
  <c r="AA145" i="15"/>
  <c r="Z145" i="15"/>
  <c r="Y145" i="15"/>
  <c r="Y148" i="15" s="1"/>
  <c r="X145" i="15"/>
  <c r="X148" i="15" s="1"/>
  <c r="W145" i="15"/>
  <c r="V145" i="15"/>
  <c r="V148" i="15" s="1"/>
  <c r="U145" i="15"/>
  <c r="T145" i="15"/>
  <c r="T148" i="15" s="1"/>
  <c r="S145" i="15"/>
  <c r="S148" i="15" s="1"/>
  <c r="R145" i="15"/>
  <c r="R148" i="15" s="1"/>
  <c r="Q145" i="15"/>
  <c r="P145" i="15"/>
  <c r="P148" i="15" s="1"/>
  <c r="O145" i="15"/>
  <c r="N145" i="15"/>
  <c r="M145" i="15"/>
  <c r="L145" i="15"/>
  <c r="L148" i="15" s="1"/>
  <c r="K145" i="15"/>
  <c r="J145" i="15"/>
  <c r="J148" i="15" s="1"/>
  <c r="I145" i="15"/>
  <c r="H145" i="15"/>
  <c r="G145" i="15"/>
  <c r="F145" i="15"/>
  <c r="F148" i="15" s="1"/>
  <c r="E145" i="15"/>
  <c r="D145" i="15"/>
  <c r="AI138" i="15"/>
  <c r="AH138" i="15"/>
  <c r="AG138" i="15"/>
  <c r="AF138" i="15"/>
  <c r="AE138" i="15"/>
  <c r="AE132" i="15" s="1"/>
  <c r="AE10" i="16" s="1"/>
  <c r="AD138" i="15"/>
  <c r="AD141" i="15" s="1"/>
  <c r="AC138" i="15"/>
  <c r="AC141" i="15" s="1"/>
  <c r="AB138" i="15"/>
  <c r="AB141" i="15" s="1"/>
  <c r="AA138" i="15"/>
  <c r="AA141" i="15" s="1"/>
  <c r="Z138" i="15"/>
  <c r="Y138" i="15"/>
  <c r="X138" i="15"/>
  <c r="X141" i="15" s="1"/>
  <c r="W138" i="15"/>
  <c r="V138" i="15"/>
  <c r="U138" i="15"/>
  <c r="T138" i="15"/>
  <c r="S138" i="15"/>
  <c r="R138" i="15"/>
  <c r="R141" i="15" s="1"/>
  <c r="Q138" i="15"/>
  <c r="P138" i="15"/>
  <c r="O138" i="15"/>
  <c r="O141" i="15" s="1"/>
  <c r="N138" i="15"/>
  <c r="M138" i="15"/>
  <c r="M141" i="15" s="1"/>
  <c r="L138" i="15"/>
  <c r="L141" i="15" s="1"/>
  <c r="K138" i="15"/>
  <c r="J138" i="15"/>
  <c r="I138" i="15"/>
  <c r="H138" i="15"/>
  <c r="G138" i="15"/>
  <c r="G141" i="15" s="1"/>
  <c r="F138" i="15"/>
  <c r="F141" i="15" s="1"/>
  <c r="E138" i="15"/>
  <c r="D138" i="15"/>
  <c r="AL139" i="15" s="1"/>
  <c r="AI99" i="15"/>
  <c r="AH99" i="15"/>
  <c r="AG99" i="15"/>
  <c r="AE99" i="15"/>
  <c r="AB99" i="15"/>
  <c r="AA99" i="15"/>
  <c r="W99" i="15"/>
  <c r="V99" i="15"/>
  <c r="U99" i="15"/>
  <c r="S99" i="15"/>
  <c r="P99" i="15"/>
  <c r="O99" i="15"/>
  <c r="N99" i="15"/>
  <c r="M99" i="15"/>
  <c r="J99" i="15"/>
  <c r="I99" i="15"/>
  <c r="G99" i="15"/>
  <c r="E99" i="15"/>
  <c r="D99" i="15"/>
  <c r="AH98" i="15"/>
  <c r="AE98" i="15"/>
  <c r="X98" i="15"/>
  <c r="W98" i="15"/>
  <c r="V98" i="15"/>
  <c r="S98" i="15"/>
  <c r="P98" i="15"/>
  <c r="L98" i="15"/>
  <c r="J98" i="15"/>
  <c r="AH97" i="15"/>
  <c r="AF97" i="15"/>
  <c r="AE97" i="15"/>
  <c r="AC97" i="15"/>
  <c r="AB97" i="15"/>
  <c r="Y97" i="15"/>
  <c r="V97" i="15"/>
  <c r="S97" i="15"/>
  <c r="R97" i="15"/>
  <c r="P97" i="15"/>
  <c r="K97" i="15"/>
  <c r="J97" i="15"/>
  <c r="G97" i="15"/>
  <c r="AI96" i="15"/>
  <c r="AH96" i="15"/>
  <c r="AG96" i="15"/>
  <c r="AG97" i="15" s="1"/>
  <c r="AF96" i="15"/>
  <c r="AE96" i="15"/>
  <c r="AD96" i="15"/>
  <c r="AD98" i="15" s="1"/>
  <c r="AC96" i="15"/>
  <c r="AC83" i="15" s="1"/>
  <c r="AC86" i="15" s="1"/>
  <c r="AB96" i="15"/>
  <c r="AA96" i="15"/>
  <c r="AA97" i="15" s="1"/>
  <c r="Z96" i="15"/>
  <c r="Y96" i="15"/>
  <c r="Y98" i="15" s="1"/>
  <c r="X96" i="15"/>
  <c r="W96" i="15"/>
  <c r="W97" i="15" s="1"/>
  <c r="V96" i="15"/>
  <c r="U96" i="15"/>
  <c r="U97" i="15" s="1"/>
  <c r="T96" i="15"/>
  <c r="S96" i="15"/>
  <c r="R96" i="15"/>
  <c r="Q96" i="15"/>
  <c r="Q98" i="15" s="1"/>
  <c r="P96" i="15"/>
  <c r="O96" i="15"/>
  <c r="O97" i="15" s="1"/>
  <c r="N96" i="15"/>
  <c r="M96" i="15"/>
  <c r="M97" i="15" s="1"/>
  <c r="L96" i="15"/>
  <c r="L97" i="15" s="1"/>
  <c r="K96" i="15"/>
  <c r="J96" i="15"/>
  <c r="I96" i="15"/>
  <c r="I97" i="15" s="1"/>
  <c r="H96" i="15"/>
  <c r="G96" i="15"/>
  <c r="F96" i="15"/>
  <c r="E96" i="15"/>
  <c r="E97" i="15" s="1"/>
  <c r="D96" i="15"/>
  <c r="AH86" i="15"/>
  <c r="AE86" i="15"/>
  <c r="AB86" i="15"/>
  <c r="Y86" i="15"/>
  <c r="W86" i="15"/>
  <c r="V86" i="15"/>
  <c r="P86" i="15"/>
  <c r="O86" i="15"/>
  <c r="J86" i="15"/>
  <c r="I86" i="15"/>
  <c r="E86" i="15"/>
  <c r="D86" i="15"/>
  <c r="W85" i="15"/>
  <c r="V85" i="15"/>
  <c r="U85" i="15"/>
  <c r="O85" i="15"/>
  <c r="E85" i="15"/>
  <c r="AH84" i="15"/>
  <c r="AB84" i="15"/>
  <c r="V84" i="15"/>
  <c r="T84" i="15"/>
  <c r="P84" i="15"/>
  <c r="M84" i="15"/>
  <c r="J84" i="15"/>
  <c r="AI83" i="15"/>
  <c r="AH83" i="15"/>
  <c r="AG83" i="15"/>
  <c r="AE83" i="15"/>
  <c r="AE84" i="15" s="1"/>
  <c r="AB83" i="15"/>
  <c r="AA83" i="15"/>
  <c r="Z83" i="15"/>
  <c r="Y83" i="15"/>
  <c r="Y84" i="15" s="1"/>
  <c r="W83" i="15"/>
  <c r="W84" i="15" s="1"/>
  <c r="V83" i="15"/>
  <c r="U83" i="15"/>
  <c r="T83" i="15"/>
  <c r="S83" i="15"/>
  <c r="P83" i="15"/>
  <c r="O83" i="15"/>
  <c r="O84" i="15" s="1"/>
  <c r="N83" i="15"/>
  <c r="M83" i="15"/>
  <c r="M86" i="15" s="1"/>
  <c r="K83" i="15"/>
  <c r="K84" i="15" s="1"/>
  <c r="J83" i="15"/>
  <c r="I83" i="15"/>
  <c r="G83" i="15"/>
  <c r="E83" i="15"/>
  <c r="E84" i="15" s="1"/>
  <c r="D83" i="15"/>
  <c r="AI69" i="15"/>
  <c r="AH69" i="15"/>
  <c r="AH72" i="15" s="1"/>
  <c r="AG69" i="15"/>
  <c r="AG72" i="15" s="1"/>
  <c r="AF69" i="15"/>
  <c r="AE69" i="15"/>
  <c r="AD69" i="15"/>
  <c r="AC69" i="15"/>
  <c r="AB69" i="15"/>
  <c r="AA69" i="15"/>
  <c r="Z69" i="15"/>
  <c r="Y69" i="15"/>
  <c r="Y72" i="15" s="1"/>
  <c r="X69" i="15"/>
  <c r="W69" i="15"/>
  <c r="V69" i="15"/>
  <c r="U69" i="15"/>
  <c r="U72" i="15" s="1"/>
  <c r="T69" i="15"/>
  <c r="S69" i="15"/>
  <c r="S72" i="15" s="1"/>
  <c r="R69" i="15"/>
  <c r="Q69" i="15"/>
  <c r="Q72" i="15" s="1"/>
  <c r="P69" i="15"/>
  <c r="P72" i="15" s="1"/>
  <c r="O69" i="15"/>
  <c r="N69" i="15"/>
  <c r="N72" i="15" s="1"/>
  <c r="M69" i="15"/>
  <c r="L69" i="15"/>
  <c r="K69" i="15"/>
  <c r="J69" i="15"/>
  <c r="I69" i="15"/>
  <c r="H69" i="15"/>
  <c r="G69" i="15"/>
  <c r="G72" i="15" s="1"/>
  <c r="F69" i="15"/>
  <c r="E69" i="15"/>
  <c r="D69" i="15"/>
  <c r="AL70" i="15" s="1"/>
  <c r="AI62" i="15"/>
  <c r="AH62" i="15"/>
  <c r="AG62" i="15"/>
  <c r="AF62" i="15"/>
  <c r="AE62" i="15"/>
  <c r="AD62" i="15"/>
  <c r="AD65" i="15" s="1"/>
  <c r="AC62" i="15"/>
  <c r="AB62" i="15"/>
  <c r="AA62" i="15"/>
  <c r="Z62" i="15"/>
  <c r="Z65" i="15" s="1"/>
  <c r="Y62" i="15"/>
  <c r="X62" i="15"/>
  <c r="X65" i="15" s="1"/>
  <c r="W62" i="15"/>
  <c r="W65" i="15" s="1"/>
  <c r="V62" i="15"/>
  <c r="V65" i="15" s="1"/>
  <c r="U62" i="15"/>
  <c r="T62" i="15"/>
  <c r="T65" i="15" s="1"/>
  <c r="S62" i="15"/>
  <c r="S65" i="15" s="1"/>
  <c r="R62" i="15"/>
  <c r="R65" i="15" s="1"/>
  <c r="Q62" i="15"/>
  <c r="Q65" i="15" s="1"/>
  <c r="P62" i="15"/>
  <c r="O62" i="15"/>
  <c r="N62" i="15"/>
  <c r="M62" i="15"/>
  <c r="L62" i="15"/>
  <c r="L65" i="15" s="1"/>
  <c r="K62" i="15"/>
  <c r="K65" i="15" s="1"/>
  <c r="J62" i="15"/>
  <c r="J65" i="15" s="1"/>
  <c r="I62" i="15"/>
  <c r="I65" i="15" s="1"/>
  <c r="H62" i="15"/>
  <c r="G62" i="15"/>
  <c r="G65" i="15" s="1"/>
  <c r="F62" i="15"/>
  <c r="F65" i="15" s="1"/>
  <c r="E62" i="15"/>
  <c r="D62" i="15"/>
  <c r="AL63" i="15" s="1"/>
  <c r="AI55" i="15"/>
  <c r="AH55" i="15"/>
  <c r="AG55" i="15"/>
  <c r="AG58" i="15" s="1"/>
  <c r="AF55" i="15"/>
  <c r="AE55" i="15"/>
  <c r="AD55" i="15"/>
  <c r="AD58" i="15" s="1"/>
  <c r="AC55" i="15"/>
  <c r="AC58" i="15" s="1"/>
  <c r="AB55" i="15"/>
  <c r="AA55" i="15"/>
  <c r="Z55" i="15"/>
  <c r="Y55" i="15"/>
  <c r="Y58" i="15" s="1"/>
  <c r="X55" i="15"/>
  <c r="X58" i="15" s="1"/>
  <c r="W55" i="15"/>
  <c r="W58" i="15" s="1"/>
  <c r="V55" i="15"/>
  <c r="U55" i="15"/>
  <c r="U58" i="15" s="1"/>
  <c r="T55" i="15"/>
  <c r="S55" i="15"/>
  <c r="S58" i="15" s="1"/>
  <c r="R55" i="15"/>
  <c r="R58" i="15" s="1"/>
  <c r="Q55" i="15"/>
  <c r="P55" i="15"/>
  <c r="O55" i="15"/>
  <c r="N55" i="15"/>
  <c r="N58" i="15" s="1"/>
  <c r="M55" i="15"/>
  <c r="L55" i="15"/>
  <c r="L58" i="15" s="1"/>
  <c r="K55" i="15"/>
  <c r="J55" i="15"/>
  <c r="J58" i="15" s="1"/>
  <c r="I55" i="15"/>
  <c r="H55" i="15"/>
  <c r="H58" i="15" s="1"/>
  <c r="G55" i="15"/>
  <c r="F55" i="15"/>
  <c r="F58" i="15" s="1"/>
  <c r="E55" i="15"/>
  <c r="E58" i="15" s="1"/>
  <c r="D55" i="15"/>
  <c r="AL56" i="15" s="1"/>
  <c r="X47" i="15"/>
  <c r="AI44" i="15"/>
  <c r="AJ46" i="15" s="1"/>
  <c r="AH44" i="15"/>
  <c r="AG44" i="15"/>
  <c r="AG47" i="15" s="1"/>
  <c r="AF44" i="15"/>
  <c r="AF47" i="15" s="1"/>
  <c r="AE44" i="15"/>
  <c r="AE46" i="15" s="1"/>
  <c r="AD44" i="15"/>
  <c r="AC44" i="15"/>
  <c r="AC47" i="15" s="1"/>
  <c r="AB44" i="15"/>
  <c r="AA44" i="15"/>
  <c r="AA47" i="15" s="1"/>
  <c r="Z44" i="15"/>
  <c r="Z47" i="15" s="1"/>
  <c r="Y44" i="15"/>
  <c r="X44" i="15"/>
  <c r="W44" i="15"/>
  <c r="W47" i="15" s="1"/>
  <c r="V44" i="15"/>
  <c r="U44" i="15"/>
  <c r="T44" i="15"/>
  <c r="T47" i="15" s="1"/>
  <c r="S44" i="15"/>
  <c r="S47" i="15" s="1"/>
  <c r="R44" i="15"/>
  <c r="R47" i="15" s="1"/>
  <c r="Q44" i="15"/>
  <c r="P44" i="15"/>
  <c r="P47" i="15" s="1"/>
  <c r="O44" i="15"/>
  <c r="N44" i="15"/>
  <c r="N47" i="15" s="1"/>
  <c r="M44" i="15"/>
  <c r="L44" i="15"/>
  <c r="L47" i="15" s="1"/>
  <c r="K44" i="15"/>
  <c r="L46" i="15" s="1"/>
  <c r="J44" i="15"/>
  <c r="J47" i="15" s="1"/>
  <c r="I44" i="15"/>
  <c r="I45" i="15" s="1"/>
  <c r="H44" i="15"/>
  <c r="H47" i="15" s="1"/>
  <c r="G44" i="15"/>
  <c r="F44" i="15"/>
  <c r="E44" i="15"/>
  <c r="D44" i="15"/>
  <c r="AL45" i="15" s="1"/>
  <c r="AG40" i="15"/>
  <c r="AD40" i="15"/>
  <c r="X40" i="15"/>
  <c r="W40" i="15"/>
  <c r="R40" i="15"/>
  <c r="Q40" i="15"/>
  <c r="P40" i="15"/>
  <c r="L40" i="15"/>
  <c r="K40" i="15"/>
  <c r="J40" i="15"/>
  <c r="I40" i="15"/>
  <c r="F40" i="15"/>
  <c r="E40" i="15"/>
  <c r="D40" i="15"/>
  <c r="AI39" i="15"/>
  <c r="AG39" i="15"/>
  <c r="AD39" i="15"/>
  <c r="AC39" i="15"/>
  <c r="S39" i="15"/>
  <c r="L39" i="15"/>
  <c r="F39" i="15"/>
  <c r="E39" i="15"/>
  <c r="AD38" i="15"/>
  <c r="AB38" i="15"/>
  <c r="X38" i="15"/>
  <c r="V38" i="15"/>
  <c r="U38" i="15"/>
  <c r="P38" i="15"/>
  <c r="N38" i="15"/>
  <c r="H38" i="15"/>
  <c r="G38" i="15"/>
  <c r="AI37" i="15"/>
  <c r="AH37" i="15"/>
  <c r="AG37" i="15"/>
  <c r="AG38" i="15" s="1"/>
  <c r="AF37" i="15"/>
  <c r="AE37" i="15"/>
  <c r="AE39" i="15" s="1"/>
  <c r="AD37" i="15"/>
  <c r="AC37" i="15"/>
  <c r="AB37" i="15"/>
  <c r="AA37" i="15"/>
  <c r="Z37" i="15"/>
  <c r="Y37" i="15"/>
  <c r="X37" i="15"/>
  <c r="W37" i="15"/>
  <c r="V37" i="15"/>
  <c r="U37" i="15"/>
  <c r="U40" i="15" s="1"/>
  <c r="T37" i="15"/>
  <c r="S37" i="15"/>
  <c r="R37" i="15"/>
  <c r="Q37" i="15"/>
  <c r="P37" i="15"/>
  <c r="O37" i="15"/>
  <c r="N37" i="15"/>
  <c r="N40" i="15" s="1"/>
  <c r="M37" i="15"/>
  <c r="M39" i="15" s="1"/>
  <c r="L37" i="15"/>
  <c r="K37" i="15"/>
  <c r="J37" i="15"/>
  <c r="I37" i="15"/>
  <c r="I39" i="15" s="1"/>
  <c r="H37" i="15"/>
  <c r="G37" i="15"/>
  <c r="G40" i="15" s="1"/>
  <c r="F37" i="15"/>
  <c r="E37" i="15"/>
  <c r="D37" i="15"/>
  <c r="F38" i="15" s="1"/>
  <c r="AI29" i="15"/>
  <c r="AH29" i="15"/>
  <c r="AG29" i="15"/>
  <c r="AF29" i="15"/>
  <c r="AF32" i="15" s="1"/>
  <c r="AE29" i="15"/>
  <c r="AE32" i="15" s="1"/>
  <c r="AD29" i="15"/>
  <c r="AD32" i="15" s="1"/>
  <c r="AC29" i="15"/>
  <c r="AB29" i="15"/>
  <c r="AB32" i="15" s="1"/>
  <c r="AA29" i="15"/>
  <c r="AA32" i="15" s="1"/>
  <c r="Z29" i="15"/>
  <c r="Z32" i="15" s="1"/>
  <c r="Y29" i="15"/>
  <c r="X29" i="15"/>
  <c r="W29" i="15"/>
  <c r="V29" i="15"/>
  <c r="U29" i="15"/>
  <c r="T29" i="15"/>
  <c r="T32" i="15" s="1"/>
  <c r="S29" i="15"/>
  <c r="R29" i="15"/>
  <c r="R32" i="15" s="1"/>
  <c r="Q29" i="15"/>
  <c r="P29" i="15"/>
  <c r="O29" i="15"/>
  <c r="N29" i="15"/>
  <c r="N32" i="15" s="1"/>
  <c r="M29" i="15"/>
  <c r="L29" i="15"/>
  <c r="L32" i="15" s="1"/>
  <c r="K29" i="15"/>
  <c r="K32" i="15" s="1"/>
  <c r="J29" i="15"/>
  <c r="I29" i="15"/>
  <c r="I32" i="15" s="1"/>
  <c r="H29" i="15"/>
  <c r="H32" i="15" s="1"/>
  <c r="G29" i="15"/>
  <c r="F29" i="15"/>
  <c r="F32" i="15" s="1"/>
  <c r="E29" i="15"/>
  <c r="E32" i="15" s="1"/>
  <c r="D29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4" i="12"/>
  <c r="C14" i="12"/>
  <c r="C13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C11" i="12"/>
  <c r="C10" i="12"/>
  <c r="C9" i="12"/>
  <c r="C7" i="12"/>
  <c r="C6" i="12"/>
  <c r="AJ287" i="11"/>
  <c r="AK289" i="11" s="1"/>
  <c r="AJ407" i="11"/>
  <c r="AJ378" i="11"/>
  <c r="AK380" i="11" s="1"/>
  <c r="AJ316" i="11"/>
  <c r="AK318" i="11" s="1"/>
  <c r="AJ209" i="11"/>
  <c r="AJ208" i="11"/>
  <c r="AK210" i="11" s="1"/>
  <c r="AJ201" i="11"/>
  <c r="AJ159" i="11"/>
  <c r="AK161" i="11" s="1"/>
  <c r="AJ152" i="11"/>
  <c r="AK154" i="11" s="1"/>
  <c r="AJ145" i="11"/>
  <c r="AK147" i="11" s="1"/>
  <c r="AJ138" i="11"/>
  <c r="AJ96" i="11"/>
  <c r="AJ69" i="11"/>
  <c r="AK71" i="11" s="1"/>
  <c r="AJ62" i="11"/>
  <c r="AJ55" i="11"/>
  <c r="AJ44" i="11"/>
  <c r="AK46" i="11" s="1"/>
  <c r="AJ37" i="11"/>
  <c r="AK39" i="11" s="1"/>
  <c r="AJ29" i="11"/>
  <c r="AK31" i="11" s="1"/>
  <c r="AJ12" i="11"/>
  <c r="AJ11" i="11"/>
  <c r="AI407" i="11"/>
  <c r="AH407" i="11"/>
  <c r="AG407" i="11"/>
  <c r="AF407" i="11"/>
  <c r="AE407" i="11"/>
  <c r="AD407" i="11"/>
  <c r="AC407" i="11"/>
  <c r="AB407" i="11"/>
  <c r="AA407" i="11"/>
  <c r="Z407" i="11"/>
  <c r="Y407" i="11"/>
  <c r="X407" i="11"/>
  <c r="W407" i="11"/>
  <c r="V407" i="11"/>
  <c r="U407" i="11"/>
  <c r="T407" i="11"/>
  <c r="S407" i="11"/>
  <c r="R407" i="11"/>
  <c r="Q407" i="11"/>
  <c r="P407" i="11"/>
  <c r="O407" i="11"/>
  <c r="N407" i="11"/>
  <c r="M407" i="11"/>
  <c r="L407" i="11"/>
  <c r="K407" i="11"/>
  <c r="J407" i="11"/>
  <c r="I407" i="11"/>
  <c r="H407" i="11"/>
  <c r="G407" i="11"/>
  <c r="F407" i="11"/>
  <c r="E407" i="11"/>
  <c r="D407" i="11"/>
  <c r="AH396" i="11"/>
  <c r="AG396" i="11"/>
  <c r="AD396" i="11"/>
  <c r="AA396" i="11"/>
  <c r="Z396" i="11"/>
  <c r="X396" i="11"/>
  <c r="U396" i="11"/>
  <c r="T396" i="11"/>
  <c r="O396" i="11"/>
  <c r="I396" i="11"/>
  <c r="H396" i="11"/>
  <c r="AH395" i="11"/>
  <c r="O395" i="11"/>
  <c r="AI394" i="11"/>
  <c r="AH394" i="11"/>
  <c r="AG394" i="11"/>
  <c r="AF394" i="11"/>
  <c r="AE394" i="11"/>
  <c r="AE396" i="11" s="1"/>
  <c r="AD394" i="11"/>
  <c r="AC394" i="11"/>
  <c r="AB394" i="11"/>
  <c r="AB396" i="11" s="1"/>
  <c r="AA394" i="11"/>
  <c r="Z394" i="11"/>
  <c r="Y394" i="11"/>
  <c r="Y396" i="11" s="1"/>
  <c r="X394" i="11"/>
  <c r="W394" i="11"/>
  <c r="V394" i="11"/>
  <c r="U394" i="11"/>
  <c r="T394" i="11"/>
  <c r="S394" i="11"/>
  <c r="S396" i="11" s="1"/>
  <c r="R394" i="11"/>
  <c r="Q394" i="11"/>
  <c r="P394" i="11"/>
  <c r="P396" i="11" s="1"/>
  <c r="O394" i="11"/>
  <c r="N394" i="11"/>
  <c r="M394" i="11"/>
  <c r="M396" i="11" s="1"/>
  <c r="L394" i="11"/>
  <c r="K394" i="11"/>
  <c r="J394" i="11"/>
  <c r="I394" i="11"/>
  <c r="H394" i="11"/>
  <c r="G394" i="11"/>
  <c r="G396" i="11" s="1"/>
  <c r="F394" i="11"/>
  <c r="F396" i="11" s="1"/>
  <c r="E394" i="11"/>
  <c r="D394" i="11"/>
  <c r="AI378" i="11"/>
  <c r="AI13" i="12" s="1"/>
  <c r="AH378" i="11"/>
  <c r="AH13" i="12" s="1"/>
  <c r="AG378" i="11"/>
  <c r="AG13" i="12" s="1"/>
  <c r="AF378" i="11"/>
  <c r="AF13" i="12" s="1"/>
  <c r="AE378" i="11"/>
  <c r="AD378" i="11"/>
  <c r="AD13" i="12" s="1"/>
  <c r="AC378" i="11"/>
  <c r="AC13" i="12" s="1"/>
  <c r="AB378" i="11"/>
  <c r="AB13" i="12" s="1"/>
  <c r="AA378" i="11"/>
  <c r="AA13" i="12" s="1"/>
  <c r="Z378" i="11"/>
  <c r="Z13" i="12" s="1"/>
  <c r="Y378" i="11"/>
  <c r="X378" i="11"/>
  <c r="X13" i="12" s="1"/>
  <c r="W378" i="11"/>
  <c r="W13" i="12" s="1"/>
  <c r="V378" i="11"/>
  <c r="V13" i="12" s="1"/>
  <c r="U378" i="11"/>
  <c r="U13" i="12" s="1"/>
  <c r="T378" i="11"/>
  <c r="T13" i="12" s="1"/>
  <c r="S378" i="11"/>
  <c r="S13" i="12" s="1"/>
  <c r="R378" i="11"/>
  <c r="R13" i="12" s="1"/>
  <c r="Q378" i="11"/>
  <c r="Q13" i="12" s="1"/>
  <c r="P378" i="11"/>
  <c r="P13" i="12" s="1"/>
  <c r="O378" i="11"/>
  <c r="O13" i="12" s="1"/>
  <c r="N378" i="11"/>
  <c r="N13" i="12" s="1"/>
  <c r="M378" i="11"/>
  <c r="M380" i="11" s="1"/>
  <c r="L378" i="11"/>
  <c r="L13" i="12" s="1"/>
  <c r="K378" i="11"/>
  <c r="K13" i="12" s="1"/>
  <c r="J378" i="11"/>
  <c r="J13" i="12" s="1"/>
  <c r="I378" i="11"/>
  <c r="I13" i="12" s="1"/>
  <c r="H378" i="11"/>
  <c r="H13" i="12" s="1"/>
  <c r="G378" i="11"/>
  <c r="G380" i="11" s="1"/>
  <c r="F378" i="11"/>
  <c r="F13" i="12" s="1"/>
  <c r="E378" i="11"/>
  <c r="E13" i="12" s="1"/>
  <c r="D378" i="11"/>
  <c r="AI316" i="11"/>
  <c r="AH316" i="11"/>
  <c r="AG316" i="11"/>
  <c r="AG319" i="11" s="1"/>
  <c r="AF316" i="11"/>
  <c r="AE316" i="11"/>
  <c r="AD316" i="11"/>
  <c r="AD319" i="11" s="1"/>
  <c r="AC316" i="11"/>
  <c r="AC319" i="11" s="1"/>
  <c r="AB316" i="11"/>
  <c r="AB319" i="11" s="1"/>
  <c r="AA316" i="11"/>
  <c r="Z316" i="11"/>
  <c r="Y316" i="11"/>
  <c r="Y319" i="11" s="1"/>
  <c r="X316" i="11"/>
  <c r="X319" i="11" s="1"/>
  <c r="W316" i="11"/>
  <c r="V316" i="11"/>
  <c r="V319" i="11" s="1"/>
  <c r="U316" i="11"/>
  <c r="T316" i="11"/>
  <c r="S316" i="11"/>
  <c r="R316" i="11"/>
  <c r="Q316" i="11"/>
  <c r="P316" i="11"/>
  <c r="O316" i="11"/>
  <c r="O319" i="11" s="1"/>
  <c r="N316" i="11"/>
  <c r="M316" i="11"/>
  <c r="M319" i="11" s="1"/>
  <c r="L316" i="11"/>
  <c r="L319" i="11" s="1"/>
  <c r="K316" i="11"/>
  <c r="J316" i="11"/>
  <c r="J319" i="11" s="1"/>
  <c r="I316" i="11"/>
  <c r="H316" i="11"/>
  <c r="G316" i="11"/>
  <c r="F316" i="11"/>
  <c r="E316" i="11"/>
  <c r="D316" i="11"/>
  <c r="D319" i="11" s="1"/>
  <c r="AI302" i="11"/>
  <c r="AG302" i="11"/>
  <c r="AD302" i="11"/>
  <c r="AC302" i="11"/>
  <c r="AA302" i="11"/>
  <c r="Y302" i="11"/>
  <c r="X302" i="11"/>
  <c r="W302" i="11"/>
  <c r="S302" i="11"/>
  <c r="R302" i="11"/>
  <c r="P302" i="11"/>
  <c r="O302" i="11"/>
  <c r="L302" i="11"/>
  <c r="K302" i="11"/>
  <c r="I302" i="11"/>
  <c r="F302" i="11"/>
  <c r="E302" i="11"/>
  <c r="AE301" i="11"/>
  <c r="AD301" i="11"/>
  <c r="AC301" i="11"/>
  <c r="AA301" i="11"/>
  <c r="X301" i="11"/>
  <c r="S301" i="11"/>
  <c r="R301" i="11"/>
  <c r="O301" i="11"/>
  <c r="N301" i="11"/>
  <c r="L301" i="11"/>
  <c r="H301" i="11"/>
  <c r="F301" i="11"/>
  <c r="AE300" i="11"/>
  <c r="Y300" i="11"/>
  <c r="N300" i="11"/>
  <c r="I300" i="11"/>
  <c r="AI299" i="11"/>
  <c r="AH299" i="11"/>
  <c r="AH301" i="11" s="1"/>
  <c r="AG299" i="11"/>
  <c r="AF299" i="11"/>
  <c r="AE299" i="11"/>
  <c r="AE302" i="11" s="1"/>
  <c r="AD299" i="11"/>
  <c r="AC299" i="11"/>
  <c r="AB299" i="11"/>
  <c r="AA299" i="11"/>
  <c r="Z299" i="11"/>
  <c r="Y299" i="11"/>
  <c r="Y301" i="11" s="1"/>
  <c r="X299" i="11"/>
  <c r="W299" i="11"/>
  <c r="V299" i="11"/>
  <c r="U299" i="11"/>
  <c r="T299" i="11"/>
  <c r="S299" i="11"/>
  <c r="R299" i="11"/>
  <c r="Q299" i="11"/>
  <c r="P299" i="11"/>
  <c r="P301" i="11" s="1"/>
  <c r="O299" i="11"/>
  <c r="N299" i="11"/>
  <c r="N302" i="11" s="1"/>
  <c r="M299" i="11"/>
  <c r="L299" i="11"/>
  <c r="K299" i="11"/>
  <c r="J299" i="11"/>
  <c r="I299" i="11"/>
  <c r="I301" i="11" s="1"/>
  <c r="H299" i="11"/>
  <c r="H302" i="11" s="1"/>
  <c r="G299" i="11"/>
  <c r="G302" i="11" s="1"/>
  <c r="F299" i="11"/>
  <c r="E299" i="11"/>
  <c r="D299" i="11"/>
  <c r="AA300" i="11" s="1"/>
  <c r="AI287" i="11"/>
  <c r="AH287" i="11"/>
  <c r="AH11" i="12" s="1"/>
  <c r="AG287" i="11"/>
  <c r="AG290" i="11" s="1"/>
  <c r="AF287" i="11"/>
  <c r="AE287" i="11"/>
  <c r="AE290" i="11" s="1"/>
  <c r="AD287" i="11"/>
  <c r="AD290" i="11" s="1"/>
  <c r="AC287" i="11"/>
  <c r="AB287" i="11"/>
  <c r="AB290" i="11" s="1"/>
  <c r="AA287" i="11"/>
  <c r="AA290" i="11" s="1"/>
  <c r="Z287" i="11"/>
  <c r="Y287" i="11"/>
  <c r="Y290" i="11" s="1"/>
  <c r="X287" i="11"/>
  <c r="X290" i="11" s="1"/>
  <c r="W287" i="11"/>
  <c r="V287" i="11"/>
  <c r="U287" i="11"/>
  <c r="U290" i="11" s="1"/>
  <c r="T287" i="11"/>
  <c r="T290" i="11" s="1"/>
  <c r="S287" i="11"/>
  <c r="S11" i="12" s="1"/>
  <c r="R287" i="11"/>
  <c r="R290" i="11" s="1"/>
  <c r="Q287" i="11"/>
  <c r="Q11" i="12" s="1"/>
  <c r="P287" i="11"/>
  <c r="P11" i="12" s="1"/>
  <c r="O287" i="11"/>
  <c r="O290" i="11" s="1"/>
  <c r="N287" i="11"/>
  <c r="M287" i="11"/>
  <c r="M290" i="11" s="1"/>
  <c r="L287" i="11"/>
  <c r="K287" i="11"/>
  <c r="K11" i="12" s="1"/>
  <c r="J287" i="11"/>
  <c r="J290" i="11" s="1"/>
  <c r="I287" i="11"/>
  <c r="I290" i="11" s="1"/>
  <c r="H287" i="11"/>
  <c r="G287" i="11"/>
  <c r="G290" i="11" s="1"/>
  <c r="F287" i="11"/>
  <c r="F290" i="11" s="1"/>
  <c r="E287" i="11"/>
  <c r="E11" i="12" s="1"/>
  <c r="D287" i="11"/>
  <c r="AL288" i="11" s="1"/>
  <c r="AH277" i="11"/>
  <c r="AE277" i="11"/>
  <c r="AD277" i="11"/>
  <c r="AC277" i="11"/>
  <c r="AB277" i="11"/>
  <c r="V277" i="11"/>
  <c r="S277" i="11"/>
  <c r="M277" i="11"/>
  <c r="J277" i="11"/>
  <c r="G277" i="11"/>
  <c r="AF276" i="11"/>
  <c r="AC276" i="11"/>
  <c r="T276" i="11"/>
  <c r="N276" i="11"/>
  <c r="M276" i="11"/>
  <c r="H276" i="11"/>
  <c r="AF275" i="11"/>
  <c r="AC275" i="11"/>
  <c r="X275" i="11"/>
  <c r="V275" i="11"/>
  <c r="T275" i="11"/>
  <c r="P275" i="11"/>
  <c r="J275" i="11"/>
  <c r="H275" i="11"/>
  <c r="AI274" i="11"/>
  <c r="AI277" i="11" s="1"/>
  <c r="AH274" i="11"/>
  <c r="AI276" i="11" s="1"/>
  <c r="AG274" i="11"/>
  <c r="AF274" i="11"/>
  <c r="AF277" i="11" s="1"/>
  <c r="AE274" i="11"/>
  <c r="AD274" i="11"/>
  <c r="AC274" i="11"/>
  <c r="AB274" i="11"/>
  <c r="AA274" i="11"/>
  <c r="Z274" i="11"/>
  <c r="Z277" i="11" s="1"/>
  <c r="Y274" i="11"/>
  <c r="X274" i="11"/>
  <c r="Y276" i="11" s="1"/>
  <c r="W274" i="11"/>
  <c r="W275" i="11" s="1"/>
  <c r="V274" i="11"/>
  <c r="U274" i="11"/>
  <c r="V276" i="11" s="1"/>
  <c r="T274" i="11"/>
  <c r="T277" i="11" s="1"/>
  <c r="S274" i="11"/>
  <c r="R274" i="11"/>
  <c r="Q274" i="11"/>
  <c r="Q277" i="11" s="1"/>
  <c r="P274" i="11"/>
  <c r="O274" i="11"/>
  <c r="N274" i="11"/>
  <c r="N277" i="11" s="1"/>
  <c r="M274" i="11"/>
  <c r="L274" i="11"/>
  <c r="L275" i="11" s="1"/>
  <c r="K274" i="11"/>
  <c r="J274" i="11"/>
  <c r="I274" i="11"/>
  <c r="H274" i="11"/>
  <c r="H277" i="11" s="1"/>
  <c r="G274" i="11"/>
  <c r="F274" i="11"/>
  <c r="E274" i="11"/>
  <c r="E275" i="11" s="1"/>
  <c r="D274" i="11"/>
  <c r="AI265" i="11"/>
  <c r="AG265" i="11"/>
  <c r="AD265" i="11"/>
  <c r="AC265" i="11"/>
  <c r="AA265" i="11"/>
  <c r="U265" i="11"/>
  <c r="R265" i="11"/>
  <c r="O265" i="11"/>
  <c r="K265" i="11"/>
  <c r="I265" i="11"/>
  <c r="F265" i="11"/>
  <c r="D265" i="11"/>
  <c r="AE264" i="11"/>
  <c r="AC264" i="11"/>
  <c r="Y264" i="11"/>
  <c r="X264" i="11"/>
  <c r="V264" i="11"/>
  <c r="M264" i="11"/>
  <c r="F264" i="11"/>
  <c r="AD263" i="11"/>
  <c r="Y263" i="11"/>
  <c r="W263" i="11"/>
  <c r="R263" i="11"/>
  <c r="Q263" i="11"/>
  <c r="O263" i="11"/>
  <c r="G263" i="11"/>
  <c r="AI262" i="11"/>
  <c r="AI264" i="11" s="1"/>
  <c r="AH262" i="11"/>
  <c r="AH265" i="11" s="1"/>
  <c r="AG262" i="11"/>
  <c r="AF262" i="11"/>
  <c r="AE262" i="11"/>
  <c r="AE265" i="11" s="1"/>
  <c r="AD262" i="11"/>
  <c r="AD264" i="11" s="1"/>
  <c r="AC262" i="11"/>
  <c r="AC263" i="11" s="1"/>
  <c r="AB262" i="11"/>
  <c r="AB265" i="11" s="1"/>
  <c r="AA262" i="11"/>
  <c r="Z262" i="11"/>
  <c r="Y262" i="11"/>
  <c r="Y265" i="11" s="1"/>
  <c r="X262" i="11"/>
  <c r="X265" i="11" s="1"/>
  <c r="W262" i="11"/>
  <c r="W265" i="11" s="1"/>
  <c r="V262" i="11"/>
  <c r="V263" i="11" s="1"/>
  <c r="U262" i="11"/>
  <c r="T262" i="11"/>
  <c r="S262" i="11"/>
  <c r="S265" i="11" s="1"/>
  <c r="R262" i="11"/>
  <c r="R264" i="11" s="1"/>
  <c r="Q262" i="11"/>
  <c r="Q265" i="11" s="1"/>
  <c r="P262" i="11"/>
  <c r="P265" i="11" s="1"/>
  <c r="O262" i="11"/>
  <c r="N262" i="11"/>
  <c r="M262" i="11"/>
  <c r="M265" i="11" s="1"/>
  <c r="L262" i="11"/>
  <c r="L264" i="11" s="1"/>
  <c r="K262" i="11"/>
  <c r="K264" i="11" s="1"/>
  <c r="J262" i="11"/>
  <c r="J265" i="11" s="1"/>
  <c r="I262" i="11"/>
  <c r="H262" i="11"/>
  <c r="G262" i="11"/>
  <c r="G265" i="11" s="1"/>
  <c r="F262" i="11"/>
  <c r="F263" i="11" s="1"/>
  <c r="E262" i="11"/>
  <c r="E264" i="11" s="1"/>
  <c r="D262" i="11"/>
  <c r="AG251" i="11"/>
  <c r="AA251" i="11"/>
  <c r="Z251" i="11"/>
  <c r="U251" i="11"/>
  <c r="S251" i="11"/>
  <c r="O251" i="11"/>
  <c r="N251" i="11"/>
  <c r="L251" i="11"/>
  <c r="I251" i="11"/>
  <c r="H251" i="11"/>
  <c r="G251" i="11"/>
  <c r="AG250" i="11"/>
  <c r="AF250" i="11"/>
  <c r="AC250" i="11"/>
  <c r="O250" i="11"/>
  <c r="H250" i="11"/>
  <c r="X249" i="11"/>
  <c r="Q249" i="11"/>
  <c r="AI248" i="11"/>
  <c r="AI251" i="11" s="1"/>
  <c r="AH248" i="11"/>
  <c r="AG248" i="11"/>
  <c r="AF248" i="11"/>
  <c r="AE248" i="11"/>
  <c r="AD248" i="11"/>
  <c r="AC248" i="11"/>
  <c r="AC251" i="11" s="1"/>
  <c r="AB248" i="11"/>
  <c r="AA248" i="11"/>
  <c r="Z248" i="11"/>
  <c r="Y248" i="11"/>
  <c r="Y249" i="11" s="1"/>
  <c r="X248" i="11"/>
  <c r="X251" i="11" s="1"/>
  <c r="W248" i="11"/>
  <c r="W251" i="11" s="1"/>
  <c r="V248" i="11"/>
  <c r="V250" i="11" s="1"/>
  <c r="U248" i="11"/>
  <c r="T248" i="11"/>
  <c r="T251" i="11" s="1"/>
  <c r="S248" i="11"/>
  <c r="R248" i="11"/>
  <c r="R251" i="11" s="1"/>
  <c r="Q248" i="11"/>
  <c r="Q251" i="11" s="1"/>
  <c r="P248" i="11"/>
  <c r="O248" i="11"/>
  <c r="N248" i="11"/>
  <c r="M248" i="11"/>
  <c r="M251" i="11" s="1"/>
  <c r="L248" i="11"/>
  <c r="L250" i="11" s="1"/>
  <c r="K248" i="11"/>
  <c r="K251" i="11" s="1"/>
  <c r="J248" i="11"/>
  <c r="J249" i="11" s="1"/>
  <c r="I248" i="11"/>
  <c r="H248" i="11"/>
  <c r="I250" i="11" s="1"/>
  <c r="G248" i="11"/>
  <c r="F248" i="11"/>
  <c r="F250" i="11" s="1"/>
  <c r="E248" i="11"/>
  <c r="E251" i="11" s="1"/>
  <c r="D248" i="11"/>
  <c r="AE249" i="11" s="1"/>
  <c r="AI233" i="11"/>
  <c r="AH233" i="11"/>
  <c r="AG233" i="11"/>
  <c r="AE233" i="11"/>
  <c r="AC233" i="11"/>
  <c r="Y233" i="11"/>
  <c r="W233" i="11"/>
  <c r="S233" i="11"/>
  <c r="Q233" i="11"/>
  <c r="O233" i="11"/>
  <c r="M233" i="11"/>
  <c r="L233" i="11"/>
  <c r="K233" i="11"/>
  <c r="G233" i="11"/>
  <c r="E233" i="11"/>
  <c r="AI223" i="11"/>
  <c r="AI226" i="11" s="1"/>
  <c r="AH223" i="11"/>
  <c r="AG223" i="11"/>
  <c r="AG226" i="11" s="1"/>
  <c r="AF223" i="11"/>
  <c r="AE223" i="11"/>
  <c r="AD223" i="11"/>
  <c r="AD226" i="11" s="1"/>
  <c r="AC223" i="11"/>
  <c r="AC226" i="11" s="1"/>
  <c r="AB223" i="11"/>
  <c r="AA223" i="11"/>
  <c r="AA226" i="11" s="1"/>
  <c r="Z223" i="11"/>
  <c r="Y223" i="11"/>
  <c r="X223" i="11"/>
  <c r="W223" i="11"/>
  <c r="W226" i="11" s="1"/>
  <c r="V223" i="11"/>
  <c r="V226" i="11" s="1"/>
  <c r="U223" i="11"/>
  <c r="U226" i="11" s="1"/>
  <c r="T223" i="11"/>
  <c r="S223" i="11"/>
  <c r="R223" i="11"/>
  <c r="Q223" i="11"/>
  <c r="Q226" i="11" s="1"/>
  <c r="P223" i="11"/>
  <c r="O223" i="11"/>
  <c r="O226" i="11" s="1"/>
  <c r="N223" i="11"/>
  <c r="M223" i="11"/>
  <c r="L223" i="11"/>
  <c r="K223" i="11"/>
  <c r="K226" i="11" s="1"/>
  <c r="J223" i="11"/>
  <c r="I223" i="11"/>
  <c r="I226" i="11" s="1"/>
  <c r="H223" i="11"/>
  <c r="G223" i="11"/>
  <c r="F223" i="11"/>
  <c r="F225" i="11" s="1"/>
  <c r="E223" i="11"/>
  <c r="E226" i="11" s="1"/>
  <c r="D223" i="11"/>
  <c r="D226" i="11" s="1"/>
  <c r="AI218" i="11"/>
  <c r="AG218" i="11"/>
  <c r="AC218" i="11"/>
  <c r="AB218" i="11"/>
  <c r="AA218" i="11"/>
  <c r="Z218" i="11"/>
  <c r="X218" i="11"/>
  <c r="W218" i="11"/>
  <c r="U217" i="11"/>
  <c r="T218" i="11"/>
  <c r="Q218" i="11"/>
  <c r="O217" i="11"/>
  <c r="N218" i="11"/>
  <c r="K218" i="11"/>
  <c r="I218" i="11"/>
  <c r="E218" i="11"/>
  <c r="D218" i="11"/>
  <c r="AI208" i="11"/>
  <c r="AH208" i="11"/>
  <c r="AH211" i="11" s="1"/>
  <c r="AG208" i="11"/>
  <c r="AG211" i="11" s="1"/>
  <c r="AF208" i="11"/>
  <c r="AF211" i="11" s="1"/>
  <c r="AE208" i="11"/>
  <c r="AE211" i="11" s="1"/>
  <c r="AD208" i="11"/>
  <c r="AD211" i="11" s="1"/>
  <c r="AC208" i="11"/>
  <c r="AB208" i="11"/>
  <c r="AA208" i="11"/>
  <c r="AA211" i="11" s="1"/>
  <c r="Z208" i="11"/>
  <c r="Y208" i="11"/>
  <c r="Y211" i="11" s="1"/>
  <c r="X208" i="11"/>
  <c r="X211" i="11" s="1"/>
  <c r="W208" i="11"/>
  <c r="V208" i="11"/>
  <c r="U208" i="11"/>
  <c r="T208" i="11"/>
  <c r="S208" i="11"/>
  <c r="R208" i="11"/>
  <c r="Q208" i="11"/>
  <c r="P208" i="11"/>
  <c r="P211" i="11" s="1"/>
  <c r="O208" i="11"/>
  <c r="O211" i="11" s="1"/>
  <c r="N208" i="11"/>
  <c r="M208" i="11"/>
  <c r="M211" i="11" s="1"/>
  <c r="L208" i="11"/>
  <c r="L211" i="11" s="1"/>
  <c r="K208" i="11"/>
  <c r="J208" i="11"/>
  <c r="J211" i="11" s="1"/>
  <c r="I208" i="11"/>
  <c r="I211" i="11" s="1"/>
  <c r="H208" i="11"/>
  <c r="G208" i="11"/>
  <c r="G211" i="11" s="1"/>
  <c r="F208" i="11"/>
  <c r="E208" i="11"/>
  <c r="D208" i="11"/>
  <c r="AI201" i="11"/>
  <c r="AH201" i="11"/>
  <c r="AG201" i="11"/>
  <c r="AF201" i="11"/>
  <c r="AF195" i="11" s="1"/>
  <c r="AE201" i="11"/>
  <c r="AE195" i="11" s="1"/>
  <c r="AD201" i="11"/>
  <c r="AD195" i="11" s="1"/>
  <c r="AC201" i="11"/>
  <c r="AB201" i="11"/>
  <c r="AB195" i="11" s="1"/>
  <c r="AA201" i="11"/>
  <c r="Z201" i="11"/>
  <c r="Z195" i="11" s="1"/>
  <c r="Y201" i="11"/>
  <c r="Y195" i="11" s="1"/>
  <c r="X201" i="11"/>
  <c r="W201" i="11"/>
  <c r="W195" i="11" s="1"/>
  <c r="V201" i="11"/>
  <c r="U201" i="11"/>
  <c r="T201" i="11"/>
  <c r="T195" i="11" s="1"/>
  <c r="S201" i="11"/>
  <c r="R201" i="11"/>
  <c r="R195" i="11" s="1"/>
  <c r="Q201" i="11"/>
  <c r="Q195" i="11" s="1"/>
  <c r="P201" i="11"/>
  <c r="P195" i="11" s="1"/>
  <c r="O201" i="11"/>
  <c r="N201" i="11"/>
  <c r="M201" i="11"/>
  <c r="M195" i="11" s="1"/>
  <c r="L201" i="11"/>
  <c r="L195" i="11" s="1"/>
  <c r="K201" i="11"/>
  <c r="K195" i="11" s="1"/>
  <c r="J201" i="11"/>
  <c r="I201" i="11"/>
  <c r="H201" i="11"/>
  <c r="H195" i="11" s="1"/>
  <c r="G201" i="11"/>
  <c r="F201" i="11"/>
  <c r="E201" i="11"/>
  <c r="D201" i="11"/>
  <c r="AF183" i="11"/>
  <c r="AE183" i="11"/>
  <c r="AD183" i="11"/>
  <c r="AC183" i="11"/>
  <c r="Z183" i="11"/>
  <c r="Y183" i="11"/>
  <c r="W183" i="11"/>
  <c r="S183" i="11"/>
  <c r="R183" i="11"/>
  <c r="Q183" i="11"/>
  <c r="N183" i="11"/>
  <c r="M183" i="11"/>
  <c r="L183" i="11"/>
  <c r="K183" i="11"/>
  <c r="H183" i="11"/>
  <c r="G183" i="11"/>
  <c r="E183" i="11"/>
  <c r="AF182" i="11"/>
  <c r="AD182" i="11"/>
  <c r="Z182" i="11"/>
  <c r="Y182" i="11"/>
  <c r="S182" i="11"/>
  <c r="O182" i="11"/>
  <c r="N182" i="11"/>
  <c r="L182" i="11"/>
  <c r="H182" i="11"/>
  <c r="AI181" i="11"/>
  <c r="AB181" i="11"/>
  <c r="Y181" i="11"/>
  <c r="Q181" i="11"/>
  <c r="N181" i="11"/>
  <c r="G181" i="11"/>
  <c r="AI180" i="11"/>
  <c r="AH180" i="11"/>
  <c r="AH182" i="11" s="1"/>
  <c r="AG180" i="11"/>
  <c r="AF180" i="11"/>
  <c r="AE180" i="11"/>
  <c r="AD180" i="11"/>
  <c r="AC180" i="11"/>
  <c r="AB180" i="11"/>
  <c r="AB183" i="11" s="1"/>
  <c r="AA180" i="11"/>
  <c r="AA181" i="11" s="1"/>
  <c r="Z180" i="11"/>
  <c r="Y180" i="11"/>
  <c r="X180" i="11"/>
  <c r="W180" i="11"/>
  <c r="V180" i="11"/>
  <c r="V182" i="11" s="1"/>
  <c r="U180" i="11"/>
  <c r="U183" i="11" s="1"/>
  <c r="T180" i="11"/>
  <c r="T183" i="11" s="1"/>
  <c r="S180" i="11"/>
  <c r="R180" i="11"/>
  <c r="Q180" i="11"/>
  <c r="P180" i="11"/>
  <c r="P182" i="11" s="1"/>
  <c r="O180" i="11"/>
  <c r="N180" i="11"/>
  <c r="M180" i="11"/>
  <c r="L180" i="11"/>
  <c r="K180" i="11"/>
  <c r="J180" i="11"/>
  <c r="J183" i="11" s="1"/>
  <c r="I180" i="11"/>
  <c r="I181" i="11" s="1"/>
  <c r="H180" i="11"/>
  <c r="G180" i="11"/>
  <c r="F180" i="11"/>
  <c r="E180" i="11"/>
  <c r="D180" i="11"/>
  <c r="AF181" i="11" s="1"/>
  <c r="AE176" i="11"/>
  <c r="AB176" i="11"/>
  <c r="Y176" i="11"/>
  <c r="V176" i="11"/>
  <c r="S176" i="11"/>
  <c r="R176" i="11"/>
  <c r="M176" i="11"/>
  <c r="K176" i="11"/>
  <c r="J176" i="11"/>
  <c r="G176" i="11"/>
  <c r="D176" i="11"/>
  <c r="AB175" i="11"/>
  <c r="R175" i="11"/>
  <c r="P175" i="11"/>
  <c r="J175" i="11"/>
  <c r="G175" i="11"/>
  <c r="AH174" i="11"/>
  <c r="AE174" i="11"/>
  <c r="AA174" i="11"/>
  <c r="V174" i="11"/>
  <c r="S174" i="11"/>
  <c r="P174" i="11"/>
  <c r="O174" i="11"/>
  <c r="M174" i="11"/>
  <c r="I174" i="11"/>
  <c r="E174" i="11"/>
  <c r="AI173" i="11"/>
  <c r="AI176" i="11" s="1"/>
  <c r="AH173" i="11"/>
  <c r="AH176" i="11" s="1"/>
  <c r="AG173" i="11"/>
  <c r="AF173" i="11"/>
  <c r="AF174" i="11" s="1"/>
  <c r="AE173" i="11"/>
  <c r="AD173" i="11"/>
  <c r="AC173" i="11"/>
  <c r="AC175" i="11" s="1"/>
  <c r="AB173" i="11"/>
  <c r="AB174" i="11" s="1"/>
  <c r="AA173" i="11"/>
  <c r="AA176" i="11" s="1"/>
  <c r="Z173" i="11"/>
  <c r="Y173" i="11"/>
  <c r="X173" i="11"/>
  <c r="W173" i="11"/>
  <c r="W174" i="11" s="1"/>
  <c r="V173" i="11"/>
  <c r="V175" i="11" s="1"/>
  <c r="U173" i="11"/>
  <c r="T173" i="11"/>
  <c r="T176" i="11" s="1"/>
  <c r="S173" i="11"/>
  <c r="R173" i="11"/>
  <c r="Q173" i="11"/>
  <c r="P173" i="11"/>
  <c r="P176" i="11" s="1"/>
  <c r="O173" i="11"/>
  <c r="N173" i="11"/>
  <c r="N174" i="11" s="1"/>
  <c r="M173" i="11"/>
  <c r="L173" i="11"/>
  <c r="K173" i="11"/>
  <c r="K175" i="11" s="1"/>
  <c r="J173" i="11"/>
  <c r="J174" i="11" s="1"/>
  <c r="I173" i="11"/>
  <c r="I176" i="11" s="1"/>
  <c r="H173" i="11"/>
  <c r="H174" i="11" s="1"/>
  <c r="G173" i="11"/>
  <c r="F173" i="11"/>
  <c r="E173" i="11"/>
  <c r="D173" i="11"/>
  <c r="G174" i="11" s="1"/>
  <c r="AI159" i="11"/>
  <c r="AJ161" i="11" s="1"/>
  <c r="AH159" i="11"/>
  <c r="AG159" i="11"/>
  <c r="AG162" i="11" s="1"/>
  <c r="AF159" i="11"/>
  <c r="AE159" i="11"/>
  <c r="AE162" i="11" s="1"/>
  <c r="AD159" i="11"/>
  <c r="AC159" i="11"/>
  <c r="AB159" i="11"/>
  <c r="AA159" i="11"/>
  <c r="AA162" i="11" s="1"/>
  <c r="Z159" i="11"/>
  <c r="Y159" i="11"/>
  <c r="Y162" i="11" s="1"/>
  <c r="X159" i="11"/>
  <c r="X162" i="11" s="1"/>
  <c r="W159" i="11"/>
  <c r="W162" i="11" s="1"/>
  <c r="V159" i="11"/>
  <c r="V162" i="11" s="1"/>
  <c r="U159" i="11"/>
  <c r="U162" i="11" s="1"/>
  <c r="T159" i="11"/>
  <c r="T162" i="11" s="1"/>
  <c r="S159" i="11"/>
  <c r="S162" i="11" s="1"/>
  <c r="R159" i="11"/>
  <c r="Q159" i="11"/>
  <c r="Q162" i="11" s="1"/>
  <c r="P159" i="11"/>
  <c r="O159" i="11"/>
  <c r="O162" i="11" s="1"/>
  <c r="N159" i="11"/>
  <c r="M159" i="11"/>
  <c r="L159" i="11"/>
  <c r="K159" i="11"/>
  <c r="J159" i="11"/>
  <c r="I159" i="11"/>
  <c r="I162" i="11" s="1"/>
  <c r="H159" i="11"/>
  <c r="G159" i="11"/>
  <c r="G162" i="11" s="1"/>
  <c r="F159" i="11"/>
  <c r="E159" i="11"/>
  <c r="E162" i="11" s="1"/>
  <c r="D159" i="11"/>
  <c r="AI152" i="11"/>
  <c r="AH152" i="11"/>
  <c r="AG152" i="11"/>
  <c r="AF152" i="11"/>
  <c r="AE152" i="11"/>
  <c r="AE155" i="11" s="1"/>
  <c r="AD152" i="11"/>
  <c r="AD154" i="11" s="1"/>
  <c r="AC152" i="11"/>
  <c r="AC155" i="11" s="1"/>
  <c r="AB152" i="11"/>
  <c r="AB155" i="11" s="1"/>
  <c r="AA152" i="11"/>
  <c r="Z152" i="11"/>
  <c r="Z155" i="11" s="1"/>
  <c r="Y152" i="11"/>
  <c r="X152" i="11"/>
  <c r="W152" i="11"/>
  <c r="W155" i="11" s="1"/>
  <c r="V152" i="11"/>
  <c r="U152" i="11"/>
  <c r="U155" i="11" s="1"/>
  <c r="T152" i="11"/>
  <c r="T155" i="11" s="1"/>
  <c r="S152" i="11"/>
  <c r="S155" i="11" s="1"/>
  <c r="R152" i="11"/>
  <c r="R155" i="11" s="1"/>
  <c r="Q152" i="11"/>
  <c r="P152" i="11"/>
  <c r="O152" i="11"/>
  <c r="N152" i="11"/>
  <c r="N155" i="11" s="1"/>
  <c r="M152" i="11"/>
  <c r="M155" i="11" s="1"/>
  <c r="L152" i="11"/>
  <c r="L155" i="11" s="1"/>
  <c r="K152" i="11"/>
  <c r="K155" i="11" s="1"/>
  <c r="J152" i="11"/>
  <c r="J155" i="11" s="1"/>
  <c r="I152" i="11"/>
  <c r="H152" i="11"/>
  <c r="G152" i="11"/>
  <c r="F152" i="11"/>
  <c r="E152" i="11"/>
  <c r="E155" i="11" s="1"/>
  <c r="D152" i="11"/>
  <c r="AL153" i="11" s="1"/>
  <c r="AI145" i="11"/>
  <c r="AJ147" i="11" s="1"/>
  <c r="AH145" i="11"/>
  <c r="AH148" i="11" s="1"/>
  <c r="AG145" i="11"/>
  <c r="AF145" i="11"/>
  <c r="AF148" i="11" s="1"/>
  <c r="AE145" i="11"/>
  <c r="AE148" i="11" s="1"/>
  <c r="AD145" i="11"/>
  <c r="AC145" i="11"/>
  <c r="AB145" i="11"/>
  <c r="AB148" i="11" s="1"/>
  <c r="AA145" i="11"/>
  <c r="Z145" i="11"/>
  <c r="Y145" i="11"/>
  <c r="Y147" i="11" s="1"/>
  <c r="X145" i="11"/>
  <c r="W145" i="11"/>
  <c r="V145" i="11"/>
  <c r="V148" i="11" s="1"/>
  <c r="U145" i="11"/>
  <c r="T145" i="11"/>
  <c r="T147" i="11" s="1"/>
  <c r="S145" i="11"/>
  <c r="S148" i="11" s="1"/>
  <c r="R145" i="11"/>
  <c r="R148" i="11" s="1"/>
  <c r="Q145" i="11"/>
  <c r="P145" i="11"/>
  <c r="P148" i="11" s="1"/>
  <c r="O145" i="11"/>
  <c r="N145" i="11"/>
  <c r="M145" i="11"/>
  <c r="L145" i="11"/>
  <c r="K145" i="11"/>
  <c r="K148" i="11" s="1"/>
  <c r="J145" i="11"/>
  <c r="J148" i="11" s="1"/>
  <c r="I145" i="11"/>
  <c r="H145" i="11"/>
  <c r="H148" i="11" s="1"/>
  <c r="G145" i="11"/>
  <c r="G148" i="11" s="1"/>
  <c r="F145" i="11"/>
  <c r="F148" i="11" s="1"/>
  <c r="E145" i="11"/>
  <c r="D145" i="11"/>
  <c r="AG140" i="11"/>
  <c r="AI138" i="11"/>
  <c r="AI141" i="11" s="1"/>
  <c r="AH138" i="11"/>
  <c r="AH141" i="11" s="1"/>
  <c r="AG138" i="11"/>
  <c r="AG141" i="11" s="1"/>
  <c r="AF138" i="11"/>
  <c r="AF141" i="11" s="1"/>
  <c r="AE138" i="11"/>
  <c r="AD138" i="11"/>
  <c r="AD141" i="11" s="1"/>
  <c r="AC138" i="11"/>
  <c r="AB138" i="11"/>
  <c r="AB140" i="11" s="1"/>
  <c r="AA138" i="11"/>
  <c r="AA141" i="11" s="1"/>
  <c r="Z138" i="11"/>
  <c r="Y138" i="11"/>
  <c r="Y141" i="11" s="1"/>
  <c r="X138" i="11"/>
  <c r="X141" i="11" s="1"/>
  <c r="W138" i="11"/>
  <c r="V138" i="11"/>
  <c r="U138" i="11"/>
  <c r="U141" i="11" s="1"/>
  <c r="T138" i="11"/>
  <c r="S138" i="11"/>
  <c r="S141" i="11" s="1"/>
  <c r="R138" i="11"/>
  <c r="Q138" i="11"/>
  <c r="P138" i="11"/>
  <c r="P141" i="11" s="1"/>
  <c r="O138" i="11"/>
  <c r="O141" i="11" s="1"/>
  <c r="N138" i="11"/>
  <c r="M138" i="11"/>
  <c r="M141" i="11" s="1"/>
  <c r="L138" i="11"/>
  <c r="K138" i="11"/>
  <c r="J138" i="11"/>
  <c r="I138" i="11"/>
  <c r="I141" i="11" s="1"/>
  <c r="H138" i="11"/>
  <c r="H141" i="11" s="1"/>
  <c r="G138" i="11"/>
  <c r="G141" i="11" s="1"/>
  <c r="F138" i="11"/>
  <c r="F141" i="11" s="1"/>
  <c r="E138" i="11"/>
  <c r="D138" i="11"/>
  <c r="AI96" i="11"/>
  <c r="AH96" i="11"/>
  <c r="AH99" i="11" s="1"/>
  <c r="AG96" i="11"/>
  <c r="AF96" i="11"/>
  <c r="AF99" i="11" s="1"/>
  <c r="AE96" i="11"/>
  <c r="AE99" i="11" s="1"/>
  <c r="AD96" i="11"/>
  <c r="AC96" i="11"/>
  <c r="AB96" i="11"/>
  <c r="AA96" i="11"/>
  <c r="AA99" i="11" s="1"/>
  <c r="Z96" i="11"/>
  <c r="Z99" i="11" s="1"/>
  <c r="Y96" i="11"/>
  <c r="X96" i="11"/>
  <c r="X99" i="11" s="1"/>
  <c r="W96" i="11"/>
  <c r="V96" i="11"/>
  <c r="V98" i="11" s="1"/>
  <c r="U96" i="11"/>
  <c r="U83" i="11" s="1"/>
  <c r="T96" i="11"/>
  <c r="T99" i="11" s="1"/>
  <c r="S96" i="11"/>
  <c r="S99" i="11" s="1"/>
  <c r="R96" i="11"/>
  <c r="R99" i="11" s="1"/>
  <c r="Q96" i="11"/>
  <c r="P96" i="11"/>
  <c r="P99" i="11" s="1"/>
  <c r="O96" i="11"/>
  <c r="O99" i="11" s="1"/>
  <c r="N96" i="11"/>
  <c r="N99" i="11" s="1"/>
  <c r="M96" i="11"/>
  <c r="M99" i="11" s="1"/>
  <c r="L96" i="11"/>
  <c r="L83" i="11" s="1"/>
  <c r="L7" i="12" s="1"/>
  <c r="K96" i="11"/>
  <c r="K83" i="11" s="1"/>
  <c r="K7" i="12" s="1"/>
  <c r="J96" i="11"/>
  <c r="J98" i="11" s="1"/>
  <c r="I96" i="11"/>
  <c r="I99" i="11" s="1"/>
  <c r="H96" i="11"/>
  <c r="G96" i="11"/>
  <c r="G99" i="11" s="1"/>
  <c r="F96" i="11"/>
  <c r="E96" i="11"/>
  <c r="D96" i="11"/>
  <c r="AI83" i="11"/>
  <c r="AI7" i="12" s="1"/>
  <c r="AG83" i="11"/>
  <c r="AG86" i="11" s="1"/>
  <c r="AD83" i="11"/>
  <c r="AD86" i="11" s="1"/>
  <c r="AC83" i="11"/>
  <c r="AC7" i="12" s="1"/>
  <c r="AB83" i="11"/>
  <c r="AB7" i="12" s="1"/>
  <c r="X83" i="11"/>
  <c r="X7" i="12" s="1"/>
  <c r="W83" i="11"/>
  <c r="W86" i="11" s="1"/>
  <c r="R83" i="11"/>
  <c r="R7" i="12" s="1"/>
  <c r="Q83" i="11"/>
  <c r="Q7" i="12" s="1"/>
  <c r="O83" i="11"/>
  <c r="O86" i="11" s="1"/>
  <c r="M83" i="11"/>
  <c r="M7" i="12" s="1"/>
  <c r="I83" i="11"/>
  <c r="I86" i="11" s="1"/>
  <c r="F83" i="11"/>
  <c r="F86" i="11" s="1"/>
  <c r="E83" i="11"/>
  <c r="E7" i="12" s="1"/>
  <c r="AI69" i="11"/>
  <c r="AH69" i="11"/>
  <c r="AG69" i="11"/>
  <c r="AF69" i="11"/>
  <c r="AE69" i="11"/>
  <c r="AE72" i="11" s="1"/>
  <c r="AD69" i="11"/>
  <c r="AD72" i="11" s="1"/>
  <c r="AC69" i="11"/>
  <c r="AC72" i="11" s="1"/>
  <c r="AB69" i="11"/>
  <c r="AA69" i="11"/>
  <c r="AA72" i="11" s="1"/>
  <c r="Z69" i="11"/>
  <c r="Y69" i="11"/>
  <c r="Y72" i="11" s="1"/>
  <c r="X69" i="11"/>
  <c r="Y71" i="11" s="1"/>
  <c r="W69" i="11"/>
  <c r="V69" i="11"/>
  <c r="U69" i="11"/>
  <c r="U72" i="11" s="1"/>
  <c r="T69" i="11"/>
  <c r="T72" i="11" s="1"/>
  <c r="S69" i="11"/>
  <c r="S72" i="11" s="1"/>
  <c r="R69" i="11"/>
  <c r="Q69" i="11"/>
  <c r="Q72" i="11" s="1"/>
  <c r="P69" i="11"/>
  <c r="O69" i="11"/>
  <c r="O72" i="11" s="1"/>
  <c r="N69" i="11"/>
  <c r="N72" i="11" s="1"/>
  <c r="M69" i="11"/>
  <c r="M72" i="11" s="1"/>
  <c r="L69" i="11"/>
  <c r="K69" i="11"/>
  <c r="K72" i="11" s="1"/>
  <c r="J69" i="11"/>
  <c r="J71" i="11" s="1"/>
  <c r="I69" i="11"/>
  <c r="H69" i="11"/>
  <c r="G69" i="11"/>
  <c r="G72" i="11" s="1"/>
  <c r="F69" i="11"/>
  <c r="E69" i="11"/>
  <c r="E72" i="11" s="1"/>
  <c r="D69" i="11"/>
  <c r="AI62" i="11"/>
  <c r="AH62" i="11"/>
  <c r="AH64" i="11" s="1"/>
  <c r="AG62" i="11"/>
  <c r="AF62" i="11"/>
  <c r="AE62" i="11"/>
  <c r="AE65" i="11" s="1"/>
  <c r="AD62" i="11"/>
  <c r="AC62" i="11"/>
  <c r="AB62" i="11"/>
  <c r="AB65" i="11" s="1"/>
  <c r="AA62" i="11"/>
  <c r="AA65" i="11" s="1"/>
  <c r="Z62" i="11"/>
  <c r="Z64" i="11" s="1"/>
  <c r="Y62" i="11"/>
  <c r="X62" i="11"/>
  <c r="X65" i="11" s="1"/>
  <c r="W62" i="11"/>
  <c r="V62" i="11"/>
  <c r="V65" i="11" s="1"/>
  <c r="U62" i="11"/>
  <c r="T62" i="11"/>
  <c r="S62" i="11"/>
  <c r="R62" i="11"/>
  <c r="R65" i="11" s="1"/>
  <c r="Q62" i="11"/>
  <c r="P62" i="11"/>
  <c r="P65" i="11" s="1"/>
  <c r="O62" i="11"/>
  <c r="N62" i="11"/>
  <c r="M62" i="11"/>
  <c r="M65" i="11" s="1"/>
  <c r="L62" i="11"/>
  <c r="K62" i="11"/>
  <c r="J62" i="11"/>
  <c r="J64" i="11" s="1"/>
  <c r="I62" i="11"/>
  <c r="H62" i="11"/>
  <c r="H65" i="11" s="1"/>
  <c r="G62" i="11"/>
  <c r="F62" i="11"/>
  <c r="F65" i="11" s="1"/>
  <c r="E62" i="11"/>
  <c r="D62" i="11"/>
  <c r="AL63" i="11" s="1"/>
  <c r="AI55" i="11"/>
  <c r="AH55" i="11"/>
  <c r="AG55" i="11"/>
  <c r="AG58" i="11" s="1"/>
  <c r="AF55" i="11"/>
  <c r="AE55" i="11"/>
  <c r="AD55" i="11"/>
  <c r="AD58" i="11" s="1"/>
  <c r="AC55" i="11"/>
  <c r="AC58" i="11" s="1"/>
  <c r="AB55" i="11"/>
  <c r="AB58" i="11" s="1"/>
  <c r="AA55" i="11"/>
  <c r="Z55" i="11"/>
  <c r="Y55" i="11"/>
  <c r="X55" i="11"/>
  <c r="X58" i="11" s="1"/>
  <c r="W55" i="11"/>
  <c r="V55" i="11"/>
  <c r="U55" i="11"/>
  <c r="T55" i="11"/>
  <c r="T57" i="11" s="1"/>
  <c r="S55" i="11"/>
  <c r="S58" i="11" s="1"/>
  <c r="R55" i="11"/>
  <c r="R58" i="11" s="1"/>
  <c r="Q55" i="11"/>
  <c r="P55" i="11"/>
  <c r="P58" i="11" s="1"/>
  <c r="O55" i="11"/>
  <c r="N55" i="11"/>
  <c r="N57" i="11" s="1"/>
  <c r="M55" i="11"/>
  <c r="L55" i="11"/>
  <c r="L58" i="11" s="1"/>
  <c r="K55" i="11"/>
  <c r="J55" i="11"/>
  <c r="J58" i="11" s="1"/>
  <c r="I55" i="11"/>
  <c r="H55" i="11"/>
  <c r="H57" i="11" s="1"/>
  <c r="G55" i="11"/>
  <c r="G58" i="11" s="1"/>
  <c r="F55" i="11"/>
  <c r="F58" i="11" s="1"/>
  <c r="E55" i="11"/>
  <c r="D55" i="11"/>
  <c r="AL56" i="11" s="1"/>
  <c r="AI44" i="11"/>
  <c r="AH44" i="11"/>
  <c r="AH47" i="11" s="1"/>
  <c r="AG44" i="11"/>
  <c r="AG47" i="11" s="1"/>
  <c r="AF44" i="11"/>
  <c r="AE44" i="11"/>
  <c r="AD44" i="11"/>
  <c r="AD47" i="11" s="1"/>
  <c r="AC44" i="11"/>
  <c r="AB44" i="11"/>
  <c r="AB47" i="11" s="1"/>
  <c r="AA44" i="11"/>
  <c r="AA47" i="11" s="1"/>
  <c r="Z44" i="11"/>
  <c r="Y44" i="11"/>
  <c r="Y47" i="11" s="1"/>
  <c r="X44" i="11"/>
  <c r="X47" i="11" s="1"/>
  <c r="W44" i="11"/>
  <c r="V44" i="11"/>
  <c r="U44" i="11"/>
  <c r="U47" i="11" s="1"/>
  <c r="T44" i="11"/>
  <c r="T47" i="11" s="1"/>
  <c r="S44" i="11"/>
  <c r="S47" i="11" s="1"/>
  <c r="R44" i="11"/>
  <c r="R47" i="11" s="1"/>
  <c r="Q44" i="11"/>
  <c r="P44" i="11"/>
  <c r="P47" i="11" s="1"/>
  <c r="O44" i="11"/>
  <c r="N44" i="11"/>
  <c r="M44" i="11"/>
  <c r="L44" i="11"/>
  <c r="L47" i="11" s="1"/>
  <c r="K44" i="11"/>
  <c r="J44" i="11"/>
  <c r="I44" i="11"/>
  <c r="I47" i="11" s="1"/>
  <c r="H44" i="11"/>
  <c r="G44" i="11"/>
  <c r="F44" i="11"/>
  <c r="F47" i="11" s="1"/>
  <c r="E44" i="11"/>
  <c r="D44" i="11"/>
  <c r="AI37" i="11"/>
  <c r="AH37" i="11"/>
  <c r="AG37" i="11"/>
  <c r="AF37" i="11"/>
  <c r="AE37" i="11"/>
  <c r="AD37" i="11"/>
  <c r="AD40" i="11" s="1"/>
  <c r="AC37" i="11"/>
  <c r="AC40" i="11" s="1"/>
  <c r="AB37" i="11"/>
  <c r="AA37" i="11"/>
  <c r="Z37" i="11"/>
  <c r="Y37" i="11"/>
  <c r="X37" i="11"/>
  <c r="X40" i="11" s="1"/>
  <c r="W37" i="11"/>
  <c r="W40" i="11" s="1"/>
  <c r="V37" i="11"/>
  <c r="U37" i="11"/>
  <c r="T37" i="11"/>
  <c r="S37" i="11"/>
  <c r="R37" i="11"/>
  <c r="R40" i="11" s="1"/>
  <c r="Q37" i="11"/>
  <c r="P37" i="11"/>
  <c r="O37" i="11"/>
  <c r="N37" i="11"/>
  <c r="M37" i="11"/>
  <c r="M40" i="11" s="1"/>
  <c r="L37" i="11"/>
  <c r="L40" i="11" s="1"/>
  <c r="K37" i="11"/>
  <c r="J37" i="11"/>
  <c r="J40" i="11" s="1"/>
  <c r="I37" i="11"/>
  <c r="H37" i="11"/>
  <c r="G37" i="11"/>
  <c r="G40" i="11" s="1"/>
  <c r="F37" i="11"/>
  <c r="F40" i="11" s="1"/>
  <c r="E37" i="11"/>
  <c r="D37" i="11"/>
  <c r="AL38" i="11" s="1"/>
  <c r="AI29" i="11"/>
  <c r="AJ31" i="11" s="1"/>
  <c r="AH29" i="11"/>
  <c r="AH32" i="11" s="1"/>
  <c r="AG29" i="11"/>
  <c r="AG32" i="11" s="1"/>
  <c r="AF29" i="11"/>
  <c r="AE29" i="11"/>
  <c r="AD29" i="11"/>
  <c r="AD32" i="11" s="1"/>
  <c r="AC29" i="11"/>
  <c r="AB29" i="11"/>
  <c r="AB32" i="11" s="1"/>
  <c r="AA29" i="11"/>
  <c r="AA32" i="11" s="1"/>
  <c r="Z29" i="11"/>
  <c r="Y29" i="11"/>
  <c r="Y32" i="11" s="1"/>
  <c r="X29" i="11"/>
  <c r="X32" i="11" s="1"/>
  <c r="W29" i="11"/>
  <c r="V29" i="11"/>
  <c r="V32" i="11" s="1"/>
  <c r="U29" i="11"/>
  <c r="T29" i="11"/>
  <c r="S29" i="11"/>
  <c r="S32" i="11" s="1"/>
  <c r="R29" i="11"/>
  <c r="R32" i="11" s="1"/>
  <c r="Q29" i="11"/>
  <c r="P29" i="11"/>
  <c r="O29" i="11"/>
  <c r="O32" i="11" s="1"/>
  <c r="N29" i="11"/>
  <c r="N31" i="11" s="1"/>
  <c r="M29" i="11"/>
  <c r="M32" i="11" s="1"/>
  <c r="L29" i="11"/>
  <c r="L32" i="11" s="1"/>
  <c r="K29" i="11"/>
  <c r="J29" i="11"/>
  <c r="J32" i="11" s="1"/>
  <c r="I29" i="11"/>
  <c r="H29" i="11"/>
  <c r="H31" i="11" s="1"/>
  <c r="G29" i="11"/>
  <c r="F29" i="11"/>
  <c r="F32" i="11" s="1"/>
  <c r="E29" i="11"/>
  <c r="E32" i="11" s="1"/>
  <c r="D29" i="11"/>
  <c r="AL30" i="11" s="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E13" i="10"/>
  <c r="K13" i="10"/>
  <c r="Q13" i="10"/>
  <c r="W13" i="10"/>
  <c r="D14" i="10"/>
  <c r="C14" i="10"/>
  <c r="C13" i="10"/>
  <c r="C12" i="10"/>
  <c r="C11" i="10"/>
  <c r="C10" i="10"/>
  <c r="C9" i="10"/>
  <c r="C7" i="10"/>
  <c r="C6" i="10"/>
  <c r="AJ406" i="9"/>
  <c r="AJ377" i="9"/>
  <c r="AI377" i="9"/>
  <c r="AI378" i="9" s="1"/>
  <c r="AJ316" i="9"/>
  <c r="AJ287" i="9"/>
  <c r="AJ159" i="9"/>
  <c r="AK161" i="9" s="1"/>
  <c r="AJ152" i="9"/>
  <c r="AJ145" i="9"/>
  <c r="AK147" i="9" s="1"/>
  <c r="AJ138" i="9"/>
  <c r="AJ96" i="9"/>
  <c r="AK98" i="9" s="1"/>
  <c r="AJ69" i="9"/>
  <c r="AK71" i="9" s="1"/>
  <c r="AJ62" i="9"/>
  <c r="AJ55" i="9"/>
  <c r="AJ44" i="9"/>
  <c r="AK46" i="9" s="1"/>
  <c r="AJ37" i="9"/>
  <c r="AK39" i="9" s="1"/>
  <c r="AJ29" i="9"/>
  <c r="AK31" i="9" s="1"/>
  <c r="AJ11" i="9"/>
  <c r="AI406" i="9"/>
  <c r="AH406" i="9"/>
  <c r="AG406" i="9"/>
  <c r="AF406" i="9"/>
  <c r="AE406" i="9"/>
  <c r="AD406" i="9"/>
  <c r="AC406" i="9"/>
  <c r="AB406" i="9"/>
  <c r="AA406" i="9"/>
  <c r="Z406" i="9"/>
  <c r="Y406" i="9"/>
  <c r="X406" i="9"/>
  <c r="W406" i="9"/>
  <c r="V406" i="9"/>
  <c r="U406" i="9"/>
  <c r="T406" i="9"/>
  <c r="S406" i="9"/>
  <c r="R406" i="9"/>
  <c r="Q406" i="9"/>
  <c r="P406" i="9"/>
  <c r="O406" i="9"/>
  <c r="N406" i="9"/>
  <c r="M406" i="9"/>
  <c r="L406" i="9"/>
  <c r="K406" i="9"/>
  <c r="J406" i="9"/>
  <c r="I406" i="9"/>
  <c r="H406" i="9"/>
  <c r="G406" i="9"/>
  <c r="F406" i="9"/>
  <c r="E406" i="9"/>
  <c r="D406" i="9"/>
  <c r="AI393" i="9"/>
  <c r="AI395" i="9" s="1"/>
  <c r="AH393" i="9"/>
  <c r="AG393" i="9"/>
  <c r="AF393" i="9"/>
  <c r="AE393" i="9"/>
  <c r="AD393" i="9"/>
  <c r="AC393" i="9"/>
  <c r="AB393" i="9"/>
  <c r="AA393" i="9"/>
  <c r="Z393" i="9"/>
  <c r="Y393" i="9"/>
  <c r="X393" i="9"/>
  <c r="X395" i="9" s="1"/>
  <c r="W393" i="9"/>
  <c r="W395" i="9" s="1"/>
  <c r="V393" i="9"/>
  <c r="U393" i="9"/>
  <c r="T393" i="9"/>
  <c r="S393" i="9"/>
  <c r="S395" i="9" s="1"/>
  <c r="R393" i="9"/>
  <c r="Q393" i="9"/>
  <c r="P393" i="9"/>
  <c r="O393" i="9"/>
  <c r="N393" i="9"/>
  <c r="M393" i="9"/>
  <c r="M395" i="9" s="1"/>
  <c r="L393" i="9"/>
  <c r="K393" i="9"/>
  <c r="J393" i="9"/>
  <c r="I393" i="9"/>
  <c r="H393" i="9"/>
  <c r="G393" i="9"/>
  <c r="G395" i="9" s="1"/>
  <c r="F393" i="9"/>
  <c r="F395" i="9" s="1"/>
  <c r="E393" i="9"/>
  <c r="E395" i="9" s="1"/>
  <c r="D393" i="9"/>
  <c r="AH377" i="9"/>
  <c r="AH378" i="9" s="1"/>
  <c r="AG377" i="9"/>
  <c r="AG378" i="9" s="1"/>
  <c r="AF377" i="9"/>
  <c r="AF378" i="9" s="1"/>
  <c r="AE377" i="9"/>
  <c r="AE378" i="9" s="1"/>
  <c r="AD377" i="9"/>
  <c r="AD13" i="10" s="1"/>
  <c r="AC377" i="9"/>
  <c r="AC378" i="9" s="1"/>
  <c r="AB377" i="9"/>
  <c r="AB378" i="9" s="1"/>
  <c r="AA377" i="9"/>
  <c r="AA378" i="9" s="1"/>
  <c r="Z377" i="9"/>
  <c r="Z378" i="9" s="1"/>
  <c r="Y377" i="9"/>
  <c r="Y378" i="9" s="1"/>
  <c r="X377" i="9"/>
  <c r="X13" i="10" s="1"/>
  <c r="W377" i="9"/>
  <c r="V377" i="9"/>
  <c r="V13" i="10" s="1"/>
  <c r="U377" i="9"/>
  <c r="U13" i="10" s="1"/>
  <c r="T377" i="9"/>
  <c r="T13" i="10" s="1"/>
  <c r="S377" i="9"/>
  <c r="S13" i="10" s="1"/>
  <c r="R377" i="9"/>
  <c r="R13" i="10" s="1"/>
  <c r="Q377" i="9"/>
  <c r="P377" i="9"/>
  <c r="P13" i="10" s="1"/>
  <c r="O377" i="9"/>
  <c r="O13" i="10" s="1"/>
  <c r="N377" i="9"/>
  <c r="N13" i="10" s="1"/>
  <c r="M377" i="9"/>
  <c r="M13" i="10" s="1"/>
  <c r="L377" i="9"/>
  <c r="L13" i="10" s="1"/>
  <c r="K377" i="9"/>
  <c r="J377" i="9"/>
  <c r="J13" i="10" s="1"/>
  <c r="I377" i="9"/>
  <c r="I13" i="10" s="1"/>
  <c r="H377" i="9"/>
  <c r="H13" i="10" s="1"/>
  <c r="G377" i="9"/>
  <c r="G13" i="10" s="1"/>
  <c r="F377" i="9"/>
  <c r="F13" i="10" s="1"/>
  <c r="E377" i="9"/>
  <c r="D377" i="9"/>
  <c r="AI354" i="9"/>
  <c r="AH354" i="9"/>
  <c r="AG354" i="9"/>
  <c r="AG356" i="9" s="1"/>
  <c r="AF354" i="9"/>
  <c r="AE354" i="9"/>
  <c r="AD354" i="9"/>
  <c r="AC354" i="9"/>
  <c r="AB354" i="9"/>
  <c r="AA354" i="9"/>
  <c r="AA356" i="9" s="1"/>
  <c r="Z354" i="9"/>
  <c r="Y354" i="9"/>
  <c r="X354" i="9"/>
  <c r="W354" i="9"/>
  <c r="V354" i="9"/>
  <c r="U354" i="9"/>
  <c r="T354" i="9"/>
  <c r="S354" i="9"/>
  <c r="R354" i="9"/>
  <c r="Q354" i="9"/>
  <c r="P354" i="9"/>
  <c r="O354" i="9"/>
  <c r="O356" i="9" s="1"/>
  <c r="N354" i="9"/>
  <c r="M354" i="9"/>
  <c r="L354" i="9"/>
  <c r="K354" i="9"/>
  <c r="J354" i="9"/>
  <c r="I354" i="9"/>
  <c r="I355" i="9" s="1"/>
  <c r="H354" i="9"/>
  <c r="G354" i="9"/>
  <c r="F354" i="9"/>
  <c r="E354" i="9"/>
  <c r="D354" i="9"/>
  <c r="AI316" i="9"/>
  <c r="AI319" i="9" s="1"/>
  <c r="AH316" i="9"/>
  <c r="AG316" i="9"/>
  <c r="AF316" i="9"/>
  <c r="AF319" i="9" s="1"/>
  <c r="AE316" i="9"/>
  <c r="AE319" i="9" s="1"/>
  <c r="AD316" i="9"/>
  <c r="AC316" i="9"/>
  <c r="AC319" i="9" s="1"/>
  <c r="AB316" i="9"/>
  <c r="AA316" i="9"/>
  <c r="Z316" i="9"/>
  <c r="Z319" i="9" s="1"/>
  <c r="Y316" i="9"/>
  <c r="X316" i="9"/>
  <c r="X319" i="9" s="1"/>
  <c r="W316" i="9"/>
  <c r="W319" i="9" s="1"/>
  <c r="V316" i="9"/>
  <c r="V319" i="9" s="1"/>
  <c r="U316" i="9"/>
  <c r="T316" i="9"/>
  <c r="T319" i="9" s="1"/>
  <c r="S316" i="9"/>
  <c r="S319" i="9" s="1"/>
  <c r="R316" i="9"/>
  <c r="R319" i="9" s="1"/>
  <c r="Q316" i="9"/>
  <c r="Q319" i="9" s="1"/>
  <c r="P316" i="9"/>
  <c r="O316" i="9"/>
  <c r="N316" i="9"/>
  <c r="N319" i="9" s="1"/>
  <c r="M316" i="9"/>
  <c r="L316" i="9"/>
  <c r="L319" i="9" s="1"/>
  <c r="K316" i="9"/>
  <c r="K319" i="9" s="1"/>
  <c r="J316" i="9"/>
  <c r="I316" i="9"/>
  <c r="H316" i="9"/>
  <c r="H319" i="9" s="1"/>
  <c r="G316" i="9"/>
  <c r="F316" i="9"/>
  <c r="F319" i="9" s="1"/>
  <c r="E316" i="9"/>
  <c r="E319" i="9" s="1"/>
  <c r="D316" i="9"/>
  <c r="D319" i="9" s="1"/>
  <c r="AI299" i="9"/>
  <c r="AI302" i="9" s="1"/>
  <c r="AH299" i="9"/>
  <c r="AG299" i="9"/>
  <c r="AF299" i="9"/>
  <c r="AF302" i="9" s="1"/>
  <c r="AE299" i="9"/>
  <c r="AE302" i="9" s="1"/>
  <c r="AD299" i="9"/>
  <c r="AC299" i="9"/>
  <c r="AC302" i="9" s="1"/>
  <c r="AB299" i="9"/>
  <c r="AA299" i="9"/>
  <c r="Z299" i="9"/>
  <c r="Z302" i="9" s="1"/>
  <c r="Y299" i="9"/>
  <c r="X299" i="9"/>
  <c r="X302" i="9" s="1"/>
  <c r="W299" i="9"/>
  <c r="W302" i="9" s="1"/>
  <c r="V299" i="9"/>
  <c r="U299" i="9"/>
  <c r="U302" i="9" s="1"/>
  <c r="T299" i="9"/>
  <c r="T302" i="9" s="1"/>
  <c r="S299" i="9"/>
  <c r="S300" i="9" s="1"/>
  <c r="R299" i="9"/>
  <c r="Q299" i="9"/>
  <c r="Q302" i="9" s="1"/>
  <c r="P299" i="9"/>
  <c r="O299" i="9"/>
  <c r="N299" i="9"/>
  <c r="N302" i="9" s="1"/>
  <c r="M299" i="9"/>
  <c r="L299" i="9"/>
  <c r="L300" i="9" s="1"/>
  <c r="K299" i="9"/>
  <c r="K302" i="9" s="1"/>
  <c r="J299" i="9"/>
  <c r="I299" i="9"/>
  <c r="H299" i="9"/>
  <c r="H302" i="9" s="1"/>
  <c r="G299" i="9"/>
  <c r="F299" i="9"/>
  <c r="F302" i="9" s="1"/>
  <c r="E299" i="9"/>
  <c r="E302" i="9" s="1"/>
  <c r="D299" i="9"/>
  <c r="AI287" i="9"/>
  <c r="AH287" i="9"/>
  <c r="AG287" i="9"/>
  <c r="AF287" i="9"/>
  <c r="AE287" i="9"/>
  <c r="AE290" i="9" s="1"/>
  <c r="AD287" i="9"/>
  <c r="AD11" i="10" s="1"/>
  <c r="AC287" i="9"/>
  <c r="AC11" i="10" s="1"/>
  <c r="AB287" i="9"/>
  <c r="AB11" i="10" s="1"/>
  <c r="AA287" i="9"/>
  <c r="AA290" i="9" s="1"/>
  <c r="Z287" i="9"/>
  <c r="Y287" i="9"/>
  <c r="Y290" i="9" s="1"/>
  <c r="X287" i="9"/>
  <c r="X290" i="9" s="1"/>
  <c r="W287" i="9"/>
  <c r="W290" i="9" s="1"/>
  <c r="V287" i="9"/>
  <c r="U287" i="9"/>
  <c r="T287" i="9"/>
  <c r="S287" i="9"/>
  <c r="S290" i="9" s="1"/>
  <c r="R287" i="9"/>
  <c r="R290" i="9" s="1"/>
  <c r="Q287" i="9"/>
  <c r="Q290" i="9" s="1"/>
  <c r="P287" i="9"/>
  <c r="P290" i="9" s="1"/>
  <c r="O287" i="9"/>
  <c r="O290" i="9" s="1"/>
  <c r="N287" i="9"/>
  <c r="N290" i="9" s="1"/>
  <c r="M287" i="9"/>
  <c r="M290" i="9" s="1"/>
  <c r="L287" i="9"/>
  <c r="L290" i="9" s="1"/>
  <c r="K287" i="9"/>
  <c r="K290" i="9" s="1"/>
  <c r="J287" i="9"/>
  <c r="J290" i="9" s="1"/>
  <c r="I287" i="9"/>
  <c r="I11" i="10" s="1"/>
  <c r="H287" i="9"/>
  <c r="H290" i="9" s="1"/>
  <c r="G287" i="9"/>
  <c r="G290" i="9" s="1"/>
  <c r="F287" i="9"/>
  <c r="F290" i="9" s="1"/>
  <c r="E287" i="9"/>
  <c r="E290" i="9" s="1"/>
  <c r="D287" i="9"/>
  <c r="D290" i="9" s="1"/>
  <c r="E277" i="9"/>
  <c r="AI274" i="9"/>
  <c r="AI277" i="9" s="1"/>
  <c r="AH274" i="9"/>
  <c r="AH277" i="9" s="1"/>
  <c r="AG274" i="9"/>
  <c r="AG277" i="9" s="1"/>
  <c r="AF274" i="9"/>
  <c r="AF277" i="9" s="1"/>
  <c r="AE274" i="9"/>
  <c r="AE277" i="9" s="1"/>
  <c r="AD274" i="9"/>
  <c r="AC274" i="9"/>
  <c r="AB274" i="9"/>
  <c r="AB277" i="9" s="1"/>
  <c r="AA274" i="9"/>
  <c r="AA277" i="9" s="1"/>
  <c r="Z274" i="9"/>
  <c r="Y274" i="9"/>
  <c r="X274" i="9"/>
  <c r="W274" i="9"/>
  <c r="W277" i="9" s="1"/>
  <c r="V274" i="9"/>
  <c r="V277" i="9" s="1"/>
  <c r="U274" i="9"/>
  <c r="U277" i="9" s="1"/>
  <c r="T274" i="9"/>
  <c r="S274" i="9"/>
  <c r="S277" i="9" s="1"/>
  <c r="R274" i="9"/>
  <c r="R276" i="9" s="1"/>
  <c r="Q274" i="9"/>
  <c r="Q277" i="9" s="1"/>
  <c r="P274" i="9"/>
  <c r="P277" i="9" s="1"/>
  <c r="O274" i="9"/>
  <c r="O277" i="9" s="1"/>
  <c r="N274" i="9"/>
  <c r="N277" i="9" s="1"/>
  <c r="M274" i="9"/>
  <c r="M277" i="9" s="1"/>
  <c r="L274" i="9"/>
  <c r="K274" i="9"/>
  <c r="K277" i="9" s="1"/>
  <c r="J274" i="9"/>
  <c r="J277" i="9" s="1"/>
  <c r="I274" i="9"/>
  <c r="I277" i="9" s="1"/>
  <c r="H274" i="9"/>
  <c r="G274" i="9"/>
  <c r="F274" i="9"/>
  <c r="E274" i="9"/>
  <c r="D274" i="9"/>
  <c r="D277" i="9" s="1"/>
  <c r="AI262" i="9"/>
  <c r="AI265" i="9" s="1"/>
  <c r="AH262" i="9"/>
  <c r="AG262" i="9"/>
  <c r="AG265" i="9" s="1"/>
  <c r="AF262" i="9"/>
  <c r="AF265" i="9" s="1"/>
  <c r="AE262" i="9"/>
  <c r="AE265" i="9" s="1"/>
  <c r="AD262" i="9"/>
  <c r="AD265" i="9" s="1"/>
  <c r="AC262" i="9"/>
  <c r="AB262" i="9"/>
  <c r="AA262" i="9"/>
  <c r="Z262" i="9"/>
  <c r="Y262" i="9"/>
  <c r="Y265" i="9" s="1"/>
  <c r="X262" i="9"/>
  <c r="X265" i="9" s="1"/>
  <c r="W262" i="9"/>
  <c r="V262" i="9"/>
  <c r="U262" i="9"/>
  <c r="U265" i="9" s="1"/>
  <c r="T262" i="9"/>
  <c r="T265" i="9" s="1"/>
  <c r="S262" i="9"/>
  <c r="R262" i="9"/>
  <c r="Q262" i="9"/>
  <c r="P262" i="9"/>
  <c r="O262" i="9"/>
  <c r="O265" i="9" s="1"/>
  <c r="N262" i="9"/>
  <c r="M262" i="9"/>
  <c r="M265" i="9" s="1"/>
  <c r="L262" i="9"/>
  <c r="K262" i="9"/>
  <c r="J262" i="9"/>
  <c r="I262" i="9"/>
  <c r="I265" i="9" s="1"/>
  <c r="H262" i="9"/>
  <c r="H265" i="9" s="1"/>
  <c r="G262" i="9"/>
  <c r="G265" i="9" s="1"/>
  <c r="F262" i="9"/>
  <c r="E262" i="9"/>
  <c r="D262" i="9"/>
  <c r="D265" i="9" s="1"/>
  <c r="AF251" i="9"/>
  <c r="H251" i="9"/>
  <c r="J249" i="9"/>
  <c r="AI248" i="9"/>
  <c r="AH248" i="9"/>
  <c r="AG248" i="9"/>
  <c r="AG250" i="9" s="1"/>
  <c r="AF248" i="9"/>
  <c r="AE248" i="9"/>
  <c r="AD248" i="9"/>
  <c r="AC248" i="9"/>
  <c r="AB248" i="9"/>
  <c r="AB251" i="9" s="1"/>
  <c r="AA248" i="9"/>
  <c r="Z248" i="9"/>
  <c r="Z251" i="9" s="1"/>
  <c r="Y248" i="9"/>
  <c r="X248" i="9"/>
  <c r="W248" i="9"/>
  <c r="V248" i="9"/>
  <c r="U248" i="9"/>
  <c r="T248" i="9"/>
  <c r="S248" i="9"/>
  <c r="R248" i="9"/>
  <c r="Q248" i="9"/>
  <c r="P248" i="9"/>
  <c r="O248" i="9"/>
  <c r="O250" i="9" s="1"/>
  <c r="N248" i="9"/>
  <c r="N251" i="9" s="1"/>
  <c r="M248" i="9"/>
  <c r="L248" i="9"/>
  <c r="K248" i="9"/>
  <c r="J248" i="9"/>
  <c r="J251" i="9" s="1"/>
  <c r="I248" i="9"/>
  <c r="H248" i="9"/>
  <c r="G248" i="9"/>
  <c r="F248" i="9"/>
  <c r="E248" i="9"/>
  <c r="D248" i="9"/>
  <c r="D251" i="9" s="1"/>
  <c r="AI230" i="9"/>
  <c r="AH230" i="9"/>
  <c r="AG230" i="9"/>
  <c r="AG233" i="9" s="1"/>
  <c r="AF230" i="9"/>
  <c r="AE230" i="9"/>
  <c r="AD230" i="9"/>
  <c r="AC230" i="9"/>
  <c r="AB230" i="9"/>
  <c r="AB233" i="9" s="1"/>
  <c r="AA230" i="9"/>
  <c r="AA233" i="9" s="1"/>
  <c r="Z230" i="9"/>
  <c r="Y230" i="9"/>
  <c r="X230" i="9"/>
  <c r="W230" i="9"/>
  <c r="V230" i="9"/>
  <c r="U230" i="9"/>
  <c r="U233" i="9" s="1"/>
  <c r="T230" i="9"/>
  <c r="T233" i="9" s="1"/>
  <c r="S230" i="9"/>
  <c r="R230" i="9"/>
  <c r="Q230" i="9"/>
  <c r="P230" i="9"/>
  <c r="P233" i="9" s="1"/>
  <c r="O230" i="9"/>
  <c r="O233" i="9" s="1"/>
  <c r="N230" i="9"/>
  <c r="M230" i="9"/>
  <c r="L230" i="9"/>
  <c r="K230" i="9"/>
  <c r="J230" i="9"/>
  <c r="I230" i="9"/>
  <c r="I233" i="9" s="1"/>
  <c r="H230" i="9"/>
  <c r="H233" i="9" s="1"/>
  <c r="G230" i="9"/>
  <c r="G233" i="9" s="1"/>
  <c r="F230" i="9"/>
  <c r="E230" i="9"/>
  <c r="D230" i="9"/>
  <c r="AI223" i="9"/>
  <c r="AH223" i="9"/>
  <c r="AH226" i="9" s="1"/>
  <c r="AG223" i="9"/>
  <c r="AG226" i="9" s="1"/>
  <c r="AF223" i="9"/>
  <c r="AE223" i="9"/>
  <c r="AD223" i="9"/>
  <c r="AC223" i="9"/>
  <c r="AC224" i="9" s="1"/>
  <c r="AB223" i="9"/>
  <c r="AB226" i="9" s="1"/>
  <c r="AA223" i="9"/>
  <c r="AA226" i="9" s="1"/>
  <c r="Z223" i="9"/>
  <c r="Y223" i="9"/>
  <c r="Y226" i="9" s="1"/>
  <c r="X223" i="9"/>
  <c r="W223" i="9"/>
  <c r="V223" i="9"/>
  <c r="V226" i="9" s="1"/>
  <c r="U223" i="9"/>
  <c r="U226" i="9" s="1"/>
  <c r="T223" i="9"/>
  <c r="S223" i="9"/>
  <c r="S225" i="9" s="1"/>
  <c r="R223" i="9"/>
  <c r="Q223" i="9"/>
  <c r="P223" i="9"/>
  <c r="P226" i="9" s="1"/>
  <c r="O223" i="9"/>
  <c r="O226" i="9" s="1"/>
  <c r="N223" i="9"/>
  <c r="O225" i="9" s="1"/>
  <c r="M223" i="9"/>
  <c r="L223" i="9"/>
  <c r="K223" i="9"/>
  <c r="J223" i="9"/>
  <c r="J226" i="9" s="1"/>
  <c r="I223" i="9"/>
  <c r="I226" i="9" s="1"/>
  <c r="H223" i="9"/>
  <c r="H226" i="9" s="1"/>
  <c r="G223" i="9"/>
  <c r="G225" i="9" s="1"/>
  <c r="F223" i="9"/>
  <c r="E223" i="9"/>
  <c r="D223" i="9"/>
  <c r="AG224" i="9" s="1"/>
  <c r="AH218" i="9"/>
  <c r="AG218" i="9"/>
  <c r="AE218" i="9"/>
  <c r="AB218" i="9"/>
  <c r="AA218" i="9"/>
  <c r="Z218" i="9"/>
  <c r="Y218" i="9"/>
  <c r="V218" i="9"/>
  <c r="U218" i="9"/>
  <c r="T218" i="9"/>
  <c r="S218" i="9"/>
  <c r="P218" i="9"/>
  <c r="O218" i="9"/>
  <c r="M218" i="9"/>
  <c r="J218" i="9"/>
  <c r="I218" i="9"/>
  <c r="G218" i="9"/>
  <c r="AH216" i="9"/>
  <c r="AI208" i="9"/>
  <c r="AH208" i="9"/>
  <c r="AH211" i="9" s="1"/>
  <c r="AG208" i="9"/>
  <c r="AF208" i="9"/>
  <c r="AF210" i="9" s="1"/>
  <c r="AE208" i="9"/>
  <c r="AE211" i="9" s="1"/>
  <c r="AD208" i="9"/>
  <c r="AC208" i="9"/>
  <c r="AB208" i="9"/>
  <c r="AB211" i="9" s="1"/>
  <c r="AA208" i="9"/>
  <c r="Z208" i="9"/>
  <c r="Z210" i="9" s="1"/>
  <c r="Y208" i="9"/>
  <c r="Y211" i="9" s="1"/>
  <c r="X208" i="9"/>
  <c r="W208" i="9"/>
  <c r="V208" i="9"/>
  <c r="U208" i="9"/>
  <c r="T208" i="9"/>
  <c r="S208" i="9"/>
  <c r="S211" i="9" s="1"/>
  <c r="R208" i="9"/>
  <c r="Q208" i="9"/>
  <c r="P208" i="9"/>
  <c r="P211" i="9" s="1"/>
  <c r="O208" i="9"/>
  <c r="N208" i="9"/>
  <c r="N211" i="9" s="1"/>
  <c r="M208" i="9"/>
  <c r="M211" i="9" s="1"/>
  <c r="L208" i="9"/>
  <c r="K208" i="9"/>
  <c r="J208" i="9"/>
  <c r="J211" i="9" s="1"/>
  <c r="I208" i="9"/>
  <c r="H208" i="9"/>
  <c r="H210" i="9" s="1"/>
  <c r="G208" i="9"/>
  <c r="G211" i="9" s="1"/>
  <c r="F208" i="9"/>
  <c r="E208" i="9"/>
  <c r="D208" i="9"/>
  <c r="AI201" i="9"/>
  <c r="AH201" i="9"/>
  <c r="AH204" i="9" s="1"/>
  <c r="AG201" i="9"/>
  <c r="AG204" i="9" s="1"/>
  <c r="AF201" i="9"/>
  <c r="AE201" i="9"/>
  <c r="AD201" i="9"/>
  <c r="AD204" i="9" s="1"/>
  <c r="AC201" i="9"/>
  <c r="AB201" i="9"/>
  <c r="AB204" i="9" s="1"/>
  <c r="AA201" i="9"/>
  <c r="AA204" i="9" s="1"/>
  <c r="Z201" i="9"/>
  <c r="Z204" i="9" s="1"/>
  <c r="Y201" i="9"/>
  <c r="Y204" i="9" s="1"/>
  <c r="X201" i="9"/>
  <c r="W201" i="9"/>
  <c r="V201" i="9"/>
  <c r="V204" i="9" s="1"/>
  <c r="U201" i="9"/>
  <c r="U204" i="9" s="1"/>
  <c r="T201" i="9"/>
  <c r="S201" i="9"/>
  <c r="R201" i="9"/>
  <c r="R204" i="9" s="1"/>
  <c r="Q201" i="9"/>
  <c r="P201" i="9"/>
  <c r="P204" i="9" s="1"/>
  <c r="O201" i="9"/>
  <c r="O204" i="9" s="1"/>
  <c r="N201" i="9"/>
  <c r="N204" i="9" s="1"/>
  <c r="M201" i="9"/>
  <c r="L201" i="9"/>
  <c r="K201" i="9"/>
  <c r="J201" i="9"/>
  <c r="J204" i="9" s="1"/>
  <c r="I201" i="9"/>
  <c r="I204" i="9" s="1"/>
  <c r="H201" i="9"/>
  <c r="G201" i="9"/>
  <c r="F201" i="9"/>
  <c r="F204" i="9" s="1"/>
  <c r="E201" i="9"/>
  <c r="D201" i="9"/>
  <c r="D204" i="9" s="1"/>
  <c r="AB198" i="9"/>
  <c r="AD183" i="9"/>
  <c r="V183" i="9"/>
  <c r="L183" i="9"/>
  <c r="F183" i="9"/>
  <c r="R181" i="9"/>
  <c r="AI180" i="9"/>
  <c r="AH180" i="9"/>
  <c r="AH183" i="9" s="1"/>
  <c r="AG180" i="9"/>
  <c r="AG183" i="9" s="1"/>
  <c r="AF180" i="9"/>
  <c r="AE180" i="9"/>
  <c r="AD180" i="9"/>
  <c r="AC180" i="9"/>
  <c r="AB180" i="9"/>
  <c r="AA180" i="9"/>
  <c r="AA183" i="9" s="1"/>
  <c r="Z180" i="9"/>
  <c r="Y180" i="9"/>
  <c r="Y181" i="9" s="1"/>
  <c r="X180" i="9"/>
  <c r="X183" i="9" s="1"/>
  <c r="W180" i="9"/>
  <c r="V180" i="9"/>
  <c r="U180" i="9"/>
  <c r="U183" i="9" s="1"/>
  <c r="T180" i="9"/>
  <c r="S180" i="9"/>
  <c r="R180" i="9"/>
  <c r="R183" i="9" s="1"/>
  <c r="Q180" i="9"/>
  <c r="P180" i="9"/>
  <c r="O180" i="9"/>
  <c r="O183" i="9" s="1"/>
  <c r="N180" i="9"/>
  <c r="M180" i="9"/>
  <c r="L180" i="9"/>
  <c r="L181" i="9" s="1"/>
  <c r="K180" i="9"/>
  <c r="J180" i="9"/>
  <c r="J183" i="9" s="1"/>
  <c r="I180" i="9"/>
  <c r="I183" i="9" s="1"/>
  <c r="H180" i="9"/>
  <c r="G180" i="9"/>
  <c r="F180" i="9"/>
  <c r="E180" i="9"/>
  <c r="D180" i="9"/>
  <c r="AI173" i="9"/>
  <c r="AH173" i="9"/>
  <c r="AG173" i="9"/>
  <c r="AF173" i="9"/>
  <c r="AE173" i="9"/>
  <c r="AD173" i="9"/>
  <c r="AD176" i="9" s="1"/>
  <c r="AC173" i="9"/>
  <c r="AB173" i="9"/>
  <c r="AA173" i="9"/>
  <c r="AA176" i="9" s="1"/>
  <c r="Z173" i="9"/>
  <c r="Y173" i="9"/>
  <c r="X173" i="9"/>
  <c r="X176" i="9" s="1"/>
  <c r="W173" i="9"/>
  <c r="V173" i="9"/>
  <c r="U173" i="9"/>
  <c r="U176" i="9" s="1"/>
  <c r="T173" i="9"/>
  <c r="S173" i="9"/>
  <c r="R173" i="9"/>
  <c r="R176" i="9" s="1"/>
  <c r="Q173" i="9"/>
  <c r="P173" i="9"/>
  <c r="O173" i="9"/>
  <c r="N173" i="9"/>
  <c r="M173" i="9"/>
  <c r="L173" i="9"/>
  <c r="L176" i="9" s="1"/>
  <c r="K173" i="9"/>
  <c r="J173" i="9"/>
  <c r="I173" i="9"/>
  <c r="I176" i="9" s="1"/>
  <c r="H173" i="9"/>
  <c r="G173" i="9"/>
  <c r="F173" i="9"/>
  <c r="F176" i="9" s="1"/>
  <c r="E173" i="9"/>
  <c r="D173" i="9"/>
  <c r="D176" i="9" s="1"/>
  <c r="AI159" i="9"/>
  <c r="AI162" i="9" s="1"/>
  <c r="AH159" i="9"/>
  <c r="AG159" i="9"/>
  <c r="AF159" i="9"/>
  <c r="AF162" i="9" s="1"/>
  <c r="AE159" i="9"/>
  <c r="AD159" i="9"/>
  <c r="AD162" i="9" s="1"/>
  <c r="AC159" i="9"/>
  <c r="AC162" i="9" s="1"/>
  <c r="AB159" i="9"/>
  <c r="AA159" i="9"/>
  <c r="Z159" i="9"/>
  <c r="Z162" i="9" s="1"/>
  <c r="Y159" i="9"/>
  <c r="X159" i="9"/>
  <c r="X162" i="9" s="1"/>
  <c r="W159" i="9"/>
  <c r="W162" i="9" s="1"/>
  <c r="V159" i="9"/>
  <c r="U159" i="9"/>
  <c r="T159" i="9"/>
  <c r="T162" i="9" s="1"/>
  <c r="S159" i="9"/>
  <c r="R159" i="9"/>
  <c r="R162" i="9" s="1"/>
  <c r="Q159" i="9"/>
  <c r="Q162" i="9" s="1"/>
  <c r="P159" i="9"/>
  <c r="O159" i="9"/>
  <c r="N159" i="9"/>
  <c r="N162" i="9" s="1"/>
  <c r="M159" i="9"/>
  <c r="L159" i="9"/>
  <c r="K159" i="9"/>
  <c r="K162" i="9" s="1"/>
  <c r="J159" i="9"/>
  <c r="I159" i="9"/>
  <c r="H159" i="9"/>
  <c r="H162" i="9" s="1"/>
  <c r="G159" i="9"/>
  <c r="F159" i="9"/>
  <c r="F162" i="9" s="1"/>
  <c r="E159" i="9"/>
  <c r="E162" i="9" s="1"/>
  <c r="D159" i="9"/>
  <c r="AI152" i="9"/>
  <c r="AI155" i="9" s="1"/>
  <c r="AH152" i="9"/>
  <c r="AG152" i="9"/>
  <c r="AF152" i="9"/>
  <c r="AF155" i="9" s="1"/>
  <c r="AE152" i="9"/>
  <c r="AE155" i="9" s="1"/>
  <c r="AD152" i="9"/>
  <c r="AC152" i="9"/>
  <c r="AC155" i="9" s="1"/>
  <c r="AB152" i="9"/>
  <c r="AA152" i="9"/>
  <c r="Z152" i="9"/>
  <c r="Z155" i="9" s="1"/>
  <c r="Y152" i="9"/>
  <c r="Y155" i="9" s="1"/>
  <c r="X152" i="9"/>
  <c r="W152" i="9"/>
  <c r="W155" i="9" s="1"/>
  <c r="V152" i="9"/>
  <c r="U152" i="9"/>
  <c r="T152" i="9"/>
  <c r="T155" i="9" s="1"/>
  <c r="S152" i="9"/>
  <c r="S155" i="9" s="1"/>
  <c r="R152" i="9"/>
  <c r="Q152" i="9"/>
  <c r="Q155" i="9" s="1"/>
  <c r="P152" i="9"/>
  <c r="O152" i="9"/>
  <c r="N152" i="9"/>
  <c r="N155" i="9" s="1"/>
  <c r="M152" i="9"/>
  <c r="M155" i="9" s="1"/>
  <c r="L152" i="9"/>
  <c r="K152" i="9"/>
  <c r="K155" i="9" s="1"/>
  <c r="J152" i="9"/>
  <c r="I152" i="9"/>
  <c r="H152" i="9"/>
  <c r="H155" i="9" s="1"/>
  <c r="G152" i="9"/>
  <c r="G155" i="9" s="1"/>
  <c r="F152" i="9"/>
  <c r="E152" i="9"/>
  <c r="E155" i="9" s="1"/>
  <c r="D152" i="9"/>
  <c r="AI145" i="9"/>
  <c r="AI148" i="9" s="1"/>
  <c r="AH145" i="9"/>
  <c r="AG145" i="9"/>
  <c r="AF145" i="9"/>
  <c r="AF148" i="9" s="1"/>
  <c r="AE145" i="9"/>
  <c r="AE148" i="9" s="1"/>
  <c r="AD145" i="9"/>
  <c r="AC145" i="9"/>
  <c r="AC148" i="9" s="1"/>
  <c r="AB145" i="9"/>
  <c r="AA145" i="9"/>
  <c r="Z145" i="9"/>
  <c r="Z148" i="9" s="1"/>
  <c r="Y145" i="9"/>
  <c r="Y148" i="9" s="1"/>
  <c r="X145" i="9"/>
  <c r="W145" i="9"/>
  <c r="V145" i="9"/>
  <c r="U145" i="9"/>
  <c r="T145" i="9"/>
  <c r="T148" i="9" s="1"/>
  <c r="S145" i="9"/>
  <c r="S148" i="9" s="1"/>
  <c r="R145" i="9"/>
  <c r="R148" i="9" s="1"/>
  <c r="Q145" i="9"/>
  <c r="Q148" i="9" s="1"/>
  <c r="P145" i="9"/>
  <c r="O145" i="9"/>
  <c r="N145" i="9"/>
  <c r="N148" i="9" s="1"/>
  <c r="M145" i="9"/>
  <c r="M148" i="9" s="1"/>
  <c r="L145" i="9"/>
  <c r="K145" i="9"/>
  <c r="K148" i="9" s="1"/>
  <c r="J145" i="9"/>
  <c r="I145" i="9"/>
  <c r="H145" i="9"/>
  <c r="H148" i="9" s="1"/>
  <c r="G145" i="9"/>
  <c r="G148" i="9" s="1"/>
  <c r="F145" i="9"/>
  <c r="E145" i="9"/>
  <c r="D145" i="9"/>
  <c r="AL146" i="9" s="1"/>
  <c r="AI138" i="9"/>
  <c r="AH138" i="9"/>
  <c r="AG138" i="9"/>
  <c r="AF138" i="9"/>
  <c r="AF141" i="9" s="1"/>
  <c r="AE138" i="9"/>
  <c r="AE141" i="9" s="1"/>
  <c r="AD138" i="9"/>
  <c r="AD141" i="9" s="1"/>
  <c r="AC138" i="9"/>
  <c r="AC141" i="9" s="1"/>
  <c r="AB138" i="9"/>
  <c r="AA138" i="9"/>
  <c r="Z138" i="9"/>
  <c r="Z141" i="9" s="1"/>
  <c r="Y138" i="9"/>
  <c r="Y141" i="9" s="1"/>
  <c r="X138" i="9"/>
  <c r="W138" i="9"/>
  <c r="W141" i="9" s="1"/>
  <c r="V138" i="9"/>
  <c r="U138" i="9"/>
  <c r="T138" i="9"/>
  <c r="T141" i="9" s="1"/>
  <c r="S138" i="9"/>
  <c r="S141" i="9" s="1"/>
  <c r="R138" i="9"/>
  <c r="R141" i="9" s="1"/>
  <c r="Q138" i="9"/>
  <c r="Q141" i="9" s="1"/>
  <c r="P138" i="9"/>
  <c r="O138" i="9"/>
  <c r="N138" i="9"/>
  <c r="N141" i="9" s="1"/>
  <c r="M138" i="9"/>
  <c r="M141" i="9" s="1"/>
  <c r="L138" i="9"/>
  <c r="K138" i="9"/>
  <c r="K141" i="9" s="1"/>
  <c r="J138" i="9"/>
  <c r="I138" i="9"/>
  <c r="H138" i="9"/>
  <c r="H141" i="9" s="1"/>
  <c r="G138" i="9"/>
  <c r="G141" i="9" s="1"/>
  <c r="F138" i="9"/>
  <c r="E138" i="9"/>
  <c r="E141" i="9" s="1"/>
  <c r="D138" i="9"/>
  <c r="AI96" i="9"/>
  <c r="AI83" i="9" s="1"/>
  <c r="AI7" i="10" s="1"/>
  <c r="AH96" i="9"/>
  <c r="AH83" i="9" s="1"/>
  <c r="AH7" i="10" s="1"/>
  <c r="AG96" i="9"/>
  <c r="AF96" i="9"/>
  <c r="AF99" i="9" s="1"/>
  <c r="AE96" i="9"/>
  <c r="AE99" i="9" s="1"/>
  <c r="AD96" i="9"/>
  <c r="AD83" i="9" s="1"/>
  <c r="AD7" i="10" s="1"/>
  <c r="AC96" i="9"/>
  <c r="AC83" i="9" s="1"/>
  <c r="AC86" i="9" s="1"/>
  <c r="AB96" i="9"/>
  <c r="AB83" i="9" s="1"/>
  <c r="AB7" i="10" s="1"/>
  <c r="AA96" i="9"/>
  <c r="Z96" i="9"/>
  <c r="Z99" i="9" s="1"/>
  <c r="Y96" i="9"/>
  <c r="Y99" i="9" s="1"/>
  <c r="X96" i="9"/>
  <c r="W96" i="9"/>
  <c r="V96" i="9"/>
  <c r="V83" i="9" s="1"/>
  <c r="V7" i="10" s="1"/>
  <c r="U96" i="9"/>
  <c r="T96" i="9"/>
  <c r="T99" i="9" s="1"/>
  <c r="S96" i="9"/>
  <c r="S99" i="9" s="1"/>
  <c r="R96" i="9"/>
  <c r="R83" i="9" s="1"/>
  <c r="R7" i="10" s="1"/>
  <c r="Q96" i="9"/>
  <c r="Q83" i="9" s="1"/>
  <c r="Q86" i="9" s="1"/>
  <c r="P96" i="9"/>
  <c r="P83" i="9" s="1"/>
  <c r="P7" i="10" s="1"/>
  <c r="O96" i="9"/>
  <c r="N96" i="9"/>
  <c r="N99" i="9" s="1"/>
  <c r="M96" i="9"/>
  <c r="M99" i="9" s="1"/>
  <c r="L96" i="9"/>
  <c r="K96" i="9"/>
  <c r="K83" i="9" s="1"/>
  <c r="K86" i="9" s="1"/>
  <c r="J96" i="9"/>
  <c r="J83" i="9" s="1"/>
  <c r="J7" i="10" s="1"/>
  <c r="I96" i="9"/>
  <c r="H96" i="9"/>
  <c r="H99" i="9" s="1"/>
  <c r="G96" i="9"/>
  <c r="G99" i="9" s="1"/>
  <c r="F96" i="9"/>
  <c r="F99" i="9" s="1"/>
  <c r="E96" i="9"/>
  <c r="E83" i="9" s="1"/>
  <c r="E86" i="9" s="1"/>
  <c r="D96" i="9"/>
  <c r="AL97" i="9" s="1"/>
  <c r="W83" i="9"/>
  <c r="W86" i="9" s="1"/>
  <c r="AI69" i="9"/>
  <c r="AI72" i="9" s="1"/>
  <c r="AH69" i="9"/>
  <c r="AG69" i="9"/>
  <c r="AF69" i="9"/>
  <c r="AF72" i="9" s="1"/>
  <c r="AE69" i="9"/>
  <c r="AE72" i="9" s="1"/>
  <c r="AD69" i="9"/>
  <c r="AD72" i="9" s="1"/>
  <c r="AC69" i="9"/>
  <c r="AC72" i="9" s="1"/>
  <c r="AB69" i="9"/>
  <c r="AA69" i="9"/>
  <c r="Z69" i="9"/>
  <c r="Z72" i="9" s="1"/>
  <c r="Y69" i="9"/>
  <c r="Y72" i="9" s="1"/>
  <c r="X69" i="9"/>
  <c r="W69" i="9"/>
  <c r="W72" i="9" s="1"/>
  <c r="V69" i="9"/>
  <c r="U69" i="9"/>
  <c r="T69" i="9"/>
  <c r="T72" i="9" s="1"/>
  <c r="S69" i="9"/>
  <c r="S72" i="9" s="1"/>
  <c r="R69" i="9"/>
  <c r="Q69" i="9"/>
  <c r="Q72" i="9" s="1"/>
  <c r="P69" i="9"/>
  <c r="O69" i="9"/>
  <c r="N69" i="9"/>
  <c r="N72" i="9" s="1"/>
  <c r="M69" i="9"/>
  <c r="M72" i="9" s="1"/>
  <c r="L69" i="9"/>
  <c r="K69" i="9"/>
  <c r="K72" i="9" s="1"/>
  <c r="J69" i="9"/>
  <c r="I69" i="9"/>
  <c r="H69" i="9"/>
  <c r="H72" i="9" s="1"/>
  <c r="G69" i="9"/>
  <c r="G72" i="9" s="1"/>
  <c r="F69" i="9"/>
  <c r="E69" i="9"/>
  <c r="E72" i="9" s="1"/>
  <c r="D69" i="9"/>
  <c r="AI62" i="9"/>
  <c r="AH62" i="9"/>
  <c r="AH65" i="9" s="1"/>
  <c r="AG62" i="9"/>
  <c r="AF62" i="9"/>
  <c r="AF65" i="9" s="1"/>
  <c r="AE62" i="9"/>
  <c r="AE65" i="9" s="1"/>
  <c r="AD62" i="9"/>
  <c r="AD65" i="9" s="1"/>
  <c r="AC62" i="9"/>
  <c r="AB62" i="9"/>
  <c r="AA62" i="9"/>
  <c r="Z62" i="9"/>
  <c r="Z65" i="9" s="1"/>
  <c r="Y62" i="9"/>
  <c r="Y65" i="9" s="1"/>
  <c r="X62" i="9"/>
  <c r="W62" i="9"/>
  <c r="V62" i="9"/>
  <c r="V65" i="9" s="1"/>
  <c r="U62" i="9"/>
  <c r="T62" i="9"/>
  <c r="T65" i="9" s="1"/>
  <c r="S62" i="9"/>
  <c r="S65" i="9" s="1"/>
  <c r="R62" i="9"/>
  <c r="Q62" i="9"/>
  <c r="P62" i="9"/>
  <c r="O62" i="9"/>
  <c r="N62" i="9"/>
  <c r="N65" i="9" s="1"/>
  <c r="M62" i="9"/>
  <c r="M65" i="9" s="1"/>
  <c r="L62" i="9"/>
  <c r="L65" i="9" s="1"/>
  <c r="K62" i="9"/>
  <c r="K65" i="9" s="1"/>
  <c r="J62" i="9"/>
  <c r="J65" i="9" s="1"/>
  <c r="I62" i="9"/>
  <c r="H62" i="9"/>
  <c r="H65" i="9" s="1"/>
  <c r="G62" i="9"/>
  <c r="G65" i="9" s="1"/>
  <c r="F62" i="9"/>
  <c r="E62" i="9"/>
  <c r="E65" i="9" s="1"/>
  <c r="D62" i="9"/>
  <c r="AL63" i="9" s="1"/>
  <c r="AI55" i="9"/>
  <c r="AH55" i="9"/>
  <c r="AG55" i="9"/>
  <c r="AF55" i="9"/>
  <c r="AF58" i="9" s="1"/>
  <c r="AE55" i="9"/>
  <c r="AE58" i="9" s="1"/>
  <c r="AD55" i="9"/>
  <c r="AD58" i="9" s="1"/>
  <c r="AC55" i="9"/>
  <c r="AC58" i="9" s="1"/>
  <c r="AB55" i="9"/>
  <c r="AB58" i="9" s="1"/>
  <c r="AA55" i="9"/>
  <c r="AA58" i="9" s="1"/>
  <c r="Z55" i="9"/>
  <c r="Z58" i="9" s="1"/>
  <c r="Y55" i="9"/>
  <c r="Y58" i="9" s="1"/>
  <c r="X55" i="9"/>
  <c r="W55" i="9"/>
  <c r="V55" i="9"/>
  <c r="U55" i="9"/>
  <c r="U58" i="9" s="1"/>
  <c r="T55" i="9"/>
  <c r="T58" i="9" s="1"/>
  <c r="S55" i="9"/>
  <c r="S58" i="9" s="1"/>
  <c r="R55" i="9"/>
  <c r="Q55" i="9"/>
  <c r="Q58" i="9" s="1"/>
  <c r="P55" i="9"/>
  <c r="P58" i="9" s="1"/>
  <c r="O55" i="9"/>
  <c r="O58" i="9" s="1"/>
  <c r="N55" i="9"/>
  <c r="N58" i="9" s="1"/>
  <c r="M55" i="9"/>
  <c r="M58" i="9" s="1"/>
  <c r="L55" i="9"/>
  <c r="K55" i="9"/>
  <c r="J55" i="9"/>
  <c r="J58" i="9" s="1"/>
  <c r="I55" i="9"/>
  <c r="I58" i="9" s="1"/>
  <c r="H55" i="9"/>
  <c r="H58" i="9" s="1"/>
  <c r="G55" i="9"/>
  <c r="G58" i="9" s="1"/>
  <c r="F55" i="9"/>
  <c r="F58" i="9" s="1"/>
  <c r="E55" i="9"/>
  <c r="E58" i="9" s="1"/>
  <c r="D55" i="9"/>
  <c r="AL56" i="9" s="1"/>
  <c r="AI44" i="9"/>
  <c r="AI47" i="9" s="1"/>
  <c r="AH44" i="9"/>
  <c r="AH47" i="9" s="1"/>
  <c r="AG44" i="9"/>
  <c r="AG47" i="9" s="1"/>
  <c r="AF44" i="9"/>
  <c r="AF47" i="9" s="1"/>
  <c r="AE44" i="9"/>
  <c r="AD44" i="9"/>
  <c r="AD47" i="9" s="1"/>
  <c r="AC44" i="9"/>
  <c r="AC47" i="9" s="1"/>
  <c r="AB44" i="9"/>
  <c r="AB47" i="9" s="1"/>
  <c r="AA44" i="9"/>
  <c r="AA47" i="9" s="1"/>
  <c r="Z44" i="9"/>
  <c r="Z47" i="9" s="1"/>
  <c r="Y44" i="9"/>
  <c r="X44" i="9"/>
  <c r="X47" i="9" s="1"/>
  <c r="W44" i="9"/>
  <c r="W47" i="9" s="1"/>
  <c r="V44" i="9"/>
  <c r="V47" i="9" s="1"/>
  <c r="U44" i="9"/>
  <c r="U47" i="9" s="1"/>
  <c r="T44" i="9"/>
  <c r="T47" i="9" s="1"/>
  <c r="S44" i="9"/>
  <c r="R44" i="9"/>
  <c r="R47" i="9" s="1"/>
  <c r="Q44" i="9"/>
  <c r="Q47" i="9" s="1"/>
  <c r="P44" i="9"/>
  <c r="P47" i="9" s="1"/>
  <c r="O44" i="9"/>
  <c r="O47" i="9" s="1"/>
  <c r="N44" i="9"/>
  <c r="N47" i="9" s="1"/>
  <c r="M44" i="9"/>
  <c r="L44" i="9"/>
  <c r="L47" i="9" s="1"/>
  <c r="K44" i="9"/>
  <c r="K47" i="9" s="1"/>
  <c r="J44" i="9"/>
  <c r="J47" i="9" s="1"/>
  <c r="I44" i="9"/>
  <c r="I47" i="9" s="1"/>
  <c r="H44" i="9"/>
  <c r="H47" i="9" s="1"/>
  <c r="G44" i="9"/>
  <c r="F44" i="9"/>
  <c r="F47" i="9" s="1"/>
  <c r="E44" i="9"/>
  <c r="E47" i="9" s="1"/>
  <c r="D44" i="9"/>
  <c r="AI37" i="9"/>
  <c r="AI40" i="9" s="1"/>
  <c r="AH37" i="9"/>
  <c r="AH40" i="9" s="1"/>
  <c r="AG37" i="9"/>
  <c r="AG40" i="9" s="1"/>
  <c r="AF37" i="9"/>
  <c r="AF40" i="9" s="1"/>
  <c r="AE37" i="9"/>
  <c r="AE40" i="9" s="1"/>
  <c r="AD37" i="9"/>
  <c r="AD40" i="9" s="1"/>
  <c r="AC37" i="9"/>
  <c r="AC40" i="9" s="1"/>
  <c r="AB37" i="9"/>
  <c r="AB40" i="9" s="1"/>
  <c r="AA37" i="9"/>
  <c r="AA40" i="9" s="1"/>
  <c r="Z37" i="9"/>
  <c r="Z40" i="9" s="1"/>
  <c r="Y37" i="9"/>
  <c r="Y40" i="9" s="1"/>
  <c r="X37" i="9"/>
  <c r="W37" i="9"/>
  <c r="W40" i="9" s="1"/>
  <c r="V37" i="9"/>
  <c r="V40" i="9" s="1"/>
  <c r="U37" i="9"/>
  <c r="U40" i="9" s="1"/>
  <c r="T37" i="9"/>
  <c r="T40" i="9" s="1"/>
  <c r="S37" i="9"/>
  <c r="R37" i="9"/>
  <c r="Q37" i="9"/>
  <c r="Q40" i="9" s="1"/>
  <c r="P37" i="9"/>
  <c r="P40" i="9" s="1"/>
  <c r="O37" i="9"/>
  <c r="O40" i="9" s="1"/>
  <c r="N37" i="9"/>
  <c r="N40" i="9" s="1"/>
  <c r="M37" i="9"/>
  <c r="M40" i="9" s="1"/>
  <c r="L37" i="9"/>
  <c r="L40" i="9" s="1"/>
  <c r="K37" i="9"/>
  <c r="K40" i="9" s="1"/>
  <c r="J37" i="9"/>
  <c r="J40" i="9" s="1"/>
  <c r="I37" i="9"/>
  <c r="I40" i="9" s="1"/>
  <c r="H37" i="9"/>
  <c r="H40" i="9" s="1"/>
  <c r="G37" i="9"/>
  <c r="F37" i="9"/>
  <c r="E37" i="9"/>
  <c r="E40" i="9" s="1"/>
  <c r="D37" i="9"/>
  <c r="AL38" i="9" s="1"/>
  <c r="AI29" i="9"/>
  <c r="AI32" i="9" s="1"/>
  <c r="AH29" i="9"/>
  <c r="AH32" i="9" s="1"/>
  <c r="AG29" i="9"/>
  <c r="AG32" i="9" s="1"/>
  <c r="AF29" i="9"/>
  <c r="AF32" i="9" s="1"/>
  <c r="AE29" i="9"/>
  <c r="AD29" i="9"/>
  <c r="AD32" i="9" s="1"/>
  <c r="AC29" i="9"/>
  <c r="AC32" i="9" s="1"/>
  <c r="AB29" i="9"/>
  <c r="AB32" i="9" s="1"/>
  <c r="AA29" i="9"/>
  <c r="AA32" i="9" s="1"/>
  <c r="Z29" i="9"/>
  <c r="Z32" i="9" s="1"/>
  <c r="Y29" i="9"/>
  <c r="X29" i="9"/>
  <c r="X32" i="9" s="1"/>
  <c r="W29" i="9"/>
  <c r="W32" i="9" s="1"/>
  <c r="V29" i="9"/>
  <c r="V32" i="9" s="1"/>
  <c r="U29" i="9"/>
  <c r="U32" i="9" s="1"/>
  <c r="T29" i="9"/>
  <c r="T32" i="9" s="1"/>
  <c r="S29" i="9"/>
  <c r="R29" i="9"/>
  <c r="R32" i="9" s="1"/>
  <c r="Q29" i="9"/>
  <c r="Q32" i="9" s="1"/>
  <c r="P29" i="9"/>
  <c r="P32" i="9" s="1"/>
  <c r="O29" i="9"/>
  <c r="O32" i="9" s="1"/>
  <c r="N29" i="9"/>
  <c r="N32" i="9" s="1"/>
  <c r="M29" i="9"/>
  <c r="L29" i="9"/>
  <c r="L32" i="9" s="1"/>
  <c r="K29" i="9"/>
  <c r="K32" i="9" s="1"/>
  <c r="J29" i="9"/>
  <c r="J32" i="9" s="1"/>
  <c r="I29" i="9"/>
  <c r="I32" i="9" s="1"/>
  <c r="H29" i="9"/>
  <c r="H32" i="9" s="1"/>
  <c r="G29" i="9"/>
  <c r="F29" i="9"/>
  <c r="F32" i="9" s="1"/>
  <c r="E29" i="9"/>
  <c r="E32" i="9" s="1"/>
  <c r="D29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4" i="8"/>
  <c r="C14" i="8"/>
  <c r="C13" i="8"/>
  <c r="C12" i="8"/>
  <c r="C11" i="8"/>
  <c r="C10" i="8"/>
  <c r="C9" i="8"/>
  <c r="C7" i="8"/>
  <c r="C6" i="8"/>
  <c r="AJ406" i="7"/>
  <c r="AJ377" i="7"/>
  <c r="AJ316" i="7"/>
  <c r="AJ96" i="7"/>
  <c r="AJ138" i="7"/>
  <c r="AJ145" i="7"/>
  <c r="AJ152" i="7"/>
  <c r="AJ159" i="7"/>
  <c r="AJ287" i="7"/>
  <c r="AJ69" i="7"/>
  <c r="AK71" i="7" s="1"/>
  <c r="AJ62" i="7"/>
  <c r="AJ55" i="7"/>
  <c r="AJ44" i="7"/>
  <c r="AK46" i="7" s="1"/>
  <c r="AJ37" i="7"/>
  <c r="AK39" i="7" s="1"/>
  <c r="AJ29" i="7"/>
  <c r="AK31" i="7" s="1"/>
  <c r="AJ12" i="7"/>
  <c r="AJ11" i="7"/>
  <c r="AI406" i="7"/>
  <c r="AH406" i="7"/>
  <c r="AG406" i="7"/>
  <c r="AF406" i="7"/>
  <c r="AE406" i="7"/>
  <c r="AD406" i="7"/>
  <c r="AC406" i="7"/>
  <c r="AB406" i="7"/>
  <c r="AA406" i="7"/>
  <c r="Z406" i="7"/>
  <c r="Y406" i="7"/>
  <c r="X406" i="7"/>
  <c r="W406" i="7"/>
  <c r="V406" i="7"/>
  <c r="U406" i="7"/>
  <c r="T406" i="7"/>
  <c r="S406" i="7"/>
  <c r="R406" i="7"/>
  <c r="Q406" i="7"/>
  <c r="P406" i="7"/>
  <c r="O406" i="7"/>
  <c r="N406" i="7"/>
  <c r="M406" i="7"/>
  <c r="L406" i="7"/>
  <c r="K406" i="7"/>
  <c r="J406" i="7"/>
  <c r="I406" i="7"/>
  <c r="H406" i="7"/>
  <c r="G406" i="7"/>
  <c r="F406" i="7"/>
  <c r="E406" i="7"/>
  <c r="D406" i="7"/>
  <c r="AD395" i="7"/>
  <c r="AE394" i="7"/>
  <c r="M394" i="7"/>
  <c r="AI393" i="7"/>
  <c r="AI395" i="7" s="1"/>
  <c r="AH393" i="7"/>
  <c r="AH395" i="7" s="1"/>
  <c r="AG393" i="7"/>
  <c r="AF393" i="7"/>
  <c r="AE393" i="7"/>
  <c r="AE395" i="7" s="1"/>
  <c r="AD393" i="7"/>
  <c r="AC393" i="7"/>
  <c r="AB393" i="7"/>
  <c r="AB395" i="7" s="1"/>
  <c r="AA393" i="7"/>
  <c r="Z393" i="7"/>
  <c r="Y393" i="7"/>
  <c r="Y395" i="7" s="1"/>
  <c r="X393" i="7"/>
  <c r="W393" i="7"/>
  <c r="V393" i="7"/>
  <c r="V395" i="7" s="1"/>
  <c r="U393" i="7"/>
  <c r="T393" i="7"/>
  <c r="S393" i="7"/>
  <c r="S395" i="7" s="1"/>
  <c r="R393" i="7"/>
  <c r="Q393" i="7"/>
  <c r="P393" i="7"/>
  <c r="P395" i="7" s="1"/>
  <c r="O393" i="7"/>
  <c r="N393" i="7"/>
  <c r="M393" i="7"/>
  <c r="M395" i="7" s="1"/>
  <c r="L393" i="7"/>
  <c r="L395" i="7" s="1"/>
  <c r="K393" i="7"/>
  <c r="J393" i="7"/>
  <c r="J395" i="7" s="1"/>
  <c r="I393" i="7"/>
  <c r="H393" i="7"/>
  <c r="G393" i="7"/>
  <c r="G395" i="7" s="1"/>
  <c r="F393" i="7"/>
  <c r="F395" i="7" s="1"/>
  <c r="E393" i="7"/>
  <c r="D393" i="7"/>
  <c r="AI377" i="7"/>
  <c r="AI13" i="8" s="1"/>
  <c r="AH377" i="7"/>
  <c r="AH13" i="8" s="1"/>
  <c r="AG377" i="7"/>
  <c r="AG13" i="8" s="1"/>
  <c r="AF377" i="7"/>
  <c r="AF13" i="8" s="1"/>
  <c r="AE377" i="7"/>
  <c r="AE13" i="8" s="1"/>
  <c r="AD377" i="7"/>
  <c r="AD13" i="8" s="1"/>
  <c r="AC377" i="7"/>
  <c r="AC13" i="8" s="1"/>
  <c r="AB377" i="7"/>
  <c r="AB13" i="8" s="1"/>
  <c r="AA377" i="7"/>
  <c r="AA13" i="8" s="1"/>
  <c r="Z377" i="7"/>
  <c r="Z13" i="8" s="1"/>
  <c r="Y377" i="7"/>
  <c r="Y13" i="8" s="1"/>
  <c r="X377" i="7"/>
  <c r="X13" i="8" s="1"/>
  <c r="W377" i="7"/>
  <c r="W13" i="8" s="1"/>
  <c r="V377" i="7"/>
  <c r="V13" i="8" s="1"/>
  <c r="U377" i="7"/>
  <c r="U13" i="8" s="1"/>
  <c r="T377" i="7"/>
  <c r="T13" i="8" s="1"/>
  <c r="S377" i="7"/>
  <c r="S13" i="8" s="1"/>
  <c r="R377" i="7"/>
  <c r="R13" i="8" s="1"/>
  <c r="Q377" i="7"/>
  <c r="Q13" i="8" s="1"/>
  <c r="P377" i="7"/>
  <c r="P13" i="8" s="1"/>
  <c r="O377" i="7"/>
  <c r="O13" i="8" s="1"/>
  <c r="N377" i="7"/>
  <c r="N13" i="8" s="1"/>
  <c r="M377" i="7"/>
  <c r="M13" i="8" s="1"/>
  <c r="L377" i="7"/>
  <c r="L13" i="8" s="1"/>
  <c r="K377" i="7"/>
  <c r="K13" i="8" s="1"/>
  <c r="J377" i="7"/>
  <c r="J13" i="8" s="1"/>
  <c r="I377" i="7"/>
  <c r="I13" i="8" s="1"/>
  <c r="H377" i="7"/>
  <c r="H13" i="8" s="1"/>
  <c r="G377" i="7"/>
  <c r="G13" i="8" s="1"/>
  <c r="F377" i="7"/>
  <c r="F13" i="8" s="1"/>
  <c r="E377" i="7"/>
  <c r="E13" i="8" s="1"/>
  <c r="D377" i="7"/>
  <c r="AG355" i="7"/>
  <c r="AI354" i="7"/>
  <c r="AH354" i="7"/>
  <c r="AG354" i="7"/>
  <c r="AF354" i="7"/>
  <c r="AF356" i="7" s="1"/>
  <c r="AE354" i="7"/>
  <c r="AD354" i="7"/>
  <c r="AD356" i="7" s="1"/>
  <c r="AC354" i="7"/>
  <c r="AB354" i="7"/>
  <c r="AA354" i="7"/>
  <c r="Z354" i="7"/>
  <c r="Z356" i="7" s="1"/>
  <c r="Y354" i="7"/>
  <c r="X354" i="7"/>
  <c r="X356" i="7" s="1"/>
  <c r="W354" i="7"/>
  <c r="V354" i="7"/>
  <c r="U354" i="7"/>
  <c r="T354" i="7"/>
  <c r="T356" i="7" s="1"/>
  <c r="S354" i="7"/>
  <c r="R354" i="7"/>
  <c r="R356" i="7" s="1"/>
  <c r="Q354" i="7"/>
  <c r="P354" i="7"/>
  <c r="O354" i="7"/>
  <c r="O356" i="7" s="1"/>
  <c r="N354" i="7"/>
  <c r="N356" i="7" s="1"/>
  <c r="M354" i="7"/>
  <c r="L354" i="7"/>
  <c r="L356" i="7" s="1"/>
  <c r="K354" i="7"/>
  <c r="J354" i="7"/>
  <c r="I354" i="7"/>
  <c r="I356" i="7" s="1"/>
  <c r="H354" i="7"/>
  <c r="H356" i="7" s="1"/>
  <c r="G354" i="7"/>
  <c r="F354" i="7"/>
  <c r="F356" i="7" s="1"/>
  <c r="E354" i="7"/>
  <c r="D354" i="7"/>
  <c r="AI316" i="7"/>
  <c r="AI319" i="7" s="1"/>
  <c r="AH316" i="7"/>
  <c r="AG316" i="7"/>
  <c r="AF316" i="7"/>
  <c r="AE316" i="7"/>
  <c r="AE319" i="7" s="1"/>
  <c r="AD316" i="7"/>
  <c r="AC316" i="7"/>
  <c r="AC319" i="7" s="1"/>
  <c r="AB316" i="7"/>
  <c r="AA316" i="7"/>
  <c r="Z316" i="7"/>
  <c r="Y316" i="7"/>
  <c r="Y319" i="7" s="1"/>
  <c r="X316" i="7"/>
  <c r="W316" i="7"/>
  <c r="W319" i="7" s="1"/>
  <c r="V316" i="7"/>
  <c r="U316" i="7"/>
  <c r="T316" i="7"/>
  <c r="T319" i="7" s="1"/>
  <c r="S316" i="7"/>
  <c r="S319" i="7" s="1"/>
  <c r="R316" i="7"/>
  <c r="Q316" i="7"/>
  <c r="Q319" i="7" s="1"/>
  <c r="P316" i="7"/>
  <c r="O316" i="7"/>
  <c r="N316" i="7"/>
  <c r="N319" i="7" s="1"/>
  <c r="M316" i="7"/>
  <c r="M319" i="7" s="1"/>
  <c r="L316" i="7"/>
  <c r="K316" i="7"/>
  <c r="K319" i="7" s="1"/>
  <c r="J316" i="7"/>
  <c r="I316" i="7"/>
  <c r="H316" i="7"/>
  <c r="H319" i="7" s="1"/>
  <c r="G316" i="7"/>
  <c r="G319" i="7" s="1"/>
  <c r="F316" i="7"/>
  <c r="E316" i="7"/>
  <c r="E319" i="7" s="1"/>
  <c r="D316" i="7"/>
  <c r="H302" i="7"/>
  <c r="W300" i="7"/>
  <c r="K300" i="7"/>
  <c r="AI299" i="7"/>
  <c r="AI302" i="7" s="1"/>
  <c r="AH299" i="7"/>
  <c r="AG299" i="7"/>
  <c r="AF299" i="7"/>
  <c r="AE299" i="7"/>
  <c r="AE302" i="7" s="1"/>
  <c r="AD299" i="7"/>
  <c r="AC299" i="7"/>
  <c r="AC302" i="7" s="1"/>
  <c r="AB299" i="7"/>
  <c r="AA299" i="7"/>
  <c r="AA301" i="7" s="1"/>
  <c r="Z299" i="7"/>
  <c r="Y299" i="7"/>
  <c r="Y302" i="7" s="1"/>
  <c r="X299" i="7"/>
  <c r="W299" i="7"/>
  <c r="W302" i="7" s="1"/>
  <c r="V299" i="7"/>
  <c r="U299" i="7"/>
  <c r="V301" i="7" s="1"/>
  <c r="T299" i="7"/>
  <c r="T302" i="7" s="1"/>
  <c r="S299" i="7"/>
  <c r="S302" i="7" s="1"/>
  <c r="R299" i="7"/>
  <c r="Q299" i="7"/>
  <c r="Q302" i="7" s="1"/>
  <c r="P299" i="7"/>
  <c r="O299" i="7"/>
  <c r="O301" i="7" s="1"/>
  <c r="N299" i="7"/>
  <c r="N302" i="7" s="1"/>
  <c r="M299" i="7"/>
  <c r="M302" i="7" s="1"/>
  <c r="L299" i="7"/>
  <c r="K299" i="7"/>
  <c r="K302" i="7" s="1"/>
  <c r="J299" i="7"/>
  <c r="I299" i="7"/>
  <c r="I301" i="7" s="1"/>
  <c r="H299" i="7"/>
  <c r="G299" i="7"/>
  <c r="G302" i="7" s="1"/>
  <c r="F299" i="7"/>
  <c r="E299" i="7"/>
  <c r="E302" i="7" s="1"/>
  <c r="D299" i="7"/>
  <c r="D302" i="7" s="1"/>
  <c r="AI287" i="7"/>
  <c r="AH287" i="7"/>
  <c r="AG287" i="7"/>
  <c r="AF287" i="7"/>
  <c r="AF290" i="7" s="1"/>
  <c r="AE287" i="7"/>
  <c r="AE290" i="7" s="1"/>
  <c r="AD287" i="7"/>
  <c r="AD290" i="7" s="1"/>
  <c r="AC287" i="7"/>
  <c r="AC290" i="7" s="1"/>
  <c r="AB287" i="7"/>
  <c r="AA287" i="7"/>
  <c r="Z287" i="7"/>
  <c r="Y287" i="7"/>
  <c r="Y290" i="7" s="1"/>
  <c r="X287" i="7"/>
  <c r="X290" i="7" s="1"/>
  <c r="W287" i="7"/>
  <c r="W290" i="7" s="1"/>
  <c r="V287" i="7"/>
  <c r="U287" i="7"/>
  <c r="T287" i="7"/>
  <c r="T289" i="7" s="1"/>
  <c r="S287" i="7"/>
  <c r="S290" i="7" s="1"/>
  <c r="R287" i="7"/>
  <c r="R290" i="7" s="1"/>
  <c r="Q287" i="7"/>
  <c r="Q290" i="7" s="1"/>
  <c r="P287" i="7"/>
  <c r="O287" i="7"/>
  <c r="O290" i="7" s="1"/>
  <c r="N287" i="7"/>
  <c r="N290" i="7" s="1"/>
  <c r="M287" i="7"/>
  <c r="M290" i="7" s="1"/>
  <c r="L287" i="7"/>
  <c r="L290" i="7" s="1"/>
  <c r="K287" i="7"/>
  <c r="K290" i="7" s="1"/>
  <c r="J287" i="7"/>
  <c r="I287" i="7"/>
  <c r="I290" i="7" s="1"/>
  <c r="H287" i="7"/>
  <c r="H290" i="7" s="1"/>
  <c r="G287" i="7"/>
  <c r="G290" i="7" s="1"/>
  <c r="F287" i="7"/>
  <c r="F290" i="7" s="1"/>
  <c r="E287" i="7"/>
  <c r="E290" i="7" s="1"/>
  <c r="D287" i="7"/>
  <c r="AE275" i="7"/>
  <c r="AI274" i="7"/>
  <c r="AI277" i="7" s="1"/>
  <c r="AH274" i="7"/>
  <c r="AH277" i="7" s="1"/>
  <c r="AG274" i="7"/>
  <c r="AF274" i="7"/>
  <c r="AF277" i="7" s="1"/>
  <c r="AE274" i="7"/>
  <c r="AE277" i="7" s="1"/>
  <c r="AD274" i="7"/>
  <c r="AC274" i="7"/>
  <c r="AC277" i="7" s="1"/>
  <c r="AB274" i="7"/>
  <c r="AB276" i="7" s="1"/>
  <c r="AA274" i="7"/>
  <c r="AA277" i="7" s="1"/>
  <c r="Z274" i="7"/>
  <c r="Z277" i="7" s="1"/>
  <c r="Y274" i="7"/>
  <c r="Y277" i="7" s="1"/>
  <c r="X274" i="7"/>
  <c r="W274" i="7"/>
  <c r="W276" i="7" s="1"/>
  <c r="V274" i="7"/>
  <c r="U274" i="7"/>
  <c r="U277" i="7" s="1"/>
  <c r="T274" i="7"/>
  <c r="T277" i="7" s="1"/>
  <c r="S274" i="7"/>
  <c r="S277" i="7" s="1"/>
  <c r="R274" i="7"/>
  <c r="R277" i="7" s="1"/>
  <c r="Q274" i="7"/>
  <c r="Q277" i="7" s="1"/>
  <c r="P274" i="7"/>
  <c r="O274" i="7"/>
  <c r="O277" i="7" s="1"/>
  <c r="N274" i="7"/>
  <c r="N277" i="7" s="1"/>
  <c r="M274" i="7"/>
  <c r="M277" i="7" s="1"/>
  <c r="L274" i="7"/>
  <c r="K274" i="7"/>
  <c r="K277" i="7" s="1"/>
  <c r="J274" i="7"/>
  <c r="I274" i="7"/>
  <c r="I277" i="7" s="1"/>
  <c r="H274" i="7"/>
  <c r="H277" i="7" s="1"/>
  <c r="G274" i="7"/>
  <c r="G277" i="7" s="1"/>
  <c r="F274" i="7"/>
  <c r="E274" i="7"/>
  <c r="E276" i="7" s="1"/>
  <c r="D274" i="7"/>
  <c r="Y275" i="7" s="1"/>
  <c r="AI265" i="7"/>
  <c r="Q265" i="7"/>
  <c r="H265" i="7"/>
  <c r="O263" i="7"/>
  <c r="AI262" i="7"/>
  <c r="AI264" i="7" s="1"/>
  <c r="AH262" i="7"/>
  <c r="AH265" i="7" s="1"/>
  <c r="AG262" i="7"/>
  <c r="AF262" i="7"/>
  <c r="AF265" i="7" s="1"/>
  <c r="AE262" i="7"/>
  <c r="AE265" i="7" s="1"/>
  <c r="AD262" i="7"/>
  <c r="AD265" i="7" s="1"/>
  <c r="AC262" i="7"/>
  <c r="AC264" i="7" s="1"/>
  <c r="AB262" i="7"/>
  <c r="AB265" i="7" s="1"/>
  <c r="AA262" i="7"/>
  <c r="Z262" i="7"/>
  <c r="Z265" i="7" s="1"/>
  <c r="Y262" i="7"/>
  <c r="Y265" i="7" s="1"/>
  <c r="X262" i="7"/>
  <c r="X265" i="7" s="1"/>
  <c r="W262" i="7"/>
  <c r="W264" i="7" s="1"/>
  <c r="V262" i="7"/>
  <c r="V265" i="7" s="1"/>
  <c r="U262" i="7"/>
  <c r="T262" i="7"/>
  <c r="T265" i="7" s="1"/>
  <c r="S262" i="7"/>
  <c r="S265" i="7" s="1"/>
  <c r="R262" i="7"/>
  <c r="R265" i="7" s="1"/>
  <c r="Q262" i="7"/>
  <c r="Q263" i="7" s="1"/>
  <c r="P262" i="7"/>
  <c r="O262" i="7"/>
  <c r="O265" i="7" s="1"/>
  <c r="N262" i="7"/>
  <c r="N265" i="7" s="1"/>
  <c r="M262" i="7"/>
  <c r="M265" i="7" s="1"/>
  <c r="L262" i="7"/>
  <c r="L265" i="7" s="1"/>
  <c r="K262" i="7"/>
  <c r="K265" i="7" s="1"/>
  <c r="J262" i="7"/>
  <c r="I262" i="7"/>
  <c r="I265" i="7" s="1"/>
  <c r="H262" i="7"/>
  <c r="I264" i="7" s="1"/>
  <c r="G262" i="7"/>
  <c r="G265" i="7" s="1"/>
  <c r="F262" i="7"/>
  <c r="F265" i="7" s="1"/>
  <c r="E262" i="7"/>
  <c r="E265" i="7" s="1"/>
  <c r="D262" i="7"/>
  <c r="Z251" i="7"/>
  <c r="T251" i="7"/>
  <c r="AI248" i="7"/>
  <c r="AI251" i="7" s="1"/>
  <c r="AH248" i="7"/>
  <c r="AG248" i="7"/>
  <c r="AF248" i="7"/>
  <c r="AF249" i="7" s="1"/>
  <c r="AE248" i="7"/>
  <c r="AE250" i="7" s="1"/>
  <c r="AD248" i="7"/>
  <c r="AC248" i="7"/>
  <c r="AC251" i="7" s="1"/>
  <c r="AB248" i="7"/>
  <c r="AA248" i="7"/>
  <c r="Z248" i="7"/>
  <c r="Z249" i="7" s="1"/>
  <c r="Y248" i="7"/>
  <c r="Z250" i="7" s="1"/>
  <c r="X248" i="7"/>
  <c r="W248" i="7"/>
  <c r="W251" i="7" s="1"/>
  <c r="V248" i="7"/>
  <c r="U248" i="7"/>
  <c r="T248" i="7"/>
  <c r="T249" i="7" s="1"/>
  <c r="S248" i="7"/>
  <c r="T250" i="7" s="1"/>
  <c r="R248" i="7"/>
  <c r="Q248" i="7"/>
  <c r="Q251" i="7" s="1"/>
  <c r="P248" i="7"/>
  <c r="O248" i="7"/>
  <c r="N248" i="7"/>
  <c r="N249" i="7" s="1"/>
  <c r="M248" i="7"/>
  <c r="L248" i="7"/>
  <c r="K248" i="7"/>
  <c r="K251" i="7" s="1"/>
  <c r="J248" i="7"/>
  <c r="I248" i="7"/>
  <c r="I251" i="7" s="1"/>
  <c r="H248" i="7"/>
  <c r="H249" i="7" s="1"/>
  <c r="G248" i="7"/>
  <c r="G250" i="7" s="1"/>
  <c r="F248" i="7"/>
  <c r="E248" i="7"/>
  <c r="E251" i="7" s="1"/>
  <c r="D248" i="7"/>
  <c r="AI230" i="7"/>
  <c r="AI233" i="7" s="1"/>
  <c r="AH230" i="7"/>
  <c r="AG230" i="7"/>
  <c r="AF230" i="7"/>
  <c r="AF233" i="7" s="1"/>
  <c r="AE230" i="7"/>
  <c r="AD230" i="7"/>
  <c r="AD233" i="7" s="1"/>
  <c r="AC230" i="7"/>
  <c r="AC233" i="7" s="1"/>
  <c r="AB230" i="7"/>
  <c r="AA230" i="7"/>
  <c r="Z230" i="7"/>
  <c r="Z233" i="7" s="1"/>
  <c r="Y230" i="7"/>
  <c r="X230" i="7"/>
  <c r="X233" i="7" s="1"/>
  <c r="W230" i="7"/>
  <c r="W233" i="7" s="1"/>
  <c r="V230" i="7"/>
  <c r="U230" i="7"/>
  <c r="T230" i="7"/>
  <c r="S230" i="7"/>
  <c r="R230" i="7"/>
  <c r="R233" i="7" s="1"/>
  <c r="Q230" i="7"/>
  <c r="Q233" i="7" s="1"/>
  <c r="P230" i="7"/>
  <c r="O230" i="7"/>
  <c r="N230" i="7"/>
  <c r="M230" i="7"/>
  <c r="L230" i="7"/>
  <c r="L233" i="7" s="1"/>
  <c r="K230" i="7"/>
  <c r="K233" i="7" s="1"/>
  <c r="J230" i="7"/>
  <c r="I230" i="7"/>
  <c r="H230" i="7"/>
  <c r="G230" i="7"/>
  <c r="F230" i="7"/>
  <c r="F233" i="7" s="1"/>
  <c r="E230" i="7"/>
  <c r="E233" i="7" s="1"/>
  <c r="D230" i="7"/>
  <c r="AI223" i="7"/>
  <c r="AI226" i="7" s="1"/>
  <c r="AH223" i="7"/>
  <c r="AG223" i="7"/>
  <c r="AG226" i="7" s="1"/>
  <c r="AF223" i="7"/>
  <c r="AE223" i="7"/>
  <c r="AD223" i="7"/>
  <c r="AD226" i="7" s="1"/>
  <c r="AC223" i="7"/>
  <c r="AC226" i="7" s="1"/>
  <c r="AB223" i="7"/>
  <c r="AA223" i="7"/>
  <c r="AA226" i="7" s="1"/>
  <c r="Z223" i="7"/>
  <c r="Y223" i="7"/>
  <c r="X223" i="7"/>
  <c r="X226" i="7" s="1"/>
  <c r="W223" i="7"/>
  <c r="W226" i="7" s="1"/>
  <c r="V223" i="7"/>
  <c r="U223" i="7"/>
  <c r="T223" i="7"/>
  <c r="S223" i="7"/>
  <c r="R223" i="7"/>
  <c r="Q223" i="7"/>
  <c r="Q226" i="7" s="1"/>
  <c r="P223" i="7"/>
  <c r="O223" i="7"/>
  <c r="O226" i="7" s="1"/>
  <c r="N223" i="7"/>
  <c r="N224" i="7" s="1"/>
  <c r="M223" i="7"/>
  <c r="L223" i="7"/>
  <c r="K223" i="7"/>
  <c r="K226" i="7" s="1"/>
  <c r="J223" i="7"/>
  <c r="I223" i="7"/>
  <c r="H223" i="7"/>
  <c r="H224" i="7" s="1"/>
  <c r="G223" i="7"/>
  <c r="F223" i="7"/>
  <c r="E223" i="7"/>
  <c r="E226" i="7" s="1"/>
  <c r="D223" i="7"/>
  <c r="D226" i="7" s="1"/>
  <c r="AH218" i="7"/>
  <c r="AG218" i="7"/>
  <c r="AF218" i="7"/>
  <c r="AE218" i="7"/>
  <c r="AD218" i="7"/>
  <c r="AB218" i="7"/>
  <c r="AA218" i="7"/>
  <c r="Z218" i="7"/>
  <c r="Y218" i="7"/>
  <c r="X218" i="7"/>
  <c r="V218" i="7"/>
  <c r="U218" i="7"/>
  <c r="S218" i="7"/>
  <c r="P218" i="7"/>
  <c r="O218" i="7"/>
  <c r="N218" i="7"/>
  <c r="M217" i="7"/>
  <c r="I218" i="7"/>
  <c r="G217" i="7"/>
  <c r="F218" i="7"/>
  <c r="D218" i="7"/>
  <c r="AI208" i="7"/>
  <c r="AH208" i="7"/>
  <c r="AG208" i="7"/>
  <c r="AG211" i="7" s="1"/>
  <c r="AF208" i="7"/>
  <c r="AE208" i="7"/>
  <c r="AE211" i="7" s="1"/>
  <c r="AD208" i="7"/>
  <c r="AC208" i="7"/>
  <c r="AB208" i="7"/>
  <c r="AA208" i="7"/>
  <c r="AA198" i="7" s="1"/>
  <c r="Z208" i="7"/>
  <c r="Y208" i="7"/>
  <c r="Y211" i="7" s="1"/>
  <c r="X208" i="7"/>
  <c r="W208" i="7"/>
  <c r="V208" i="7"/>
  <c r="V211" i="7" s="1"/>
  <c r="U208" i="7"/>
  <c r="U209" i="7" s="1"/>
  <c r="T208" i="7"/>
  <c r="S208" i="7"/>
  <c r="S211" i="7" s="1"/>
  <c r="R208" i="7"/>
  <c r="Q208" i="7"/>
  <c r="P208" i="7"/>
  <c r="O208" i="7"/>
  <c r="O209" i="7" s="1"/>
  <c r="N208" i="7"/>
  <c r="M208" i="7"/>
  <c r="M211" i="7" s="1"/>
  <c r="L208" i="7"/>
  <c r="K208" i="7"/>
  <c r="J208" i="7"/>
  <c r="I208" i="7"/>
  <c r="I209" i="7" s="1"/>
  <c r="H208" i="7"/>
  <c r="G208" i="7"/>
  <c r="G211" i="7" s="1"/>
  <c r="F208" i="7"/>
  <c r="E208" i="7"/>
  <c r="D208" i="7"/>
  <c r="AH209" i="7" s="1"/>
  <c r="AI201" i="7"/>
  <c r="AH201" i="7"/>
  <c r="AG201" i="7"/>
  <c r="AG204" i="7" s="1"/>
  <c r="AF201" i="7"/>
  <c r="AE201" i="7"/>
  <c r="AD201" i="7"/>
  <c r="AD204" i="7" s="1"/>
  <c r="AC201" i="7"/>
  <c r="AB201" i="7"/>
  <c r="AA201" i="7"/>
  <c r="AA204" i="7" s="1"/>
  <c r="Z201" i="7"/>
  <c r="Y201" i="7"/>
  <c r="Y204" i="7" s="1"/>
  <c r="X201" i="7"/>
  <c r="W201" i="7"/>
  <c r="V201" i="7"/>
  <c r="U201" i="7"/>
  <c r="U204" i="7" s="1"/>
  <c r="T201" i="7"/>
  <c r="S201" i="7"/>
  <c r="R201" i="7"/>
  <c r="R204" i="7" s="1"/>
  <c r="Q201" i="7"/>
  <c r="P201" i="7"/>
  <c r="P204" i="7" s="1"/>
  <c r="O201" i="7"/>
  <c r="N201" i="7"/>
  <c r="N203" i="7" s="1"/>
  <c r="M201" i="7"/>
  <c r="L201" i="7"/>
  <c r="L204" i="7" s="1"/>
  <c r="K201" i="7"/>
  <c r="J201" i="7"/>
  <c r="I201" i="7"/>
  <c r="H201" i="7"/>
  <c r="H203" i="7" s="1"/>
  <c r="G201" i="7"/>
  <c r="G204" i="7" s="1"/>
  <c r="F201" i="7"/>
  <c r="E201" i="7"/>
  <c r="D201" i="7"/>
  <c r="Y183" i="7"/>
  <c r="L183" i="7"/>
  <c r="AF181" i="7"/>
  <c r="H181" i="7"/>
  <c r="AI180" i="7"/>
  <c r="AH180" i="7"/>
  <c r="AH183" i="7" s="1"/>
  <c r="AG180" i="7"/>
  <c r="AG181" i="7" s="1"/>
  <c r="AF180" i="7"/>
  <c r="AE180" i="7"/>
  <c r="AE183" i="7" s="1"/>
  <c r="AD180" i="7"/>
  <c r="AC180" i="7"/>
  <c r="AB180" i="7"/>
  <c r="AA180" i="7"/>
  <c r="Z180" i="7"/>
  <c r="Z181" i="7" s="1"/>
  <c r="Y180" i="7"/>
  <c r="X180" i="7"/>
  <c r="X183" i="7" s="1"/>
  <c r="W180" i="7"/>
  <c r="V180" i="7"/>
  <c r="U180" i="7"/>
  <c r="T180" i="7"/>
  <c r="T181" i="7" s="1"/>
  <c r="S180" i="7"/>
  <c r="S183" i="7" s="1"/>
  <c r="R180" i="7"/>
  <c r="R181" i="7" s="1"/>
  <c r="Q180" i="7"/>
  <c r="P180" i="7"/>
  <c r="P183" i="7" s="1"/>
  <c r="O180" i="7"/>
  <c r="O181" i="7" s="1"/>
  <c r="N180" i="7"/>
  <c r="M180" i="7"/>
  <c r="M183" i="7" s="1"/>
  <c r="L180" i="7"/>
  <c r="K180" i="7"/>
  <c r="J180" i="7"/>
  <c r="I180" i="7"/>
  <c r="I182" i="7" s="1"/>
  <c r="H180" i="7"/>
  <c r="G180" i="7"/>
  <c r="G183" i="7" s="1"/>
  <c r="F180" i="7"/>
  <c r="E180" i="7"/>
  <c r="D180" i="7"/>
  <c r="D183" i="7" s="1"/>
  <c r="AD176" i="7"/>
  <c r="X176" i="7"/>
  <c r="L176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T173" i="7"/>
  <c r="T174" i="7" s="1"/>
  <c r="S173" i="7"/>
  <c r="R173" i="7"/>
  <c r="R176" i="7" s="1"/>
  <c r="Q173" i="7"/>
  <c r="P173" i="7"/>
  <c r="O173" i="7"/>
  <c r="N173" i="7"/>
  <c r="M173" i="7"/>
  <c r="L173" i="7"/>
  <c r="K173" i="7"/>
  <c r="J173" i="7"/>
  <c r="I173" i="7"/>
  <c r="H173" i="7"/>
  <c r="G173" i="7"/>
  <c r="F173" i="7"/>
  <c r="F176" i="7" s="1"/>
  <c r="E173" i="7"/>
  <c r="D173" i="7"/>
  <c r="D176" i="7" s="1"/>
  <c r="AI159" i="7"/>
  <c r="AH159" i="7"/>
  <c r="AH162" i="7" s="1"/>
  <c r="AG159" i="7"/>
  <c r="AF159" i="7"/>
  <c r="AE159" i="7"/>
  <c r="AD159" i="7"/>
  <c r="AD162" i="7" s="1"/>
  <c r="AC159" i="7"/>
  <c r="AB159" i="7"/>
  <c r="AA159" i="7"/>
  <c r="Z159" i="7"/>
  <c r="Y159" i="7"/>
  <c r="X159" i="7"/>
  <c r="W159" i="7"/>
  <c r="V159" i="7"/>
  <c r="U159" i="7"/>
  <c r="T159" i="7"/>
  <c r="S159" i="7"/>
  <c r="R159" i="7"/>
  <c r="R162" i="7" s="1"/>
  <c r="Q159" i="7"/>
  <c r="P159" i="7"/>
  <c r="O159" i="7"/>
  <c r="N159" i="7"/>
  <c r="M159" i="7"/>
  <c r="L159" i="7"/>
  <c r="L162" i="7" s="1"/>
  <c r="K159" i="7"/>
  <c r="J159" i="7"/>
  <c r="J162" i="7" s="1"/>
  <c r="I159" i="7"/>
  <c r="H159" i="7"/>
  <c r="G159" i="7"/>
  <c r="F159" i="7"/>
  <c r="F162" i="7" s="1"/>
  <c r="E159" i="7"/>
  <c r="D159" i="7"/>
  <c r="AI152" i="7"/>
  <c r="AH152" i="7"/>
  <c r="AG152" i="7"/>
  <c r="AF152" i="7"/>
  <c r="AE152" i="7"/>
  <c r="AE155" i="7" s="1"/>
  <c r="AD152" i="7"/>
  <c r="AD155" i="7" s="1"/>
  <c r="AC152" i="7"/>
  <c r="AB152" i="7"/>
  <c r="AB155" i="7" s="1"/>
  <c r="AA152" i="7"/>
  <c r="Z152" i="7"/>
  <c r="Y152" i="7"/>
  <c r="X152" i="7"/>
  <c r="X155" i="7" s="1"/>
  <c r="W152" i="7"/>
  <c r="W155" i="7" s="1"/>
  <c r="V152" i="7"/>
  <c r="U152" i="7"/>
  <c r="T152" i="7"/>
  <c r="S152" i="7"/>
  <c r="S155" i="7" s="1"/>
  <c r="R152" i="7"/>
  <c r="R155" i="7" s="1"/>
  <c r="Q152" i="7"/>
  <c r="P152" i="7"/>
  <c r="P155" i="7" s="1"/>
  <c r="O152" i="7"/>
  <c r="N152" i="7"/>
  <c r="M152" i="7"/>
  <c r="M155" i="7" s="1"/>
  <c r="L152" i="7"/>
  <c r="L155" i="7" s="1"/>
  <c r="K152" i="7"/>
  <c r="J152" i="7"/>
  <c r="J155" i="7" s="1"/>
  <c r="I152" i="7"/>
  <c r="H152" i="7"/>
  <c r="G152" i="7"/>
  <c r="F152" i="7"/>
  <c r="F155" i="7" s="1"/>
  <c r="E152" i="7"/>
  <c r="D152" i="7"/>
  <c r="AL153" i="7" s="1"/>
  <c r="AI145" i="7"/>
  <c r="AH145" i="7"/>
  <c r="AH148" i="7" s="1"/>
  <c r="AG145" i="7"/>
  <c r="AF145" i="7"/>
  <c r="AE145" i="7"/>
  <c r="AE148" i="7" s="1"/>
  <c r="AD145" i="7"/>
  <c r="AC145" i="7"/>
  <c r="AB145" i="7"/>
  <c r="AA145" i="7"/>
  <c r="AA148" i="7" s="1"/>
  <c r="Z145" i="7"/>
  <c r="Y145" i="7"/>
  <c r="X145" i="7"/>
  <c r="W145" i="7"/>
  <c r="V145" i="7"/>
  <c r="U145" i="7"/>
  <c r="U148" i="7" s="1"/>
  <c r="T145" i="7"/>
  <c r="S145" i="7"/>
  <c r="R145" i="7"/>
  <c r="R148" i="7" s="1"/>
  <c r="Q145" i="7"/>
  <c r="P145" i="7"/>
  <c r="O145" i="7"/>
  <c r="N145" i="7"/>
  <c r="M145" i="7"/>
  <c r="M148" i="7" s="1"/>
  <c r="L145" i="7"/>
  <c r="L148" i="7" s="1"/>
  <c r="K145" i="7"/>
  <c r="K148" i="7" s="1"/>
  <c r="J145" i="7"/>
  <c r="J148" i="7" s="1"/>
  <c r="I145" i="7"/>
  <c r="H145" i="7"/>
  <c r="G145" i="7"/>
  <c r="G148" i="7" s="1"/>
  <c r="F145" i="7"/>
  <c r="F148" i="7" s="1"/>
  <c r="E145" i="7"/>
  <c r="D145" i="7"/>
  <c r="AL146" i="7" s="1"/>
  <c r="AI138" i="7"/>
  <c r="AH138" i="7"/>
  <c r="AG138" i="7"/>
  <c r="AF138" i="7"/>
  <c r="AE138" i="7"/>
  <c r="AD138" i="7"/>
  <c r="AD141" i="7" s="1"/>
  <c r="AC138" i="7"/>
  <c r="AB138" i="7"/>
  <c r="AA138" i="7"/>
  <c r="AA141" i="7" s="1"/>
  <c r="Z138" i="7"/>
  <c r="Y138" i="7"/>
  <c r="X138" i="7"/>
  <c r="W138" i="7"/>
  <c r="V138" i="7"/>
  <c r="V141" i="7" s="1"/>
  <c r="U138" i="7"/>
  <c r="T138" i="7"/>
  <c r="T141" i="7" s="1"/>
  <c r="S138" i="7"/>
  <c r="S141" i="7" s="1"/>
  <c r="R138" i="7"/>
  <c r="Q138" i="7"/>
  <c r="P138" i="7"/>
  <c r="P141" i="7" s="1"/>
  <c r="O138" i="7"/>
  <c r="O141" i="7" s="1"/>
  <c r="N138" i="7"/>
  <c r="N141" i="7" s="1"/>
  <c r="M138" i="7"/>
  <c r="L138" i="7"/>
  <c r="K138" i="7"/>
  <c r="J138" i="7"/>
  <c r="I138" i="7"/>
  <c r="I141" i="7" s="1"/>
  <c r="H138" i="7"/>
  <c r="H141" i="7" s="1"/>
  <c r="G138" i="7"/>
  <c r="G141" i="7" s="1"/>
  <c r="F138" i="7"/>
  <c r="E138" i="7"/>
  <c r="D138" i="7"/>
  <c r="AL139" i="7" s="1"/>
  <c r="AI96" i="7"/>
  <c r="AH96" i="7"/>
  <c r="AG96" i="7"/>
  <c r="AF96" i="7"/>
  <c r="AF99" i="7" s="1"/>
  <c r="AE96" i="7"/>
  <c r="AD96" i="7"/>
  <c r="AD83" i="7" s="1"/>
  <c r="AD7" i="8" s="1"/>
  <c r="AC96" i="7"/>
  <c r="AB96" i="7"/>
  <c r="AA96" i="7"/>
  <c r="Z96" i="7"/>
  <c r="Z99" i="7" s="1"/>
  <c r="Y96" i="7"/>
  <c r="Y83" i="7" s="1"/>
  <c r="Y7" i="8" s="1"/>
  <c r="X96" i="7"/>
  <c r="W96" i="7"/>
  <c r="V96" i="7"/>
  <c r="U96" i="7"/>
  <c r="T96" i="7"/>
  <c r="T99" i="7" s="1"/>
  <c r="S96" i="7"/>
  <c r="S83" i="7" s="1"/>
  <c r="S7" i="8" s="1"/>
  <c r="R96" i="7"/>
  <c r="Q96" i="7"/>
  <c r="Q99" i="7" s="1"/>
  <c r="P96" i="7"/>
  <c r="O96" i="7"/>
  <c r="N96" i="7"/>
  <c r="N83" i="7" s="1"/>
  <c r="N86" i="7" s="1"/>
  <c r="M96" i="7"/>
  <c r="M99" i="7" s="1"/>
  <c r="L96" i="7"/>
  <c r="K96" i="7"/>
  <c r="J96" i="7"/>
  <c r="I96" i="7"/>
  <c r="H96" i="7"/>
  <c r="H99" i="7" s="1"/>
  <c r="G96" i="7"/>
  <c r="G83" i="7" s="1"/>
  <c r="G86" i="7" s="1"/>
  <c r="F96" i="7"/>
  <c r="E96" i="7"/>
  <c r="D96" i="7"/>
  <c r="AI69" i="7"/>
  <c r="AI72" i="7" s="1"/>
  <c r="AH69" i="7"/>
  <c r="AH72" i="7" s="1"/>
  <c r="AG69" i="7"/>
  <c r="AG72" i="7" s="1"/>
  <c r="AF69" i="7"/>
  <c r="AF72" i="7" s="1"/>
  <c r="AE69" i="7"/>
  <c r="AD69" i="7"/>
  <c r="AC69" i="7"/>
  <c r="AC72" i="7" s="1"/>
  <c r="AB69" i="7"/>
  <c r="AB72" i="7" s="1"/>
  <c r="AA69" i="7"/>
  <c r="AA71" i="7" s="1"/>
  <c r="Z69" i="7"/>
  <c r="Z72" i="7" s="1"/>
  <c r="Y69" i="7"/>
  <c r="X69" i="7"/>
  <c r="X72" i="7" s="1"/>
  <c r="W69" i="7"/>
  <c r="V69" i="7"/>
  <c r="V72" i="7" s="1"/>
  <c r="U69" i="7"/>
  <c r="T69" i="7"/>
  <c r="T72" i="7" s="1"/>
  <c r="S69" i="7"/>
  <c r="R69" i="7"/>
  <c r="R72" i="7" s="1"/>
  <c r="Q69" i="7"/>
  <c r="P69" i="7"/>
  <c r="P72" i="7" s="1"/>
  <c r="O69" i="7"/>
  <c r="N69" i="7"/>
  <c r="N72" i="7" s="1"/>
  <c r="M69" i="7"/>
  <c r="L69" i="7"/>
  <c r="L72" i="7" s="1"/>
  <c r="K69" i="7"/>
  <c r="J69" i="7"/>
  <c r="J72" i="7" s="1"/>
  <c r="I69" i="7"/>
  <c r="I72" i="7" s="1"/>
  <c r="H69" i="7"/>
  <c r="G69" i="7"/>
  <c r="F69" i="7"/>
  <c r="F72" i="7" s="1"/>
  <c r="E69" i="7"/>
  <c r="D69" i="7"/>
  <c r="AI62" i="7"/>
  <c r="AH62" i="7"/>
  <c r="AG62" i="7"/>
  <c r="AG65" i="7" s="1"/>
  <c r="AF62" i="7"/>
  <c r="AF65" i="7" s="1"/>
  <c r="AE62" i="7"/>
  <c r="AD62" i="7"/>
  <c r="AC62" i="7"/>
  <c r="AC65" i="7" s="1"/>
  <c r="AB62" i="7"/>
  <c r="AA62" i="7"/>
  <c r="Z62" i="7"/>
  <c r="Z65" i="7" s="1"/>
  <c r="Y62" i="7"/>
  <c r="Y65" i="7" s="1"/>
  <c r="X62" i="7"/>
  <c r="W62" i="7"/>
  <c r="W65" i="7" s="1"/>
  <c r="V62" i="7"/>
  <c r="U62" i="7"/>
  <c r="T62" i="7"/>
  <c r="T65" i="7" s="1"/>
  <c r="S62" i="7"/>
  <c r="S65" i="7" s="1"/>
  <c r="R62" i="7"/>
  <c r="Q62" i="7"/>
  <c r="Q65" i="7" s="1"/>
  <c r="P62" i="7"/>
  <c r="O62" i="7"/>
  <c r="N62" i="7"/>
  <c r="M62" i="7"/>
  <c r="M65" i="7" s="1"/>
  <c r="L62" i="7"/>
  <c r="L65" i="7" s="1"/>
  <c r="K62" i="7"/>
  <c r="K65" i="7" s="1"/>
  <c r="J62" i="7"/>
  <c r="I62" i="7"/>
  <c r="H62" i="7"/>
  <c r="H65" i="7" s="1"/>
  <c r="G62" i="7"/>
  <c r="G65" i="7" s="1"/>
  <c r="F62" i="7"/>
  <c r="E62" i="7"/>
  <c r="E65" i="7" s="1"/>
  <c r="D62" i="7"/>
  <c r="AL63" i="7" s="1"/>
  <c r="AI55" i="7"/>
  <c r="AH55" i="7"/>
  <c r="AH58" i="7" s="1"/>
  <c r="AG55" i="7"/>
  <c r="AG58" i="7" s="1"/>
  <c r="AF55" i="7"/>
  <c r="AF58" i="7" s="1"/>
  <c r="AE55" i="7"/>
  <c r="AE58" i="7" s="1"/>
  <c r="AD55" i="7"/>
  <c r="AC55" i="7"/>
  <c r="AB55" i="7"/>
  <c r="AB58" i="7" s="1"/>
  <c r="AA55" i="7"/>
  <c r="Z55" i="7"/>
  <c r="Y55" i="7"/>
  <c r="Y58" i="7" s="1"/>
  <c r="X55" i="7"/>
  <c r="W55" i="7"/>
  <c r="V55" i="7"/>
  <c r="V58" i="7" s="1"/>
  <c r="U55" i="7"/>
  <c r="T55" i="7"/>
  <c r="T58" i="7" s="1"/>
  <c r="S55" i="7"/>
  <c r="S58" i="7" s="1"/>
  <c r="R55" i="7"/>
  <c r="Q55" i="7"/>
  <c r="P55" i="7"/>
  <c r="P58" i="7" s="1"/>
  <c r="O55" i="7"/>
  <c r="N55" i="7"/>
  <c r="N57" i="7" s="1"/>
  <c r="M55" i="7"/>
  <c r="M58" i="7" s="1"/>
  <c r="L55" i="7"/>
  <c r="K55" i="7"/>
  <c r="J55" i="7"/>
  <c r="J58" i="7" s="1"/>
  <c r="I55" i="7"/>
  <c r="H55" i="7"/>
  <c r="H56" i="7" s="1"/>
  <c r="G55" i="7"/>
  <c r="G58" i="7" s="1"/>
  <c r="F55" i="7"/>
  <c r="F58" i="7" s="1"/>
  <c r="E55" i="7"/>
  <c r="E58" i="7" s="1"/>
  <c r="D55" i="7"/>
  <c r="AI44" i="7"/>
  <c r="AI47" i="7" s="1"/>
  <c r="AH44" i="7"/>
  <c r="AG44" i="7"/>
  <c r="AF44" i="7"/>
  <c r="AF47" i="7" s="1"/>
  <c r="AE44" i="7"/>
  <c r="AE47" i="7" s="1"/>
  <c r="AD44" i="7"/>
  <c r="AD47" i="7" s="1"/>
  <c r="AC44" i="7"/>
  <c r="AC47" i="7" s="1"/>
  <c r="AB44" i="7"/>
  <c r="AA44" i="7"/>
  <c r="AA47" i="7" s="1"/>
  <c r="Z44" i="7"/>
  <c r="Y44" i="7"/>
  <c r="X44" i="7"/>
  <c r="W44" i="7"/>
  <c r="V44" i="7"/>
  <c r="V47" i="7" s="1"/>
  <c r="U44" i="7"/>
  <c r="T44" i="7"/>
  <c r="T47" i="7" s="1"/>
  <c r="S44" i="7"/>
  <c r="S47" i="7" s="1"/>
  <c r="R44" i="7"/>
  <c r="Q44" i="7"/>
  <c r="P44" i="7"/>
  <c r="O44" i="7"/>
  <c r="O47" i="7" s="1"/>
  <c r="N44" i="7"/>
  <c r="N47" i="7" s="1"/>
  <c r="M44" i="7"/>
  <c r="L44" i="7"/>
  <c r="L47" i="7" s="1"/>
  <c r="K44" i="7"/>
  <c r="J44" i="7"/>
  <c r="I44" i="7"/>
  <c r="H44" i="7"/>
  <c r="G44" i="7"/>
  <c r="F44" i="7"/>
  <c r="F47" i="7" s="1"/>
  <c r="E44" i="7"/>
  <c r="D44" i="7"/>
  <c r="AK45" i="7" s="1"/>
  <c r="AI37" i="7"/>
  <c r="AI40" i="7" s="1"/>
  <c r="AH37" i="7"/>
  <c r="AH40" i="7" s="1"/>
  <c r="AG37" i="7"/>
  <c r="AG40" i="7" s="1"/>
  <c r="AF37" i="7"/>
  <c r="AE37" i="7"/>
  <c r="AD37" i="7"/>
  <c r="AD40" i="7" s="1"/>
  <c r="AC37" i="7"/>
  <c r="AC40" i="7" s="1"/>
  <c r="AB37" i="7"/>
  <c r="AB40" i="7" s="1"/>
  <c r="AA37" i="7"/>
  <c r="AA40" i="7" s="1"/>
  <c r="Z37" i="7"/>
  <c r="Y37" i="7"/>
  <c r="Y40" i="7" s="1"/>
  <c r="X37" i="7"/>
  <c r="X40" i="7" s="1"/>
  <c r="W37" i="7"/>
  <c r="V37" i="7"/>
  <c r="V40" i="7" s="1"/>
  <c r="U37" i="7"/>
  <c r="U40" i="7" s="1"/>
  <c r="T37" i="7"/>
  <c r="S37" i="7"/>
  <c r="R37" i="7"/>
  <c r="Q37" i="7"/>
  <c r="Q40" i="7" s="1"/>
  <c r="P37" i="7"/>
  <c r="P40" i="7" s="1"/>
  <c r="O37" i="7"/>
  <c r="O40" i="7" s="1"/>
  <c r="N37" i="7"/>
  <c r="M37" i="7"/>
  <c r="L37" i="7"/>
  <c r="K37" i="7"/>
  <c r="J37" i="7"/>
  <c r="J40" i="7" s="1"/>
  <c r="I37" i="7"/>
  <c r="I40" i="7" s="1"/>
  <c r="H37" i="7"/>
  <c r="G37" i="7"/>
  <c r="G40" i="7" s="1"/>
  <c r="F37" i="7"/>
  <c r="F40" i="7" s="1"/>
  <c r="E37" i="7"/>
  <c r="D37" i="7"/>
  <c r="AL38" i="7" s="1"/>
  <c r="AI29" i="7"/>
  <c r="AI32" i="7" s="1"/>
  <c r="AH29" i="7"/>
  <c r="AG29" i="7"/>
  <c r="AG32" i="7" s="1"/>
  <c r="AF29" i="7"/>
  <c r="AE29" i="7"/>
  <c r="AD29" i="7"/>
  <c r="AC29" i="7"/>
  <c r="AC32" i="7" s="1"/>
  <c r="AB29" i="7"/>
  <c r="AA29" i="7"/>
  <c r="AA32" i="7" s="1"/>
  <c r="Z29" i="7"/>
  <c r="Z32" i="7" s="1"/>
  <c r="Y29" i="7"/>
  <c r="X29" i="7"/>
  <c r="X32" i="7" s="1"/>
  <c r="W29" i="7"/>
  <c r="W32" i="7" s="1"/>
  <c r="V29" i="7"/>
  <c r="U29" i="7"/>
  <c r="U32" i="7" s="1"/>
  <c r="T29" i="7"/>
  <c r="T32" i="7" s="1"/>
  <c r="S29" i="7"/>
  <c r="R29" i="7"/>
  <c r="R32" i="7" s="1"/>
  <c r="Q29" i="7"/>
  <c r="Q32" i="7" s="1"/>
  <c r="P29" i="7"/>
  <c r="O29" i="7"/>
  <c r="O32" i="7" s="1"/>
  <c r="N29" i="7"/>
  <c r="N32" i="7" s="1"/>
  <c r="M29" i="7"/>
  <c r="L29" i="7"/>
  <c r="K29" i="7"/>
  <c r="K32" i="7" s="1"/>
  <c r="J29" i="7"/>
  <c r="J32" i="7" s="1"/>
  <c r="I29" i="7"/>
  <c r="I32" i="7" s="1"/>
  <c r="H29" i="7"/>
  <c r="H32" i="7" s="1"/>
  <c r="G29" i="7"/>
  <c r="G32" i="7" s="1"/>
  <c r="F29" i="7"/>
  <c r="E29" i="7"/>
  <c r="E32" i="7" s="1"/>
  <c r="D29" i="7"/>
  <c r="AL30" i="7" s="1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3" i="6"/>
  <c r="I13" i="6"/>
  <c r="M13" i="6"/>
  <c r="U13" i="6"/>
  <c r="D14" i="6"/>
  <c r="C14" i="6"/>
  <c r="C13" i="6"/>
  <c r="C12" i="6"/>
  <c r="C11" i="6"/>
  <c r="C10" i="6"/>
  <c r="C9" i="6"/>
  <c r="C7" i="6"/>
  <c r="C6" i="6"/>
  <c r="AJ406" i="5"/>
  <c r="AJ377" i="5"/>
  <c r="AK379" i="5" s="1"/>
  <c r="AJ316" i="5"/>
  <c r="AK318" i="5" s="1"/>
  <c r="AJ287" i="5"/>
  <c r="AJ201" i="5"/>
  <c r="AJ208" i="5"/>
  <c r="AK210" i="5" s="1"/>
  <c r="D230" i="5"/>
  <c r="E230" i="5"/>
  <c r="E231" i="5" s="1"/>
  <c r="F230" i="5"/>
  <c r="G230" i="5"/>
  <c r="H230" i="5"/>
  <c r="I230" i="5"/>
  <c r="I233" i="5" s="1"/>
  <c r="J230" i="5"/>
  <c r="K230" i="5"/>
  <c r="L230" i="5"/>
  <c r="M230" i="5"/>
  <c r="N230" i="5"/>
  <c r="N233" i="5" s="1"/>
  <c r="O230" i="5"/>
  <c r="O233" i="5" s="1"/>
  <c r="P230" i="5"/>
  <c r="P233" i="5" s="1"/>
  <c r="Q230" i="5"/>
  <c r="R230" i="5"/>
  <c r="S230" i="5"/>
  <c r="T230" i="5"/>
  <c r="U230" i="5"/>
  <c r="U233" i="5" s="1"/>
  <c r="V230" i="5"/>
  <c r="W230" i="5"/>
  <c r="X230" i="5"/>
  <c r="Y230" i="5"/>
  <c r="Z230" i="5"/>
  <c r="AA230" i="5"/>
  <c r="AA233" i="5" s="1"/>
  <c r="AB230" i="5"/>
  <c r="AC230" i="5"/>
  <c r="AC231" i="5" s="1"/>
  <c r="AD230" i="5"/>
  <c r="AE230" i="5"/>
  <c r="AE233" i="5" s="1"/>
  <c r="AF230" i="5"/>
  <c r="AG230" i="5"/>
  <c r="AG233" i="5" s="1"/>
  <c r="AH230" i="5"/>
  <c r="AH233" i="5" s="1"/>
  <c r="AI230" i="5"/>
  <c r="AJ230" i="5"/>
  <c r="AK232" i="5" s="1"/>
  <c r="AJ159" i="5"/>
  <c r="AK161" i="5" s="1"/>
  <c r="AJ152" i="5"/>
  <c r="AK154" i="5" s="1"/>
  <c r="AJ145" i="5"/>
  <c r="AJ138" i="5"/>
  <c r="AK140" i="5" s="1"/>
  <c r="AJ96" i="5"/>
  <c r="AK98" i="5" s="1"/>
  <c r="AJ69" i="5"/>
  <c r="AK71" i="5" s="1"/>
  <c r="AJ62" i="5"/>
  <c r="AJ55" i="5"/>
  <c r="AJ44" i="5"/>
  <c r="AK46" i="5" s="1"/>
  <c r="AJ37" i="5"/>
  <c r="AK39" i="5" s="1"/>
  <c r="AJ29" i="5"/>
  <c r="AK31" i="5" s="1"/>
  <c r="AJ12" i="5"/>
  <c r="AJ11" i="5"/>
  <c r="AI406" i="5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AH395" i="5"/>
  <c r="AD395" i="5"/>
  <c r="AB395" i="5"/>
  <c r="X395" i="5"/>
  <c r="V395" i="5"/>
  <c r="R395" i="5"/>
  <c r="P395" i="5"/>
  <c r="L395" i="5"/>
  <c r="J395" i="5"/>
  <c r="F395" i="5"/>
  <c r="AH394" i="5"/>
  <c r="AE394" i="5"/>
  <c r="AB394" i="5"/>
  <c r="Y394" i="5"/>
  <c r="V394" i="5"/>
  <c r="S394" i="5"/>
  <c r="P394" i="5"/>
  <c r="M394" i="5"/>
  <c r="J394" i="5"/>
  <c r="G394" i="5"/>
  <c r="AI393" i="5"/>
  <c r="AI395" i="5" s="1"/>
  <c r="AH393" i="5"/>
  <c r="AG393" i="5"/>
  <c r="AG394" i="5" s="1"/>
  <c r="AF393" i="5"/>
  <c r="AE393" i="5"/>
  <c r="AE395" i="5" s="1"/>
  <c r="AD393" i="5"/>
  <c r="AD394" i="5" s="1"/>
  <c r="AC393" i="5"/>
  <c r="AC395" i="5" s="1"/>
  <c r="AB393" i="5"/>
  <c r="AA393" i="5"/>
  <c r="AA394" i="5" s="1"/>
  <c r="Z393" i="5"/>
  <c r="Y393" i="5"/>
  <c r="Y395" i="5" s="1"/>
  <c r="X393" i="5"/>
  <c r="X394" i="5" s="1"/>
  <c r="W393" i="5"/>
  <c r="W395" i="5" s="1"/>
  <c r="V393" i="5"/>
  <c r="U393" i="5"/>
  <c r="U394" i="5" s="1"/>
  <c r="T393" i="5"/>
  <c r="S393" i="5"/>
  <c r="S395" i="5" s="1"/>
  <c r="R393" i="5"/>
  <c r="R394" i="5" s="1"/>
  <c r="Q393" i="5"/>
  <c r="Q395" i="5" s="1"/>
  <c r="P393" i="5"/>
  <c r="O393" i="5"/>
  <c r="O394" i="5" s="1"/>
  <c r="N393" i="5"/>
  <c r="M393" i="5"/>
  <c r="M395" i="5" s="1"/>
  <c r="L393" i="5"/>
  <c r="L394" i="5" s="1"/>
  <c r="K393" i="5"/>
  <c r="K395" i="5" s="1"/>
  <c r="J393" i="5"/>
  <c r="I393" i="5"/>
  <c r="I394" i="5" s="1"/>
  <c r="H393" i="5"/>
  <c r="G393" i="5"/>
  <c r="G395" i="5" s="1"/>
  <c r="F393" i="5"/>
  <c r="F394" i="5" s="1"/>
  <c r="E393" i="5"/>
  <c r="E395" i="5" s="1"/>
  <c r="D393" i="5"/>
  <c r="AI377" i="5"/>
  <c r="AI13" i="6" s="1"/>
  <c r="AH377" i="5"/>
  <c r="AH13" i="6" s="1"/>
  <c r="AG377" i="5"/>
  <c r="AG13" i="6" s="1"/>
  <c r="AF377" i="5"/>
  <c r="AF13" i="6" s="1"/>
  <c r="AE377" i="5"/>
  <c r="AE13" i="6" s="1"/>
  <c r="AD377" i="5"/>
  <c r="AD13" i="6" s="1"/>
  <c r="AC377" i="5"/>
  <c r="AC13" i="6" s="1"/>
  <c r="AB377" i="5"/>
  <c r="AB13" i="6" s="1"/>
  <c r="AA377" i="5"/>
  <c r="AA13" i="6" s="1"/>
  <c r="Z377" i="5"/>
  <c r="Z13" i="6" s="1"/>
  <c r="Y377" i="5"/>
  <c r="Y13" i="6" s="1"/>
  <c r="X377" i="5"/>
  <c r="X13" i="6" s="1"/>
  <c r="W377" i="5"/>
  <c r="W13" i="6" s="1"/>
  <c r="V377" i="5"/>
  <c r="V13" i="6" s="1"/>
  <c r="U377" i="5"/>
  <c r="T377" i="5"/>
  <c r="T379" i="5" s="1"/>
  <c r="S377" i="5"/>
  <c r="S13" i="6" s="1"/>
  <c r="R377" i="5"/>
  <c r="R13" i="6" s="1"/>
  <c r="Q377" i="5"/>
  <c r="Q13" i="6" s="1"/>
  <c r="P377" i="5"/>
  <c r="P13" i="6" s="1"/>
  <c r="O377" i="5"/>
  <c r="O13" i="6" s="1"/>
  <c r="N377" i="5"/>
  <c r="N379" i="5" s="1"/>
  <c r="M377" i="5"/>
  <c r="L377" i="5"/>
  <c r="L13" i="6" s="1"/>
  <c r="K377" i="5"/>
  <c r="K13" i="6" s="1"/>
  <c r="J377" i="5"/>
  <c r="J13" i="6" s="1"/>
  <c r="I377" i="5"/>
  <c r="H377" i="5"/>
  <c r="H379" i="5" s="1"/>
  <c r="G377" i="5"/>
  <c r="G13" i="6" s="1"/>
  <c r="F377" i="5"/>
  <c r="F13" i="6" s="1"/>
  <c r="E377" i="5"/>
  <c r="E13" i="6" s="1"/>
  <c r="D377" i="5"/>
  <c r="AD356" i="5"/>
  <c r="X356" i="5"/>
  <c r="R356" i="5"/>
  <c r="L356" i="5"/>
  <c r="F356" i="5"/>
  <c r="AG355" i="5"/>
  <c r="AE355" i="5"/>
  <c r="U355" i="5"/>
  <c r="S355" i="5"/>
  <c r="I355" i="5"/>
  <c r="AI354" i="5"/>
  <c r="AH354" i="5"/>
  <c r="AG354" i="5"/>
  <c r="AF354" i="5"/>
  <c r="AE354" i="5"/>
  <c r="AE356" i="5" s="1"/>
  <c r="AD354" i="5"/>
  <c r="AC354" i="5"/>
  <c r="AB354" i="5"/>
  <c r="AC356" i="5" s="1"/>
  <c r="AA354" i="5"/>
  <c r="Z354" i="5"/>
  <c r="Z355" i="5" s="1"/>
  <c r="Y354" i="5"/>
  <c r="X354" i="5"/>
  <c r="W354" i="5"/>
  <c r="V354" i="5"/>
  <c r="U354" i="5"/>
  <c r="T354" i="5"/>
  <c r="S354" i="5"/>
  <c r="S356" i="5" s="1"/>
  <c r="R354" i="5"/>
  <c r="Q354" i="5"/>
  <c r="P354" i="5"/>
  <c r="Q356" i="5" s="1"/>
  <c r="O354" i="5"/>
  <c r="N354" i="5"/>
  <c r="N355" i="5" s="1"/>
  <c r="M354" i="5"/>
  <c r="L354" i="5"/>
  <c r="K354" i="5"/>
  <c r="J354" i="5"/>
  <c r="I354" i="5"/>
  <c r="H354" i="5"/>
  <c r="G354" i="5"/>
  <c r="G356" i="5" s="1"/>
  <c r="F354" i="5"/>
  <c r="E354" i="5"/>
  <c r="D354" i="5"/>
  <c r="AD355" i="5" s="1"/>
  <c r="L319" i="5"/>
  <c r="AI316" i="5"/>
  <c r="AI319" i="5" s="1"/>
  <c r="AH316" i="5"/>
  <c r="AG316" i="5"/>
  <c r="AF316" i="5"/>
  <c r="AF319" i="5" s="1"/>
  <c r="AE316" i="5"/>
  <c r="AE319" i="5" s="1"/>
  <c r="AD316" i="5"/>
  <c r="AD319" i="5" s="1"/>
  <c r="AC316" i="5"/>
  <c r="AC319" i="5" s="1"/>
  <c r="AB316" i="5"/>
  <c r="AA316" i="5"/>
  <c r="Z316" i="5"/>
  <c r="Z318" i="5" s="1"/>
  <c r="Y316" i="5"/>
  <c r="Y319" i="5" s="1"/>
  <c r="X316" i="5"/>
  <c r="X319" i="5" s="1"/>
  <c r="W316" i="5"/>
  <c r="W319" i="5" s="1"/>
  <c r="V316" i="5"/>
  <c r="U316" i="5"/>
  <c r="T316" i="5"/>
  <c r="T319" i="5" s="1"/>
  <c r="S316" i="5"/>
  <c r="S319" i="5" s="1"/>
  <c r="R316" i="5"/>
  <c r="R319" i="5" s="1"/>
  <c r="Q316" i="5"/>
  <c r="Q319" i="5" s="1"/>
  <c r="P316" i="5"/>
  <c r="O316" i="5"/>
  <c r="N316" i="5"/>
  <c r="N319" i="5" s="1"/>
  <c r="M316" i="5"/>
  <c r="M319" i="5" s="1"/>
  <c r="L316" i="5"/>
  <c r="K316" i="5"/>
  <c r="K319" i="5" s="1"/>
  <c r="J316" i="5"/>
  <c r="I316" i="5"/>
  <c r="H316" i="5"/>
  <c r="G316" i="5"/>
  <c r="G319" i="5" s="1"/>
  <c r="F316" i="5"/>
  <c r="E316" i="5"/>
  <c r="E319" i="5" s="1"/>
  <c r="D316" i="5"/>
  <c r="AI302" i="5"/>
  <c r="AF302" i="5"/>
  <c r="AC302" i="5"/>
  <c r="Z302" i="5"/>
  <c r="X302" i="5"/>
  <c r="W302" i="5"/>
  <c r="T302" i="5"/>
  <c r="Q302" i="5"/>
  <c r="N302" i="5"/>
  <c r="L302" i="5"/>
  <c r="K302" i="5"/>
  <c r="H302" i="5"/>
  <c r="E302" i="5"/>
  <c r="AH301" i="5"/>
  <c r="AF301" i="5"/>
  <c r="Z301" i="5"/>
  <c r="V301" i="5"/>
  <c r="T301" i="5"/>
  <c r="N301" i="5"/>
  <c r="J301" i="5"/>
  <c r="H301" i="5"/>
  <c r="AG300" i="5"/>
  <c r="AC300" i="5"/>
  <c r="AA300" i="5"/>
  <c r="U300" i="5"/>
  <c r="Q300" i="5"/>
  <c r="O300" i="5"/>
  <c r="I300" i="5"/>
  <c r="E300" i="5"/>
  <c r="AI299" i="5"/>
  <c r="AH299" i="5"/>
  <c r="AG299" i="5"/>
  <c r="AF299" i="5"/>
  <c r="AE299" i="5"/>
  <c r="AE302" i="5" s="1"/>
  <c r="AD299" i="5"/>
  <c r="AD302" i="5" s="1"/>
  <c r="AC299" i="5"/>
  <c r="AB299" i="5"/>
  <c r="AB301" i="5" s="1"/>
  <c r="AA299" i="5"/>
  <c r="Z299" i="5"/>
  <c r="Y299" i="5"/>
  <c r="Y302" i="5" s="1"/>
  <c r="X299" i="5"/>
  <c r="W299" i="5"/>
  <c r="V299" i="5"/>
  <c r="U299" i="5"/>
  <c r="T299" i="5"/>
  <c r="S299" i="5"/>
  <c r="S302" i="5" s="1"/>
  <c r="R299" i="5"/>
  <c r="R302" i="5" s="1"/>
  <c r="Q299" i="5"/>
  <c r="P299" i="5"/>
  <c r="P301" i="5" s="1"/>
  <c r="O299" i="5"/>
  <c r="N299" i="5"/>
  <c r="M299" i="5"/>
  <c r="M302" i="5" s="1"/>
  <c r="L299" i="5"/>
  <c r="K299" i="5"/>
  <c r="J299" i="5"/>
  <c r="I299" i="5"/>
  <c r="H299" i="5"/>
  <c r="G299" i="5"/>
  <c r="G302" i="5" s="1"/>
  <c r="F299" i="5"/>
  <c r="F302" i="5" s="1"/>
  <c r="E299" i="5"/>
  <c r="D299" i="5"/>
  <c r="AI300" i="5" s="1"/>
  <c r="AI287" i="5"/>
  <c r="AH287" i="5"/>
  <c r="AH290" i="5" s="1"/>
  <c r="AG287" i="5"/>
  <c r="AG11" i="6" s="1"/>
  <c r="AF287" i="5"/>
  <c r="AE287" i="5"/>
  <c r="AE290" i="5" s="1"/>
  <c r="AD287" i="5"/>
  <c r="AC287" i="5"/>
  <c r="AC11" i="6" s="1"/>
  <c r="AB287" i="5"/>
  <c r="AB290" i="5" s="1"/>
  <c r="AA287" i="5"/>
  <c r="AA11" i="6" s="1"/>
  <c r="Z287" i="5"/>
  <c r="Y287" i="5"/>
  <c r="Y290" i="5" s="1"/>
  <c r="X287" i="5"/>
  <c r="W287" i="5"/>
  <c r="V287" i="5"/>
  <c r="V290" i="5" s="1"/>
  <c r="U287" i="5"/>
  <c r="U11" i="6" s="1"/>
  <c r="T287" i="5"/>
  <c r="S287" i="5"/>
  <c r="S290" i="5" s="1"/>
  <c r="R287" i="5"/>
  <c r="R290" i="5" s="1"/>
  <c r="Q287" i="5"/>
  <c r="Q290" i="5" s="1"/>
  <c r="P287" i="5"/>
  <c r="P290" i="5" s="1"/>
  <c r="O287" i="5"/>
  <c r="O290" i="5" s="1"/>
  <c r="N287" i="5"/>
  <c r="N290" i="5" s="1"/>
  <c r="M287" i="5"/>
  <c r="M290" i="5" s="1"/>
  <c r="L287" i="5"/>
  <c r="L290" i="5" s="1"/>
  <c r="K287" i="5"/>
  <c r="K290" i="5" s="1"/>
  <c r="J287" i="5"/>
  <c r="J290" i="5" s="1"/>
  <c r="I287" i="5"/>
  <c r="I290" i="5" s="1"/>
  <c r="H287" i="5"/>
  <c r="H290" i="5" s="1"/>
  <c r="G287" i="5"/>
  <c r="G290" i="5" s="1"/>
  <c r="F287" i="5"/>
  <c r="F290" i="5" s="1"/>
  <c r="E287" i="5"/>
  <c r="E290" i="5" s="1"/>
  <c r="D287" i="5"/>
  <c r="D290" i="5" s="1"/>
  <c r="AF277" i="5"/>
  <c r="AE277" i="5"/>
  <c r="AC277" i="5"/>
  <c r="Z277" i="5"/>
  <c r="W277" i="5"/>
  <c r="V277" i="5"/>
  <c r="Q277" i="5"/>
  <c r="N277" i="5"/>
  <c r="M277" i="5"/>
  <c r="K277" i="5"/>
  <c r="H277" i="5"/>
  <c r="F277" i="5"/>
  <c r="E277" i="5"/>
  <c r="AF276" i="5"/>
  <c r="Z276" i="5"/>
  <c r="Y276" i="5"/>
  <c r="T276" i="5"/>
  <c r="N276" i="5"/>
  <c r="M276" i="5"/>
  <c r="H276" i="5"/>
  <c r="AI275" i="5"/>
  <c r="AF275" i="5"/>
  <c r="AC275" i="5"/>
  <c r="W275" i="5"/>
  <c r="U275" i="5"/>
  <c r="T275" i="5"/>
  <c r="Q275" i="5"/>
  <c r="K275" i="5"/>
  <c r="H275" i="5"/>
  <c r="E275" i="5"/>
  <c r="AI274" i="5"/>
  <c r="AI277" i="5" s="1"/>
  <c r="AH274" i="5"/>
  <c r="AG274" i="5"/>
  <c r="AF274" i="5"/>
  <c r="AE274" i="5"/>
  <c r="AE275" i="5" s="1"/>
  <c r="AD274" i="5"/>
  <c r="AE276" i="5" s="1"/>
  <c r="AC274" i="5"/>
  <c r="AB274" i="5"/>
  <c r="AA274" i="5"/>
  <c r="AB276" i="5" s="1"/>
  <c r="Z274" i="5"/>
  <c r="Y274" i="5"/>
  <c r="Y275" i="5" s="1"/>
  <c r="X274" i="5"/>
  <c r="W274" i="5"/>
  <c r="V274" i="5"/>
  <c r="U274" i="5"/>
  <c r="T274" i="5"/>
  <c r="T277" i="5" s="1"/>
  <c r="S274" i="5"/>
  <c r="S275" i="5" s="1"/>
  <c r="R274" i="5"/>
  <c r="S276" i="5" s="1"/>
  <c r="Q274" i="5"/>
  <c r="P274" i="5"/>
  <c r="O274" i="5"/>
  <c r="N274" i="5"/>
  <c r="M274" i="5"/>
  <c r="M275" i="5" s="1"/>
  <c r="L274" i="5"/>
  <c r="K274" i="5"/>
  <c r="J274" i="5"/>
  <c r="I274" i="5"/>
  <c r="I275" i="5" s="1"/>
  <c r="H274" i="5"/>
  <c r="G274" i="5"/>
  <c r="G275" i="5" s="1"/>
  <c r="F274" i="5"/>
  <c r="G276" i="5" s="1"/>
  <c r="E274" i="5"/>
  <c r="D274" i="5"/>
  <c r="AI265" i="5"/>
  <c r="AG265" i="5"/>
  <c r="AD265" i="5"/>
  <c r="AC265" i="5"/>
  <c r="AA265" i="5"/>
  <c r="Z265" i="5"/>
  <c r="X265" i="5"/>
  <c r="W265" i="5"/>
  <c r="U265" i="5"/>
  <c r="Q265" i="5"/>
  <c r="O265" i="5"/>
  <c r="N265" i="5"/>
  <c r="L265" i="5"/>
  <c r="K265" i="5"/>
  <c r="I265" i="5"/>
  <c r="H265" i="5"/>
  <c r="F265" i="5"/>
  <c r="E265" i="5"/>
  <c r="Y264" i="5"/>
  <c r="Q264" i="5"/>
  <c r="O264" i="5"/>
  <c r="M264" i="5"/>
  <c r="L264" i="5"/>
  <c r="G264" i="5"/>
  <c r="F264" i="5"/>
  <c r="AF263" i="5"/>
  <c r="AE263" i="5"/>
  <c r="AD263" i="5"/>
  <c r="Y263" i="5"/>
  <c r="X263" i="5"/>
  <c r="W263" i="5"/>
  <c r="Q263" i="5"/>
  <c r="O263" i="5"/>
  <c r="I263" i="5"/>
  <c r="G263" i="5"/>
  <c r="AI262" i="5"/>
  <c r="AH262" i="5"/>
  <c r="AG262" i="5"/>
  <c r="AG264" i="5" s="1"/>
  <c r="AF262" i="5"/>
  <c r="AF264" i="5" s="1"/>
  <c r="AE262" i="5"/>
  <c r="AE265" i="5" s="1"/>
  <c r="AD262" i="5"/>
  <c r="AD264" i="5" s="1"/>
  <c r="AC262" i="5"/>
  <c r="AB262" i="5"/>
  <c r="AB264" i="5" s="1"/>
  <c r="AA262" i="5"/>
  <c r="AA264" i="5" s="1"/>
  <c r="Z262" i="5"/>
  <c r="Z263" i="5" s="1"/>
  <c r="Y262" i="5"/>
  <c r="Y265" i="5" s="1"/>
  <c r="X262" i="5"/>
  <c r="X264" i="5" s="1"/>
  <c r="W262" i="5"/>
  <c r="V262" i="5"/>
  <c r="U262" i="5"/>
  <c r="U264" i="5" s="1"/>
  <c r="T262" i="5"/>
  <c r="S262" i="5"/>
  <c r="S265" i="5" s="1"/>
  <c r="R262" i="5"/>
  <c r="R265" i="5" s="1"/>
  <c r="Q262" i="5"/>
  <c r="P262" i="5"/>
  <c r="O262" i="5"/>
  <c r="N262" i="5"/>
  <c r="M262" i="5"/>
  <c r="M265" i="5" s="1"/>
  <c r="L262" i="5"/>
  <c r="L263" i="5" s="1"/>
  <c r="K262" i="5"/>
  <c r="K263" i="5" s="1"/>
  <c r="J262" i="5"/>
  <c r="J263" i="5" s="1"/>
  <c r="I262" i="5"/>
  <c r="H262" i="5"/>
  <c r="G262" i="5"/>
  <c r="G265" i="5" s="1"/>
  <c r="F262" i="5"/>
  <c r="E262" i="5"/>
  <c r="D262" i="5"/>
  <c r="H250" i="5"/>
  <c r="AI248" i="5"/>
  <c r="AH248" i="5"/>
  <c r="AG248" i="5"/>
  <c r="AG251" i="5" s="1"/>
  <c r="AF248" i="5"/>
  <c r="AE248" i="5"/>
  <c r="AF250" i="5" s="1"/>
  <c r="AD248" i="5"/>
  <c r="AD250" i="5" s="1"/>
  <c r="AC248" i="5"/>
  <c r="AC250" i="5" s="1"/>
  <c r="AB248" i="5"/>
  <c r="AA248" i="5"/>
  <c r="AA251" i="5" s="1"/>
  <c r="Z248" i="5"/>
  <c r="Z251" i="5" s="1"/>
  <c r="Y248" i="5"/>
  <c r="Y251" i="5" s="1"/>
  <c r="X248" i="5"/>
  <c r="X249" i="5" s="1"/>
  <c r="W248" i="5"/>
  <c r="V248" i="5"/>
  <c r="U248" i="5"/>
  <c r="U251" i="5" s="1"/>
  <c r="T248" i="5"/>
  <c r="T251" i="5" s="1"/>
  <c r="S248" i="5"/>
  <c r="S251" i="5" s="1"/>
  <c r="R248" i="5"/>
  <c r="Q248" i="5"/>
  <c r="Q251" i="5" s="1"/>
  <c r="P248" i="5"/>
  <c r="O248" i="5"/>
  <c r="O251" i="5" s="1"/>
  <c r="N248" i="5"/>
  <c r="N251" i="5" s="1"/>
  <c r="M248" i="5"/>
  <c r="M251" i="5" s="1"/>
  <c r="L248" i="5"/>
  <c r="L251" i="5" s="1"/>
  <c r="K248" i="5"/>
  <c r="K249" i="5" s="1"/>
  <c r="J248" i="5"/>
  <c r="J251" i="5" s="1"/>
  <c r="I248" i="5"/>
  <c r="I250" i="5" s="1"/>
  <c r="H248" i="5"/>
  <c r="H251" i="5" s="1"/>
  <c r="G248" i="5"/>
  <c r="G251" i="5" s="1"/>
  <c r="F248" i="5"/>
  <c r="E248" i="5"/>
  <c r="E249" i="5" s="1"/>
  <c r="D248" i="5"/>
  <c r="D251" i="5" s="1"/>
  <c r="H233" i="5"/>
  <c r="AI223" i="5"/>
  <c r="AI226" i="5" s="1"/>
  <c r="AH223" i="5"/>
  <c r="AH225" i="5" s="1"/>
  <c r="AG223" i="5"/>
  <c r="AG225" i="5" s="1"/>
  <c r="AF223" i="5"/>
  <c r="AE223" i="5"/>
  <c r="AD223" i="5"/>
  <c r="AC223" i="5"/>
  <c r="AC226" i="5" s="1"/>
  <c r="AB223" i="5"/>
  <c r="AB226" i="5" s="1"/>
  <c r="AA223" i="5"/>
  <c r="AA226" i="5" s="1"/>
  <c r="Z223" i="5"/>
  <c r="Y223" i="5"/>
  <c r="X223" i="5"/>
  <c r="X224" i="5" s="1"/>
  <c r="W223" i="5"/>
  <c r="W226" i="5" s="1"/>
  <c r="V223" i="5"/>
  <c r="V226" i="5" s="1"/>
  <c r="U223" i="5"/>
  <c r="T223" i="5"/>
  <c r="S223" i="5"/>
  <c r="S226" i="5" s="1"/>
  <c r="R223" i="5"/>
  <c r="Q223" i="5"/>
  <c r="Q226" i="5" s="1"/>
  <c r="P223" i="5"/>
  <c r="P226" i="5" s="1"/>
  <c r="O223" i="5"/>
  <c r="O226" i="5" s="1"/>
  <c r="N223" i="5"/>
  <c r="M223" i="5"/>
  <c r="L223" i="5"/>
  <c r="L226" i="5" s="1"/>
  <c r="K223" i="5"/>
  <c r="K226" i="5" s="1"/>
  <c r="J223" i="5"/>
  <c r="I223" i="5"/>
  <c r="I224" i="5" s="1"/>
  <c r="H223" i="5"/>
  <c r="G223" i="5"/>
  <c r="F223" i="5"/>
  <c r="F226" i="5" s="1"/>
  <c r="E223" i="5"/>
  <c r="E226" i="5" s="1"/>
  <c r="D223" i="5"/>
  <c r="D226" i="5" s="1"/>
  <c r="AG218" i="5"/>
  <c r="AE218" i="5"/>
  <c r="AD218" i="5"/>
  <c r="AA218" i="5"/>
  <c r="Y218" i="5"/>
  <c r="X218" i="5"/>
  <c r="U218" i="5"/>
  <c r="T218" i="5"/>
  <c r="S218" i="5"/>
  <c r="R218" i="5"/>
  <c r="P217" i="5"/>
  <c r="O217" i="5"/>
  <c r="N218" i="5"/>
  <c r="M218" i="5"/>
  <c r="L218" i="5"/>
  <c r="I217" i="5"/>
  <c r="H218" i="5"/>
  <c r="G218" i="5"/>
  <c r="F218" i="5"/>
  <c r="D218" i="5"/>
  <c r="AI208" i="5"/>
  <c r="AH208" i="5"/>
  <c r="AH211" i="5" s="1"/>
  <c r="AG208" i="5"/>
  <c r="AF208" i="5"/>
  <c r="AE208" i="5"/>
  <c r="AE211" i="5" s="1"/>
  <c r="AD208" i="5"/>
  <c r="AC208" i="5"/>
  <c r="AB208" i="5"/>
  <c r="AA208" i="5"/>
  <c r="Z208" i="5"/>
  <c r="Y208" i="5"/>
  <c r="Y209" i="5" s="1"/>
  <c r="X208" i="5"/>
  <c r="W208" i="5"/>
  <c r="V208" i="5"/>
  <c r="U208" i="5"/>
  <c r="U211" i="5" s="1"/>
  <c r="T208" i="5"/>
  <c r="T211" i="5" s="1"/>
  <c r="S208" i="5"/>
  <c r="R208" i="5"/>
  <c r="Q208" i="5"/>
  <c r="P208" i="5"/>
  <c r="P211" i="5" s="1"/>
  <c r="O208" i="5"/>
  <c r="O211" i="5" s="1"/>
  <c r="N208" i="5"/>
  <c r="M208" i="5"/>
  <c r="L208" i="5"/>
  <c r="K208" i="5"/>
  <c r="J208" i="5"/>
  <c r="I208" i="5"/>
  <c r="I211" i="5" s="1"/>
  <c r="H208" i="5"/>
  <c r="H211" i="5" s="1"/>
  <c r="G208" i="5"/>
  <c r="G211" i="5" s="1"/>
  <c r="F208" i="5"/>
  <c r="F211" i="5" s="1"/>
  <c r="E208" i="5"/>
  <c r="D208" i="5"/>
  <c r="J204" i="5"/>
  <c r="AI201" i="5"/>
  <c r="AH201" i="5"/>
  <c r="AG201" i="5"/>
  <c r="AF201" i="5"/>
  <c r="AE201" i="5"/>
  <c r="AD201" i="5"/>
  <c r="AD195" i="5" s="1"/>
  <c r="AD405" i="5" s="1"/>
  <c r="AC201" i="5"/>
  <c r="AB201" i="5"/>
  <c r="AA201" i="5"/>
  <c r="AA195" i="5" s="1"/>
  <c r="AA405" i="5" s="1"/>
  <c r="Z201" i="5"/>
  <c r="Y201" i="5"/>
  <c r="X201" i="5"/>
  <c r="X195" i="5" s="1"/>
  <c r="X405" i="5" s="1"/>
  <c r="W201" i="5"/>
  <c r="V201" i="5"/>
  <c r="V195" i="5" s="1"/>
  <c r="V405" i="5" s="1"/>
  <c r="U201" i="5"/>
  <c r="T201" i="5"/>
  <c r="S201" i="5"/>
  <c r="R201" i="5"/>
  <c r="R195" i="5" s="1"/>
  <c r="R405" i="5" s="1"/>
  <c r="Q201" i="5"/>
  <c r="P201" i="5"/>
  <c r="P195" i="5" s="1"/>
  <c r="P405" i="5" s="1"/>
  <c r="O201" i="5"/>
  <c r="O195" i="5" s="1"/>
  <c r="O405" i="5" s="1"/>
  <c r="N201" i="5"/>
  <c r="N195" i="5" s="1"/>
  <c r="N405" i="5" s="1"/>
  <c r="M201" i="5"/>
  <c r="M195" i="5" s="1"/>
  <c r="M405" i="5" s="1"/>
  <c r="L201" i="5"/>
  <c r="K201" i="5"/>
  <c r="J201" i="5"/>
  <c r="J195" i="5" s="1"/>
  <c r="J405" i="5" s="1"/>
  <c r="I201" i="5"/>
  <c r="H201" i="5"/>
  <c r="G201" i="5"/>
  <c r="G195" i="5" s="1"/>
  <c r="G405" i="5" s="1"/>
  <c r="F201" i="5"/>
  <c r="F195" i="5" s="1"/>
  <c r="F405" i="5" s="1"/>
  <c r="E201" i="5"/>
  <c r="D201" i="5"/>
  <c r="AG183" i="5"/>
  <c r="AF183" i="5"/>
  <c r="AE183" i="5"/>
  <c r="AD183" i="5"/>
  <c r="AA183" i="5"/>
  <c r="Z183" i="5"/>
  <c r="X183" i="5"/>
  <c r="T183" i="5"/>
  <c r="S183" i="5"/>
  <c r="R183" i="5"/>
  <c r="O183" i="5"/>
  <c r="N183" i="5"/>
  <c r="M183" i="5"/>
  <c r="L183" i="5"/>
  <c r="I183" i="5"/>
  <c r="H183" i="5"/>
  <c r="F183" i="5"/>
  <c r="AG182" i="5"/>
  <c r="AE182" i="5"/>
  <c r="AA182" i="5"/>
  <c r="T182" i="5"/>
  <c r="O182" i="5"/>
  <c r="M182" i="5"/>
  <c r="I182" i="5"/>
  <c r="H182" i="5"/>
  <c r="AF181" i="5"/>
  <c r="X181" i="5"/>
  <c r="R181" i="5"/>
  <c r="AI180" i="5"/>
  <c r="AH180" i="5"/>
  <c r="AG180" i="5"/>
  <c r="AF180" i="5"/>
  <c r="AE180" i="5"/>
  <c r="AF182" i="5" s="1"/>
  <c r="AD180" i="5"/>
  <c r="AC180" i="5"/>
  <c r="AB180" i="5"/>
  <c r="AA180" i="5"/>
  <c r="AA181" i="5" s="1"/>
  <c r="Z180" i="5"/>
  <c r="Y180" i="5"/>
  <c r="Y182" i="5" s="1"/>
  <c r="X180" i="5"/>
  <c r="W180" i="5"/>
  <c r="V180" i="5"/>
  <c r="V182" i="5" s="1"/>
  <c r="U180" i="5"/>
  <c r="U182" i="5" s="1"/>
  <c r="T180" i="5"/>
  <c r="S180" i="5"/>
  <c r="R180" i="5"/>
  <c r="Q180" i="5"/>
  <c r="P180" i="5"/>
  <c r="O180" i="5"/>
  <c r="N180" i="5"/>
  <c r="M180" i="5"/>
  <c r="L180" i="5"/>
  <c r="K180" i="5"/>
  <c r="J180" i="5"/>
  <c r="J181" i="5" s="1"/>
  <c r="I180" i="5"/>
  <c r="I181" i="5" s="1"/>
  <c r="H180" i="5"/>
  <c r="G180" i="5"/>
  <c r="G183" i="5" s="1"/>
  <c r="F180" i="5"/>
  <c r="E180" i="5"/>
  <c r="D180" i="5"/>
  <c r="AF176" i="5"/>
  <c r="AC176" i="5"/>
  <c r="Z176" i="5"/>
  <c r="W176" i="5"/>
  <c r="U176" i="5"/>
  <c r="T176" i="5"/>
  <c r="O176" i="5"/>
  <c r="N176" i="5"/>
  <c r="K176" i="5"/>
  <c r="H176" i="5"/>
  <c r="E176" i="5"/>
  <c r="AG175" i="5"/>
  <c r="Z175" i="5"/>
  <c r="S175" i="5"/>
  <c r="Q175" i="5"/>
  <c r="O175" i="5"/>
  <c r="K175" i="5"/>
  <c r="J175" i="5"/>
  <c r="AI174" i="5"/>
  <c r="AH174" i="5"/>
  <c r="AB174" i="5"/>
  <c r="AA174" i="5"/>
  <c r="U174" i="5"/>
  <c r="T174" i="5"/>
  <c r="N174" i="5"/>
  <c r="L174" i="5"/>
  <c r="E174" i="5"/>
  <c r="AI173" i="5"/>
  <c r="AI176" i="5" s="1"/>
  <c r="AH173" i="5"/>
  <c r="AH176" i="5" s="1"/>
  <c r="AG173" i="5"/>
  <c r="AG174" i="5" s="1"/>
  <c r="AF173" i="5"/>
  <c r="AE173" i="5"/>
  <c r="AD173" i="5"/>
  <c r="AD176" i="5" s="1"/>
  <c r="AC173" i="5"/>
  <c r="AC174" i="5" s="1"/>
  <c r="AB173" i="5"/>
  <c r="AB176" i="5" s="1"/>
  <c r="AA173" i="5"/>
  <c r="AA176" i="5" s="1"/>
  <c r="Z173" i="5"/>
  <c r="Y173" i="5"/>
  <c r="Y175" i="5" s="1"/>
  <c r="X173" i="5"/>
  <c r="W173" i="5"/>
  <c r="W175" i="5" s="1"/>
  <c r="V173" i="5"/>
  <c r="V176" i="5" s="1"/>
  <c r="U173" i="5"/>
  <c r="U175" i="5" s="1"/>
  <c r="T173" i="5"/>
  <c r="S173" i="5"/>
  <c r="R173" i="5"/>
  <c r="Q173" i="5"/>
  <c r="Q176" i="5" s="1"/>
  <c r="P173" i="5"/>
  <c r="P176" i="5" s="1"/>
  <c r="O173" i="5"/>
  <c r="O174" i="5" s="1"/>
  <c r="N173" i="5"/>
  <c r="M173" i="5"/>
  <c r="L173" i="5"/>
  <c r="K173" i="5"/>
  <c r="K174" i="5" s="1"/>
  <c r="J173" i="5"/>
  <c r="J176" i="5" s="1"/>
  <c r="I173" i="5"/>
  <c r="I175" i="5" s="1"/>
  <c r="H173" i="5"/>
  <c r="G173" i="5"/>
  <c r="F173" i="5"/>
  <c r="E173" i="5"/>
  <c r="E175" i="5" s="1"/>
  <c r="D173" i="5"/>
  <c r="D176" i="5" s="1"/>
  <c r="AI159" i="5"/>
  <c r="AH159" i="5"/>
  <c r="AH162" i="5" s="1"/>
  <c r="AG159" i="5"/>
  <c r="AF159" i="5"/>
  <c r="AF162" i="5" s="1"/>
  <c r="AE159" i="5"/>
  <c r="AE162" i="5" s="1"/>
  <c r="AD159" i="5"/>
  <c r="AC159" i="5"/>
  <c r="AB159" i="5"/>
  <c r="AB162" i="5" s="1"/>
  <c r="AA159" i="5"/>
  <c r="Z159" i="5"/>
  <c r="Y159" i="5"/>
  <c r="Y162" i="5" s="1"/>
  <c r="X159" i="5"/>
  <c r="W159" i="5"/>
  <c r="W162" i="5" s="1"/>
  <c r="V159" i="5"/>
  <c r="V162" i="5" s="1"/>
  <c r="U159" i="5"/>
  <c r="T159" i="5"/>
  <c r="T162" i="5" s="1"/>
  <c r="S159" i="5"/>
  <c r="R159" i="5"/>
  <c r="Q159" i="5"/>
  <c r="Q161" i="5" s="1"/>
  <c r="P159" i="5"/>
  <c r="P162" i="5" s="1"/>
  <c r="O159" i="5"/>
  <c r="N159" i="5"/>
  <c r="M159" i="5"/>
  <c r="M162" i="5" s="1"/>
  <c r="L159" i="5"/>
  <c r="K159" i="5"/>
  <c r="K162" i="5" s="1"/>
  <c r="J159" i="5"/>
  <c r="J162" i="5" s="1"/>
  <c r="I159" i="5"/>
  <c r="I160" i="5" s="1"/>
  <c r="H159" i="5"/>
  <c r="H162" i="5" s="1"/>
  <c r="G159" i="5"/>
  <c r="G161" i="5" s="1"/>
  <c r="F159" i="5"/>
  <c r="E159" i="5"/>
  <c r="E162" i="5" s="1"/>
  <c r="D159" i="5"/>
  <c r="AL160" i="5" s="1"/>
  <c r="AI152" i="5"/>
  <c r="AI155" i="5" s="1"/>
  <c r="AH152" i="5"/>
  <c r="AG152" i="5"/>
  <c r="AF152" i="5"/>
  <c r="AF155" i="5" s="1"/>
  <c r="AE152" i="5"/>
  <c r="AD152" i="5"/>
  <c r="AD155" i="5" s="1"/>
  <c r="AC152" i="5"/>
  <c r="AB152" i="5"/>
  <c r="AA152" i="5"/>
  <c r="Z152" i="5"/>
  <c r="Z155" i="5" s="1"/>
  <c r="Y152" i="5"/>
  <c r="X152" i="5"/>
  <c r="W152" i="5"/>
  <c r="V152" i="5"/>
  <c r="V155" i="5" s="1"/>
  <c r="U152" i="5"/>
  <c r="T152" i="5"/>
  <c r="T155" i="5" s="1"/>
  <c r="S152" i="5"/>
  <c r="S155" i="5" s="1"/>
  <c r="R152" i="5"/>
  <c r="R155" i="5" s="1"/>
  <c r="Q152" i="5"/>
  <c r="P152" i="5"/>
  <c r="O152" i="5"/>
  <c r="N152" i="5"/>
  <c r="N155" i="5" s="1"/>
  <c r="M152" i="5"/>
  <c r="L152" i="5"/>
  <c r="L155" i="5" s="1"/>
  <c r="K152" i="5"/>
  <c r="J152" i="5"/>
  <c r="I152" i="5"/>
  <c r="H152" i="5"/>
  <c r="G152" i="5"/>
  <c r="G155" i="5" s="1"/>
  <c r="F152" i="5"/>
  <c r="F155" i="5" s="1"/>
  <c r="E152" i="5"/>
  <c r="D152" i="5"/>
  <c r="AL153" i="5" s="1"/>
  <c r="AI145" i="5"/>
  <c r="AI148" i="5" s="1"/>
  <c r="AH145" i="5"/>
  <c r="AG145" i="5"/>
  <c r="AG148" i="5" s="1"/>
  <c r="AF145" i="5"/>
  <c r="AF148" i="5" s="1"/>
  <c r="AE145" i="5"/>
  <c r="AD145" i="5"/>
  <c r="AD148" i="5" s="1"/>
  <c r="AC145" i="5"/>
  <c r="AC148" i="5" s="1"/>
  <c r="AB145" i="5"/>
  <c r="AA145" i="5"/>
  <c r="AA148" i="5" s="1"/>
  <c r="Z145" i="5"/>
  <c r="Z148" i="5" s="1"/>
  <c r="Y145" i="5"/>
  <c r="X145" i="5"/>
  <c r="W145" i="5"/>
  <c r="W148" i="5" s="1"/>
  <c r="V145" i="5"/>
  <c r="U145" i="5"/>
  <c r="U148" i="5" s="1"/>
  <c r="T145" i="5"/>
  <c r="T148" i="5" s="1"/>
  <c r="S145" i="5"/>
  <c r="R145" i="5"/>
  <c r="Q145" i="5"/>
  <c r="Q148" i="5" s="1"/>
  <c r="P145" i="5"/>
  <c r="O145" i="5"/>
  <c r="O148" i="5" s="1"/>
  <c r="N145" i="5"/>
  <c r="N148" i="5" s="1"/>
  <c r="M145" i="5"/>
  <c r="L145" i="5"/>
  <c r="K145" i="5"/>
  <c r="K147" i="5" s="1"/>
  <c r="J145" i="5"/>
  <c r="J148" i="5" s="1"/>
  <c r="I145" i="5"/>
  <c r="H145" i="5"/>
  <c r="H148" i="5" s="1"/>
  <c r="G145" i="5"/>
  <c r="F145" i="5"/>
  <c r="E145" i="5"/>
  <c r="D145" i="5"/>
  <c r="AL146" i="5" s="1"/>
  <c r="AI138" i="5"/>
  <c r="AJ140" i="5" s="1"/>
  <c r="AH138" i="5"/>
  <c r="AH141" i="5" s="1"/>
  <c r="AG138" i="5"/>
  <c r="AF138" i="5"/>
  <c r="AF141" i="5" s="1"/>
  <c r="AE138" i="5"/>
  <c r="AD138" i="5"/>
  <c r="AC138" i="5"/>
  <c r="AB138" i="5"/>
  <c r="AB141" i="5" s="1"/>
  <c r="AA138" i="5"/>
  <c r="Z138" i="5"/>
  <c r="Y138" i="5"/>
  <c r="X138" i="5"/>
  <c r="X141" i="5" s="1"/>
  <c r="W138" i="5"/>
  <c r="W141" i="5" s="1"/>
  <c r="V138" i="5"/>
  <c r="V141" i="5" s="1"/>
  <c r="U138" i="5"/>
  <c r="T138" i="5"/>
  <c r="T141" i="5" s="1"/>
  <c r="S138" i="5"/>
  <c r="R138" i="5"/>
  <c r="R141" i="5" s="1"/>
  <c r="Q138" i="5"/>
  <c r="Q141" i="5" s="1"/>
  <c r="P138" i="5"/>
  <c r="P141" i="5" s="1"/>
  <c r="O138" i="5"/>
  <c r="N138" i="5"/>
  <c r="M138" i="5"/>
  <c r="M141" i="5" s="1"/>
  <c r="L138" i="5"/>
  <c r="K138" i="5"/>
  <c r="J138" i="5"/>
  <c r="J141" i="5" s="1"/>
  <c r="I138" i="5"/>
  <c r="H138" i="5"/>
  <c r="H141" i="5" s="1"/>
  <c r="G138" i="5"/>
  <c r="F138" i="5"/>
  <c r="F141" i="5" s="1"/>
  <c r="E138" i="5"/>
  <c r="E141" i="5" s="1"/>
  <c r="D138" i="5"/>
  <c r="AL139" i="5" s="1"/>
  <c r="AI96" i="5"/>
  <c r="AI83" i="5" s="1"/>
  <c r="AI7" i="6" s="1"/>
  <c r="AH96" i="5"/>
  <c r="AG96" i="5"/>
  <c r="AG99" i="5" s="1"/>
  <c r="AF96" i="5"/>
  <c r="AF83" i="5" s="1"/>
  <c r="AF7" i="6" s="1"/>
  <c r="AE96" i="5"/>
  <c r="AE83" i="5" s="1"/>
  <c r="AE7" i="6" s="1"/>
  <c r="AD96" i="5"/>
  <c r="AD99" i="5" s="1"/>
  <c r="AC96" i="5"/>
  <c r="AC83" i="5" s="1"/>
  <c r="AC7" i="6" s="1"/>
  <c r="AB96" i="5"/>
  <c r="AA96" i="5"/>
  <c r="AA99" i="5" s="1"/>
  <c r="Z96" i="5"/>
  <c r="Z83" i="5" s="1"/>
  <c r="Z7" i="6" s="1"/>
  <c r="Y96" i="5"/>
  <c r="Y99" i="5" s="1"/>
  <c r="X96" i="5"/>
  <c r="X99" i="5" s="1"/>
  <c r="W96" i="5"/>
  <c r="W83" i="5" s="1"/>
  <c r="W7" i="6" s="1"/>
  <c r="V96" i="5"/>
  <c r="U96" i="5"/>
  <c r="U99" i="5" s="1"/>
  <c r="T96" i="5"/>
  <c r="T83" i="5" s="1"/>
  <c r="T7" i="6" s="1"/>
  <c r="S96" i="5"/>
  <c r="R96" i="5"/>
  <c r="R83" i="5" s="1"/>
  <c r="R7" i="6" s="1"/>
  <c r="Q96" i="5"/>
  <c r="Q83" i="5" s="1"/>
  <c r="Q7" i="6" s="1"/>
  <c r="P96" i="5"/>
  <c r="O96" i="5"/>
  <c r="O83" i="5" s="1"/>
  <c r="O86" i="5" s="1"/>
  <c r="N96" i="5"/>
  <c r="N83" i="5" s="1"/>
  <c r="N7" i="6" s="1"/>
  <c r="M96" i="5"/>
  <c r="M83" i="5" s="1"/>
  <c r="M7" i="6" s="1"/>
  <c r="L96" i="5"/>
  <c r="K96" i="5"/>
  <c r="J96" i="5"/>
  <c r="J99" i="5" s="1"/>
  <c r="I96" i="5"/>
  <c r="I99" i="5" s="1"/>
  <c r="H96" i="5"/>
  <c r="H83" i="5" s="1"/>
  <c r="H7" i="6" s="1"/>
  <c r="G96" i="5"/>
  <c r="G99" i="5" s="1"/>
  <c r="F96" i="5"/>
  <c r="F83" i="5" s="1"/>
  <c r="F86" i="5" s="1"/>
  <c r="E96" i="5"/>
  <c r="E83" i="5" s="1"/>
  <c r="E7" i="6" s="1"/>
  <c r="D96" i="5"/>
  <c r="AL97" i="5" s="1"/>
  <c r="AH83" i="5"/>
  <c r="AH7" i="6" s="1"/>
  <c r="AB83" i="5"/>
  <c r="AB7" i="6" s="1"/>
  <c r="V83" i="5"/>
  <c r="V86" i="5" s="1"/>
  <c r="P83" i="5"/>
  <c r="P7" i="6" s="1"/>
  <c r="AI69" i="5"/>
  <c r="AH69" i="5"/>
  <c r="AG69" i="5"/>
  <c r="AG72" i="5" s="1"/>
  <c r="AF69" i="5"/>
  <c r="AF72" i="5" s="1"/>
  <c r="AE69" i="5"/>
  <c r="AD69" i="5"/>
  <c r="AC69" i="5"/>
  <c r="AB69" i="5"/>
  <c r="AA69" i="5"/>
  <c r="Z69" i="5"/>
  <c r="Y69" i="5"/>
  <c r="Y72" i="5" s="1"/>
  <c r="X69" i="5"/>
  <c r="X72" i="5" s="1"/>
  <c r="W69" i="5"/>
  <c r="V69" i="5"/>
  <c r="U69" i="5"/>
  <c r="T69" i="5"/>
  <c r="T72" i="5" s="1"/>
  <c r="S69" i="5"/>
  <c r="R69" i="5"/>
  <c r="Q69" i="5"/>
  <c r="P69" i="5"/>
  <c r="O69" i="5"/>
  <c r="N69" i="5"/>
  <c r="N72" i="5" s="1"/>
  <c r="M69" i="5"/>
  <c r="M72" i="5" s="1"/>
  <c r="L69" i="5"/>
  <c r="L72" i="5" s="1"/>
  <c r="K69" i="5"/>
  <c r="J69" i="5"/>
  <c r="I69" i="5"/>
  <c r="H69" i="5"/>
  <c r="H72" i="5" s="1"/>
  <c r="G69" i="5"/>
  <c r="G72" i="5" s="1"/>
  <c r="F69" i="5"/>
  <c r="F72" i="5" s="1"/>
  <c r="E69" i="5"/>
  <c r="D69" i="5"/>
  <c r="AK70" i="5" s="1"/>
  <c r="AI62" i="5"/>
  <c r="AH62" i="5"/>
  <c r="AG62" i="5"/>
  <c r="AG65" i="5" s="1"/>
  <c r="AF62" i="5"/>
  <c r="AF65" i="5" s="1"/>
  <c r="AE62" i="5"/>
  <c r="AD62" i="5"/>
  <c r="AD65" i="5" s="1"/>
  <c r="AC62" i="5"/>
  <c r="AC65" i="5" s="1"/>
  <c r="AB62" i="5"/>
  <c r="AA62" i="5"/>
  <c r="AA65" i="5" s="1"/>
  <c r="Z62" i="5"/>
  <c r="Z65" i="5" s="1"/>
  <c r="Y62" i="5"/>
  <c r="Y65" i="5" s="1"/>
  <c r="X62" i="5"/>
  <c r="X65" i="5" s="1"/>
  <c r="W62" i="5"/>
  <c r="V62" i="5"/>
  <c r="U62" i="5"/>
  <c r="U65" i="5" s="1"/>
  <c r="T62" i="5"/>
  <c r="T65" i="5" s="1"/>
  <c r="S62" i="5"/>
  <c r="S65" i="5" s="1"/>
  <c r="R62" i="5"/>
  <c r="Q62" i="5"/>
  <c r="Q65" i="5" s="1"/>
  <c r="P62" i="5"/>
  <c r="O62" i="5"/>
  <c r="O65" i="5" s="1"/>
  <c r="N62" i="5"/>
  <c r="N65" i="5" s="1"/>
  <c r="M62" i="5"/>
  <c r="M65" i="5" s="1"/>
  <c r="L62" i="5"/>
  <c r="L65" i="5" s="1"/>
  <c r="K62" i="5"/>
  <c r="K65" i="5" s="1"/>
  <c r="J62" i="5"/>
  <c r="I62" i="5"/>
  <c r="I65" i="5" s="1"/>
  <c r="H62" i="5"/>
  <c r="H65" i="5" s="1"/>
  <c r="G62" i="5"/>
  <c r="G65" i="5" s="1"/>
  <c r="F62" i="5"/>
  <c r="F65" i="5" s="1"/>
  <c r="E62" i="5"/>
  <c r="E65" i="5" s="1"/>
  <c r="D62" i="5"/>
  <c r="AJ63" i="5" s="1"/>
  <c r="AI55" i="5"/>
  <c r="AH55" i="5"/>
  <c r="AH57" i="5" s="1"/>
  <c r="AG55" i="5"/>
  <c r="AF55" i="5"/>
  <c r="AF58" i="5" s="1"/>
  <c r="AE55" i="5"/>
  <c r="AE58" i="5" s="1"/>
  <c r="AD55" i="5"/>
  <c r="AC55" i="5"/>
  <c r="AC58" i="5" s="1"/>
  <c r="AB55" i="5"/>
  <c r="AA55" i="5"/>
  <c r="AA58" i="5" s="1"/>
  <c r="Z55" i="5"/>
  <c r="Z58" i="5" s="1"/>
  <c r="Y55" i="5"/>
  <c r="Y58" i="5" s="1"/>
  <c r="X55" i="5"/>
  <c r="X58" i="5" s="1"/>
  <c r="W55" i="5"/>
  <c r="W58" i="5" s="1"/>
  <c r="V55" i="5"/>
  <c r="U55" i="5"/>
  <c r="U58" i="5" s="1"/>
  <c r="T55" i="5"/>
  <c r="T58" i="5" s="1"/>
  <c r="S55" i="5"/>
  <c r="R55" i="5"/>
  <c r="Q55" i="5"/>
  <c r="P55" i="5"/>
  <c r="O55" i="5"/>
  <c r="O58" i="5" s="1"/>
  <c r="N55" i="5"/>
  <c r="N58" i="5" s="1"/>
  <c r="M55" i="5"/>
  <c r="M58" i="5" s="1"/>
  <c r="L55" i="5"/>
  <c r="L58" i="5" s="1"/>
  <c r="K55" i="5"/>
  <c r="J55" i="5"/>
  <c r="I55" i="5"/>
  <c r="H55" i="5"/>
  <c r="H58" i="5" s="1"/>
  <c r="G55" i="5"/>
  <c r="F55" i="5"/>
  <c r="E55" i="5"/>
  <c r="D55" i="5"/>
  <c r="AI44" i="5"/>
  <c r="AH44" i="5"/>
  <c r="AG44" i="5"/>
  <c r="AG47" i="5" s="1"/>
  <c r="AF44" i="5"/>
  <c r="AE44" i="5"/>
  <c r="AD44" i="5"/>
  <c r="AC44" i="5"/>
  <c r="AB44" i="5"/>
  <c r="AA44" i="5"/>
  <c r="AA47" i="5" s="1"/>
  <c r="Z44" i="5"/>
  <c r="Y44" i="5"/>
  <c r="Y47" i="5" s="1"/>
  <c r="X44" i="5"/>
  <c r="X47" i="5" s="1"/>
  <c r="W44" i="5"/>
  <c r="V44" i="5"/>
  <c r="U44" i="5"/>
  <c r="T44" i="5"/>
  <c r="S44" i="5"/>
  <c r="S47" i="5" s="1"/>
  <c r="R44" i="5"/>
  <c r="Q44" i="5"/>
  <c r="Q47" i="5" s="1"/>
  <c r="P44" i="5"/>
  <c r="O44" i="5"/>
  <c r="O47" i="5" s="1"/>
  <c r="N44" i="5"/>
  <c r="M44" i="5"/>
  <c r="M47" i="5" s="1"/>
  <c r="L44" i="5"/>
  <c r="K44" i="5"/>
  <c r="K47" i="5" s="1"/>
  <c r="J44" i="5"/>
  <c r="J47" i="5" s="1"/>
  <c r="I44" i="5"/>
  <c r="I45" i="5" s="1"/>
  <c r="H44" i="5"/>
  <c r="G44" i="5"/>
  <c r="F44" i="5"/>
  <c r="F47" i="5" s="1"/>
  <c r="E44" i="5"/>
  <c r="E47" i="5" s="1"/>
  <c r="D44" i="5"/>
  <c r="AI37" i="5"/>
  <c r="AI40" i="5" s="1"/>
  <c r="AH37" i="5"/>
  <c r="AH40" i="5" s="1"/>
  <c r="AG37" i="5"/>
  <c r="AF37" i="5"/>
  <c r="AE37" i="5"/>
  <c r="AE40" i="5" s="1"/>
  <c r="AD37" i="5"/>
  <c r="AC37" i="5"/>
  <c r="AC40" i="5" s="1"/>
  <c r="AB37" i="5"/>
  <c r="AA37" i="5"/>
  <c r="AA40" i="5" s="1"/>
  <c r="Z37" i="5"/>
  <c r="Y37" i="5"/>
  <c r="Y40" i="5" s="1"/>
  <c r="X37" i="5"/>
  <c r="W37" i="5"/>
  <c r="W40" i="5" s="1"/>
  <c r="V37" i="5"/>
  <c r="V40" i="5" s="1"/>
  <c r="U37" i="5"/>
  <c r="U40" i="5" s="1"/>
  <c r="T37" i="5"/>
  <c r="S37" i="5"/>
  <c r="S40" i="5" s="1"/>
  <c r="R37" i="5"/>
  <c r="Q37" i="5"/>
  <c r="Q39" i="5" s="1"/>
  <c r="P37" i="5"/>
  <c r="O37" i="5"/>
  <c r="O40" i="5" s="1"/>
  <c r="N37" i="5"/>
  <c r="M37" i="5"/>
  <c r="M40" i="5" s="1"/>
  <c r="L37" i="5"/>
  <c r="K37" i="5"/>
  <c r="K40" i="5" s="1"/>
  <c r="J37" i="5"/>
  <c r="I37" i="5"/>
  <c r="H37" i="5"/>
  <c r="G37" i="5"/>
  <c r="F37" i="5"/>
  <c r="E37" i="5"/>
  <c r="E39" i="5" s="1"/>
  <c r="D37" i="5"/>
  <c r="AL38" i="5" s="1"/>
  <c r="AI29" i="5"/>
  <c r="AH29" i="5"/>
  <c r="AG29" i="5"/>
  <c r="AF29" i="5"/>
  <c r="AF32" i="5" s="1"/>
  <c r="AE29" i="5"/>
  <c r="AE32" i="5" s="1"/>
  <c r="AD29" i="5"/>
  <c r="AD32" i="5" s="1"/>
  <c r="AC29" i="5"/>
  <c r="AB29" i="5"/>
  <c r="AA29" i="5"/>
  <c r="AA32" i="5" s="1"/>
  <c r="Z29" i="5"/>
  <c r="Y29" i="5"/>
  <c r="Y32" i="5" s="1"/>
  <c r="X29" i="5"/>
  <c r="X32" i="5" s="1"/>
  <c r="W29" i="5"/>
  <c r="V29" i="5"/>
  <c r="U29" i="5"/>
  <c r="T29" i="5"/>
  <c r="S29" i="5"/>
  <c r="S32" i="5" s="1"/>
  <c r="R29" i="5"/>
  <c r="R31" i="5" s="1"/>
  <c r="Q29" i="5"/>
  <c r="P29" i="5"/>
  <c r="O29" i="5"/>
  <c r="O32" i="5" s="1"/>
  <c r="N29" i="5"/>
  <c r="M29" i="5"/>
  <c r="M32" i="5" s="1"/>
  <c r="L29" i="5"/>
  <c r="K29" i="5"/>
  <c r="J29" i="5"/>
  <c r="I29" i="5"/>
  <c r="I32" i="5" s="1"/>
  <c r="H29" i="5"/>
  <c r="G29" i="5"/>
  <c r="G32" i="5" s="1"/>
  <c r="F29" i="5"/>
  <c r="E29" i="5"/>
  <c r="D29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I197" i="17" l="1"/>
  <c r="S196" i="17"/>
  <c r="Y196" i="17"/>
  <c r="AK196" i="17"/>
  <c r="D9" i="18"/>
  <c r="AL196" i="17"/>
  <c r="V196" i="17"/>
  <c r="N196" i="17"/>
  <c r="T196" i="17"/>
  <c r="AK162" i="17"/>
  <c r="AJ134" i="17"/>
  <c r="AJ133" i="17"/>
  <c r="AL133" i="17"/>
  <c r="AK141" i="17"/>
  <c r="L26" i="17"/>
  <c r="Z26" i="17"/>
  <c r="V356" i="15"/>
  <c r="T195" i="15"/>
  <c r="T9" i="16" s="1"/>
  <c r="AJ231" i="15"/>
  <c r="N195" i="15"/>
  <c r="N9" i="16" s="1"/>
  <c r="F195" i="15"/>
  <c r="AK209" i="15"/>
  <c r="AL209" i="15"/>
  <c r="K210" i="15"/>
  <c r="I161" i="15"/>
  <c r="Y154" i="15"/>
  <c r="AK146" i="15"/>
  <c r="AL146" i="15"/>
  <c r="AF146" i="15"/>
  <c r="V71" i="15"/>
  <c r="AD71" i="15"/>
  <c r="P64" i="15"/>
  <c r="Z56" i="15"/>
  <c r="M46" i="15"/>
  <c r="U46" i="15"/>
  <c r="O46" i="15"/>
  <c r="AH45" i="15"/>
  <c r="AK30" i="15"/>
  <c r="AL30" i="15"/>
  <c r="Y380" i="11"/>
  <c r="AK379" i="11"/>
  <c r="AL379" i="11"/>
  <c r="V11" i="12"/>
  <c r="AJ318" i="11"/>
  <c r="I11" i="12"/>
  <c r="L288" i="11"/>
  <c r="AJ210" i="11"/>
  <c r="AL209" i="11"/>
  <c r="AK209" i="11"/>
  <c r="AG204" i="11"/>
  <c r="AG195" i="11"/>
  <c r="G204" i="11"/>
  <c r="G195" i="11"/>
  <c r="O204" i="11"/>
  <c r="O195" i="11"/>
  <c r="I204" i="11"/>
  <c r="I195" i="11"/>
  <c r="X204" i="11"/>
  <c r="X195" i="11"/>
  <c r="X9" i="12" s="1"/>
  <c r="S204" i="11"/>
  <c r="S195" i="11"/>
  <c r="S9" i="12" s="1"/>
  <c r="AA204" i="11"/>
  <c r="AA195" i="11"/>
  <c r="AJ203" i="11"/>
  <c r="AI195" i="11"/>
  <c r="AL202" i="11"/>
  <c r="AK202" i="11"/>
  <c r="D195" i="11"/>
  <c r="AL196" i="11" s="1"/>
  <c r="H203" i="11"/>
  <c r="AJ195" i="11"/>
  <c r="AJ196" i="11" s="1"/>
  <c r="AK203" i="11"/>
  <c r="J204" i="11"/>
  <c r="J195" i="11"/>
  <c r="E202" i="11"/>
  <c r="E195" i="11"/>
  <c r="U204" i="11"/>
  <c r="U195" i="11"/>
  <c r="AC204" i="11"/>
  <c r="AC195" i="11"/>
  <c r="AJ202" i="11"/>
  <c r="AH204" i="11"/>
  <c r="AH195" i="11"/>
  <c r="F204" i="11"/>
  <c r="F195" i="11"/>
  <c r="N204" i="11"/>
  <c r="N195" i="11"/>
  <c r="N9" i="12" s="1"/>
  <c r="V204" i="11"/>
  <c r="V195" i="11"/>
  <c r="AJ160" i="11"/>
  <c r="AL160" i="11"/>
  <c r="AJ153" i="11"/>
  <c r="AK146" i="11"/>
  <c r="AL146" i="11"/>
  <c r="N146" i="11"/>
  <c r="AH147" i="11"/>
  <c r="AJ140" i="11"/>
  <c r="AK140" i="11"/>
  <c r="AA139" i="11"/>
  <c r="AL139" i="11"/>
  <c r="AK139" i="11"/>
  <c r="V140" i="11"/>
  <c r="AJ98" i="11"/>
  <c r="AK98" i="11"/>
  <c r="AJ83" i="11"/>
  <c r="D83" i="11"/>
  <c r="AL97" i="11"/>
  <c r="AK97" i="11"/>
  <c r="AG7" i="12"/>
  <c r="AA83" i="11"/>
  <c r="O7" i="12"/>
  <c r="I7" i="12"/>
  <c r="AK70" i="11"/>
  <c r="AL70" i="11"/>
  <c r="G71" i="11"/>
  <c r="AK64" i="11"/>
  <c r="AI65" i="11"/>
  <c r="T64" i="11"/>
  <c r="J56" i="11"/>
  <c r="AK57" i="11"/>
  <c r="AK45" i="11"/>
  <c r="AL45" i="11"/>
  <c r="Z31" i="11"/>
  <c r="T31" i="11"/>
  <c r="AF31" i="11"/>
  <c r="AJ13" i="10"/>
  <c r="AK379" i="9"/>
  <c r="AC13" i="10"/>
  <c r="AJ318" i="9"/>
  <c r="AK318" i="9"/>
  <c r="AJ289" i="9"/>
  <c r="AK153" i="9"/>
  <c r="AL153" i="9"/>
  <c r="AK139" i="9"/>
  <c r="AK141" i="9" s="1"/>
  <c r="AL139" i="9"/>
  <c r="AJ139" i="9"/>
  <c r="AK64" i="9"/>
  <c r="AI65" i="9"/>
  <c r="AK30" i="9"/>
  <c r="AL30" i="9"/>
  <c r="AK378" i="7"/>
  <c r="AL378" i="7"/>
  <c r="Z289" i="7"/>
  <c r="AI290" i="7"/>
  <c r="AK289" i="7"/>
  <c r="D162" i="7"/>
  <c r="AL160" i="7"/>
  <c r="AK160" i="7"/>
  <c r="AJ161" i="7"/>
  <c r="AK161" i="7"/>
  <c r="AF83" i="7"/>
  <c r="AF86" i="7" s="1"/>
  <c r="AK97" i="7"/>
  <c r="AL97" i="7"/>
  <c r="AI65" i="7"/>
  <c r="AK64" i="7"/>
  <c r="AI58" i="7"/>
  <c r="AK57" i="7"/>
  <c r="V250" i="5"/>
  <c r="N250" i="5"/>
  <c r="U250" i="5"/>
  <c r="P250" i="5"/>
  <c r="AH249" i="5"/>
  <c r="O250" i="5"/>
  <c r="I251" i="5"/>
  <c r="J249" i="5"/>
  <c r="S249" i="5"/>
  <c r="Q250" i="5"/>
  <c r="AE251" i="5"/>
  <c r="AG250" i="5"/>
  <c r="AF251" i="5"/>
  <c r="Z250" i="5"/>
  <c r="AH250" i="5"/>
  <c r="AD289" i="5"/>
  <c r="D11" i="6"/>
  <c r="AK378" i="5"/>
  <c r="AL378" i="5"/>
  <c r="AJ318" i="5"/>
  <c r="W11" i="6"/>
  <c r="Z289" i="5"/>
  <c r="L11" i="6"/>
  <c r="T289" i="5"/>
  <c r="F11" i="6"/>
  <c r="O11" i="6"/>
  <c r="H11" i="6"/>
  <c r="I11" i="6"/>
  <c r="P11" i="6"/>
  <c r="AF289" i="5"/>
  <c r="J11" i="6"/>
  <c r="AK289" i="5"/>
  <c r="X289" i="5"/>
  <c r="U289" i="5"/>
  <c r="AA289" i="5"/>
  <c r="AG289" i="5"/>
  <c r="AE195" i="5"/>
  <c r="AE405" i="5" s="1"/>
  <c r="AK231" i="5"/>
  <c r="AL231" i="5"/>
  <c r="U195" i="5"/>
  <c r="U405" i="5" s="1"/>
  <c r="Y195" i="5"/>
  <c r="Y405" i="5" s="1"/>
  <c r="AG195" i="5"/>
  <c r="AG405" i="5" s="1"/>
  <c r="L195" i="5"/>
  <c r="L405" i="5" s="1"/>
  <c r="T195" i="5"/>
  <c r="T405" i="5" s="1"/>
  <c r="AL209" i="5"/>
  <c r="AK209" i="5"/>
  <c r="AB209" i="5"/>
  <c r="M209" i="5"/>
  <c r="Z204" i="5"/>
  <c r="Z195" i="5"/>
  <c r="AH204" i="5"/>
  <c r="AH195" i="5"/>
  <c r="AH405" i="5" s="1"/>
  <c r="AK202" i="5"/>
  <c r="AL202" i="5"/>
  <c r="D195" i="5"/>
  <c r="AB204" i="5"/>
  <c r="AB195" i="5"/>
  <c r="AB405" i="5" s="1"/>
  <c r="E204" i="5"/>
  <c r="E195" i="5"/>
  <c r="E405" i="5" s="1"/>
  <c r="AC204" i="5"/>
  <c r="AC195" i="5"/>
  <c r="AC405" i="5" s="1"/>
  <c r="AK203" i="5"/>
  <c r="AJ195" i="5"/>
  <c r="AJ405" i="5" s="1"/>
  <c r="K204" i="5"/>
  <c r="K195" i="5"/>
  <c r="K405" i="5" s="1"/>
  <c r="AJ203" i="5"/>
  <c r="S204" i="5"/>
  <c r="S195" i="5"/>
  <c r="S405" i="5" s="1"/>
  <c r="W204" i="5"/>
  <c r="W195" i="5"/>
  <c r="W405" i="5" s="1"/>
  <c r="AI204" i="5"/>
  <c r="AI195" i="5"/>
  <c r="AI405" i="5" s="1"/>
  <c r="H204" i="5"/>
  <c r="H195" i="5"/>
  <c r="AF204" i="5"/>
  <c r="AF195" i="5"/>
  <c r="AF405" i="5" s="1"/>
  <c r="I204" i="5"/>
  <c r="I195" i="5"/>
  <c r="I405" i="5" s="1"/>
  <c r="Q204" i="5"/>
  <c r="Q195" i="5"/>
  <c r="Q405" i="5" s="1"/>
  <c r="AJ161" i="5"/>
  <c r="V153" i="5"/>
  <c r="X153" i="5"/>
  <c r="Z139" i="5"/>
  <c r="AB139" i="5"/>
  <c r="AH139" i="5"/>
  <c r="D83" i="5"/>
  <c r="AG83" i="5"/>
  <c r="AG86" i="5" s="1"/>
  <c r="L98" i="5"/>
  <c r="J83" i="5"/>
  <c r="J7" i="6" s="1"/>
  <c r="AK84" i="5"/>
  <c r="AL84" i="5"/>
  <c r="U83" i="5"/>
  <c r="U84" i="5" s="1"/>
  <c r="K98" i="5"/>
  <c r="U71" i="5"/>
  <c r="W71" i="5"/>
  <c r="O71" i="5"/>
  <c r="AD71" i="5"/>
  <c r="R71" i="5"/>
  <c r="Z71" i="5"/>
  <c r="AA70" i="5"/>
  <c r="AJ71" i="5"/>
  <c r="AK64" i="5"/>
  <c r="AI65" i="5"/>
  <c r="AK63" i="5"/>
  <c r="AL63" i="5"/>
  <c r="AJ64" i="5"/>
  <c r="AF64" i="5"/>
  <c r="AK57" i="5"/>
  <c r="AI57" i="5"/>
  <c r="AB57" i="5"/>
  <c r="E57" i="5"/>
  <c r="F56" i="5"/>
  <c r="AK56" i="5"/>
  <c r="AL56" i="5"/>
  <c r="G56" i="5"/>
  <c r="AK45" i="5"/>
  <c r="AL45" i="5"/>
  <c r="U46" i="5"/>
  <c r="O38" i="5"/>
  <c r="U30" i="5"/>
  <c r="F31" i="5"/>
  <c r="AK30" i="5"/>
  <c r="AL30" i="5"/>
  <c r="AK29" i="2"/>
  <c r="AK28" i="2"/>
  <c r="AK26" i="2"/>
  <c r="AK24" i="2"/>
  <c r="AK25" i="2"/>
  <c r="AK22" i="2"/>
  <c r="AK16" i="2"/>
  <c r="F56" i="2"/>
  <c r="AD196" i="17"/>
  <c r="AJ211" i="17"/>
  <c r="AE84" i="17"/>
  <c r="AB15" i="18"/>
  <c r="AJ196" i="17"/>
  <c r="AD198" i="17"/>
  <c r="AK134" i="17"/>
  <c r="Y9" i="18"/>
  <c r="Y15" i="18" s="1"/>
  <c r="Z197" i="17"/>
  <c r="Z9" i="18"/>
  <c r="AJ234" i="17"/>
  <c r="AJ236" i="17" s="1"/>
  <c r="Z196" i="17"/>
  <c r="AJ233" i="17"/>
  <c r="AJ235" i="17" s="1"/>
  <c r="AJ237" i="17" s="1"/>
  <c r="G198" i="17"/>
  <c r="G9" i="18"/>
  <c r="G15" i="18" s="1"/>
  <c r="AA196" i="17"/>
  <c r="AA9" i="18"/>
  <c r="AE198" i="17"/>
  <c r="F198" i="17"/>
  <c r="F9" i="18"/>
  <c r="F15" i="18" s="1"/>
  <c r="F16" i="18" s="1"/>
  <c r="AJ197" i="17"/>
  <c r="AJ9" i="18"/>
  <c r="R198" i="17"/>
  <c r="R9" i="18"/>
  <c r="R15" i="18" s="1"/>
  <c r="AE196" i="17"/>
  <c r="L196" i="17"/>
  <c r="L9" i="18"/>
  <c r="L15" i="18" s="1"/>
  <c r="L16" i="18" s="1"/>
  <c r="AG198" i="17"/>
  <c r="AG9" i="18"/>
  <c r="X198" i="17"/>
  <c r="X9" i="18"/>
  <c r="M198" i="17"/>
  <c r="M9" i="18"/>
  <c r="M15" i="18" s="1"/>
  <c r="AF198" i="17"/>
  <c r="AF9" i="18"/>
  <c r="U198" i="17"/>
  <c r="U9" i="18"/>
  <c r="U15" i="18" s="1"/>
  <c r="U16" i="18" s="1"/>
  <c r="I198" i="17"/>
  <c r="I9" i="18"/>
  <c r="K196" i="17"/>
  <c r="K9" i="18"/>
  <c r="AD197" i="17"/>
  <c r="AC9" i="18"/>
  <c r="H198" i="17"/>
  <c r="H9" i="18"/>
  <c r="O198" i="17"/>
  <c r="O9" i="18"/>
  <c r="J134" i="17"/>
  <c r="J10" i="18"/>
  <c r="J15" i="18" s="1"/>
  <c r="P135" i="17"/>
  <c r="P10" i="18"/>
  <c r="P15" i="18" s="1"/>
  <c r="P16" i="18" s="1"/>
  <c r="N135" i="17"/>
  <c r="N10" i="18"/>
  <c r="AF135" i="17"/>
  <c r="AF10" i="18"/>
  <c r="O135" i="17"/>
  <c r="O10" i="18"/>
  <c r="X134" i="17"/>
  <c r="X10" i="18"/>
  <c r="W135" i="17"/>
  <c r="W10" i="18"/>
  <c r="V15" i="18"/>
  <c r="AA135" i="17"/>
  <c r="AA10" i="18"/>
  <c r="Q135" i="17"/>
  <c r="Q10" i="18"/>
  <c r="T135" i="17"/>
  <c r="T10" i="18"/>
  <c r="T15" i="18" s="1"/>
  <c r="T16" i="18" s="1"/>
  <c r="AH15" i="18"/>
  <c r="H135" i="17"/>
  <c r="H10" i="18"/>
  <c r="Z135" i="17"/>
  <c r="Z10" i="18"/>
  <c r="Z15" i="18" s="1"/>
  <c r="Z16" i="18" s="1"/>
  <c r="AD135" i="17"/>
  <c r="AD10" i="18"/>
  <c r="AD15" i="18" s="1"/>
  <c r="AD16" i="18" s="1"/>
  <c r="E135" i="17"/>
  <c r="E10" i="18"/>
  <c r="AK133" i="17"/>
  <c r="D10" i="18"/>
  <c r="AI135" i="17"/>
  <c r="AI10" i="18"/>
  <c r="AI15" i="18" s="1"/>
  <c r="Q26" i="17"/>
  <c r="Q6" i="18"/>
  <c r="I24" i="17"/>
  <c r="AK24" i="17"/>
  <c r="D6" i="18"/>
  <c r="K26" i="17"/>
  <c r="K6" i="18"/>
  <c r="AF25" i="17"/>
  <c r="AE6" i="18"/>
  <c r="S26" i="17"/>
  <c r="S6" i="18"/>
  <c r="AG26" i="17"/>
  <c r="AG6" i="18"/>
  <c r="N26" i="17"/>
  <c r="N6" i="18"/>
  <c r="I26" i="17"/>
  <c r="I6" i="18"/>
  <c r="AC26" i="17"/>
  <c r="AC6" i="18"/>
  <c r="E26" i="17"/>
  <c r="E6" i="18"/>
  <c r="W26" i="17"/>
  <c r="W6" i="18"/>
  <c r="AK25" i="17"/>
  <c r="AJ407" i="17"/>
  <c r="AJ409" i="17" s="1"/>
  <c r="AJ6" i="18"/>
  <c r="AJ380" i="15"/>
  <c r="AK380" i="15"/>
  <c r="AJ13" i="16"/>
  <c r="AK379" i="15"/>
  <c r="D13" i="16"/>
  <c r="AJ379" i="15"/>
  <c r="F12" i="16"/>
  <c r="O12" i="16"/>
  <c r="L12" i="16"/>
  <c r="I12" i="16"/>
  <c r="D12" i="16"/>
  <c r="J12" i="16"/>
  <c r="R12" i="16"/>
  <c r="X356" i="15"/>
  <c r="X12" i="16"/>
  <c r="AF12" i="16"/>
  <c r="AG356" i="15"/>
  <c r="AG12" i="16"/>
  <c r="AH356" i="15"/>
  <c r="AH12" i="16"/>
  <c r="AA356" i="15"/>
  <c r="AA12" i="16"/>
  <c r="AI12" i="16"/>
  <c r="AB356" i="15"/>
  <c r="AB12" i="16"/>
  <c r="U12" i="16"/>
  <c r="AK356" i="15"/>
  <c r="AJ12" i="16"/>
  <c r="V12" i="16"/>
  <c r="AD356" i="15"/>
  <c r="AD12" i="16"/>
  <c r="K290" i="15"/>
  <c r="K11" i="16"/>
  <c r="AA290" i="15"/>
  <c r="AA11" i="16"/>
  <c r="AI290" i="15"/>
  <c r="AI11" i="16"/>
  <c r="D290" i="15"/>
  <c r="AK288" i="15"/>
  <c r="D11" i="16"/>
  <c r="AB288" i="15"/>
  <c r="AK289" i="15"/>
  <c r="AJ11" i="16"/>
  <c r="E290" i="15"/>
  <c r="E11" i="16"/>
  <c r="U289" i="15"/>
  <c r="U11" i="16"/>
  <c r="AJ288" i="15"/>
  <c r="F288" i="15"/>
  <c r="F11" i="16"/>
  <c r="AJ289" i="15"/>
  <c r="O289" i="15"/>
  <c r="O11" i="16"/>
  <c r="W290" i="15"/>
  <c r="W11" i="16"/>
  <c r="AF288" i="15"/>
  <c r="AF11" i="16"/>
  <c r="I289" i="15"/>
  <c r="I11" i="16"/>
  <c r="Q290" i="15"/>
  <c r="Q11" i="16"/>
  <c r="AG290" i="15"/>
  <c r="AG11" i="16"/>
  <c r="AD232" i="15"/>
  <c r="AC195" i="15"/>
  <c r="AC9" i="16" s="1"/>
  <c r="Q195" i="15"/>
  <c r="Q9" i="16" s="1"/>
  <c r="AD231" i="15"/>
  <c r="AK231" i="15"/>
  <c r="AD233" i="15"/>
  <c r="AJ195" i="15"/>
  <c r="AJ197" i="15" s="1"/>
  <c r="AK232" i="15"/>
  <c r="M209" i="15"/>
  <c r="H198" i="15"/>
  <c r="H9" i="16"/>
  <c r="G209" i="15"/>
  <c r="I195" i="15"/>
  <c r="AG195" i="15"/>
  <c r="F198" i="15"/>
  <c r="F9" i="16"/>
  <c r="O198" i="15"/>
  <c r="O9" i="16"/>
  <c r="J195" i="15"/>
  <c r="J9" i="16" s="1"/>
  <c r="AH195" i="15"/>
  <c r="Q198" i="15"/>
  <c r="AB195" i="15"/>
  <c r="AB9" i="16" s="1"/>
  <c r="AJ209" i="15"/>
  <c r="AA209" i="15"/>
  <c r="AJ210" i="15"/>
  <c r="V195" i="15"/>
  <c r="V9" i="16" s="1"/>
  <c r="H161" i="15"/>
  <c r="AF161" i="15"/>
  <c r="AJ160" i="15"/>
  <c r="AJ161" i="15"/>
  <c r="Z161" i="15"/>
  <c r="D162" i="15"/>
  <c r="AK160" i="15"/>
  <c r="T161" i="15"/>
  <c r="AJ154" i="15"/>
  <c r="AE153" i="15"/>
  <c r="AK153" i="15"/>
  <c r="AJ153" i="15"/>
  <c r="Y132" i="15"/>
  <c r="Y10" i="16" s="1"/>
  <c r="K146" i="15"/>
  <c r="J146" i="15"/>
  <c r="AJ146" i="15"/>
  <c r="V146" i="15"/>
  <c r="AJ147" i="15"/>
  <c r="AH146" i="15"/>
  <c r="D148" i="15"/>
  <c r="S140" i="15"/>
  <c r="AJ139" i="15"/>
  <c r="S139" i="15"/>
  <c r="AK139" i="15"/>
  <c r="AJ140" i="15"/>
  <c r="V140" i="15"/>
  <c r="P140" i="15"/>
  <c r="AJ132" i="15"/>
  <c r="J71" i="15"/>
  <c r="R71" i="15"/>
  <c r="D72" i="15"/>
  <c r="AK70" i="15"/>
  <c r="AK72" i="15" s="1"/>
  <c r="AJ70" i="15"/>
  <c r="AJ71" i="15"/>
  <c r="AH65" i="15"/>
  <c r="AK64" i="15"/>
  <c r="AJ63" i="15"/>
  <c r="D65" i="15"/>
  <c r="AK63" i="15"/>
  <c r="AJ64" i="15"/>
  <c r="AE63" i="15"/>
  <c r="K57" i="15"/>
  <c r="AJ57" i="15"/>
  <c r="D58" i="15"/>
  <c r="AK56" i="15"/>
  <c r="J57" i="15"/>
  <c r="I56" i="15"/>
  <c r="AK57" i="15"/>
  <c r="X45" i="15"/>
  <c r="R45" i="15"/>
  <c r="AK45" i="15"/>
  <c r="X46" i="15"/>
  <c r="AJ45" i="15"/>
  <c r="Z31" i="15"/>
  <c r="AJ30" i="15"/>
  <c r="AJ31" i="15"/>
  <c r="AJ23" i="15"/>
  <c r="AE380" i="11"/>
  <c r="AJ379" i="11"/>
  <c r="AE13" i="12"/>
  <c r="Y13" i="12"/>
  <c r="M13" i="12"/>
  <c r="G13" i="12"/>
  <c r="AJ380" i="11"/>
  <c r="AJ13" i="12"/>
  <c r="D13" i="12"/>
  <c r="L11" i="12"/>
  <c r="F11" i="12"/>
  <c r="R11" i="12"/>
  <c r="H11" i="12"/>
  <c r="N11" i="12"/>
  <c r="O11" i="12"/>
  <c r="Z11" i="12"/>
  <c r="AD11" i="12"/>
  <c r="W11" i="12"/>
  <c r="AC11" i="12"/>
  <c r="AI11" i="12"/>
  <c r="S290" i="11"/>
  <c r="AA11" i="12"/>
  <c r="X11" i="12"/>
  <c r="AF289" i="11"/>
  <c r="U11" i="12"/>
  <c r="AG11" i="12"/>
  <c r="AJ11" i="12"/>
  <c r="AJ288" i="11"/>
  <c r="AE288" i="11"/>
  <c r="AK288" i="11"/>
  <c r="AJ289" i="11"/>
  <c r="AB11" i="12"/>
  <c r="J11" i="12"/>
  <c r="D11" i="12"/>
  <c r="Y289" i="11"/>
  <c r="AF11" i="12"/>
  <c r="T11" i="12"/>
  <c r="AE11" i="12"/>
  <c r="Y11" i="12"/>
  <c r="M11" i="12"/>
  <c r="G11" i="12"/>
  <c r="AJ231" i="11"/>
  <c r="AF232" i="11"/>
  <c r="AJ232" i="11"/>
  <c r="G225" i="11"/>
  <c r="M225" i="11"/>
  <c r="S225" i="11"/>
  <c r="Y225" i="11"/>
  <c r="AE225" i="11"/>
  <c r="H225" i="11"/>
  <c r="L224" i="11"/>
  <c r="U210" i="11"/>
  <c r="R217" i="11"/>
  <c r="I217" i="11"/>
  <c r="J216" i="11"/>
  <c r="X217" i="11"/>
  <c r="O218" i="11"/>
  <c r="L217" i="11"/>
  <c r="AG217" i="11"/>
  <c r="U218" i="11"/>
  <c r="X216" i="11"/>
  <c r="H218" i="11"/>
  <c r="Q216" i="11"/>
  <c r="AB217" i="11"/>
  <c r="R225" i="11"/>
  <c r="X225" i="11"/>
  <c r="G224" i="11"/>
  <c r="L226" i="11"/>
  <c r="AE226" i="11"/>
  <c r="O224" i="11"/>
  <c r="L225" i="11"/>
  <c r="Q224" i="11"/>
  <c r="AC225" i="11"/>
  <c r="S226" i="11"/>
  <c r="X224" i="11"/>
  <c r="AC224" i="11"/>
  <c r="F226" i="11"/>
  <c r="X226" i="11"/>
  <c r="E225" i="11"/>
  <c r="D198" i="11"/>
  <c r="AK196" i="11"/>
  <c r="I202" i="11"/>
  <c r="AB203" i="11"/>
  <c r="D9" i="12"/>
  <c r="AG160" i="11"/>
  <c r="AK160" i="11"/>
  <c r="J161" i="11"/>
  <c r="AB161" i="11"/>
  <c r="AH161" i="11"/>
  <c r="AF153" i="11"/>
  <c r="AK153" i="11"/>
  <c r="P154" i="11"/>
  <c r="V154" i="11"/>
  <c r="AH154" i="11"/>
  <c r="AJ154" i="11"/>
  <c r="H154" i="11"/>
  <c r="AF154" i="11"/>
  <c r="F147" i="11"/>
  <c r="AJ146" i="11"/>
  <c r="M146" i="11"/>
  <c r="M147" i="11"/>
  <c r="AJ139" i="11"/>
  <c r="U86" i="11"/>
  <c r="U7" i="12"/>
  <c r="AJ84" i="11"/>
  <c r="V83" i="11"/>
  <c r="V7" i="12" s="1"/>
  <c r="AJ85" i="11"/>
  <c r="Y97" i="11"/>
  <c r="AD7" i="12"/>
  <c r="F7" i="12"/>
  <c r="P83" i="11"/>
  <c r="Q85" i="11" s="1"/>
  <c r="AH83" i="11"/>
  <c r="AJ97" i="11"/>
  <c r="W7" i="12"/>
  <c r="J83" i="11"/>
  <c r="W70" i="11"/>
  <c r="AJ71" i="11"/>
  <c r="AB71" i="11"/>
  <c r="AJ70" i="11"/>
  <c r="G70" i="11"/>
  <c r="Z71" i="11"/>
  <c r="AF70" i="11"/>
  <c r="AF72" i="11"/>
  <c r="AE63" i="11"/>
  <c r="AJ63" i="11"/>
  <c r="AJ64" i="11"/>
  <c r="N63" i="11"/>
  <c r="AF63" i="11"/>
  <c r="D65" i="11"/>
  <c r="AK63" i="11"/>
  <c r="AC56" i="11"/>
  <c r="AK56" i="11"/>
  <c r="V57" i="11"/>
  <c r="AH57" i="11"/>
  <c r="AJ56" i="11"/>
  <c r="AJ57" i="11"/>
  <c r="Z57" i="11"/>
  <c r="AF57" i="11"/>
  <c r="V45" i="11"/>
  <c r="D47" i="11"/>
  <c r="AC46" i="11"/>
  <c r="Z46" i="11"/>
  <c r="AF46" i="11"/>
  <c r="AJ45" i="11"/>
  <c r="Q45" i="11"/>
  <c r="W45" i="11"/>
  <c r="AI46" i="11"/>
  <c r="AJ46" i="11"/>
  <c r="P39" i="11"/>
  <c r="V39" i="11"/>
  <c r="AH39" i="11"/>
  <c r="S39" i="11"/>
  <c r="Y39" i="11"/>
  <c r="AE39" i="11"/>
  <c r="AJ39" i="11"/>
  <c r="AC38" i="11"/>
  <c r="AJ38" i="11"/>
  <c r="AD38" i="11"/>
  <c r="AK38" i="11"/>
  <c r="AJ23" i="11"/>
  <c r="D32" i="11"/>
  <c r="AK30" i="11"/>
  <c r="AJ30" i="11"/>
  <c r="AJ378" i="9"/>
  <c r="AI13" i="10"/>
  <c r="N11" i="10"/>
  <c r="H11" i="10"/>
  <c r="T11" i="10"/>
  <c r="Z11" i="10"/>
  <c r="AF11" i="10"/>
  <c r="V289" i="9"/>
  <c r="W289" i="9"/>
  <c r="AK289" i="9"/>
  <c r="L202" i="9"/>
  <c r="D198" i="9"/>
  <c r="N210" i="9"/>
  <c r="AF211" i="9"/>
  <c r="H197" i="9"/>
  <c r="T196" i="9"/>
  <c r="J209" i="9"/>
  <c r="J216" i="9"/>
  <c r="Z224" i="9"/>
  <c r="E224" i="9"/>
  <c r="K224" i="9"/>
  <c r="Q224" i="9"/>
  <c r="W224" i="9"/>
  <c r="AI224" i="9"/>
  <c r="N232" i="9"/>
  <c r="Z232" i="9"/>
  <c r="P231" i="9"/>
  <c r="Y196" i="9"/>
  <c r="AI231" i="9"/>
  <c r="AJ160" i="9"/>
  <c r="AK160" i="9"/>
  <c r="AJ154" i="9"/>
  <c r="AK154" i="9"/>
  <c r="AJ153" i="9"/>
  <c r="AJ132" i="9"/>
  <c r="AK134" i="9" s="1"/>
  <c r="AJ146" i="9"/>
  <c r="AK146" i="9"/>
  <c r="AJ140" i="9"/>
  <c r="AK140" i="9"/>
  <c r="D83" i="9"/>
  <c r="AK97" i="9"/>
  <c r="AI301" i="9"/>
  <c r="AD378" i="9"/>
  <c r="AE83" i="9"/>
  <c r="AE84" i="9" s="1"/>
  <c r="X181" i="9"/>
  <c r="G196" i="9"/>
  <c r="M203" i="9"/>
  <c r="M202" i="9"/>
  <c r="I217" i="9"/>
  <c r="AH224" i="9"/>
  <c r="AG231" i="9"/>
  <c r="J231" i="9"/>
  <c r="S250" i="9"/>
  <c r="J264" i="9"/>
  <c r="V264" i="9"/>
  <c r="AB264" i="9"/>
  <c r="AH264" i="9"/>
  <c r="R301" i="9"/>
  <c r="AD301" i="9"/>
  <c r="L302" i="9"/>
  <c r="J355" i="9"/>
  <c r="P355" i="9"/>
  <c r="V356" i="9"/>
  <c r="AB355" i="9"/>
  <c r="AH355" i="9"/>
  <c r="AB289" i="9"/>
  <c r="AE11" i="10"/>
  <c r="Y11" i="10"/>
  <c r="S11" i="10"/>
  <c r="M11" i="10"/>
  <c r="G11" i="10"/>
  <c r="AH13" i="10"/>
  <c r="AB13" i="10"/>
  <c r="D13" i="10"/>
  <c r="AF83" i="9"/>
  <c r="AF86" i="9" s="1"/>
  <c r="I153" i="9"/>
  <c r="U153" i="9"/>
  <c r="AA153" i="9"/>
  <c r="AF161" i="9"/>
  <c r="L175" i="9"/>
  <c r="R175" i="9"/>
  <c r="X175" i="9"/>
  <c r="AD175" i="9"/>
  <c r="V198" i="9"/>
  <c r="U203" i="9"/>
  <c r="AB202" i="9"/>
  <c r="K216" i="9"/>
  <c r="Q216" i="9"/>
  <c r="AC216" i="9"/>
  <c r="AI216" i="9"/>
  <c r="P217" i="9"/>
  <c r="N225" i="9"/>
  <c r="Q231" i="9"/>
  <c r="AB232" i="9"/>
  <c r="E276" i="9"/>
  <c r="U289" i="9"/>
  <c r="AG289" i="9"/>
  <c r="F301" i="9"/>
  <c r="R302" i="9"/>
  <c r="AC289" i="9"/>
  <c r="AJ11" i="10"/>
  <c r="X11" i="10"/>
  <c r="R11" i="10"/>
  <c r="L11" i="10"/>
  <c r="F11" i="10"/>
  <c r="AG13" i="10"/>
  <c r="AA13" i="10"/>
  <c r="J203" i="9"/>
  <c r="AA217" i="9"/>
  <c r="Z225" i="9"/>
  <c r="O264" i="9"/>
  <c r="E275" i="9"/>
  <c r="N301" i="9"/>
  <c r="V355" i="9"/>
  <c r="AJ98" i="9"/>
  <c r="AH289" i="9"/>
  <c r="AI11" i="10"/>
  <c r="W11" i="10"/>
  <c r="Q11" i="10"/>
  <c r="K11" i="10"/>
  <c r="E11" i="10"/>
  <c r="AF13" i="10"/>
  <c r="Z13" i="10"/>
  <c r="AJ38" i="9"/>
  <c r="AK38" i="9"/>
  <c r="E181" i="9"/>
  <c r="K181" i="9"/>
  <c r="Q181" i="9"/>
  <c r="W181" i="9"/>
  <c r="AC181" i="9"/>
  <c r="AI181" i="9"/>
  <c r="AH203" i="9"/>
  <c r="AB209" i="9"/>
  <c r="P216" i="9"/>
  <c r="AH217" i="9"/>
  <c r="J224" i="9"/>
  <c r="G226" i="9"/>
  <c r="M232" i="9"/>
  <c r="S232" i="9"/>
  <c r="Y232" i="9"/>
  <c r="AB231" i="9"/>
  <c r="V250" i="9"/>
  <c r="AD263" i="9"/>
  <c r="AI275" i="9"/>
  <c r="X301" i="9"/>
  <c r="I356" i="9"/>
  <c r="Y394" i="9"/>
  <c r="AE394" i="9"/>
  <c r="AJ147" i="9"/>
  <c r="AJ161" i="9"/>
  <c r="AI289" i="9"/>
  <c r="AH11" i="10"/>
  <c r="V11" i="10"/>
  <c r="P11" i="10"/>
  <c r="J11" i="10"/>
  <c r="D11" i="10"/>
  <c r="AE13" i="10"/>
  <c r="Y13" i="10"/>
  <c r="Z160" i="9"/>
  <c r="AI161" i="9"/>
  <c r="H175" i="9"/>
  <c r="F182" i="9"/>
  <c r="X182" i="9"/>
  <c r="AC202" i="9"/>
  <c r="N209" i="9"/>
  <c r="T209" i="9"/>
  <c r="AF209" i="9"/>
  <c r="O217" i="9"/>
  <c r="AG217" i="9"/>
  <c r="V216" i="9"/>
  <c r="Y225" i="9"/>
  <c r="S226" i="9"/>
  <c r="V265" i="9"/>
  <c r="T276" i="9"/>
  <c r="P276" i="9"/>
  <c r="AD289" i="9"/>
  <c r="AE301" i="9"/>
  <c r="H356" i="9"/>
  <c r="AJ379" i="9"/>
  <c r="AG11" i="10"/>
  <c r="AA11" i="10"/>
  <c r="U11" i="10"/>
  <c r="O11" i="10"/>
  <c r="AC7" i="10"/>
  <c r="W7" i="10"/>
  <c r="Q7" i="10"/>
  <c r="K7" i="10"/>
  <c r="E7" i="10"/>
  <c r="D7" i="10"/>
  <c r="D72" i="9"/>
  <c r="AK70" i="9"/>
  <c r="L71" i="9"/>
  <c r="D65" i="9"/>
  <c r="AK63" i="9"/>
  <c r="AJ56" i="9"/>
  <c r="AK56" i="9"/>
  <c r="V57" i="9"/>
  <c r="AH57" i="9"/>
  <c r="AJ57" i="9"/>
  <c r="AK57" i="9"/>
  <c r="AF45" i="9"/>
  <c r="AK45" i="9"/>
  <c r="T203" i="7"/>
  <c r="I203" i="7"/>
  <c r="O203" i="7"/>
  <c r="V202" i="7"/>
  <c r="O204" i="7"/>
  <c r="F209" i="7"/>
  <c r="U211" i="7"/>
  <c r="AF210" i="7"/>
  <c r="AA209" i="7"/>
  <c r="P209" i="7"/>
  <c r="J217" i="7"/>
  <c r="AB216" i="7"/>
  <c r="H217" i="7"/>
  <c r="T224" i="7"/>
  <c r="N225" i="7"/>
  <c r="R225" i="5"/>
  <c r="G224" i="5"/>
  <c r="H225" i="5"/>
  <c r="U224" i="5"/>
  <c r="J225" i="5"/>
  <c r="AH216" i="5"/>
  <c r="Y216" i="5"/>
  <c r="Z217" i="5"/>
  <c r="AG217" i="5"/>
  <c r="L216" i="5"/>
  <c r="N217" i="5"/>
  <c r="O218" i="5"/>
  <c r="Z218" i="5"/>
  <c r="X216" i="5"/>
  <c r="I218" i="5"/>
  <c r="U217" i="5"/>
  <c r="AF218" i="5"/>
  <c r="H217" i="5"/>
  <c r="AF217" i="5"/>
  <c r="F217" i="5"/>
  <c r="K225" i="5"/>
  <c r="R226" i="5"/>
  <c r="AG226" i="5"/>
  <c r="X225" i="5"/>
  <c r="AD225" i="5"/>
  <c r="AC224" i="5"/>
  <c r="L225" i="5"/>
  <c r="I226" i="5"/>
  <c r="AD224" i="5"/>
  <c r="J226" i="5"/>
  <c r="U226" i="5"/>
  <c r="O224" i="5"/>
  <c r="E225" i="5"/>
  <c r="U225" i="5"/>
  <c r="X226" i="5"/>
  <c r="Q224" i="5"/>
  <c r="F225" i="5"/>
  <c r="AC225" i="5"/>
  <c r="AD226" i="5"/>
  <c r="AJ13" i="8"/>
  <c r="AK379" i="7"/>
  <c r="M11" i="8"/>
  <c r="D319" i="7"/>
  <c r="G11" i="8"/>
  <c r="U11" i="8"/>
  <c r="AA11" i="8"/>
  <c r="AG11" i="8"/>
  <c r="AK318" i="7"/>
  <c r="AI318" i="7"/>
  <c r="AE11" i="8"/>
  <c r="Y11" i="8"/>
  <c r="AF289" i="7"/>
  <c r="S11" i="8"/>
  <c r="P160" i="7"/>
  <c r="H153" i="7"/>
  <c r="D155" i="7"/>
  <c r="AK153" i="7"/>
  <c r="AJ153" i="7"/>
  <c r="AK154" i="7"/>
  <c r="E154" i="7"/>
  <c r="AJ154" i="7"/>
  <c r="R146" i="7"/>
  <c r="AK146" i="7"/>
  <c r="AJ147" i="7"/>
  <c r="AK147" i="7"/>
  <c r="AJ139" i="7"/>
  <c r="AK140" i="7"/>
  <c r="R139" i="7"/>
  <c r="AJ140" i="7"/>
  <c r="D141" i="7"/>
  <c r="AK139" i="7"/>
  <c r="AJ97" i="7"/>
  <c r="AK98" i="7"/>
  <c r="AJ83" i="7"/>
  <c r="AK85" i="7" s="1"/>
  <c r="AF7" i="8"/>
  <c r="T11" i="8"/>
  <c r="Z11" i="8"/>
  <c r="AF11" i="8"/>
  <c r="Q83" i="7"/>
  <c r="Q7" i="8" s="1"/>
  <c r="N7" i="8"/>
  <c r="T218" i="7"/>
  <c r="U217" i="7"/>
  <c r="I233" i="7"/>
  <c r="I198" i="7"/>
  <c r="O233" i="7"/>
  <c r="U233" i="7"/>
  <c r="U198" i="7"/>
  <c r="AA233" i="7"/>
  <c r="AA231" i="7"/>
  <c r="AG233" i="7"/>
  <c r="AG198" i="7"/>
  <c r="D290" i="7"/>
  <c r="D11" i="8"/>
  <c r="J290" i="7"/>
  <c r="J11" i="8"/>
  <c r="P290" i="7"/>
  <c r="P11" i="8"/>
  <c r="V290" i="7"/>
  <c r="V11" i="8"/>
  <c r="V289" i="7"/>
  <c r="AB290" i="7"/>
  <c r="AB11" i="8"/>
  <c r="AB289" i="7"/>
  <c r="AH290" i="7"/>
  <c r="AH11" i="8"/>
  <c r="AH289" i="7"/>
  <c r="AJ11" i="8"/>
  <c r="AJ289" i="7"/>
  <c r="F181" i="7"/>
  <c r="F183" i="7"/>
  <c r="AD181" i="7"/>
  <c r="AD183" i="7"/>
  <c r="L198" i="7"/>
  <c r="L211" i="7"/>
  <c r="R211" i="7"/>
  <c r="R198" i="7"/>
  <c r="X209" i="7"/>
  <c r="X198" i="7"/>
  <c r="X211" i="7"/>
  <c r="AD211" i="7"/>
  <c r="AD209" i="7"/>
  <c r="AD198" i="7"/>
  <c r="L209" i="7"/>
  <c r="AJ378" i="7"/>
  <c r="D13" i="8"/>
  <c r="E99" i="7"/>
  <c r="E83" i="7"/>
  <c r="K99" i="7"/>
  <c r="K83" i="7"/>
  <c r="K7" i="8" s="1"/>
  <c r="W99" i="7"/>
  <c r="W83" i="7"/>
  <c r="W7" i="8" s="1"/>
  <c r="AC99" i="7"/>
  <c r="AC83" i="7"/>
  <c r="AI99" i="7"/>
  <c r="AI83" i="7"/>
  <c r="AG277" i="7"/>
  <c r="AH276" i="7"/>
  <c r="AJ98" i="7"/>
  <c r="I56" i="7"/>
  <c r="AB57" i="7"/>
  <c r="AE64" i="7"/>
  <c r="AB140" i="7"/>
  <c r="AH140" i="7"/>
  <c r="AB153" i="7"/>
  <c r="H160" i="7"/>
  <c r="N160" i="7"/>
  <c r="T160" i="7"/>
  <c r="AA175" i="7"/>
  <c r="AG175" i="7"/>
  <c r="F202" i="7"/>
  <c r="X202" i="7"/>
  <c r="R202" i="7"/>
  <c r="I204" i="7"/>
  <c r="I211" i="7"/>
  <c r="O217" i="7"/>
  <c r="U231" i="7"/>
  <c r="F250" i="7"/>
  <c r="L250" i="7"/>
  <c r="R250" i="7"/>
  <c r="X250" i="7"/>
  <c r="AD250" i="7"/>
  <c r="N250" i="7"/>
  <c r="X251" i="7"/>
  <c r="Q300" i="7"/>
  <c r="G356" i="7"/>
  <c r="M356" i="7"/>
  <c r="S356" i="7"/>
  <c r="Y356" i="7"/>
  <c r="AE356" i="7"/>
  <c r="I394" i="7"/>
  <c r="O394" i="7"/>
  <c r="U394" i="7"/>
  <c r="AA394" i="7"/>
  <c r="AG394" i="7"/>
  <c r="P394" i="7"/>
  <c r="AH394" i="7"/>
  <c r="AJ132" i="7"/>
  <c r="AK134" i="7" s="1"/>
  <c r="AJ318" i="7"/>
  <c r="U289" i="7"/>
  <c r="AA289" i="7"/>
  <c r="AG289" i="7"/>
  <c r="G7" i="8"/>
  <c r="AD11" i="8"/>
  <c r="X11" i="8"/>
  <c r="R11" i="8"/>
  <c r="L11" i="8"/>
  <c r="F11" i="8"/>
  <c r="S394" i="7"/>
  <c r="AJ46" i="7"/>
  <c r="AJ160" i="7"/>
  <c r="AJ146" i="7"/>
  <c r="AJ7" i="8"/>
  <c r="AI11" i="8"/>
  <c r="AC11" i="8"/>
  <c r="W11" i="8"/>
  <c r="Q11" i="8"/>
  <c r="K11" i="8"/>
  <c r="E11" i="8"/>
  <c r="V160" i="7"/>
  <c r="Z203" i="7"/>
  <c r="AF203" i="7"/>
  <c r="AG209" i="7"/>
  <c r="G218" i="7"/>
  <c r="F225" i="7"/>
  <c r="L225" i="7"/>
  <c r="R225" i="7"/>
  <c r="X225" i="7"/>
  <c r="H251" i="7"/>
  <c r="AF251" i="7"/>
  <c r="U264" i="7"/>
  <c r="AA264" i="7"/>
  <c r="AG264" i="7"/>
  <c r="O264" i="7"/>
  <c r="K275" i="7"/>
  <c r="J300" i="7"/>
  <c r="P300" i="7"/>
  <c r="V300" i="7"/>
  <c r="AB300" i="7"/>
  <c r="AH300" i="7"/>
  <c r="AC300" i="7"/>
  <c r="U356" i="7"/>
  <c r="AA356" i="7"/>
  <c r="AG356" i="7"/>
  <c r="E395" i="7"/>
  <c r="K395" i="7"/>
  <c r="Q395" i="7"/>
  <c r="W395" i="7"/>
  <c r="AC395" i="7"/>
  <c r="V394" i="7"/>
  <c r="W289" i="7"/>
  <c r="AC289" i="7"/>
  <c r="AI289" i="7"/>
  <c r="Y140" i="7"/>
  <c r="R209" i="7"/>
  <c r="J210" i="7"/>
  <c r="P210" i="7"/>
  <c r="V210" i="7"/>
  <c r="AB210" i="7"/>
  <c r="AH210" i="7"/>
  <c r="AG210" i="7"/>
  <c r="O211" i="7"/>
  <c r="AA211" i="7"/>
  <c r="AD216" i="7"/>
  <c r="J216" i="7"/>
  <c r="Y225" i="7"/>
  <c r="AE225" i="7"/>
  <c r="T225" i="7"/>
  <c r="AE197" i="7"/>
  <c r="AG250" i="7"/>
  <c r="L251" i="7"/>
  <c r="AB264" i="7"/>
  <c r="M275" i="7"/>
  <c r="AI300" i="7"/>
  <c r="F394" i="7"/>
  <c r="L394" i="7"/>
  <c r="R394" i="7"/>
  <c r="X394" i="7"/>
  <c r="AD394" i="7"/>
  <c r="G394" i="7"/>
  <c r="Y394" i="7"/>
  <c r="R395" i="7"/>
  <c r="AJ379" i="7"/>
  <c r="X289" i="7"/>
  <c r="AD289" i="7"/>
  <c r="O11" i="8"/>
  <c r="I11" i="8"/>
  <c r="AD132" i="7"/>
  <c r="AD10" i="8" s="1"/>
  <c r="F204" i="7"/>
  <c r="X204" i="7"/>
  <c r="AI198" i="7"/>
  <c r="D211" i="7"/>
  <c r="X216" i="7"/>
  <c r="M218" i="7"/>
  <c r="Z224" i="7"/>
  <c r="AF224" i="7"/>
  <c r="R226" i="7"/>
  <c r="N251" i="7"/>
  <c r="AH264" i="7"/>
  <c r="AC275" i="7"/>
  <c r="E300" i="7"/>
  <c r="J301" i="7"/>
  <c r="J394" i="7"/>
  <c r="AB394" i="7"/>
  <c r="X395" i="7"/>
  <c r="Y289" i="7"/>
  <c r="AE289" i="7"/>
  <c r="N11" i="8"/>
  <c r="H11" i="8"/>
  <c r="O70" i="7"/>
  <c r="U71" i="7"/>
  <c r="D72" i="7"/>
  <c r="AK70" i="7"/>
  <c r="AJ70" i="7"/>
  <c r="AJ71" i="7"/>
  <c r="AD63" i="7"/>
  <c r="AK63" i="7"/>
  <c r="AJ63" i="7"/>
  <c r="X63" i="7"/>
  <c r="AJ64" i="7"/>
  <c r="L56" i="7"/>
  <c r="Y57" i="7"/>
  <c r="P56" i="7"/>
  <c r="AJ56" i="7"/>
  <c r="O57" i="7"/>
  <c r="U57" i="7"/>
  <c r="AJ57" i="7"/>
  <c r="D58" i="7"/>
  <c r="AK56" i="7"/>
  <c r="U45" i="7"/>
  <c r="AJ45" i="7"/>
  <c r="AJ39" i="7"/>
  <c r="AJ38" i="7"/>
  <c r="D40" i="7"/>
  <c r="AK38" i="7"/>
  <c r="S23" i="7"/>
  <c r="AG31" i="7"/>
  <c r="W30" i="7"/>
  <c r="AK30" i="7"/>
  <c r="AB31" i="7"/>
  <c r="AI31" i="7"/>
  <c r="AJ30" i="7"/>
  <c r="AJ31" i="7"/>
  <c r="T13" i="6"/>
  <c r="N13" i="6"/>
  <c r="H13" i="6"/>
  <c r="AJ379" i="5"/>
  <c r="AJ13" i="6"/>
  <c r="AJ378" i="5"/>
  <c r="Z379" i="5"/>
  <c r="N11" i="6"/>
  <c r="F319" i="5"/>
  <c r="M11" i="6"/>
  <c r="G11" i="6"/>
  <c r="Q11" i="6"/>
  <c r="K11" i="6"/>
  <c r="E11" i="6"/>
  <c r="R11" i="6"/>
  <c r="AF11" i="6"/>
  <c r="Z11" i="6"/>
  <c r="T11" i="6"/>
  <c r="V289" i="5"/>
  <c r="AB289" i="5"/>
  <c r="AH289" i="5"/>
  <c r="AE11" i="6"/>
  <c r="Y11" i="6"/>
  <c r="S11" i="6"/>
  <c r="W289" i="5"/>
  <c r="AC289" i="5"/>
  <c r="AI289" i="5"/>
  <c r="AJ11" i="6"/>
  <c r="AD11" i="6"/>
  <c r="X11" i="6"/>
  <c r="AJ289" i="5"/>
  <c r="AI11" i="6"/>
  <c r="Y289" i="5"/>
  <c r="AE289" i="5"/>
  <c r="AH11" i="6"/>
  <c r="AB11" i="6"/>
  <c r="V11" i="6"/>
  <c r="M231" i="5"/>
  <c r="D233" i="5"/>
  <c r="AF232" i="5"/>
  <c r="Z232" i="5"/>
  <c r="T232" i="5"/>
  <c r="AJ232" i="5"/>
  <c r="AJ231" i="5"/>
  <c r="K232" i="5"/>
  <c r="AJ209" i="5"/>
  <c r="AA209" i="5"/>
  <c r="AG209" i="5"/>
  <c r="AJ210" i="5"/>
  <c r="D211" i="5"/>
  <c r="J9" i="6"/>
  <c r="AJ202" i="5"/>
  <c r="V202" i="5"/>
  <c r="G162" i="5"/>
  <c r="D162" i="5"/>
  <c r="AK160" i="5"/>
  <c r="AJ160" i="5"/>
  <c r="F161" i="5"/>
  <c r="L161" i="5"/>
  <c r="R161" i="5"/>
  <c r="X161" i="5"/>
  <c r="AD161" i="5"/>
  <c r="E160" i="5"/>
  <c r="AJ153" i="5"/>
  <c r="Z153" i="5"/>
  <c r="AK153" i="5"/>
  <c r="P154" i="5"/>
  <c r="AJ154" i="5"/>
  <c r="M154" i="5"/>
  <c r="AF154" i="5"/>
  <c r="M155" i="5"/>
  <c r="X146" i="5"/>
  <c r="AK146" i="5"/>
  <c r="AB146" i="5"/>
  <c r="AJ132" i="5"/>
  <c r="AK134" i="5" s="1"/>
  <c r="AK147" i="5"/>
  <c r="L146" i="5"/>
  <c r="AJ146" i="5"/>
  <c r="H147" i="5"/>
  <c r="Z147" i="5"/>
  <c r="AJ147" i="5"/>
  <c r="D141" i="5"/>
  <c r="AK139" i="5"/>
  <c r="K140" i="5"/>
  <c r="P139" i="5"/>
  <c r="AJ139" i="5"/>
  <c r="G139" i="5"/>
  <c r="M139" i="5"/>
  <c r="S139" i="5"/>
  <c r="Y139" i="5"/>
  <c r="AE139" i="5"/>
  <c r="T139" i="5"/>
  <c r="AJ83" i="5"/>
  <c r="AJ84" i="5" s="1"/>
  <c r="V7" i="6"/>
  <c r="D7" i="6"/>
  <c r="I83" i="5"/>
  <c r="AG7" i="6"/>
  <c r="O7" i="6"/>
  <c r="AJ97" i="5"/>
  <c r="D99" i="5"/>
  <c r="AK97" i="5"/>
  <c r="AJ98" i="5"/>
  <c r="F7" i="6"/>
  <c r="AJ70" i="5"/>
  <c r="J63" i="5"/>
  <c r="O64" i="5"/>
  <c r="AJ56" i="5"/>
  <c r="AJ57" i="5"/>
  <c r="R57" i="5"/>
  <c r="AC46" i="5"/>
  <c r="G45" i="5"/>
  <c r="AJ45" i="5"/>
  <c r="AJ46" i="5"/>
  <c r="AD39" i="5"/>
  <c r="AJ38" i="5"/>
  <c r="W38" i="5"/>
  <c r="AJ39" i="5"/>
  <c r="D40" i="5"/>
  <c r="AK38" i="5"/>
  <c r="H31" i="5"/>
  <c r="AJ30" i="5"/>
  <c r="AJ31" i="5"/>
  <c r="AJ23" i="5"/>
  <c r="AB27" i="18"/>
  <c r="AB25" i="18"/>
  <c r="AB29" i="18"/>
  <c r="AB23" i="18"/>
  <c r="AB28" i="18"/>
  <c r="AB22" i="18"/>
  <c r="AB26" i="18"/>
  <c r="AB21" i="18"/>
  <c r="AA197" i="17"/>
  <c r="O197" i="17"/>
  <c r="H196" i="17"/>
  <c r="G197" i="17"/>
  <c r="AE197" i="17"/>
  <c r="V197" i="17"/>
  <c r="G196" i="17"/>
  <c r="AA198" i="17"/>
  <c r="AB197" i="17"/>
  <c r="F196" i="17"/>
  <c r="H197" i="17"/>
  <c r="M196" i="17"/>
  <c r="U197" i="17"/>
  <c r="AF196" i="17"/>
  <c r="R196" i="17"/>
  <c r="T407" i="17"/>
  <c r="T409" i="17" s="1"/>
  <c r="J135" i="17"/>
  <c r="H407" i="17"/>
  <c r="H409" i="17" s="1"/>
  <c r="AA134" i="17"/>
  <c r="AI134" i="17"/>
  <c r="O134" i="17"/>
  <c r="AD133" i="17"/>
  <c r="P134" i="17"/>
  <c r="Q134" i="17"/>
  <c r="O133" i="17"/>
  <c r="I134" i="17"/>
  <c r="X135" i="17"/>
  <c r="AJ25" i="17"/>
  <c r="R197" i="17"/>
  <c r="L198" i="17"/>
  <c r="AA84" i="17"/>
  <c r="N197" i="17"/>
  <c r="K197" i="17"/>
  <c r="AG197" i="17"/>
  <c r="L197" i="17"/>
  <c r="I407" i="17"/>
  <c r="I409" i="17" s="1"/>
  <c r="K198" i="17"/>
  <c r="AG407" i="17"/>
  <c r="AG409" i="17" s="1"/>
  <c r="AG196" i="17"/>
  <c r="AF407" i="17"/>
  <c r="AF409" i="17" s="1"/>
  <c r="I135" i="17"/>
  <c r="S197" i="17"/>
  <c r="AB84" i="17"/>
  <c r="X196" i="17"/>
  <c r="Y197" i="17"/>
  <c r="X197" i="17"/>
  <c r="N407" i="17"/>
  <c r="N409" i="17" s="1"/>
  <c r="W407" i="17"/>
  <c r="W409" i="17" s="1"/>
  <c r="K407" i="17"/>
  <c r="K409" i="17" s="1"/>
  <c r="L25" i="17"/>
  <c r="AC407" i="17"/>
  <c r="AC409" i="17" s="1"/>
  <c r="Z25" i="17"/>
  <c r="S86" i="17"/>
  <c r="S85" i="17"/>
  <c r="L84" i="17"/>
  <c r="T85" i="17"/>
  <c r="G84" i="17"/>
  <c r="V84" i="17"/>
  <c r="AH84" i="17"/>
  <c r="AE26" i="17"/>
  <c r="U133" i="17"/>
  <c r="AG84" i="17"/>
  <c r="S84" i="17"/>
  <c r="Y84" i="17"/>
  <c r="U84" i="17"/>
  <c r="W133" i="17"/>
  <c r="I84" i="17"/>
  <c r="M197" i="17"/>
  <c r="R84" i="17"/>
  <c r="O84" i="17"/>
  <c r="Z407" i="17"/>
  <c r="Z409" i="17" s="1"/>
  <c r="X25" i="17"/>
  <c r="M407" i="17"/>
  <c r="M409" i="17" s="1"/>
  <c r="U134" i="17"/>
  <c r="U135" i="17"/>
  <c r="M84" i="17"/>
  <c r="U196" i="17"/>
  <c r="S407" i="17"/>
  <c r="S409" i="17" s="1"/>
  <c r="AE25" i="17"/>
  <c r="AG25" i="17"/>
  <c r="F84" i="17"/>
  <c r="AF26" i="17"/>
  <c r="J84" i="17"/>
  <c r="AJ24" i="17"/>
  <c r="AD134" i="17"/>
  <c r="H25" i="17"/>
  <c r="M25" i="17"/>
  <c r="T26" i="17"/>
  <c r="N25" i="17"/>
  <c r="M26" i="17"/>
  <c r="X26" i="17"/>
  <c r="Q407" i="17"/>
  <c r="Q409" i="17" s="1"/>
  <c r="H26" i="17"/>
  <c r="X407" i="17"/>
  <c r="X409" i="17" s="1"/>
  <c r="I25" i="17"/>
  <c r="T25" i="17"/>
  <c r="G26" i="17"/>
  <c r="AI407" i="17"/>
  <c r="AI409" i="17" s="1"/>
  <c r="V135" i="17"/>
  <c r="V133" i="17"/>
  <c r="V134" i="17"/>
  <c r="W85" i="17"/>
  <c r="W86" i="17"/>
  <c r="W84" i="17"/>
  <c r="G24" i="17"/>
  <c r="AC196" i="17"/>
  <c r="AC198" i="17"/>
  <c r="AC197" i="17"/>
  <c r="Y133" i="17"/>
  <c r="Z134" i="17"/>
  <c r="Y134" i="17"/>
  <c r="Y135" i="17"/>
  <c r="K134" i="17"/>
  <c r="K135" i="17"/>
  <c r="K133" i="17"/>
  <c r="AB135" i="17"/>
  <c r="AB133" i="17"/>
  <c r="AB134" i="17"/>
  <c r="F134" i="17"/>
  <c r="F133" i="17"/>
  <c r="F135" i="17"/>
  <c r="V407" i="17"/>
  <c r="V409" i="17" s="1"/>
  <c r="V24" i="17"/>
  <c r="V25" i="17"/>
  <c r="V26" i="17"/>
  <c r="W25" i="17"/>
  <c r="U407" i="17"/>
  <c r="U409" i="17" s="1"/>
  <c r="U25" i="17"/>
  <c r="U24" i="17"/>
  <c r="U26" i="17"/>
  <c r="D86" i="17"/>
  <c r="H84" i="17"/>
  <c r="Z84" i="17"/>
  <c r="T84" i="17"/>
  <c r="AF84" i="17"/>
  <c r="N84" i="17"/>
  <c r="X84" i="17"/>
  <c r="S24" i="17"/>
  <c r="D407" i="17"/>
  <c r="D409" i="17" s="1"/>
  <c r="E25" i="17"/>
  <c r="AC24" i="17"/>
  <c r="D26" i="17"/>
  <c r="Q24" i="17"/>
  <c r="E24" i="17"/>
  <c r="AI24" i="17"/>
  <c r="W24" i="17"/>
  <c r="K24" i="17"/>
  <c r="H24" i="17"/>
  <c r="G133" i="17"/>
  <c r="H134" i="17"/>
  <c r="G134" i="17"/>
  <c r="G135" i="17"/>
  <c r="D135" i="17"/>
  <c r="N133" i="17"/>
  <c r="AF133" i="17"/>
  <c r="T133" i="17"/>
  <c r="Q133" i="17"/>
  <c r="Z133" i="17"/>
  <c r="I133" i="17"/>
  <c r="H133" i="17"/>
  <c r="L134" i="17"/>
  <c r="L135" i="17"/>
  <c r="L133" i="17"/>
  <c r="J407" i="17"/>
  <c r="J409" i="17" s="1"/>
  <c r="J24" i="17"/>
  <c r="K25" i="17"/>
  <c r="J26" i="17"/>
  <c r="J25" i="17"/>
  <c r="J133" i="17"/>
  <c r="AE24" i="17"/>
  <c r="G407" i="17"/>
  <c r="G409" i="17" s="1"/>
  <c r="AI86" i="17"/>
  <c r="AI85" i="17"/>
  <c r="AI84" i="17"/>
  <c r="AG24" i="17"/>
  <c r="W197" i="17"/>
  <c r="W198" i="17"/>
  <c r="W196" i="17"/>
  <c r="E197" i="17"/>
  <c r="E196" i="17"/>
  <c r="E198" i="17"/>
  <c r="AH198" i="17"/>
  <c r="AH197" i="17"/>
  <c r="AH196" i="17"/>
  <c r="S133" i="17"/>
  <c r="S134" i="17"/>
  <c r="T134" i="17"/>
  <c r="S135" i="17"/>
  <c r="X85" i="17"/>
  <c r="AH135" i="17"/>
  <c r="AH134" i="17"/>
  <c r="AH133" i="17"/>
  <c r="R134" i="17"/>
  <c r="R135" i="17"/>
  <c r="R133" i="17"/>
  <c r="AD407" i="17"/>
  <c r="AD409" i="17" s="1"/>
  <c r="AD25" i="17"/>
  <c r="AD26" i="17"/>
  <c r="AD24" i="17"/>
  <c r="AB407" i="17"/>
  <c r="AB409" i="17" s="1"/>
  <c r="AB26" i="17"/>
  <c r="AB24" i="17"/>
  <c r="AC25" i="17"/>
  <c r="AB25" i="17"/>
  <c r="N24" i="17"/>
  <c r="AC84" i="17"/>
  <c r="AC85" i="17"/>
  <c r="AC86" i="17"/>
  <c r="M24" i="17"/>
  <c r="L407" i="17"/>
  <c r="L409" i="17" s="1"/>
  <c r="Y407" i="17"/>
  <c r="Y409" i="17" s="1"/>
  <c r="Y26" i="17"/>
  <c r="Y25" i="17"/>
  <c r="Y24" i="17"/>
  <c r="AH407" i="17"/>
  <c r="AH409" i="17" s="1"/>
  <c r="AH26" i="17"/>
  <c r="AH24" i="17"/>
  <c r="AH25" i="17"/>
  <c r="AI25" i="17"/>
  <c r="Z24" i="17"/>
  <c r="E85" i="17"/>
  <c r="E84" i="17"/>
  <c r="E86" i="17"/>
  <c r="T24" i="17"/>
  <c r="P198" i="17"/>
  <c r="P197" i="17"/>
  <c r="P196" i="17"/>
  <c r="AE133" i="17"/>
  <c r="AF134" i="17"/>
  <c r="AE134" i="17"/>
  <c r="AE135" i="17"/>
  <c r="E134" i="17"/>
  <c r="O407" i="17"/>
  <c r="O409" i="17" s="1"/>
  <c r="O25" i="17"/>
  <c r="O26" i="17"/>
  <c r="O24" i="17"/>
  <c r="K84" i="17"/>
  <c r="K86" i="17"/>
  <c r="K85" i="17"/>
  <c r="AA407" i="17"/>
  <c r="AA409" i="17" s="1"/>
  <c r="AA25" i="17"/>
  <c r="AA26" i="17"/>
  <c r="AA24" i="17"/>
  <c r="L24" i="17"/>
  <c r="P133" i="17"/>
  <c r="F85" i="17"/>
  <c r="X133" i="17"/>
  <c r="R407" i="17"/>
  <c r="R409" i="17" s="1"/>
  <c r="R26" i="17"/>
  <c r="R25" i="17"/>
  <c r="R24" i="17"/>
  <c r="AE407" i="17"/>
  <c r="AE409" i="17" s="1"/>
  <c r="AG134" i="17"/>
  <c r="AG133" i="17"/>
  <c r="AG135" i="17"/>
  <c r="J198" i="17"/>
  <c r="J196" i="17"/>
  <c r="J197" i="17"/>
  <c r="AC135" i="17"/>
  <c r="AC133" i="17"/>
  <c r="AC134" i="17"/>
  <c r="AI198" i="17"/>
  <c r="AI196" i="17"/>
  <c r="AI197" i="17"/>
  <c r="Q198" i="17"/>
  <c r="Q196" i="17"/>
  <c r="Q197" i="17"/>
  <c r="AI133" i="17"/>
  <c r="F197" i="17"/>
  <c r="M133" i="17"/>
  <c r="N134" i="17"/>
  <c r="M134" i="17"/>
  <c r="M135" i="17"/>
  <c r="AA133" i="17"/>
  <c r="E407" i="17"/>
  <c r="E409" i="17" s="1"/>
  <c r="E133" i="17"/>
  <c r="L85" i="17"/>
  <c r="P407" i="17"/>
  <c r="P409" i="17" s="1"/>
  <c r="P24" i="17"/>
  <c r="P26" i="17"/>
  <c r="P25" i="17"/>
  <c r="Q25" i="17"/>
  <c r="Q86" i="17"/>
  <c r="Q85" i="17"/>
  <c r="Q84" i="17"/>
  <c r="F407" i="17"/>
  <c r="F409" i="17" s="1"/>
  <c r="F24" i="17"/>
  <c r="F26" i="17"/>
  <c r="F25" i="17"/>
  <c r="S25" i="17"/>
  <c r="P86" i="17"/>
  <c r="P85" i="17"/>
  <c r="P84" i="17"/>
  <c r="AF24" i="17"/>
  <c r="W134" i="17"/>
  <c r="X24" i="17"/>
  <c r="G25" i="17"/>
  <c r="F380" i="15"/>
  <c r="S380" i="15"/>
  <c r="X380" i="15"/>
  <c r="AE380" i="15"/>
  <c r="AI379" i="15"/>
  <c r="S379" i="15"/>
  <c r="M379" i="15"/>
  <c r="Y379" i="15"/>
  <c r="M380" i="15"/>
  <c r="R380" i="15"/>
  <c r="J379" i="15"/>
  <c r="P379" i="15"/>
  <c r="V379" i="15"/>
  <c r="AB379" i="15"/>
  <c r="AH379" i="15"/>
  <c r="AE379" i="15"/>
  <c r="E380" i="15"/>
  <c r="K380" i="15"/>
  <c r="Q380" i="15"/>
  <c r="W380" i="15"/>
  <c r="AC380" i="15"/>
  <c r="AI380" i="15"/>
  <c r="F379" i="15"/>
  <c r="L379" i="15"/>
  <c r="R379" i="15"/>
  <c r="X379" i="15"/>
  <c r="AD379" i="15"/>
  <c r="G379" i="15"/>
  <c r="G380" i="15"/>
  <c r="Y380" i="15"/>
  <c r="L380" i="15"/>
  <c r="AD380" i="15"/>
  <c r="U356" i="15"/>
  <c r="Y356" i="15"/>
  <c r="AE356" i="15"/>
  <c r="T356" i="15"/>
  <c r="Q289" i="15"/>
  <c r="AC289" i="15"/>
  <c r="O288" i="15"/>
  <c r="U288" i="15"/>
  <c r="AI289" i="15"/>
  <c r="W288" i="15"/>
  <c r="W289" i="15"/>
  <c r="AC290" i="15"/>
  <c r="I290" i="15"/>
  <c r="AA289" i="15"/>
  <c r="O290" i="15"/>
  <c r="E288" i="15"/>
  <c r="E289" i="15"/>
  <c r="U290" i="15"/>
  <c r="I288" i="15"/>
  <c r="U233" i="15"/>
  <c r="AA195" i="15"/>
  <c r="AA197" i="15" s="1"/>
  <c r="AG233" i="15"/>
  <c r="O197" i="15"/>
  <c r="X232" i="15"/>
  <c r="G232" i="15"/>
  <c r="M232" i="15"/>
  <c r="S232" i="15"/>
  <c r="Y232" i="15"/>
  <c r="AE232" i="15"/>
  <c r="I233" i="15"/>
  <c r="R195" i="15"/>
  <c r="I232" i="15"/>
  <c r="U232" i="15"/>
  <c r="AA232" i="15"/>
  <c r="M195" i="15"/>
  <c r="AF210" i="15"/>
  <c r="J210" i="15"/>
  <c r="P210" i="15"/>
  <c r="V210" i="15"/>
  <c r="AB210" i="15"/>
  <c r="AH210" i="15"/>
  <c r="M211" i="15"/>
  <c r="F210" i="15"/>
  <c r="Q211" i="15"/>
  <c r="Z232" i="15"/>
  <c r="AE233" i="15"/>
  <c r="U231" i="15"/>
  <c r="S233" i="15"/>
  <c r="F232" i="15"/>
  <c r="H232" i="15"/>
  <c r="G195" i="15"/>
  <c r="L232" i="15"/>
  <c r="AD195" i="15"/>
  <c r="AD9" i="16" s="1"/>
  <c r="M210" i="15"/>
  <c r="X195" i="15"/>
  <c r="AE195" i="15"/>
  <c r="AE9" i="16" s="1"/>
  <c r="R210" i="15"/>
  <c r="F211" i="15"/>
  <c r="P195" i="15"/>
  <c r="P198" i="15" s="1"/>
  <c r="Y195" i="15"/>
  <c r="AF195" i="15"/>
  <c r="AG209" i="15"/>
  <c r="AH209" i="15"/>
  <c r="Y210" i="15"/>
  <c r="G211" i="15"/>
  <c r="R211" i="15"/>
  <c r="AC211" i="15"/>
  <c r="F209" i="15"/>
  <c r="V197" i="15"/>
  <c r="S210" i="15"/>
  <c r="S209" i="15"/>
  <c r="AD210" i="15"/>
  <c r="S211" i="15"/>
  <c r="D195" i="15"/>
  <c r="L195" i="15"/>
  <c r="S195" i="15"/>
  <c r="E210" i="15"/>
  <c r="L210" i="15"/>
  <c r="G210" i="15"/>
  <c r="AE210" i="15"/>
  <c r="V211" i="15"/>
  <c r="J160" i="15"/>
  <c r="P160" i="15"/>
  <c r="AB160" i="15"/>
  <c r="AH161" i="15"/>
  <c r="N161" i="15"/>
  <c r="G132" i="15"/>
  <c r="S154" i="15"/>
  <c r="P154" i="15"/>
  <c r="AB153" i="15"/>
  <c r="AF132" i="15"/>
  <c r="M146" i="15"/>
  <c r="AE146" i="15"/>
  <c r="I146" i="15"/>
  <c r="O146" i="15"/>
  <c r="U146" i="15"/>
  <c r="AA146" i="15"/>
  <c r="AG146" i="15"/>
  <c r="AB146" i="15"/>
  <c r="P146" i="15"/>
  <c r="Y139" i="15"/>
  <c r="AE139" i="15"/>
  <c r="J139" i="15"/>
  <c r="M132" i="15"/>
  <c r="S132" i="15"/>
  <c r="D132" i="15"/>
  <c r="AL133" i="15" s="1"/>
  <c r="AD161" i="15"/>
  <c r="V160" i="15"/>
  <c r="AH160" i="15"/>
  <c r="J162" i="15"/>
  <c r="AB162" i="15"/>
  <c r="AF160" i="15"/>
  <c r="F160" i="15"/>
  <c r="X160" i="15"/>
  <c r="R160" i="15"/>
  <c r="G161" i="15"/>
  <c r="M161" i="15"/>
  <c r="AE160" i="15"/>
  <c r="G160" i="15"/>
  <c r="Y160" i="15"/>
  <c r="P161" i="15"/>
  <c r="P162" i="15"/>
  <c r="AH162" i="15"/>
  <c r="S161" i="15"/>
  <c r="T162" i="15"/>
  <c r="I160" i="15"/>
  <c r="O160" i="15"/>
  <c r="U160" i="15"/>
  <c r="AA160" i="15"/>
  <c r="AG160" i="15"/>
  <c r="AD160" i="15"/>
  <c r="E153" i="15"/>
  <c r="K154" i="15"/>
  <c r="Q154" i="15"/>
  <c r="W154" i="15"/>
  <c r="AI153" i="15"/>
  <c r="V153" i="15"/>
  <c r="E154" i="15"/>
  <c r="AH154" i="15"/>
  <c r="S153" i="15"/>
  <c r="G153" i="15"/>
  <c r="Y153" i="15"/>
  <c r="J154" i="15"/>
  <c r="D155" i="15"/>
  <c r="P155" i="15"/>
  <c r="AB155" i="15"/>
  <c r="AH153" i="15"/>
  <c r="P132" i="15"/>
  <c r="AH132" i="15"/>
  <c r="M153" i="15"/>
  <c r="J153" i="15"/>
  <c r="L154" i="15"/>
  <c r="V154" i="15"/>
  <c r="P153" i="15"/>
  <c r="AC153" i="15"/>
  <c r="W132" i="15"/>
  <c r="I153" i="15"/>
  <c r="O153" i="15"/>
  <c r="U153" i="15"/>
  <c r="AA153" i="15"/>
  <c r="AG153" i="15"/>
  <c r="R153" i="15"/>
  <c r="P147" i="15"/>
  <c r="O132" i="15"/>
  <c r="AA132" i="15"/>
  <c r="AD146" i="15"/>
  <c r="S147" i="15"/>
  <c r="R146" i="15"/>
  <c r="AA148" i="15"/>
  <c r="F146" i="15"/>
  <c r="U132" i="15"/>
  <c r="U10" i="16" s="1"/>
  <c r="AG132" i="15"/>
  <c r="AG10" i="16" s="1"/>
  <c r="G147" i="15"/>
  <c r="G146" i="15"/>
  <c r="X146" i="15"/>
  <c r="I147" i="15"/>
  <c r="M148" i="15"/>
  <c r="AE148" i="15"/>
  <c r="I132" i="15"/>
  <c r="I10" i="16" s="1"/>
  <c r="H147" i="15"/>
  <c r="N147" i="15"/>
  <c r="T147" i="15"/>
  <c r="Z147" i="15"/>
  <c r="AF147" i="15"/>
  <c r="Y146" i="15"/>
  <c r="M147" i="15"/>
  <c r="J141" i="15"/>
  <c r="AB132" i="15"/>
  <c r="AB10" i="16" s="1"/>
  <c r="E139" i="15"/>
  <c r="K140" i="15"/>
  <c r="Q140" i="15"/>
  <c r="W140" i="15"/>
  <c r="AI139" i="15"/>
  <c r="V139" i="15"/>
  <c r="E140" i="15"/>
  <c r="AA140" i="15"/>
  <c r="W141" i="15"/>
  <c r="K132" i="15"/>
  <c r="K10" i="16" s="1"/>
  <c r="Q132" i="15"/>
  <c r="AH139" i="15"/>
  <c r="G139" i="15"/>
  <c r="J140" i="15"/>
  <c r="AH140" i="15"/>
  <c r="AH141" i="15"/>
  <c r="J132" i="15"/>
  <c r="J10" i="16" s="1"/>
  <c r="V132" i="15"/>
  <c r="V10" i="16" s="1"/>
  <c r="M139" i="15"/>
  <c r="Y140" i="15"/>
  <c r="AB139" i="15"/>
  <c r="L140" i="15"/>
  <c r="D141" i="15"/>
  <c r="P141" i="15"/>
  <c r="V141" i="15"/>
  <c r="AE135" i="15"/>
  <c r="P139" i="15"/>
  <c r="AC139" i="15"/>
  <c r="S141" i="15"/>
  <c r="AE141" i="15"/>
  <c r="Z132" i="15"/>
  <c r="Z10" i="16" s="1"/>
  <c r="I139" i="15"/>
  <c r="O139" i="15"/>
  <c r="U139" i="15"/>
  <c r="AA139" i="15"/>
  <c r="AG139" i="15"/>
  <c r="R139" i="15"/>
  <c r="I141" i="15"/>
  <c r="U141" i="15"/>
  <c r="AG141" i="15"/>
  <c r="E71" i="15"/>
  <c r="K71" i="15"/>
  <c r="W70" i="15"/>
  <c r="AC71" i="15"/>
  <c r="AI71" i="15"/>
  <c r="J72" i="15"/>
  <c r="X70" i="15"/>
  <c r="R70" i="15"/>
  <c r="AB70" i="15"/>
  <c r="M70" i="15"/>
  <c r="AE70" i="15"/>
  <c r="AC70" i="15"/>
  <c r="P71" i="15"/>
  <c r="I70" i="15"/>
  <c r="O70" i="15"/>
  <c r="AB63" i="15"/>
  <c r="P63" i="15"/>
  <c r="M63" i="15"/>
  <c r="N63" i="15"/>
  <c r="AF63" i="15"/>
  <c r="O63" i="15"/>
  <c r="AA63" i="15"/>
  <c r="AG63" i="15"/>
  <c r="AB65" i="15"/>
  <c r="H23" i="15"/>
  <c r="H6" i="16" s="1"/>
  <c r="AA57" i="15"/>
  <c r="N23" i="15"/>
  <c r="AC57" i="15"/>
  <c r="AE56" i="15"/>
  <c r="J56" i="15"/>
  <c r="P23" i="15"/>
  <c r="Q46" i="15"/>
  <c r="Z46" i="15"/>
  <c r="V45" i="15"/>
  <c r="F45" i="15"/>
  <c r="R46" i="15"/>
  <c r="AD45" i="15"/>
  <c r="N45" i="15"/>
  <c r="G46" i="15"/>
  <c r="S45" i="15"/>
  <c r="F47" i="15"/>
  <c r="AB45" i="15"/>
  <c r="G47" i="15"/>
  <c r="J30" i="15"/>
  <c r="J23" i="15"/>
  <c r="Q31" i="15"/>
  <c r="AC31" i="15"/>
  <c r="X30" i="15"/>
  <c r="G30" i="15"/>
  <c r="AF30" i="15"/>
  <c r="AB23" i="15"/>
  <c r="AF23" i="15"/>
  <c r="AF6" i="16" s="1"/>
  <c r="U30" i="15"/>
  <c r="AE23" i="15"/>
  <c r="AA71" i="15"/>
  <c r="J70" i="15"/>
  <c r="V70" i="15"/>
  <c r="AH70" i="15"/>
  <c r="Q71" i="15"/>
  <c r="AH71" i="15"/>
  <c r="K72" i="15"/>
  <c r="V72" i="15"/>
  <c r="U70" i="15"/>
  <c r="AA70" i="15"/>
  <c r="AG70" i="15"/>
  <c r="K70" i="15"/>
  <c r="AI70" i="15"/>
  <c r="M72" i="15"/>
  <c r="AA72" i="15"/>
  <c r="AI72" i="15"/>
  <c r="Y70" i="15"/>
  <c r="S71" i="15"/>
  <c r="E72" i="15"/>
  <c r="AB72" i="15"/>
  <c r="G70" i="15"/>
  <c r="P70" i="15"/>
  <c r="Z70" i="15"/>
  <c r="O72" i="15"/>
  <c r="AC72" i="15"/>
  <c r="L70" i="15"/>
  <c r="E70" i="15"/>
  <c r="Q70" i="15"/>
  <c r="L71" i="15"/>
  <c r="I72" i="15"/>
  <c r="AE72" i="15"/>
  <c r="R63" i="15"/>
  <c r="AG64" i="15"/>
  <c r="P65" i="15"/>
  <c r="AG65" i="15"/>
  <c r="AA64" i="15"/>
  <c r="F64" i="15"/>
  <c r="V63" i="15"/>
  <c r="AH63" i="15"/>
  <c r="AH64" i="15"/>
  <c r="F63" i="15"/>
  <c r="X63" i="15"/>
  <c r="I64" i="15"/>
  <c r="J63" i="15"/>
  <c r="O64" i="15"/>
  <c r="AD63" i="15"/>
  <c r="AA65" i="15"/>
  <c r="G57" i="15"/>
  <c r="L56" i="15"/>
  <c r="L57" i="15"/>
  <c r="M57" i="15"/>
  <c r="AD57" i="15"/>
  <c r="X56" i="15"/>
  <c r="R57" i="15"/>
  <c r="G58" i="15"/>
  <c r="Z58" i="15"/>
  <c r="P56" i="15"/>
  <c r="Y56" i="15"/>
  <c r="S57" i="15"/>
  <c r="M58" i="15"/>
  <c r="AE58" i="15"/>
  <c r="AC23" i="15"/>
  <c r="P45" i="15"/>
  <c r="Z45" i="15"/>
  <c r="I46" i="15"/>
  <c r="AB47" i="15"/>
  <c r="AA45" i="15"/>
  <c r="I47" i="15"/>
  <c r="Q23" i="15"/>
  <c r="T45" i="15"/>
  <c r="AF46" i="15"/>
  <c r="U47" i="15"/>
  <c r="AD47" i="15"/>
  <c r="O47" i="15"/>
  <c r="U23" i="15"/>
  <c r="U6" i="16" s="1"/>
  <c r="L45" i="15"/>
  <c r="U45" i="15"/>
  <c r="AG46" i="15"/>
  <c r="V47" i="15"/>
  <c r="I23" i="15"/>
  <c r="V23" i="15"/>
  <c r="O23" i="15"/>
  <c r="M45" i="15"/>
  <c r="AG45" i="15"/>
  <c r="S46" i="15"/>
  <c r="D47" i="15"/>
  <c r="M47" i="15"/>
  <c r="X32" i="15"/>
  <c r="M31" i="15"/>
  <c r="S31" i="15"/>
  <c r="L30" i="15"/>
  <c r="G31" i="15"/>
  <c r="G32" i="15"/>
  <c r="Y32" i="15"/>
  <c r="S30" i="15"/>
  <c r="H31" i="15"/>
  <c r="AD31" i="15"/>
  <c r="AI23" i="15"/>
  <c r="T30" i="15"/>
  <c r="N31" i="15"/>
  <c r="AE31" i="15"/>
  <c r="M32" i="15"/>
  <c r="Y31" i="15"/>
  <c r="O31" i="15"/>
  <c r="AF31" i="15"/>
  <c r="AE30" i="15"/>
  <c r="S32" i="15"/>
  <c r="K135" i="15"/>
  <c r="S84" i="15"/>
  <c r="S86" i="15"/>
  <c r="AI86" i="15"/>
  <c r="AI85" i="15"/>
  <c r="AI84" i="15"/>
  <c r="AD30" i="15"/>
  <c r="N30" i="15"/>
  <c r="D23" i="15"/>
  <c r="AL24" i="15" s="1"/>
  <c r="J31" i="15"/>
  <c r="J32" i="15"/>
  <c r="P31" i="15"/>
  <c r="P32" i="15"/>
  <c r="V31" i="15"/>
  <c r="V30" i="15"/>
  <c r="V32" i="15"/>
  <c r="AB31" i="15"/>
  <c r="AB30" i="15"/>
  <c r="AH31" i="15"/>
  <c r="AH23" i="15"/>
  <c r="AH6" i="16" s="1"/>
  <c r="AH30" i="15"/>
  <c r="M30" i="15"/>
  <c r="Y30" i="15"/>
  <c r="U31" i="15"/>
  <c r="AH32" i="15"/>
  <c r="H40" i="15"/>
  <c r="H39" i="15"/>
  <c r="T40" i="15"/>
  <c r="T38" i="15"/>
  <c r="T23" i="15"/>
  <c r="T6" i="16" s="1"/>
  <c r="Z40" i="15"/>
  <c r="Z38" i="15"/>
  <c r="Z23" i="15"/>
  <c r="Z6" i="16" s="1"/>
  <c r="AF40" i="15"/>
  <c r="AF39" i="15"/>
  <c r="AF38" i="15"/>
  <c r="I38" i="15"/>
  <c r="G39" i="15"/>
  <c r="U39" i="15"/>
  <c r="E45" i="15"/>
  <c r="E47" i="15"/>
  <c r="F46" i="15"/>
  <c r="K45" i="15"/>
  <c r="K47" i="15"/>
  <c r="Q45" i="15"/>
  <c r="Q47" i="15"/>
  <c r="W45" i="15"/>
  <c r="W46" i="15"/>
  <c r="AC45" i="15"/>
  <c r="AD46" i="15"/>
  <c r="AC46" i="15"/>
  <c r="AI45" i="15"/>
  <c r="AI46" i="15"/>
  <c r="E46" i="15"/>
  <c r="AI47" i="15"/>
  <c r="I57" i="15"/>
  <c r="I58" i="15"/>
  <c r="O56" i="15"/>
  <c r="O57" i="15"/>
  <c r="U57" i="15"/>
  <c r="U56" i="15"/>
  <c r="AA56" i="15"/>
  <c r="AA58" i="15"/>
  <c r="AG56" i="15"/>
  <c r="AG57" i="15"/>
  <c r="AF56" i="15"/>
  <c r="O58" i="15"/>
  <c r="W63" i="15"/>
  <c r="R64" i="15"/>
  <c r="AI64" i="15"/>
  <c r="U84" i="15"/>
  <c r="U86" i="15"/>
  <c r="H98" i="15"/>
  <c r="H99" i="15"/>
  <c r="H97" i="15"/>
  <c r="I98" i="15"/>
  <c r="H83" i="15"/>
  <c r="N98" i="15"/>
  <c r="O98" i="15"/>
  <c r="N97" i="15"/>
  <c r="T98" i="15"/>
  <c r="T97" i="15"/>
  <c r="T99" i="15"/>
  <c r="Z98" i="15"/>
  <c r="Z99" i="15"/>
  <c r="Z97" i="15"/>
  <c r="AF98" i="15"/>
  <c r="AG98" i="15"/>
  <c r="AF99" i="15"/>
  <c r="AF83" i="15"/>
  <c r="AA98" i="15"/>
  <c r="Z85" i="15"/>
  <c r="Z84" i="15"/>
  <c r="AG31" i="15"/>
  <c r="AG23" i="15"/>
  <c r="AG6" i="16" s="1"/>
  <c r="S38" i="15"/>
  <c r="S23" i="15"/>
  <c r="S6" i="16" s="1"/>
  <c r="S40" i="15"/>
  <c r="Y39" i="15"/>
  <c r="Y38" i="15"/>
  <c r="T39" i="15"/>
  <c r="Y65" i="15"/>
  <c r="Y63" i="15"/>
  <c r="K85" i="15"/>
  <c r="K86" i="15"/>
  <c r="AA84" i="15"/>
  <c r="AB85" i="15"/>
  <c r="AA85" i="15"/>
  <c r="AA86" i="15"/>
  <c r="N154" i="15"/>
  <c r="N155" i="15"/>
  <c r="O154" i="15"/>
  <c r="N132" i="15"/>
  <c r="N10" i="16" s="1"/>
  <c r="Z154" i="15"/>
  <c r="Z153" i="15"/>
  <c r="Z155" i="15"/>
  <c r="AA154" i="15"/>
  <c r="N153" i="15"/>
  <c r="T198" i="15"/>
  <c r="W23" i="15"/>
  <c r="W6" i="16" s="1"/>
  <c r="E30" i="15"/>
  <c r="F31" i="15"/>
  <c r="E23" i="15"/>
  <c r="E6" i="16" s="1"/>
  <c r="E31" i="15"/>
  <c r="K30" i="15"/>
  <c r="L31" i="15"/>
  <c r="K23" i="15"/>
  <c r="K6" i="16" s="1"/>
  <c r="K31" i="15"/>
  <c r="Q30" i="15"/>
  <c r="Q32" i="15"/>
  <c r="R31" i="15"/>
  <c r="W30" i="15"/>
  <c r="W32" i="15"/>
  <c r="AC30" i="15"/>
  <c r="AC32" i="15"/>
  <c r="AI30" i="15"/>
  <c r="AI31" i="15"/>
  <c r="P30" i="15"/>
  <c r="Z30" i="15"/>
  <c r="W31" i="15"/>
  <c r="AI32" i="15"/>
  <c r="O40" i="15"/>
  <c r="O39" i="15"/>
  <c r="AA38" i="15"/>
  <c r="AA40" i="15"/>
  <c r="Z39" i="15"/>
  <c r="Y40" i="15"/>
  <c r="N56" i="15"/>
  <c r="T56" i="15"/>
  <c r="F56" i="15"/>
  <c r="P57" i="15"/>
  <c r="P58" i="15"/>
  <c r="V56" i="15"/>
  <c r="AB57" i="15"/>
  <c r="AB58" i="15"/>
  <c r="AB56" i="15"/>
  <c r="AH57" i="15"/>
  <c r="AH58" i="15"/>
  <c r="R56" i="15"/>
  <c r="AH56" i="15"/>
  <c r="W64" i="15"/>
  <c r="H71" i="15"/>
  <c r="H70" i="15"/>
  <c r="I71" i="15"/>
  <c r="H72" i="15"/>
  <c r="N71" i="15"/>
  <c r="N70" i="15"/>
  <c r="O71" i="15"/>
  <c r="T71" i="15"/>
  <c r="T70" i="15"/>
  <c r="Z71" i="15"/>
  <c r="Z72" i="15"/>
  <c r="AF71" i="15"/>
  <c r="AF72" i="15"/>
  <c r="AG71" i="15"/>
  <c r="AF70" i="15"/>
  <c r="N85" i="15"/>
  <c r="N86" i="15"/>
  <c r="N84" i="15"/>
  <c r="AC84" i="15"/>
  <c r="AC85" i="15"/>
  <c r="Z198" i="15"/>
  <c r="H26" i="15"/>
  <c r="Y23" i="15"/>
  <c r="Y6" i="16" s="1"/>
  <c r="F30" i="15"/>
  <c r="R30" i="15"/>
  <c r="AA30" i="15"/>
  <c r="I31" i="15"/>
  <c r="X31" i="15"/>
  <c r="D32" i="15"/>
  <c r="O38" i="15"/>
  <c r="AA39" i="15"/>
  <c r="Y45" i="15"/>
  <c r="Y47" i="15"/>
  <c r="AE45" i="15"/>
  <c r="AE47" i="15"/>
  <c r="G45" i="15"/>
  <c r="K46" i="15"/>
  <c r="Y46" i="15"/>
  <c r="E56" i="15"/>
  <c r="E57" i="15"/>
  <c r="K56" i="15"/>
  <c r="K58" i="15"/>
  <c r="Q58" i="15"/>
  <c r="Q56" i="15"/>
  <c r="Q57" i="15"/>
  <c r="W56" i="15"/>
  <c r="X57" i="15"/>
  <c r="W57" i="15"/>
  <c r="AC56" i="15"/>
  <c r="AI57" i="15"/>
  <c r="AI58" i="15"/>
  <c r="S56" i="15"/>
  <c r="AI56" i="15"/>
  <c r="V57" i="15"/>
  <c r="V58" i="15"/>
  <c r="G64" i="15"/>
  <c r="Y64" i="15"/>
  <c r="T72" i="15"/>
  <c r="G86" i="15"/>
  <c r="G84" i="15"/>
  <c r="G85" i="15"/>
  <c r="AG84" i="15"/>
  <c r="AG86" i="15"/>
  <c r="AH85" i="15"/>
  <c r="M85" i="15"/>
  <c r="F147" i="15"/>
  <c r="E147" i="15"/>
  <c r="E146" i="15"/>
  <c r="E148" i="15"/>
  <c r="E132" i="15"/>
  <c r="E10" i="16" s="1"/>
  <c r="K148" i="15"/>
  <c r="L147" i="15"/>
  <c r="K147" i="15"/>
  <c r="Q146" i="15"/>
  <c r="Q148" i="15"/>
  <c r="R147" i="15"/>
  <c r="Q147" i="15"/>
  <c r="W146" i="15"/>
  <c r="W148" i="15"/>
  <c r="AC147" i="15"/>
  <c r="AC146" i="15"/>
  <c r="AC148" i="15"/>
  <c r="AC132" i="15"/>
  <c r="AC10" i="16" s="1"/>
  <c r="AD147" i="15"/>
  <c r="AI147" i="15"/>
  <c r="AI146" i="15"/>
  <c r="AI148" i="15"/>
  <c r="AI132" i="15"/>
  <c r="AI10" i="16" s="1"/>
  <c r="W147" i="15"/>
  <c r="O30" i="15"/>
  <c r="O32" i="15"/>
  <c r="AA31" i="15"/>
  <c r="AA23" i="15"/>
  <c r="AA6" i="16" s="1"/>
  <c r="AG30" i="15"/>
  <c r="U32" i="15"/>
  <c r="AG32" i="15"/>
  <c r="M38" i="15"/>
  <c r="M40" i="15"/>
  <c r="M64" i="15"/>
  <c r="M65" i="15"/>
  <c r="S63" i="15"/>
  <c r="S64" i="15"/>
  <c r="AE64" i="15"/>
  <c r="AE65" i="15"/>
  <c r="G63" i="15"/>
  <c r="T85" i="15"/>
  <c r="T86" i="15"/>
  <c r="H154" i="15"/>
  <c r="H155" i="15"/>
  <c r="I154" i="15"/>
  <c r="H153" i="15"/>
  <c r="H132" i="15"/>
  <c r="H10" i="16" s="1"/>
  <c r="T154" i="15"/>
  <c r="T153" i="15"/>
  <c r="T155" i="15"/>
  <c r="T132" i="15"/>
  <c r="T10" i="16" s="1"/>
  <c r="AF154" i="15"/>
  <c r="AG154" i="15"/>
  <c r="AF153" i="15"/>
  <c r="AF155" i="15"/>
  <c r="G23" i="15"/>
  <c r="G6" i="16" s="1"/>
  <c r="I30" i="15"/>
  <c r="AE38" i="15"/>
  <c r="N39" i="15"/>
  <c r="AE40" i="15"/>
  <c r="E63" i="15"/>
  <c r="E64" i="15"/>
  <c r="E65" i="15"/>
  <c r="K63" i="15"/>
  <c r="L64" i="15"/>
  <c r="K64" i="15"/>
  <c r="Q64" i="15"/>
  <c r="Q63" i="15"/>
  <c r="AD64" i="15"/>
  <c r="AC63" i="15"/>
  <c r="AC64" i="15"/>
  <c r="AC65" i="15"/>
  <c r="AI65" i="15"/>
  <c r="AI63" i="15"/>
  <c r="Z86" i="15"/>
  <c r="F161" i="15"/>
  <c r="E161" i="15"/>
  <c r="E160" i="15"/>
  <c r="E162" i="15"/>
  <c r="K162" i="15"/>
  <c r="L161" i="15"/>
  <c r="K161" i="15"/>
  <c r="K160" i="15"/>
  <c r="Q160" i="15"/>
  <c r="Q162" i="15"/>
  <c r="R161" i="15"/>
  <c r="Q161" i="15"/>
  <c r="W160" i="15"/>
  <c r="W162" i="15"/>
  <c r="W161" i="15"/>
  <c r="AC161" i="15"/>
  <c r="AC160" i="15"/>
  <c r="AC162" i="15"/>
  <c r="AI161" i="15"/>
  <c r="AI160" i="15"/>
  <c r="AI162" i="15"/>
  <c r="J39" i="15"/>
  <c r="P39" i="15"/>
  <c r="V39" i="15"/>
  <c r="AB39" i="15"/>
  <c r="AH39" i="15"/>
  <c r="J38" i="15"/>
  <c r="R38" i="15"/>
  <c r="W39" i="15"/>
  <c r="AH40" i="15"/>
  <c r="H45" i="15"/>
  <c r="O45" i="15"/>
  <c r="T46" i="15"/>
  <c r="AA46" i="15"/>
  <c r="M56" i="15"/>
  <c r="AE57" i="15"/>
  <c r="H64" i="15"/>
  <c r="N64" i="15"/>
  <c r="N65" i="15"/>
  <c r="T64" i="15"/>
  <c r="Z64" i="15"/>
  <c r="Z63" i="15"/>
  <c r="AF64" i="15"/>
  <c r="H63" i="15"/>
  <c r="AB64" i="15"/>
  <c r="S70" i="15"/>
  <c r="W71" i="15"/>
  <c r="AE71" i="15"/>
  <c r="W72" i="15"/>
  <c r="P85" i="15"/>
  <c r="Y85" i="15"/>
  <c r="H140" i="15"/>
  <c r="H141" i="15"/>
  <c r="I140" i="15"/>
  <c r="H139" i="15"/>
  <c r="N140" i="15"/>
  <c r="N141" i="15"/>
  <c r="O140" i="15"/>
  <c r="T140" i="15"/>
  <c r="T139" i="15"/>
  <c r="T141" i="15"/>
  <c r="Z140" i="15"/>
  <c r="Z139" i="15"/>
  <c r="Z141" i="15"/>
  <c r="AF140" i="15"/>
  <c r="AG140" i="15"/>
  <c r="AF139" i="15"/>
  <c r="AF141" i="15"/>
  <c r="N139" i="15"/>
  <c r="S198" i="15"/>
  <c r="E38" i="15"/>
  <c r="K38" i="15"/>
  <c r="Q38" i="15"/>
  <c r="W38" i="15"/>
  <c r="AC38" i="15"/>
  <c r="AI38" i="15"/>
  <c r="L38" i="15"/>
  <c r="Q39" i="15"/>
  <c r="X39" i="15"/>
  <c r="AB40" i="15"/>
  <c r="AI40" i="15"/>
  <c r="N46" i="15"/>
  <c r="G56" i="15"/>
  <c r="I63" i="15"/>
  <c r="J64" i="15"/>
  <c r="U63" i="15"/>
  <c r="U65" i="15"/>
  <c r="U64" i="15"/>
  <c r="O65" i="15"/>
  <c r="F72" i="15"/>
  <c r="F71" i="15"/>
  <c r="F23" i="15"/>
  <c r="F6" i="16" s="1"/>
  <c r="L72" i="15"/>
  <c r="L23" i="15"/>
  <c r="L6" i="16" s="1"/>
  <c r="R72" i="15"/>
  <c r="R23" i="15"/>
  <c r="R6" i="16" s="1"/>
  <c r="X72" i="15"/>
  <c r="X23" i="15"/>
  <c r="X6" i="16" s="1"/>
  <c r="AD72" i="15"/>
  <c r="AD70" i="15"/>
  <c r="AD23" i="15"/>
  <c r="AD6" i="16" s="1"/>
  <c r="G71" i="15"/>
  <c r="X71" i="15"/>
  <c r="I84" i="15"/>
  <c r="J85" i="15"/>
  <c r="I85" i="15"/>
  <c r="K98" i="15"/>
  <c r="K99" i="15"/>
  <c r="Q97" i="15"/>
  <c r="Q99" i="15"/>
  <c r="AC99" i="15"/>
  <c r="AC98" i="15"/>
  <c r="AI97" i="15"/>
  <c r="AI98" i="15"/>
  <c r="E98" i="15"/>
  <c r="U202" i="15"/>
  <c r="AG202" i="15"/>
  <c r="S202" i="15"/>
  <c r="L202" i="15"/>
  <c r="D204" i="15"/>
  <c r="X202" i="15"/>
  <c r="AA202" i="15"/>
  <c r="M202" i="15"/>
  <c r="Y202" i="15"/>
  <c r="H202" i="15"/>
  <c r="F202" i="15"/>
  <c r="R202" i="15"/>
  <c r="J203" i="15"/>
  <c r="K203" i="15"/>
  <c r="J202" i="15"/>
  <c r="J204" i="15"/>
  <c r="P203" i="15"/>
  <c r="P204" i="15"/>
  <c r="P202" i="15"/>
  <c r="V203" i="15"/>
  <c r="V204" i="15"/>
  <c r="W203" i="15"/>
  <c r="V202" i="15"/>
  <c r="AB203" i="15"/>
  <c r="AB202" i="15"/>
  <c r="AB204" i="15"/>
  <c r="AH203" i="15"/>
  <c r="AH204" i="15"/>
  <c r="AI203" i="15"/>
  <c r="AH202" i="15"/>
  <c r="M23" i="15"/>
  <c r="M6" i="16" s="1"/>
  <c r="H30" i="15"/>
  <c r="T31" i="15"/>
  <c r="AH38" i="15"/>
  <c r="K39" i="15"/>
  <c r="R39" i="15"/>
  <c r="V40" i="15"/>
  <c r="AC40" i="15"/>
  <c r="J46" i="15"/>
  <c r="P46" i="15"/>
  <c r="V46" i="15"/>
  <c r="AB46" i="15"/>
  <c r="AH46" i="15"/>
  <c r="J45" i="15"/>
  <c r="AF45" i="15"/>
  <c r="H46" i="15"/>
  <c r="AH47" i="15"/>
  <c r="H57" i="15"/>
  <c r="N57" i="15"/>
  <c r="T57" i="15"/>
  <c r="Z57" i="15"/>
  <c r="AF57" i="15"/>
  <c r="AF58" i="15"/>
  <c r="H56" i="15"/>
  <c r="Y57" i="15"/>
  <c r="T58" i="15"/>
  <c r="T63" i="15"/>
  <c r="V64" i="15"/>
  <c r="H65" i="15"/>
  <c r="AF65" i="15"/>
  <c r="M71" i="15"/>
  <c r="F70" i="15"/>
  <c r="Y71" i="15"/>
  <c r="Q83" i="15"/>
  <c r="F99" i="15"/>
  <c r="F97" i="15"/>
  <c r="G98" i="15"/>
  <c r="F98" i="15"/>
  <c r="F83" i="15"/>
  <c r="L99" i="15"/>
  <c r="L83" i="15"/>
  <c r="R99" i="15"/>
  <c r="R98" i="15"/>
  <c r="R83" i="15"/>
  <c r="S85" i="15" s="1"/>
  <c r="X99" i="15"/>
  <c r="X97" i="15"/>
  <c r="X83" i="15"/>
  <c r="AD99" i="15"/>
  <c r="AD97" i="15"/>
  <c r="AD83" i="15"/>
  <c r="AE85" i="15" s="1"/>
  <c r="H176" i="15"/>
  <c r="H175" i="15"/>
  <c r="I175" i="15"/>
  <c r="H174" i="15"/>
  <c r="N176" i="15"/>
  <c r="N175" i="15"/>
  <c r="O175" i="15"/>
  <c r="T176" i="15"/>
  <c r="T174" i="15"/>
  <c r="Z176" i="15"/>
  <c r="AA175" i="15"/>
  <c r="Z175" i="15"/>
  <c r="Z174" i="15"/>
  <c r="AF176" i="15"/>
  <c r="AG175" i="15"/>
  <c r="AF174" i="15"/>
  <c r="AF175" i="15"/>
  <c r="N174" i="15"/>
  <c r="AD56" i="15"/>
  <c r="F57" i="15"/>
  <c r="L63" i="15"/>
  <c r="X64" i="15"/>
  <c r="U71" i="15"/>
  <c r="AB71" i="15"/>
  <c r="M98" i="15"/>
  <c r="U98" i="15"/>
  <c r="AB98" i="15"/>
  <c r="Y99" i="15"/>
  <c r="F132" i="15"/>
  <c r="F10" i="16" s="1"/>
  <c r="L132" i="15"/>
  <c r="L10" i="16" s="1"/>
  <c r="R132" i="15"/>
  <c r="R10" i="16" s="1"/>
  <c r="X132" i="15"/>
  <c r="AD132" i="15"/>
  <c r="W139" i="15"/>
  <c r="AD139" i="15"/>
  <c r="F140" i="15"/>
  <c r="M140" i="15"/>
  <c r="U140" i="15"/>
  <c r="AB140" i="15"/>
  <c r="AI140" i="15"/>
  <c r="Q141" i="15"/>
  <c r="Y141" i="15"/>
  <c r="L146" i="15"/>
  <c r="S146" i="15"/>
  <c r="Z146" i="15"/>
  <c r="J147" i="15"/>
  <c r="X147" i="15"/>
  <c r="AE147" i="15"/>
  <c r="G148" i="15"/>
  <c r="N148" i="15"/>
  <c r="U148" i="15"/>
  <c r="W153" i="15"/>
  <c r="AD153" i="15"/>
  <c r="F154" i="15"/>
  <c r="M154" i="15"/>
  <c r="U154" i="15"/>
  <c r="AB154" i="15"/>
  <c r="AI154" i="15"/>
  <c r="Q155" i="15"/>
  <c r="Y155" i="15"/>
  <c r="L160" i="15"/>
  <c r="S160" i="15"/>
  <c r="Z160" i="15"/>
  <c r="J161" i="15"/>
  <c r="X161" i="15"/>
  <c r="AE161" i="15"/>
  <c r="G162" i="15"/>
  <c r="N162" i="15"/>
  <c r="U162" i="15"/>
  <c r="U175" i="15"/>
  <c r="U174" i="15"/>
  <c r="AG176" i="15"/>
  <c r="AG174" i="15"/>
  <c r="W174" i="15"/>
  <c r="AD174" i="15"/>
  <c r="F175" i="15"/>
  <c r="M175" i="15"/>
  <c r="G176" i="15"/>
  <c r="X176" i="15"/>
  <c r="N183" i="15"/>
  <c r="N181" i="15"/>
  <c r="Z183" i="15"/>
  <c r="Z182" i="15"/>
  <c r="I181" i="15"/>
  <c r="R181" i="15"/>
  <c r="Z181" i="15"/>
  <c r="AH181" i="15"/>
  <c r="AF182" i="15"/>
  <c r="J183" i="15"/>
  <c r="AC203" i="15"/>
  <c r="AC197" i="15"/>
  <c r="AI198" i="15"/>
  <c r="Y216" i="15"/>
  <c r="AB250" i="15"/>
  <c r="Q139" i="15"/>
  <c r="X139" i="15"/>
  <c r="G140" i="15"/>
  <c r="AC140" i="15"/>
  <c r="K141" i="15"/>
  <c r="T146" i="15"/>
  <c r="Y147" i="15"/>
  <c r="AG147" i="15"/>
  <c r="H148" i="15"/>
  <c r="O148" i="15"/>
  <c r="Q153" i="15"/>
  <c r="X153" i="15"/>
  <c r="G154" i="15"/>
  <c r="AC154" i="15"/>
  <c r="K155" i="15"/>
  <c r="M160" i="15"/>
  <c r="T160" i="15"/>
  <c r="Y161" i="15"/>
  <c r="AG161" i="15"/>
  <c r="H162" i="15"/>
  <c r="O162" i="15"/>
  <c r="Q174" i="15"/>
  <c r="X174" i="15"/>
  <c r="Q176" i="15"/>
  <c r="AI176" i="15"/>
  <c r="U183" i="15"/>
  <c r="U181" i="15"/>
  <c r="J181" i="15"/>
  <c r="S181" i="15"/>
  <c r="N198" i="15"/>
  <c r="U197" i="15"/>
  <c r="AB198" i="15"/>
  <c r="T202" i="15"/>
  <c r="I216" i="15"/>
  <c r="K139" i="15"/>
  <c r="AD140" i="15"/>
  <c r="E141" i="15"/>
  <c r="N146" i="15"/>
  <c r="AA147" i="15"/>
  <c r="AH147" i="15"/>
  <c r="I148" i="15"/>
  <c r="K153" i="15"/>
  <c r="AD154" i="15"/>
  <c r="E155" i="15"/>
  <c r="N160" i="15"/>
  <c r="AA161" i="15"/>
  <c r="I162" i="15"/>
  <c r="K174" i="15"/>
  <c r="P182" i="15"/>
  <c r="P183" i="15"/>
  <c r="AB182" i="15"/>
  <c r="AB183" i="15"/>
  <c r="AB181" i="15"/>
  <c r="L181" i="15"/>
  <c r="T181" i="15"/>
  <c r="AD181" i="15"/>
  <c r="D183" i="15"/>
  <c r="V183" i="15"/>
  <c r="G202" i="15"/>
  <c r="AE202" i="15"/>
  <c r="D218" i="15"/>
  <c r="X216" i="15"/>
  <c r="AD216" i="15"/>
  <c r="O216" i="15"/>
  <c r="E217" i="15"/>
  <c r="U216" i="15"/>
  <c r="AA216" i="15"/>
  <c r="T216" i="15"/>
  <c r="M216" i="15"/>
  <c r="F216" i="15"/>
  <c r="L216" i="15"/>
  <c r="J217" i="15"/>
  <c r="J218" i="15"/>
  <c r="K217" i="15"/>
  <c r="P217" i="15"/>
  <c r="P216" i="15"/>
  <c r="P218" i="15"/>
  <c r="V217" i="15"/>
  <c r="V216" i="15"/>
  <c r="V218" i="15"/>
  <c r="AB217" i="15"/>
  <c r="AC217" i="15"/>
  <c r="AB216" i="15"/>
  <c r="AB218" i="15"/>
  <c r="AH217" i="15"/>
  <c r="AI217" i="15"/>
  <c r="AH216" i="15"/>
  <c r="W217" i="15"/>
  <c r="E232" i="15"/>
  <c r="AA231" i="15"/>
  <c r="R231" i="15"/>
  <c r="I231" i="15"/>
  <c r="AG231" i="15"/>
  <c r="X231" i="15"/>
  <c r="O231" i="15"/>
  <c r="F231" i="15"/>
  <c r="D233" i="15"/>
  <c r="J232" i="15"/>
  <c r="J233" i="15"/>
  <c r="J231" i="15"/>
  <c r="K232" i="15"/>
  <c r="P233" i="15"/>
  <c r="P232" i="15"/>
  <c r="P231" i="15"/>
  <c r="V233" i="15"/>
  <c r="V232" i="15"/>
  <c r="W232" i="15"/>
  <c r="V231" i="15"/>
  <c r="AB233" i="15"/>
  <c r="AB232" i="15"/>
  <c r="AB231" i="15"/>
  <c r="AC232" i="15"/>
  <c r="AH233" i="15"/>
  <c r="AH232" i="15"/>
  <c r="AH231" i="15"/>
  <c r="AI232" i="15"/>
  <c r="G290" i="15"/>
  <c r="G289" i="15"/>
  <c r="G288" i="15"/>
  <c r="M289" i="15"/>
  <c r="M290" i="15"/>
  <c r="M288" i="15"/>
  <c r="S290" i="15"/>
  <c r="S288" i="15"/>
  <c r="S289" i="15"/>
  <c r="Y290" i="15"/>
  <c r="Y289" i="15"/>
  <c r="Y288" i="15"/>
  <c r="AE288" i="15"/>
  <c r="AE290" i="15"/>
  <c r="AE289" i="15"/>
  <c r="L139" i="15"/>
  <c r="X140" i="15"/>
  <c r="AE140" i="15"/>
  <c r="AI141" i="15"/>
  <c r="H146" i="15"/>
  <c r="U147" i="15"/>
  <c r="AB147" i="15"/>
  <c r="AF148" i="15"/>
  <c r="L153" i="15"/>
  <c r="X154" i="15"/>
  <c r="AE154" i="15"/>
  <c r="AI155" i="15"/>
  <c r="H160" i="15"/>
  <c r="U161" i="15"/>
  <c r="AB161" i="15"/>
  <c r="AF162" i="15"/>
  <c r="E174" i="15"/>
  <c r="L174" i="15"/>
  <c r="R175" i="15"/>
  <c r="AI175" i="15"/>
  <c r="AC176" i="15"/>
  <c r="E181" i="15"/>
  <c r="E182" i="15"/>
  <c r="K181" i="15"/>
  <c r="L182" i="15"/>
  <c r="Q181" i="15"/>
  <c r="Q182" i="15"/>
  <c r="W181" i="15"/>
  <c r="X182" i="15"/>
  <c r="W183" i="15"/>
  <c r="AC181" i="15"/>
  <c r="AI181" i="15"/>
  <c r="AI183" i="15"/>
  <c r="M181" i="15"/>
  <c r="V181" i="15"/>
  <c r="AE181" i="15"/>
  <c r="R182" i="15"/>
  <c r="AC182" i="15"/>
  <c r="E183" i="15"/>
  <c r="AG183" i="15"/>
  <c r="H204" i="15"/>
  <c r="I203" i="15"/>
  <c r="N204" i="15"/>
  <c r="N202" i="15"/>
  <c r="N203" i="15"/>
  <c r="Z204" i="15"/>
  <c r="Z203" i="15"/>
  <c r="Z202" i="15"/>
  <c r="AF204" i="15"/>
  <c r="AG203" i="15"/>
  <c r="H203" i="15"/>
  <c r="H211" i="15"/>
  <c r="H210" i="15"/>
  <c r="H209" i="15"/>
  <c r="N211" i="15"/>
  <c r="O210" i="15"/>
  <c r="N210" i="15"/>
  <c r="N209" i="15"/>
  <c r="T211" i="15"/>
  <c r="T210" i="15"/>
  <c r="Z211" i="15"/>
  <c r="Z209" i="15"/>
  <c r="AA210" i="15"/>
  <c r="Z210" i="15"/>
  <c r="T209" i="15"/>
  <c r="H224" i="15"/>
  <c r="H226" i="15"/>
  <c r="I225" i="15"/>
  <c r="H225" i="15"/>
  <c r="N224" i="15"/>
  <c r="N226" i="15"/>
  <c r="T224" i="15"/>
  <c r="T226" i="15"/>
  <c r="U225" i="15"/>
  <c r="T225" i="15"/>
  <c r="Z224" i="15"/>
  <c r="Z226" i="15"/>
  <c r="AA225" i="15"/>
  <c r="Z225" i="15"/>
  <c r="AF224" i="15"/>
  <c r="AF226" i="15"/>
  <c r="AG225" i="15"/>
  <c r="D251" i="15"/>
  <c r="X249" i="15"/>
  <c r="L249" i="15"/>
  <c r="AG249" i="15"/>
  <c r="U249" i="15"/>
  <c r="I249" i="15"/>
  <c r="AD249" i="15"/>
  <c r="R249" i="15"/>
  <c r="F249" i="15"/>
  <c r="J251" i="15"/>
  <c r="J249" i="15"/>
  <c r="P250" i="15"/>
  <c r="P251" i="15"/>
  <c r="P249" i="15"/>
  <c r="V251" i="15"/>
  <c r="V250" i="15"/>
  <c r="V249" i="15"/>
  <c r="AB249" i="15"/>
  <c r="AH250" i="15"/>
  <c r="AH249" i="15"/>
  <c r="AH251" i="15"/>
  <c r="E300" i="15"/>
  <c r="E301" i="15"/>
  <c r="E302" i="15"/>
  <c r="F301" i="15"/>
  <c r="K300" i="15"/>
  <c r="K302" i="15"/>
  <c r="L301" i="15"/>
  <c r="K301" i="15"/>
  <c r="Q300" i="15"/>
  <c r="Q301" i="15"/>
  <c r="Q302" i="15"/>
  <c r="R301" i="15"/>
  <c r="W300" i="15"/>
  <c r="W301" i="15"/>
  <c r="W302" i="15"/>
  <c r="X301" i="15"/>
  <c r="AC300" i="15"/>
  <c r="AC302" i="15"/>
  <c r="AC301" i="15"/>
  <c r="AD301" i="15"/>
  <c r="AI300" i="15"/>
  <c r="AI301" i="15"/>
  <c r="AI302" i="15"/>
  <c r="F139" i="15"/>
  <c r="R140" i="15"/>
  <c r="O147" i="15"/>
  <c r="V147" i="15"/>
  <c r="Z148" i="15"/>
  <c r="AG148" i="15"/>
  <c r="F153" i="15"/>
  <c r="R154" i="15"/>
  <c r="O161" i="15"/>
  <c r="V161" i="15"/>
  <c r="Z162" i="15"/>
  <c r="AG162" i="15"/>
  <c r="M174" i="15"/>
  <c r="K175" i="15"/>
  <c r="F181" i="15"/>
  <c r="O181" i="15"/>
  <c r="X181" i="15"/>
  <c r="I182" i="15"/>
  <c r="AD182" i="15"/>
  <c r="AH183" i="15"/>
  <c r="J198" i="15"/>
  <c r="V198" i="15"/>
  <c r="I202" i="15"/>
  <c r="U203" i="15"/>
  <c r="I210" i="15"/>
  <c r="J216" i="15"/>
  <c r="AH218" i="15"/>
  <c r="O225" i="15"/>
  <c r="L231" i="15"/>
  <c r="Q232" i="15"/>
  <c r="P175" i="15"/>
  <c r="V175" i="15"/>
  <c r="AB175" i="15"/>
  <c r="AH175" i="15"/>
  <c r="E195" i="15"/>
  <c r="E9" i="16" s="1"/>
  <c r="K195" i="15"/>
  <c r="K9" i="16" s="1"/>
  <c r="W195" i="15"/>
  <c r="W9" i="16" s="1"/>
  <c r="U198" i="15"/>
  <c r="G203" i="15"/>
  <c r="U209" i="15"/>
  <c r="AB209" i="15"/>
  <c r="AG210" i="15"/>
  <c r="I211" i="15"/>
  <c r="P211" i="15"/>
  <c r="E216" i="15"/>
  <c r="K216" i="15"/>
  <c r="Q216" i="15"/>
  <c r="W216" i="15"/>
  <c r="AC216" i="15"/>
  <c r="AI216" i="15"/>
  <c r="S216" i="15"/>
  <c r="Z216" i="15"/>
  <c r="AG216" i="15"/>
  <c r="I217" i="15"/>
  <c r="Q217" i="15"/>
  <c r="X217" i="15"/>
  <c r="AE217" i="15"/>
  <c r="U218" i="15"/>
  <c r="AI218" i="15"/>
  <c r="J224" i="15"/>
  <c r="S224" i="15"/>
  <c r="AB224" i="15"/>
  <c r="J226" i="15"/>
  <c r="S226" i="15"/>
  <c r="AB226" i="15"/>
  <c r="E233" i="15"/>
  <c r="E231" i="15"/>
  <c r="K233" i="15"/>
  <c r="K231" i="15"/>
  <c r="Q233" i="15"/>
  <c r="Q231" i="15"/>
  <c r="W233" i="15"/>
  <c r="W231" i="15"/>
  <c r="AC233" i="15"/>
  <c r="AC231" i="15"/>
  <c r="AI233" i="15"/>
  <c r="AI231" i="15"/>
  <c r="M231" i="15"/>
  <c r="AE231" i="15"/>
  <c r="R232" i="15"/>
  <c r="M233" i="15"/>
  <c r="Y233" i="15"/>
  <c r="E251" i="15"/>
  <c r="E250" i="15"/>
  <c r="E249" i="15"/>
  <c r="K251" i="15"/>
  <c r="K250" i="15"/>
  <c r="K249" i="15"/>
  <c r="Q251" i="15"/>
  <c r="Q250" i="15"/>
  <c r="R250" i="15"/>
  <c r="Q249" i="15"/>
  <c r="W251" i="15"/>
  <c r="W250" i="15"/>
  <c r="W249" i="15"/>
  <c r="AC251" i="15"/>
  <c r="AC250" i="15"/>
  <c r="AC249" i="15"/>
  <c r="AI251" i="15"/>
  <c r="AI250" i="15"/>
  <c r="AI249" i="15"/>
  <c r="L250" i="15"/>
  <c r="AD250" i="15"/>
  <c r="T263" i="15"/>
  <c r="N275" i="15"/>
  <c r="N276" i="15"/>
  <c r="T275" i="15"/>
  <c r="T277" i="15"/>
  <c r="T276" i="15"/>
  <c r="AF275" i="15"/>
  <c r="AF276" i="15"/>
  <c r="H276" i="15"/>
  <c r="H277" i="15"/>
  <c r="O209" i="15"/>
  <c r="V209" i="15"/>
  <c r="AD209" i="15"/>
  <c r="AI210" i="15"/>
  <c r="J211" i="15"/>
  <c r="L224" i="15"/>
  <c r="U224" i="15"/>
  <c r="AD224" i="15"/>
  <c r="Q225" i="15"/>
  <c r="AI225" i="15"/>
  <c r="T232" i="15"/>
  <c r="H264" i="15"/>
  <c r="H263" i="15"/>
  <c r="H265" i="15"/>
  <c r="I264" i="15"/>
  <c r="N264" i="15"/>
  <c r="N263" i="15"/>
  <c r="N265" i="15"/>
  <c r="Z263" i="15"/>
  <c r="Z265" i="15"/>
  <c r="AF264" i="15"/>
  <c r="AF265" i="15"/>
  <c r="E202" i="15"/>
  <c r="K202" i="15"/>
  <c r="Q202" i="15"/>
  <c r="W202" i="15"/>
  <c r="AC202" i="15"/>
  <c r="AI202" i="15"/>
  <c r="Q203" i="15"/>
  <c r="X203" i="15"/>
  <c r="AI204" i="15"/>
  <c r="I209" i="15"/>
  <c r="P209" i="15"/>
  <c r="X209" i="15"/>
  <c r="AE209" i="15"/>
  <c r="U210" i="15"/>
  <c r="AC210" i="15"/>
  <c r="D211" i="15"/>
  <c r="AG211" i="15"/>
  <c r="G216" i="15"/>
  <c r="N216" i="15"/>
  <c r="Z217" i="15"/>
  <c r="AG217" i="15"/>
  <c r="E226" i="15"/>
  <c r="E224" i="15"/>
  <c r="K226" i="15"/>
  <c r="K224" i="15"/>
  <c r="Q226" i="15"/>
  <c r="Q224" i="15"/>
  <c r="W226" i="15"/>
  <c r="W224" i="15"/>
  <c r="AC226" i="15"/>
  <c r="AC224" i="15"/>
  <c r="AI226" i="15"/>
  <c r="AI224" i="15"/>
  <c r="M224" i="15"/>
  <c r="V224" i="15"/>
  <c r="AE224" i="15"/>
  <c r="R225" i="15"/>
  <c r="D226" i="15"/>
  <c r="V226" i="15"/>
  <c r="G231" i="15"/>
  <c r="Y231" i="15"/>
  <c r="G233" i="15"/>
  <c r="G250" i="15"/>
  <c r="G249" i="15"/>
  <c r="M250" i="15"/>
  <c r="M251" i="15"/>
  <c r="M249" i="15"/>
  <c r="S250" i="15"/>
  <c r="S249" i="15"/>
  <c r="Y250" i="15"/>
  <c r="Y249" i="15"/>
  <c r="AE250" i="15"/>
  <c r="AE251" i="15"/>
  <c r="AE249" i="15"/>
  <c r="T250" i="15"/>
  <c r="S251" i="15"/>
  <c r="U264" i="15"/>
  <c r="AA264" i="15"/>
  <c r="AG264" i="15"/>
  <c r="Z264" i="15"/>
  <c r="J209" i="15"/>
  <c r="R209" i="15"/>
  <c r="Y209" i="15"/>
  <c r="AF209" i="15"/>
  <c r="W210" i="15"/>
  <c r="AH211" i="15"/>
  <c r="H216" i="15"/>
  <c r="T217" i="15"/>
  <c r="AA217" i="15"/>
  <c r="F224" i="15"/>
  <c r="O224" i="15"/>
  <c r="X224" i="15"/>
  <c r="K225" i="15"/>
  <c r="AC225" i="15"/>
  <c r="H231" i="15"/>
  <c r="H233" i="15"/>
  <c r="N231" i="15"/>
  <c r="N233" i="15"/>
  <c r="T231" i="15"/>
  <c r="T233" i="15"/>
  <c r="Z231" i="15"/>
  <c r="Z233" i="15"/>
  <c r="AF231" i="15"/>
  <c r="AF233" i="15"/>
  <c r="N232" i="15"/>
  <c r="AF232" i="15"/>
  <c r="H249" i="15"/>
  <c r="N249" i="15"/>
  <c r="T249" i="15"/>
  <c r="Z249" i="15"/>
  <c r="AF249" i="15"/>
  <c r="O264" i="15"/>
  <c r="E203" i="15"/>
  <c r="L203" i="15"/>
  <c r="W204" i="15"/>
  <c r="E209" i="15"/>
  <c r="K209" i="15"/>
  <c r="Q209" i="15"/>
  <c r="W209" i="15"/>
  <c r="AC209" i="15"/>
  <c r="AI209" i="15"/>
  <c r="L209" i="15"/>
  <c r="Q210" i="15"/>
  <c r="X210" i="15"/>
  <c r="AB211" i="15"/>
  <c r="AI211" i="15"/>
  <c r="N217" i="15"/>
  <c r="G224" i="15"/>
  <c r="P224" i="15"/>
  <c r="Y224" i="15"/>
  <c r="AH224" i="15"/>
  <c r="L225" i="15"/>
  <c r="AD225" i="15"/>
  <c r="G226" i="15"/>
  <c r="P226" i="15"/>
  <c r="Y226" i="15"/>
  <c r="AH226" i="15"/>
  <c r="S231" i="15"/>
  <c r="O232" i="15"/>
  <c r="AG232" i="15"/>
  <c r="Y251" i="15"/>
  <c r="E265" i="15"/>
  <c r="E263" i="15"/>
  <c r="K265" i="15"/>
  <c r="K264" i="15"/>
  <c r="K263" i="15"/>
  <c r="Q265" i="15"/>
  <c r="Q264" i="15"/>
  <c r="W265" i="15"/>
  <c r="W264" i="15"/>
  <c r="AI265" i="15"/>
  <c r="AI263" i="15"/>
  <c r="AF263" i="15"/>
  <c r="F276" i="15"/>
  <c r="F277" i="15"/>
  <c r="F275" i="15"/>
  <c r="R277" i="15"/>
  <c r="R275" i="15"/>
  <c r="X276" i="15"/>
  <c r="X277" i="15"/>
  <c r="X275" i="15"/>
  <c r="R276" i="15"/>
  <c r="F290" i="15"/>
  <c r="F289" i="15"/>
  <c r="L290" i="15"/>
  <c r="L289" i="15"/>
  <c r="L288" i="15"/>
  <c r="R290" i="15"/>
  <c r="R288" i="15"/>
  <c r="X290" i="15"/>
  <c r="X289" i="15"/>
  <c r="AD290" i="15"/>
  <c r="AD289" i="15"/>
  <c r="AD288" i="15"/>
  <c r="X288" i="15"/>
  <c r="R289" i="15"/>
  <c r="N250" i="15"/>
  <c r="AF250" i="15"/>
  <c r="H251" i="15"/>
  <c r="Z251" i="15"/>
  <c r="V263" i="15"/>
  <c r="AD263" i="15"/>
  <c r="G277" i="15"/>
  <c r="G276" i="15"/>
  <c r="M277" i="15"/>
  <c r="M276" i="15"/>
  <c r="S277" i="15"/>
  <c r="S276" i="15"/>
  <c r="Y277" i="15"/>
  <c r="Y276" i="15"/>
  <c r="AE277" i="15"/>
  <c r="AE276" i="15"/>
  <c r="O275" i="15"/>
  <c r="AG275" i="15"/>
  <c r="H289" i="15"/>
  <c r="H290" i="15"/>
  <c r="H288" i="15"/>
  <c r="N289" i="15"/>
  <c r="N290" i="15"/>
  <c r="N288" i="15"/>
  <c r="T289" i="15"/>
  <c r="T290" i="15"/>
  <c r="T288" i="15"/>
  <c r="Z289" i="15"/>
  <c r="Z290" i="15"/>
  <c r="Z288" i="15"/>
  <c r="AF289" i="15"/>
  <c r="AF290" i="15"/>
  <c r="Q288" i="15"/>
  <c r="AE302" i="15"/>
  <c r="M319" i="15"/>
  <c r="M317" i="15"/>
  <c r="S319" i="15"/>
  <c r="S317" i="15"/>
  <c r="AE319" i="15"/>
  <c r="AE317" i="15"/>
  <c r="H380" i="15"/>
  <c r="H379" i="15"/>
  <c r="N380" i="15"/>
  <c r="N379" i="15"/>
  <c r="T380" i="15"/>
  <c r="T379" i="15"/>
  <c r="Z380" i="15"/>
  <c r="Z379" i="15"/>
  <c r="AF380" i="15"/>
  <c r="AF379" i="15"/>
  <c r="G300" i="15"/>
  <c r="S302" i="15"/>
  <c r="H318" i="15"/>
  <c r="H319" i="15"/>
  <c r="N318" i="15"/>
  <c r="N319" i="15"/>
  <c r="T318" i="15"/>
  <c r="T319" i="15"/>
  <c r="Z318" i="15"/>
  <c r="Z319" i="15"/>
  <c r="AF318" i="15"/>
  <c r="AF319" i="15"/>
  <c r="H317" i="15"/>
  <c r="T317" i="15"/>
  <c r="H250" i="15"/>
  <c r="Z250" i="15"/>
  <c r="T251" i="15"/>
  <c r="F264" i="15"/>
  <c r="F263" i="15"/>
  <c r="L264" i="15"/>
  <c r="L263" i="15"/>
  <c r="R264" i="15"/>
  <c r="R263" i="15"/>
  <c r="I276" i="15"/>
  <c r="O276" i="15"/>
  <c r="U276" i="15"/>
  <c r="AA276" i="15"/>
  <c r="AG276" i="15"/>
  <c r="J289" i="15"/>
  <c r="J290" i="15"/>
  <c r="J288" i="15"/>
  <c r="P289" i="15"/>
  <c r="P288" i="15"/>
  <c r="P290" i="15"/>
  <c r="V289" i="15"/>
  <c r="V288" i="15"/>
  <c r="AB289" i="15"/>
  <c r="AB290" i="15"/>
  <c r="AH289" i="15"/>
  <c r="AH290" i="15"/>
  <c r="AH288" i="15"/>
  <c r="K288" i="15"/>
  <c r="K289" i="15"/>
  <c r="AE300" i="15"/>
  <c r="G302" i="15"/>
  <c r="AF317" i="15"/>
  <c r="I250" i="15"/>
  <c r="AA250" i="15"/>
  <c r="M264" i="15"/>
  <c r="R265" i="15"/>
  <c r="J275" i="15"/>
  <c r="P275" i="15"/>
  <c r="V275" i="15"/>
  <c r="AB275" i="15"/>
  <c r="AH275" i="15"/>
  <c r="K275" i="15"/>
  <c r="S275" i="15"/>
  <c r="P276" i="15"/>
  <c r="AH276" i="15"/>
  <c r="J277" i="15"/>
  <c r="AB277" i="15"/>
  <c r="AC288" i="15"/>
  <c r="V290" i="15"/>
  <c r="I300" i="15"/>
  <c r="I302" i="15"/>
  <c r="U300" i="15"/>
  <c r="U302" i="15"/>
  <c r="AA300" i="15"/>
  <c r="AA302" i="15"/>
  <c r="O301" i="15"/>
  <c r="W356" i="15"/>
  <c r="AC356" i="15"/>
  <c r="AI356" i="15"/>
  <c r="Y263" i="15"/>
  <c r="AE263" i="15"/>
  <c r="Y264" i="15"/>
  <c r="AE264" i="15"/>
  <c r="AA288" i="15"/>
  <c r="AG288" i="15"/>
  <c r="H301" i="15"/>
  <c r="H302" i="15"/>
  <c r="N301" i="15"/>
  <c r="N302" i="15"/>
  <c r="T301" i="15"/>
  <c r="T302" i="15"/>
  <c r="Z301" i="15"/>
  <c r="Z302" i="15"/>
  <c r="AF301" i="15"/>
  <c r="AF302" i="15"/>
  <c r="H300" i="15"/>
  <c r="Z300" i="15"/>
  <c r="F318" i="15"/>
  <c r="O318" i="15"/>
  <c r="X318" i="15"/>
  <c r="AG318" i="15"/>
  <c r="I380" i="15"/>
  <c r="O380" i="15"/>
  <c r="U380" i="15"/>
  <c r="AA380" i="15"/>
  <c r="AG380" i="15"/>
  <c r="AE395" i="15"/>
  <c r="Y395" i="15"/>
  <c r="S395" i="15"/>
  <c r="M395" i="15"/>
  <c r="G395" i="15"/>
  <c r="J396" i="15"/>
  <c r="J395" i="15"/>
  <c r="P396" i="15"/>
  <c r="P395" i="15"/>
  <c r="V396" i="15"/>
  <c r="V395" i="15"/>
  <c r="AB396" i="15"/>
  <c r="AB395" i="15"/>
  <c r="AH396" i="15"/>
  <c r="AH395" i="15"/>
  <c r="AG395" i="15"/>
  <c r="U263" i="15"/>
  <c r="AA263" i="15"/>
  <c r="AG263" i="15"/>
  <c r="AI288" i="15"/>
  <c r="AG289" i="15"/>
  <c r="J301" i="15"/>
  <c r="P301" i="15"/>
  <c r="V301" i="15"/>
  <c r="AB301" i="15"/>
  <c r="AH301" i="15"/>
  <c r="T300" i="15"/>
  <c r="I318" i="15"/>
  <c r="R318" i="15"/>
  <c r="AA318" i="15"/>
  <c r="F395" i="15"/>
  <c r="L395" i="15"/>
  <c r="R395" i="15"/>
  <c r="X395" i="15"/>
  <c r="AD395" i="15"/>
  <c r="I395" i="15"/>
  <c r="Z356" i="15"/>
  <c r="AF356" i="15"/>
  <c r="E379" i="15"/>
  <c r="K379" i="15"/>
  <c r="Q379" i="15"/>
  <c r="W379" i="15"/>
  <c r="AC379" i="15"/>
  <c r="J380" i="15"/>
  <c r="P380" i="15"/>
  <c r="V380" i="15"/>
  <c r="AB380" i="15"/>
  <c r="AH380" i="15"/>
  <c r="F396" i="15"/>
  <c r="L396" i="15"/>
  <c r="R396" i="15"/>
  <c r="X396" i="15"/>
  <c r="AD396" i="15"/>
  <c r="I379" i="15"/>
  <c r="O379" i="15"/>
  <c r="U379" i="15"/>
  <c r="AA379" i="15"/>
  <c r="AG379" i="15"/>
  <c r="E395" i="15"/>
  <c r="K395" i="15"/>
  <c r="Q395" i="15"/>
  <c r="W395" i="15"/>
  <c r="AC395" i="15"/>
  <c r="AI395" i="15"/>
  <c r="AG379" i="11"/>
  <c r="P380" i="11"/>
  <c r="AH380" i="11"/>
  <c r="K379" i="11"/>
  <c r="H380" i="11"/>
  <c r="T380" i="11"/>
  <c r="Z380" i="11"/>
  <c r="O379" i="11"/>
  <c r="R380" i="11"/>
  <c r="AC379" i="11"/>
  <c r="AA318" i="11"/>
  <c r="V318" i="11"/>
  <c r="AB318" i="11"/>
  <c r="AH318" i="11"/>
  <c r="W318" i="11"/>
  <c r="Y318" i="11"/>
  <c r="AH319" i="11"/>
  <c r="AE318" i="11"/>
  <c r="P319" i="11"/>
  <c r="R319" i="11"/>
  <c r="F319" i="11"/>
  <c r="U319" i="11"/>
  <c r="AE319" i="11"/>
  <c r="L380" i="11"/>
  <c r="AD380" i="11"/>
  <c r="V288" i="11"/>
  <c r="M288" i="11"/>
  <c r="AE289" i="11"/>
  <c r="R288" i="11"/>
  <c r="G289" i="11"/>
  <c r="M289" i="11"/>
  <c r="S289" i="11"/>
  <c r="L290" i="11"/>
  <c r="AJ132" i="11"/>
  <c r="X288" i="11"/>
  <c r="AA289" i="11"/>
  <c r="T289" i="11"/>
  <c r="I288" i="11"/>
  <c r="T232" i="11"/>
  <c r="I231" i="11"/>
  <c r="AA231" i="11"/>
  <c r="L231" i="11"/>
  <c r="T198" i="11"/>
  <c r="L209" i="11"/>
  <c r="S209" i="11"/>
  <c r="Y209" i="11"/>
  <c r="I210" i="11"/>
  <c r="T210" i="11"/>
  <c r="AA210" i="11"/>
  <c r="AH210" i="11"/>
  <c r="Y202" i="11"/>
  <c r="AE202" i="11"/>
  <c r="Z203" i="11"/>
  <c r="T203" i="11"/>
  <c r="I233" i="11"/>
  <c r="AG231" i="11"/>
  <c r="J231" i="11"/>
  <c r="P232" i="11"/>
  <c r="V232" i="11"/>
  <c r="AB231" i="11"/>
  <c r="O231" i="11"/>
  <c r="AC231" i="11"/>
  <c r="AB232" i="11"/>
  <c r="J233" i="11"/>
  <c r="U233" i="11"/>
  <c r="P231" i="11"/>
  <c r="AH231" i="11"/>
  <c r="AA233" i="11"/>
  <c r="X232" i="11"/>
  <c r="E231" i="11"/>
  <c r="S231" i="11"/>
  <c r="E232" i="11"/>
  <c r="AH232" i="11"/>
  <c r="AB233" i="11"/>
  <c r="G231" i="11"/>
  <c r="V231" i="11"/>
  <c r="J232" i="11"/>
  <c r="AI232" i="11"/>
  <c r="P233" i="11"/>
  <c r="W231" i="11"/>
  <c r="Q232" i="11"/>
  <c r="G209" i="11"/>
  <c r="AD209" i="11"/>
  <c r="S211" i="11"/>
  <c r="I209" i="11"/>
  <c r="J210" i="11"/>
  <c r="U211" i="11"/>
  <c r="P210" i="11"/>
  <c r="O209" i="11"/>
  <c r="AF210" i="11"/>
  <c r="AH202" i="11"/>
  <c r="AI202" i="11"/>
  <c r="U202" i="11"/>
  <c r="AC203" i="11"/>
  <c r="L203" i="11"/>
  <c r="X203" i="11"/>
  <c r="AD203" i="11"/>
  <c r="V202" i="11"/>
  <c r="I203" i="11"/>
  <c r="AG203" i="11"/>
  <c r="AB204" i="11"/>
  <c r="M202" i="11"/>
  <c r="G202" i="11"/>
  <c r="P203" i="11"/>
  <c r="AH203" i="11"/>
  <c r="T204" i="11"/>
  <c r="AE204" i="11"/>
  <c r="Q203" i="11"/>
  <c r="J202" i="11"/>
  <c r="AA202" i="11"/>
  <c r="L202" i="11"/>
  <c r="V203" i="11"/>
  <c r="L161" i="11"/>
  <c r="J160" i="11"/>
  <c r="M161" i="11"/>
  <c r="J162" i="11"/>
  <c r="Q153" i="11"/>
  <c r="AI153" i="11"/>
  <c r="S154" i="11"/>
  <c r="G153" i="11"/>
  <c r="Y153" i="11"/>
  <c r="G155" i="11"/>
  <c r="Q155" i="11"/>
  <c r="O154" i="11"/>
  <c r="AE132" i="11"/>
  <c r="G146" i="11"/>
  <c r="D148" i="11"/>
  <c r="M132" i="11"/>
  <c r="S132" i="11"/>
  <c r="P146" i="11"/>
  <c r="S146" i="11"/>
  <c r="Y132" i="11"/>
  <c r="N140" i="11"/>
  <c r="T140" i="11"/>
  <c r="AE141" i="11"/>
  <c r="F132" i="11"/>
  <c r="AD132" i="11"/>
  <c r="AE140" i="11"/>
  <c r="J139" i="11"/>
  <c r="S140" i="11"/>
  <c r="G132" i="11"/>
  <c r="L132" i="11"/>
  <c r="L10" i="12" s="1"/>
  <c r="U160" i="11"/>
  <c r="AE161" i="11"/>
  <c r="L162" i="11"/>
  <c r="AG161" i="11"/>
  <c r="M162" i="11"/>
  <c r="AD162" i="11"/>
  <c r="R132" i="11"/>
  <c r="R10" i="12" s="1"/>
  <c r="S161" i="11"/>
  <c r="F162" i="11"/>
  <c r="AD161" i="11"/>
  <c r="K160" i="11"/>
  <c r="V161" i="11"/>
  <c r="AB153" i="11"/>
  <c r="Y154" i="11"/>
  <c r="H155" i="11"/>
  <c r="AD155" i="11"/>
  <c r="Z154" i="11"/>
  <c r="N153" i="11"/>
  <c r="L154" i="11"/>
  <c r="AF155" i="11"/>
  <c r="N154" i="11"/>
  <c r="Y155" i="11"/>
  <c r="I153" i="11"/>
  <c r="AA153" i="11"/>
  <c r="H147" i="11"/>
  <c r="T148" i="11"/>
  <c r="N132" i="11"/>
  <c r="N10" i="12" s="1"/>
  <c r="V146" i="11"/>
  <c r="Y146" i="11"/>
  <c r="N147" i="11"/>
  <c r="Y148" i="11"/>
  <c r="F146" i="11"/>
  <c r="X146" i="11"/>
  <c r="J146" i="11"/>
  <c r="AE146" i="11"/>
  <c r="M148" i="11"/>
  <c r="H132" i="11"/>
  <c r="AH146" i="11"/>
  <c r="AE147" i="11"/>
  <c r="P140" i="11"/>
  <c r="AB132" i="11"/>
  <c r="AG139" i="11"/>
  <c r="V141" i="11"/>
  <c r="O132" i="11"/>
  <c r="U132" i="11"/>
  <c r="G139" i="11"/>
  <c r="H140" i="11"/>
  <c r="Y140" i="11"/>
  <c r="AF132" i="11"/>
  <c r="M139" i="11"/>
  <c r="J140" i="11"/>
  <c r="AA140" i="11"/>
  <c r="H139" i="11"/>
  <c r="Z139" i="11"/>
  <c r="O139" i="11"/>
  <c r="M140" i="11"/>
  <c r="J141" i="11"/>
  <c r="Z141" i="11"/>
  <c r="Y139" i="11"/>
  <c r="J132" i="11"/>
  <c r="V132" i="11"/>
  <c r="U139" i="11"/>
  <c r="O140" i="11"/>
  <c r="AF140" i="11"/>
  <c r="M84" i="11"/>
  <c r="G83" i="11"/>
  <c r="H98" i="11"/>
  <c r="Y99" i="11"/>
  <c r="AE83" i="11"/>
  <c r="Y83" i="11"/>
  <c r="X98" i="11"/>
  <c r="AD98" i="11"/>
  <c r="E85" i="11"/>
  <c r="S83" i="11"/>
  <c r="AA84" i="11"/>
  <c r="J84" i="11"/>
  <c r="V85" i="11"/>
  <c r="AB85" i="11"/>
  <c r="S85" i="11"/>
  <c r="M86" i="11"/>
  <c r="AE97" i="11"/>
  <c r="J99" i="11"/>
  <c r="U84" i="11"/>
  <c r="AC85" i="11"/>
  <c r="AG84" i="11"/>
  <c r="AH97" i="11"/>
  <c r="AH84" i="11"/>
  <c r="V86" i="11"/>
  <c r="E98" i="11"/>
  <c r="Q97" i="11"/>
  <c r="P85" i="11"/>
  <c r="I97" i="11"/>
  <c r="P98" i="11"/>
  <c r="H83" i="11"/>
  <c r="H7" i="12" s="1"/>
  <c r="N83" i="11"/>
  <c r="T83" i="11"/>
  <c r="Z83" i="11"/>
  <c r="AF83" i="11"/>
  <c r="AG85" i="11" s="1"/>
  <c r="O84" i="11"/>
  <c r="J85" i="11"/>
  <c r="AB86" i="11"/>
  <c r="O97" i="11"/>
  <c r="AH98" i="11"/>
  <c r="O70" i="11"/>
  <c r="L71" i="11"/>
  <c r="AI70" i="11"/>
  <c r="W72" i="11"/>
  <c r="V64" i="11"/>
  <c r="AG63" i="11"/>
  <c r="J65" i="11"/>
  <c r="E64" i="11"/>
  <c r="K64" i="11"/>
  <c r="Q64" i="11"/>
  <c r="AC64" i="11"/>
  <c r="J63" i="11"/>
  <c r="G64" i="11"/>
  <c r="S64" i="11"/>
  <c r="Y64" i="11"/>
  <c r="P63" i="11"/>
  <c r="M56" i="11"/>
  <c r="S56" i="11"/>
  <c r="Y57" i="11"/>
  <c r="AE57" i="11"/>
  <c r="P56" i="11"/>
  <c r="S57" i="11"/>
  <c r="AH58" i="11"/>
  <c r="V56" i="11"/>
  <c r="D58" i="11"/>
  <c r="I56" i="11"/>
  <c r="O56" i="11"/>
  <c r="U56" i="11"/>
  <c r="AA56" i="11"/>
  <c r="AG56" i="11"/>
  <c r="AB56" i="11"/>
  <c r="M58" i="11"/>
  <c r="G57" i="11"/>
  <c r="E56" i="11"/>
  <c r="K57" i="11"/>
  <c r="R57" i="11"/>
  <c r="W57" i="11"/>
  <c r="AI56" i="11"/>
  <c r="AE56" i="11"/>
  <c r="V58" i="11"/>
  <c r="I46" i="11"/>
  <c r="J46" i="11"/>
  <c r="J45" i="11"/>
  <c r="V46" i="11"/>
  <c r="AH46" i="11"/>
  <c r="L39" i="11"/>
  <c r="I38" i="11"/>
  <c r="O38" i="11"/>
  <c r="U38" i="11"/>
  <c r="AA38" i="11"/>
  <c r="AG38" i="11"/>
  <c r="V40" i="11"/>
  <c r="AB38" i="11"/>
  <c r="M23" i="11"/>
  <c r="AH40" i="11"/>
  <c r="S23" i="11"/>
  <c r="P38" i="11"/>
  <c r="I31" i="11"/>
  <c r="V30" i="11"/>
  <c r="AH30" i="11"/>
  <c r="P30" i="11"/>
  <c r="AB30" i="11"/>
  <c r="AH31" i="11"/>
  <c r="R30" i="11"/>
  <c r="K30" i="11"/>
  <c r="AD31" i="11"/>
  <c r="M71" i="11"/>
  <c r="AE23" i="11"/>
  <c r="H70" i="11"/>
  <c r="N71" i="11"/>
  <c r="D72" i="11"/>
  <c r="X72" i="11"/>
  <c r="S71" i="11"/>
  <c r="Z72" i="11"/>
  <c r="AD71" i="11"/>
  <c r="AF71" i="11"/>
  <c r="P70" i="11"/>
  <c r="F71" i="11"/>
  <c r="L72" i="11"/>
  <c r="H71" i="11"/>
  <c r="AA71" i="11"/>
  <c r="H72" i="11"/>
  <c r="U64" i="11"/>
  <c r="AB63" i="11"/>
  <c r="R63" i="11"/>
  <c r="AH63" i="11"/>
  <c r="N65" i="11"/>
  <c r="AF65" i="11"/>
  <c r="V63" i="11"/>
  <c r="AB64" i="11"/>
  <c r="AH65" i="11"/>
  <c r="F64" i="11"/>
  <c r="R64" i="11"/>
  <c r="X63" i="11"/>
  <c r="F63" i="11"/>
  <c r="Z63" i="11"/>
  <c r="M64" i="11"/>
  <c r="S65" i="11"/>
  <c r="Y63" i="11"/>
  <c r="G63" i="11"/>
  <c r="AA63" i="11"/>
  <c r="P64" i="11"/>
  <c r="L57" i="11"/>
  <c r="I58" i="11"/>
  <c r="R56" i="11"/>
  <c r="AD56" i="11"/>
  <c r="P57" i="11"/>
  <c r="W58" i="11"/>
  <c r="F56" i="11"/>
  <c r="X56" i="11"/>
  <c r="AH56" i="11"/>
  <c r="O58" i="11"/>
  <c r="AA58" i="11"/>
  <c r="G56" i="11"/>
  <c r="Y56" i="11"/>
  <c r="E57" i="11"/>
  <c r="AE58" i="11"/>
  <c r="F45" i="11"/>
  <c r="G46" i="11"/>
  <c r="M46" i="11"/>
  <c r="AE45" i="11"/>
  <c r="G45" i="11"/>
  <c r="Y45" i="11"/>
  <c r="P46" i="11"/>
  <c r="J47" i="11"/>
  <c r="V47" i="11"/>
  <c r="H46" i="11"/>
  <c r="N46" i="11"/>
  <c r="T46" i="11"/>
  <c r="AB45" i="11"/>
  <c r="S46" i="11"/>
  <c r="M47" i="11"/>
  <c r="X45" i="11"/>
  <c r="I45" i="11"/>
  <c r="O45" i="11"/>
  <c r="U45" i="11"/>
  <c r="AA45" i="11"/>
  <c r="AG45" i="11"/>
  <c r="P45" i="11"/>
  <c r="AF45" i="11"/>
  <c r="O47" i="11"/>
  <c r="Q23" i="11"/>
  <c r="R45" i="11"/>
  <c r="AH45" i="11"/>
  <c r="AE47" i="11"/>
  <c r="I40" i="11"/>
  <c r="E38" i="11"/>
  <c r="K39" i="11"/>
  <c r="R39" i="11"/>
  <c r="W39" i="11"/>
  <c r="AI38" i="11"/>
  <c r="V38" i="11"/>
  <c r="AE38" i="11"/>
  <c r="AA40" i="11"/>
  <c r="R23" i="11"/>
  <c r="O23" i="11"/>
  <c r="F38" i="11"/>
  <c r="X38" i="11"/>
  <c r="AH38" i="11"/>
  <c r="O40" i="11"/>
  <c r="AB40" i="11"/>
  <c r="M38" i="11"/>
  <c r="S38" i="11"/>
  <c r="G38" i="11"/>
  <c r="Y38" i="11"/>
  <c r="E39" i="11"/>
  <c r="P40" i="11"/>
  <c r="AE40" i="11"/>
  <c r="AA23" i="11"/>
  <c r="J38" i="11"/>
  <c r="G39" i="11"/>
  <c r="D40" i="11"/>
  <c r="S40" i="11"/>
  <c r="AG40" i="11"/>
  <c r="I23" i="11"/>
  <c r="AG23" i="11"/>
  <c r="R38" i="11"/>
  <c r="F30" i="11"/>
  <c r="G31" i="11"/>
  <c r="M31" i="11"/>
  <c r="AE30" i="11"/>
  <c r="G30" i="11"/>
  <c r="X30" i="11"/>
  <c r="J31" i="11"/>
  <c r="P32" i="11"/>
  <c r="AE32" i="11"/>
  <c r="F23" i="11"/>
  <c r="F406" i="11" s="1"/>
  <c r="X23" i="11"/>
  <c r="J30" i="11"/>
  <c r="Y30" i="11"/>
  <c r="P31" i="11"/>
  <c r="T32" i="11"/>
  <c r="I30" i="11"/>
  <c r="O30" i="11"/>
  <c r="U30" i="11"/>
  <c r="AA30" i="11"/>
  <c r="AG30" i="11"/>
  <c r="S31" i="11"/>
  <c r="I32" i="11"/>
  <c r="U32" i="11"/>
  <c r="J23" i="11"/>
  <c r="V23" i="11"/>
  <c r="AH23" i="11"/>
  <c r="L23" i="11"/>
  <c r="L406" i="11" s="1"/>
  <c r="AD23" i="11"/>
  <c r="AF30" i="11"/>
  <c r="V31" i="11"/>
  <c r="E46" i="11"/>
  <c r="E47" i="11"/>
  <c r="E45" i="11"/>
  <c r="K47" i="11"/>
  <c r="K45" i="11"/>
  <c r="L46" i="11"/>
  <c r="K46" i="11"/>
  <c r="H39" i="11"/>
  <c r="H40" i="11"/>
  <c r="I39" i="11"/>
  <c r="H38" i="11"/>
  <c r="N39" i="11"/>
  <c r="N40" i="11"/>
  <c r="O39" i="11"/>
  <c r="T39" i="11"/>
  <c r="T38" i="11"/>
  <c r="T40" i="11"/>
  <c r="T23" i="11"/>
  <c r="Z39" i="11"/>
  <c r="Z38" i="11"/>
  <c r="Z40" i="11"/>
  <c r="AF39" i="11"/>
  <c r="AG39" i="11"/>
  <c r="AF38" i="11"/>
  <c r="AF40" i="11"/>
  <c r="AA39" i="11"/>
  <c r="N38" i="11"/>
  <c r="E31" i="11"/>
  <c r="E23" i="11"/>
  <c r="E30" i="11"/>
  <c r="K32" i="11"/>
  <c r="L31" i="11"/>
  <c r="K31" i="11"/>
  <c r="K23" i="11"/>
  <c r="Q30" i="11"/>
  <c r="Q32" i="11"/>
  <c r="R31" i="11"/>
  <c r="Q31" i="11"/>
  <c r="W23" i="11"/>
  <c r="W30" i="11"/>
  <c r="W32" i="11"/>
  <c r="AC31" i="11"/>
  <c r="AC23" i="11"/>
  <c r="AC30" i="11"/>
  <c r="AC32" i="11"/>
  <c r="AI31" i="11"/>
  <c r="AI23" i="11"/>
  <c r="AI30" i="11"/>
  <c r="AI32" i="11"/>
  <c r="W31" i="11"/>
  <c r="K85" i="11"/>
  <c r="K86" i="11"/>
  <c r="K98" i="11"/>
  <c r="K99" i="11"/>
  <c r="I148" i="11"/>
  <c r="I146" i="11"/>
  <c r="J147" i="11"/>
  <c r="I147" i="11"/>
  <c r="I132" i="11"/>
  <c r="I10" i="12" s="1"/>
  <c r="AA148" i="11"/>
  <c r="AB147" i="11"/>
  <c r="AA132" i="11"/>
  <c r="AA10" i="12" s="1"/>
  <c r="AA147" i="11"/>
  <c r="Y23" i="11"/>
  <c r="AF23" i="11"/>
  <c r="L30" i="11"/>
  <c r="S30" i="11"/>
  <c r="Z30" i="11"/>
  <c r="X31" i="11"/>
  <c r="AE31" i="11"/>
  <c r="G32" i="11"/>
  <c r="N32" i="11"/>
  <c r="W38" i="11"/>
  <c r="F39" i="11"/>
  <c r="M39" i="11"/>
  <c r="U39" i="11"/>
  <c r="AB39" i="11"/>
  <c r="AI39" i="11"/>
  <c r="Q40" i="11"/>
  <c r="Y40" i="11"/>
  <c r="L45" i="11"/>
  <c r="S45" i="11"/>
  <c r="Z45" i="11"/>
  <c r="Q46" i="11"/>
  <c r="X46" i="11"/>
  <c r="AE46" i="11"/>
  <c r="G47" i="11"/>
  <c r="N47" i="11"/>
  <c r="AI47" i="11"/>
  <c r="H56" i="11"/>
  <c r="W56" i="11"/>
  <c r="F57" i="11"/>
  <c r="M57" i="11"/>
  <c r="U57" i="11"/>
  <c r="AB57" i="11"/>
  <c r="AI57" i="11"/>
  <c r="Q58" i="11"/>
  <c r="Y58" i="11"/>
  <c r="AF58" i="11"/>
  <c r="L64" i="11"/>
  <c r="AD63" i="11"/>
  <c r="AD65" i="11"/>
  <c r="E63" i="11"/>
  <c r="L63" i="11"/>
  <c r="S63" i="11"/>
  <c r="N64" i="11"/>
  <c r="AE64" i="11"/>
  <c r="G65" i="11"/>
  <c r="Q65" i="11"/>
  <c r="Y65" i="11"/>
  <c r="Z70" i="11"/>
  <c r="Y70" i="11"/>
  <c r="AH70" i="11"/>
  <c r="T71" i="11"/>
  <c r="V72" i="11"/>
  <c r="F84" i="11"/>
  <c r="L84" i="11"/>
  <c r="R84" i="11"/>
  <c r="R86" i="11"/>
  <c r="X84" i="11"/>
  <c r="AD84" i="11"/>
  <c r="E84" i="11"/>
  <c r="N84" i="11"/>
  <c r="V84" i="11"/>
  <c r="AF84" i="11"/>
  <c r="R85" i="11"/>
  <c r="Z85" i="11"/>
  <c r="AH85" i="11"/>
  <c r="L86" i="11"/>
  <c r="AC86" i="11"/>
  <c r="F97" i="11"/>
  <c r="F98" i="11"/>
  <c r="L97" i="11"/>
  <c r="L98" i="11"/>
  <c r="L99" i="11"/>
  <c r="R97" i="11"/>
  <c r="S98" i="11"/>
  <c r="R98" i="11"/>
  <c r="X97" i="11"/>
  <c r="AD97" i="11"/>
  <c r="AD99" i="11"/>
  <c r="AE98" i="11"/>
  <c r="E97" i="11"/>
  <c r="P97" i="11"/>
  <c r="Z97" i="11"/>
  <c r="G98" i="11"/>
  <c r="T98" i="11"/>
  <c r="AF98" i="11"/>
  <c r="W46" i="11"/>
  <c r="W64" i="11"/>
  <c r="W65" i="11"/>
  <c r="K63" i="11"/>
  <c r="AD64" i="11"/>
  <c r="AI98" i="11"/>
  <c r="AI97" i="11"/>
  <c r="O148" i="11"/>
  <c r="O146" i="11"/>
  <c r="O147" i="11"/>
  <c r="Z23" i="11"/>
  <c r="M30" i="11"/>
  <c r="T30" i="11"/>
  <c r="Y31" i="11"/>
  <c r="AG31" i="11"/>
  <c r="H32" i="11"/>
  <c r="Q38" i="11"/>
  <c r="AC39" i="11"/>
  <c r="K40" i="11"/>
  <c r="M45" i="11"/>
  <c r="T45" i="11"/>
  <c r="AI45" i="11"/>
  <c r="R46" i="11"/>
  <c r="Y46" i="11"/>
  <c r="AG46" i="11"/>
  <c r="H47" i="11"/>
  <c r="AC47" i="11"/>
  <c r="Q56" i="11"/>
  <c r="O57" i="11"/>
  <c r="AC57" i="11"/>
  <c r="K58" i="11"/>
  <c r="Z58" i="11"/>
  <c r="M63" i="11"/>
  <c r="T63" i="11"/>
  <c r="AC63" i="11"/>
  <c r="O64" i="11"/>
  <c r="X64" i="11"/>
  <c r="AF64" i="11"/>
  <c r="Z65" i="11"/>
  <c r="I72" i="11"/>
  <c r="I71" i="11"/>
  <c r="AG72" i="11"/>
  <c r="AG70" i="11"/>
  <c r="I70" i="11"/>
  <c r="Q70" i="11"/>
  <c r="AA70" i="11"/>
  <c r="U71" i="11"/>
  <c r="AA85" i="11"/>
  <c r="E86" i="11"/>
  <c r="H97" i="11"/>
  <c r="AC97" i="11"/>
  <c r="U98" i="11"/>
  <c r="E147" i="11"/>
  <c r="E148" i="11"/>
  <c r="E146" i="11"/>
  <c r="K147" i="11"/>
  <c r="K146" i="11"/>
  <c r="Q147" i="11"/>
  <c r="Q148" i="11"/>
  <c r="Q146" i="11"/>
  <c r="W147" i="11"/>
  <c r="W148" i="11"/>
  <c r="W146" i="11"/>
  <c r="AC147" i="11"/>
  <c r="AD147" i="11"/>
  <c r="AC148" i="11"/>
  <c r="AC146" i="11"/>
  <c r="AI147" i="11"/>
  <c r="AI146" i="11"/>
  <c r="AI148" i="11"/>
  <c r="AI64" i="11"/>
  <c r="AI63" i="11"/>
  <c r="AI85" i="11"/>
  <c r="AI86" i="11"/>
  <c r="AC84" i="11"/>
  <c r="Q98" i="11"/>
  <c r="Q99" i="11"/>
  <c r="AG148" i="11"/>
  <c r="AG147" i="11"/>
  <c r="AG146" i="11"/>
  <c r="AG132" i="11"/>
  <c r="AG10" i="12" s="1"/>
  <c r="N30" i="11"/>
  <c r="AA31" i="11"/>
  <c r="K38" i="11"/>
  <c r="AD39" i="11"/>
  <c r="E40" i="11"/>
  <c r="N45" i="11"/>
  <c r="AC45" i="11"/>
  <c r="AA46" i="11"/>
  <c r="W47" i="11"/>
  <c r="K56" i="11"/>
  <c r="AF56" i="11"/>
  <c r="I57" i="11"/>
  <c r="AD57" i="11"/>
  <c r="E58" i="11"/>
  <c r="T58" i="11"/>
  <c r="H64" i="11"/>
  <c r="K65" i="11"/>
  <c r="S70" i="11"/>
  <c r="D23" i="11"/>
  <c r="P71" i="11"/>
  <c r="P23" i="11"/>
  <c r="AB72" i="11"/>
  <c r="AB23" i="11"/>
  <c r="J70" i="11"/>
  <c r="T70" i="11"/>
  <c r="AB70" i="11"/>
  <c r="V71" i="11"/>
  <c r="P72" i="11"/>
  <c r="Q84" i="11"/>
  <c r="Z84" i="11"/>
  <c r="L85" i="11"/>
  <c r="AD85" i="11"/>
  <c r="N86" i="11"/>
  <c r="H99" i="11"/>
  <c r="I98" i="11"/>
  <c r="N97" i="11"/>
  <c r="N98" i="11"/>
  <c r="Z98" i="11"/>
  <c r="AA98" i="11"/>
  <c r="T97" i="11"/>
  <c r="E99" i="11"/>
  <c r="E140" i="11"/>
  <c r="E132" i="11"/>
  <c r="E10" i="12" s="1"/>
  <c r="F140" i="11"/>
  <c r="E139" i="11"/>
  <c r="K140" i="11"/>
  <c r="K141" i="11"/>
  <c r="K132" i="11"/>
  <c r="K10" i="12" s="1"/>
  <c r="K139" i="11"/>
  <c r="L140" i="11"/>
  <c r="Q140" i="11"/>
  <c r="Q132" i="11"/>
  <c r="Q10" i="12" s="1"/>
  <c r="Q141" i="11"/>
  <c r="Q139" i="11"/>
  <c r="W140" i="11"/>
  <c r="W139" i="11"/>
  <c r="W132" i="11"/>
  <c r="W10" i="12" s="1"/>
  <c r="X140" i="11"/>
  <c r="W141" i="11"/>
  <c r="AC140" i="11"/>
  <c r="AC132" i="11"/>
  <c r="AC10" i="12" s="1"/>
  <c r="AD140" i="11"/>
  <c r="AI140" i="11"/>
  <c r="AI132" i="11"/>
  <c r="AI10" i="12" s="1"/>
  <c r="AI139" i="11"/>
  <c r="AC139" i="11"/>
  <c r="AC141" i="11"/>
  <c r="AA146" i="11"/>
  <c r="AD46" i="11"/>
  <c r="AA57" i="11"/>
  <c r="W85" i="11"/>
  <c r="W84" i="11"/>
  <c r="W98" i="11"/>
  <c r="W99" i="11"/>
  <c r="G23" i="11"/>
  <c r="N23" i="11"/>
  <c r="U23" i="11"/>
  <c r="H30" i="11"/>
  <c r="AD30" i="11"/>
  <c r="F31" i="11"/>
  <c r="U31" i="11"/>
  <c r="AB31" i="11"/>
  <c r="AF32" i="11"/>
  <c r="L38" i="11"/>
  <c r="J39" i="11"/>
  <c r="Q39" i="11"/>
  <c r="X39" i="11"/>
  <c r="U40" i="11"/>
  <c r="AI40" i="11"/>
  <c r="H45" i="11"/>
  <c r="AD45" i="11"/>
  <c r="F46" i="11"/>
  <c r="U46" i="11"/>
  <c r="AB46" i="11"/>
  <c r="Q47" i="11"/>
  <c r="AF47" i="11"/>
  <c r="L56" i="11"/>
  <c r="Z56" i="11"/>
  <c r="J57" i="11"/>
  <c r="Q57" i="11"/>
  <c r="X57" i="11"/>
  <c r="N58" i="11"/>
  <c r="U58" i="11"/>
  <c r="AI58" i="11"/>
  <c r="I65" i="11"/>
  <c r="I63" i="11"/>
  <c r="O65" i="11"/>
  <c r="O63" i="11"/>
  <c r="U65" i="11"/>
  <c r="U63" i="11"/>
  <c r="AG65" i="11"/>
  <c r="AG64" i="11"/>
  <c r="H63" i="11"/>
  <c r="W63" i="11"/>
  <c r="I64" i="11"/>
  <c r="AA64" i="11"/>
  <c r="L65" i="11"/>
  <c r="T65" i="11"/>
  <c r="AC65" i="11"/>
  <c r="M70" i="11"/>
  <c r="U70" i="11"/>
  <c r="AC70" i="11"/>
  <c r="O71" i="11"/>
  <c r="AG71" i="11"/>
  <c r="J72" i="11"/>
  <c r="AH72" i="11"/>
  <c r="AI84" i="11"/>
  <c r="M85" i="11"/>
  <c r="AE85" i="11"/>
  <c r="X86" i="11"/>
  <c r="K97" i="11"/>
  <c r="V97" i="11"/>
  <c r="AF97" i="11"/>
  <c r="M98" i="11"/>
  <c r="Y98" i="11"/>
  <c r="F99" i="11"/>
  <c r="E141" i="11"/>
  <c r="P147" i="11"/>
  <c r="F174" i="11"/>
  <c r="F176" i="11"/>
  <c r="F175" i="11"/>
  <c r="L174" i="11"/>
  <c r="L175" i="11"/>
  <c r="L176" i="11"/>
  <c r="M175" i="11"/>
  <c r="R174" i="11"/>
  <c r="S175" i="11"/>
  <c r="X174" i="11"/>
  <c r="X176" i="11"/>
  <c r="Y175" i="11"/>
  <c r="X175" i="11"/>
  <c r="AD174" i="11"/>
  <c r="AD176" i="11"/>
  <c r="AD175" i="11"/>
  <c r="AE175" i="11"/>
  <c r="N56" i="11"/>
  <c r="AC98" i="11"/>
  <c r="AC99" i="11"/>
  <c r="U148" i="11"/>
  <c r="U146" i="11"/>
  <c r="U147" i="11"/>
  <c r="H23" i="11"/>
  <c r="O31" i="11"/>
  <c r="Z32" i="11"/>
  <c r="O46" i="11"/>
  <c r="Z47" i="11"/>
  <c r="T56" i="11"/>
  <c r="AG57" i="11"/>
  <c r="H58" i="11"/>
  <c r="Q63" i="11"/>
  <c r="E65" i="11"/>
  <c r="F70" i="11"/>
  <c r="F72" i="11"/>
  <c r="L70" i="11"/>
  <c r="R70" i="11"/>
  <c r="X70" i="11"/>
  <c r="X71" i="11"/>
  <c r="AD70" i="11"/>
  <c r="AE71" i="11"/>
  <c r="E70" i="11"/>
  <c r="N70" i="11"/>
  <c r="V70" i="11"/>
  <c r="AE70" i="11"/>
  <c r="R71" i="11"/>
  <c r="AH71" i="11"/>
  <c r="R72" i="11"/>
  <c r="D86" i="11"/>
  <c r="AE84" i="11"/>
  <c r="P84" i="11"/>
  <c r="K84" i="11"/>
  <c r="AB84" i="11"/>
  <c r="F85" i="11"/>
  <c r="O85" i="11"/>
  <c r="X85" i="11"/>
  <c r="AF85" i="11"/>
  <c r="Q86" i="11"/>
  <c r="G97" i="11"/>
  <c r="D99" i="11"/>
  <c r="S97" i="11"/>
  <c r="J97" i="11"/>
  <c r="AB97" i="11"/>
  <c r="AB99" i="11"/>
  <c r="M97" i="11"/>
  <c r="W97" i="11"/>
  <c r="AG97" i="11"/>
  <c r="O98" i="11"/>
  <c r="AB98" i="11"/>
  <c r="V99" i="11"/>
  <c r="AI99" i="11"/>
  <c r="V147" i="11"/>
  <c r="H162" i="11"/>
  <c r="I161" i="11"/>
  <c r="H160" i="11"/>
  <c r="H161" i="11"/>
  <c r="N161" i="11"/>
  <c r="N162" i="11"/>
  <c r="O161" i="11"/>
  <c r="N160" i="11"/>
  <c r="T160" i="11"/>
  <c r="T161" i="11"/>
  <c r="T132" i="11"/>
  <c r="T10" i="12" s="1"/>
  <c r="Z162" i="11"/>
  <c r="AA161" i="11"/>
  <c r="Z160" i="11"/>
  <c r="Z132" i="11"/>
  <c r="Z10" i="12" s="1"/>
  <c r="Z161" i="11"/>
  <c r="AF162" i="11"/>
  <c r="AF161" i="11"/>
  <c r="AF160" i="11"/>
  <c r="E71" i="11"/>
  <c r="K71" i="11"/>
  <c r="Q71" i="11"/>
  <c r="W71" i="11"/>
  <c r="AC71" i="11"/>
  <c r="AI71" i="11"/>
  <c r="K70" i="11"/>
  <c r="AI72" i="11"/>
  <c r="I84" i="11"/>
  <c r="U99" i="11"/>
  <c r="U97" i="11"/>
  <c r="AG99" i="11"/>
  <c r="AG98" i="11"/>
  <c r="AA97" i="11"/>
  <c r="P132" i="11"/>
  <c r="P10" i="12" s="1"/>
  <c r="X132" i="11"/>
  <c r="X10" i="12" s="1"/>
  <c r="F139" i="11"/>
  <c r="G140" i="11"/>
  <c r="L139" i="11"/>
  <c r="R139" i="11"/>
  <c r="R141" i="11"/>
  <c r="X139" i="11"/>
  <c r="AD139" i="11"/>
  <c r="N139" i="11"/>
  <c r="V139" i="11"/>
  <c r="AF139" i="11"/>
  <c r="I140" i="11"/>
  <c r="R140" i="11"/>
  <c r="Z140" i="11"/>
  <c r="AH140" i="11"/>
  <c r="L141" i="11"/>
  <c r="T141" i="11"/>
  <c r="AB141" i="11"/>
  <c r="AB146" i="11"/>
  <c r="T146" i="11"/>
  <c r="G147" i="11"/>
  <c r="X147" i="11"/>
  <c r="AF147" i="11"/>
  <c r="F153" i="11"/>
  <c r="F155" i="11"/>
  <c r="F154" i="11"/>
  <c r="L153" i="11"/>
  <c r="M154" i="11"/>
  <c r="R153" i="11"/>
  <c r="X153" i="11"/>
  <c r="X154" i="11"/>
  <c r="X155" i="11"/>
  <c r="AD153" i="11"/>
  <c r="AE154" i="11"/>
  <c r="E153" i="11"/>
  <c r="P153" i="11"/>
  <c r="G154" i="11"/>
  <c r="R154" i="11"/>
  <c r="AB154" i="11"/>
  <c r="P155" i="11"/>
  <c r="AH155" i="11"/>
  <c r="V160" i="11"/>
  <c r="X161" i="11"/>
  <c r="AC174" i="11"/>
  <c r="I175" i="11"/>
  <c r="T175" i="11"/>
  <c r="AC176" i="11"/>
  <c r="F181" i="11"/>
  <c r="F183" i="11"/>
  <c r="F182" i="11"/>
  <c r="L181" i="11"/>
  <c r="M182" i="11"/>
  <c r="R181" i="11"/>
  <c r="X181" i="11"/>
  <c r="X182" i="11"/>
  <c r="X183" i="11"/>
  <c r="AD181" i="11"/>
  <c r="AE182" i="11"/>
  <c r="E181" i="11"/>
  <c r="P181" i="11"/>
  <c r="G182" i="11"/>
  <c r="R182" i="11"/>
  <c r="AB182" i="11"/>
  <c r="P183" i="11"/>
  <c r="AH183" i="11"/>
  <c r="L9" i="12"/>
  <c r="H202" i="11"/>
  <c r="H204" i="11"/>
  <c r="N202" i="11"/>
  <c r="N203" i="11"/>
  <c r="O203" i="11"/>
  <c r="T202" i="11"/>
  <c r="U203" i="11"/>
  <c r="Z202" i="11"/>
  <c r="AA203" i="11"/>
  <c r="Z204" i="11"/>
  <c r="AF202" i="11"/>
  <c r="AF204" i="11"/>
  <c r="AF9" i="12"/>
  <c r="AF203" i="11"/>
  <c r="L204" i="11"/>
  <c r="D211" i="11"/>
  <c r="AE209" i="11"/>
  <c r="U209" i="11"/>
  <c r="AA209" i="11"/>
  <c r="AG209" i="11"/>
  <c r="J209" i="11"/>
  <c r="P209" i="11"/>
  <c r="V210" i="11"/>
  <c r="V211" i="11"/>
  <c r="V209" i="11"/>
  <c r="AB209" i="11"/>
  <c r="AB211" i="11"/>
  <c r="AB210" i="11"/>
  <c r="AB9" i="12"/>
  <c r="R209" i="11"/>
  <c r="AH209" i="11"/>
  <c r="F216" i="11"/>
  <c r="AB216" i="11"/>
  <c r="D162" i="11"/>
  <c r="AE160" i="11"/>
  <c r="AA160" i="11"/>
  <c r="M160" i="11"/>
  <c r="P160" i="11"/>
  <c r="AH160" i="11"/>
  <c r="Y160" i="11"/>
  <c r="AI160" i="11"/>
  <c r="AH162" i="11"/>
  <c r="H176" i="11"/>
  <c r="H175" i="11"/>
  <c r="Z175" i="11"/>
  <c r="Z176" i="11"/>
  <c r="T174" i="11"/>
  <c r="U175" i="11"/>
  <c r="AF175" i="11"/>
  <c r="E211" i="11"/>
  <c r="E209" i="11"/>
  <c r="K211" i="11"/>
  <c r="K210" i="11"/>
  <c r="L210" i="11"/>
  <c r="K209" i="11"/>
  <c r="Q211" i="11"/>
  <c r="Q209" i="11"/>
  <c r="Q210" i="11"/>
  <c r="W211" i="11"/>
  <c r="W210" i="11"/>
  <c r="AC211" i="11"/>
  <c r="AC210" i="11"/>
  <c r="AI211" i="11"/>
  <c r="AI209" i="11"/>
  <c r="E210" i="11"/>
  <c r="AI210" i="11"/>
  <c r="G217" i="11"/>
  <c r="G216" i="11"/>
  <c r="G218" i="11"/>
  <c r="M217" i="11"/>
  <c r="N217" i="11"/>
  <c r="M218" i="11"/>
  <c r="S217" i="11"/>
  <c r="S216" i="11"/>
  <c r="S218" i="11"/>
  <c r="Y217" i="11"/>
  <c r="Y218" i="11"/>
  <c r="Z217" i="11"/>
  <c r="Y216" i="11"/>
  <c r="AE217" i="11"/>
  <c r="AE218" i="11"/>
  <c r="AF217" i="11"/>
  <c r="AE216" i="11"/>
  <c r="H224" i="11"/>
  <c r="H226" i="11"/>
  <c r="I225" i="11"/>
  <c r="N224" i="11"/>
  <c r="N226" i="11"/>
  <c r="N225" i="11"/>
  <c r="T224" i="11"/>
  <c r="T226" i="11"/>
  <c r="U225" i="11"/>
  <c r="Z224" i="11"/>
  <c r="Z225" i="11"/>
  <c r="AF224" i="11"/>
  <c r="AG225" i="11"/>
  <c r="AF225" i="11"/>
  <c r="AF226" i="11"/>
  <c r="O225" i="11"/>
  <c r="Z226" i="11"/>
  <c r="F233" i="11"/>
  <c r="F232" i="11"/>
  <c r="F231" i="11"/>
  <c r="D132" i="11"/>
  <c r="AL133" i="11" s="1"/>
  <c r="AH139" i="11"/>
  <c r="N141" i="11"/>
  <c r="L146" i="11"/>
  <c r="L147" i="11"/>
  <c r="L148" i="11"/>
  <c r="R146" i="11"/>
  <c r="S147" i="11"/>
  <c r="AD146" i="11"/>
  <c r="AD148" i="11"/>
  <c r="AF146" i="11"/>
  <c r="R147" i="11"/>
  <c r="H153" i="11"/>
  <c r="Z153" i="11"/>
  <c r="T153" i="11"/>
  <c r="AE153" i="11"/>
  <c r="J154" i="11"/>
  <c r="U154" i="11"/>
  <c r="E161" i="11"/>
  <c r="E160" i="11"/>
  <c r="K161" i="11"/>
  <c r="K162" i="11"/>
  <c r="Q161" i="11"/>
  <c r="W161" i="11"/>
  <c r="W160" i="11"/>
  <c r="AC161" i="11"/>
  <c r="AC162" i="11"/>
  <c r="AI161" i="11"/>
  <c r="O160" i="11"/>
  <c r="F161" i="11"/>
  <c r="P161" i="11"/>
  <c r="P162" i="11"/>
  <c r="AI162" i="11"/>
  <c r="O176" i="11"/>
  <c r="O175" i="11"/>
  <c r="U176" i="11"/>
  <c r="U174" i="11"/>
  <c r="AG176" i="11"/>
  <c r="AG175" i="11"/>
  <c r="K174" i="11"/>
  <c r="AG174" i="11"/>
  <c r="AH175" i="11"/>
  <c r="AF176" i="11"/>
  <c r="H181" i="11"/>
  <c r="Z181" i="11"/>
  <c r="T181" i="11"/>
  <c r="AE181" i="11"/>
  <c r="J182" i="11"/>
  <c r="U182" i="11"/>
  <c r="E9" i="12"/>
  <c r="W209" i="11"/>
  <c r="X210" i="11"/>
  <c r="M216" i="11"/>
  <c r="AI216" i="11"/>
  <c r="T225" i="11"/>
  <c r="AH132" i="11"/>
  <c r="AH10" i="12" s="1"/>
  <c r="S139" i="11"/>
  <c r="H146" i="11"/>
  <c r="N148" i="11"/>
  <c r="X148" i="11"/>
  <c r="I155" i="11"/>
  <c r="I154" i="11"/>
  <c r="O155" i="11"/>
  <c r="O153" i="11"/>
  <c r="AA155" i="11"/>
  <c r="AA154" i="11"/>
  <c r="AG155" i="11"/>
  <c r="AG153" i="11"/>
  <c r="J153" i="11"/>
  <c r="U153" i="11"/>
  <c r="AG154" i="11"/>
  <c r="G160" i="11"/>
  <c r="Q160" i="11"/>
  <c r="AB160" i="11"/>
  <c r="N175" i="11"/>
  <c r="N176" i="11"/>
  <c r="I183" i="11"/>
  <c r="I182" i="11"/>
  <c r="O183" i="11"/>
  <c r="O181" i="11"/>
  <c r="AA183" i="11"/>
  <c r="AA182" i="11"/>
  <c r="AG183" i="11"/>
  <c r="AG181" i="11"/>
  <c r="J181" i="11"/>
  <c r="U181" i="11"/>
  <c r="AG182" i="11"/>
  <c r="E204" i="11"/>
  <c r="E203" i="11"/>
  <c r="K204" i="11"/>
  <c r="K202" i="11"/>
  <c r="Q204" i="11"/>
  <c r="Q9" i="12"/>
  <c r="W204" i="11"/>
  <c r="W202" i="11"/>
  <c r="W203" i="11"/>
  <c r="AI204" i="11"/>
  <c r="AI203" i="11"/>
  <c r="AI9" i="12"/>
  <c r="Q202" i="11"/>
  <c r="AC202" i="11"/>
  <c r="K203" i="11"/>
  <c r="H217" i="11"/>
  <c r="AC217" i="11"/>
  <c r="AA225" i="11"/>
  <c r="I276" i="11"/>
  <c r="I277" i="11"/>
  <c r="J276" i="11"/>
  <c r="I275" i="11"/>
  <c r="O277" i="11"/>
  <c r="O276" i="11"/>
  <c r="O275" i="11"/>
  <c r="U275" i="11"/>
  <c r="U276" i="11"/>
  <c r="U277" i="11"/>
  <c r="AA277" i="11"/>
  <c r="AB276" i="11"/>
  <c r="AA275" i="11"/>
  <c r="AA276" i="11"/>
  <c r="AG277" i="11"/>
  <c r="AG275" i="11"/>
  <c r="AG276" i="11"/>
  <c r="AH276" i="11"/>
  <c r="E288" i="11"/>
  <c r="E289" i="11"/>
  <c r="E290" i="11"/>
  <c r="F289" i="11"/>
  <c r="K288" i="11"/>
  <c r="L289" i="11"/>
  <c r="K289" i="11"/>
  <c r="K290" i="11"/>
  <c r="Q288" i="11"/>
  <c r="Q290" i="11"/>
  <c r="R289" i="11"/>
  <c r="Q289" i="11"/>
  <c r="W288" i="11"/>
  <c r="W290" i="11"/>
  <c r="W289" i="11"/>
  <c r="X289" i="11"/>
  <c r="AC288" i="11"/>
  <c r="AD289" i="11"/>
  <c r="AC289" i="11"/>
  <c r="AC290" i="11"/>
  <c r="AI288" i="11"/>
  <c r="AI290" i="11"/>
  <c r="AI289" i="11"/>
  <c r="D141" i="11"/>
  <c r="AE139" i="11"/>
  <c r="P139" i="11"/>
  <c r="T139" i="11"/>
  <c r="AB139" i="11"/>
  <c r="Z147" i="11"/>
  <c r="Z148" i="11"/>
  <c r="Z146" i="11"/>
  <c r="S153" i="11"/>
  <c r="AC153" i="11"/>
  <c r="V153" i="11"/>
  <c r="M153" i="11"/>
  <c r="W153" i="11"/>
  <c r="AH153" i="11"/>
  <c r="D155" i="11"/>
  <c r="V155" i="11"/>
  <c r="S160" i="11"/>
  <c r="AC160" i="11"/>
  <c r="AB162" i="11"/>
  <c r="E175" i="11"/>
  <c r="E176" i="11"/>
  <c r="Q175" i="11"/>
  <c r="Q174" i="11"/>
  <c r="W175" i="11"/>
  <c r="W176" i="11"/>
  <c r="AI175" i="11"/>
  <c r="AI174" i="11"/>
  <c r="Z174" i="11"/>
  <c r="AA175" i="11"/>
  <c r="Q176" i="11"/>
  <c r="S181" i="11"/>
  <c r="AC181" i="11"/>
  <c r="V181" i="11"/>
  <c r="M181" i="11"/>
  <c r="W181" i="11"/>
  <c r="AH181" i="11"/>
  <c r="D183" i="11"/>
  <c r="V183" i="11"/>
  <c r="AC9" i="12"/>
  <c r="F203" i="11"/>
  <c r="F202" i="11"/>
  <c r="F9" i="12"/>
  <c r="R204" i="11"/>
  <c r="R203" i="11"/>
  <c r="X202" i="11"/>
  <c r="AD202" i="11"/>
  <c r="AD204" i="11"/>
  <c r="R202" i="11"/>
  <c r="H209" i="11"/>
  <c r="H210" i="11"/>
  <c r="H211" i="11"/>
  <c r="N209" i="11"/>
  <c r="O210" i="11"/>
  <c r="N211" i="11"/>
  <c r="T209" i="11"/>
  <c r="T211" i="11"/>
  <c r="Z209" i="11"/>
  <c r="Z211" i="11"/>
  <c r="Z210" i="11"/>
  <c r="AF209" i="11"/>
  <c r="AG210" i="11"/>
  <c r="AC209" i="11"/>
  <c r="N210" i="11"/>
  <c r="AD210" i="11"/>
  <c r="W216" i="11"/>
  <c r="I216" i="11"/>
  <c r="E217" i="11"/>
  <c r="AC216" i="11"/>
  <c r="O216" i="11"/>
  <c r="AG216" i="11"/>
  <c r="E216" i="11"/>
  <c r="AA216" i="11"/>
  <c r="L216" i="11"/>
  <c r="J218" i="11"/>
  <c r="J217" i="11"/>
  <c r="P216" i="11"/>
  <c r="P218" i="11"/>
  <c r="P217" i="11"/>
  <c r="Q217" i="11"/>
  <c r="V216" i="11"/>
  <c r="V218" i="11"/>
  <c r="V217" i="11"/>
  <c r="AI217" i="11"/>
  <c r="AH217" i="11"/>
  <c r="AH218" i="11"/>
  <c r="AH216" i="11"/>
  <c r="U216" i="11"/>
  <c r="K217" i="11"/>
  <c r="H264" i="11"/>
  <c r="H263" i="11"/>
  <c r="H265" i="11"/>
  <c r="I264" i="11"/>
  <c r="N264" i="11"/>
  <c r="N263" i="11"/>
  <c r="N265" i="11"/>
  <c r="O264" i="11"/>
  <c r="T264" i="11"/>
  <c r="T263" i="11"/>
  <c r="T265" i="11"/>
  <c r="Z264" i="11"/>
  <c r="Z263" i="11"/>
  <c r="Z265" i="11"/>
  <c r="AF265" i="11"/>
  <c r="AF264" i="11"/>
  <c r="AF263" i="11"/>
  <c r="T154" i="11"/>
  <c r="F160" i="11"/>
  <c r="L160" i="11"/>
  <c r="R160" i="11"/>
  <c r="X160" i="11"/>
  <c r="AD160" i="11"/>
  <c r="R161" i="11"/>
  <c r="Y161" i="11"/>
  <c r="Y174" i="11"/>
  <c r="T182" i="11"/>
  <c r="P202" i="11"/>
  <c r="S202" i="11"/>
  <c r="AB202" i="11"/>
  <c r="P204" i="11"/>
  <c r="U224" i="11"/>
  <c r="F224" i="11"/>
  <c r="AA224" i="11"/>
  <c r="AG224" i="11"/>
  <c r="Y224" i="11"/>
  <c r="R224" i="11"/>
  <c r="I224" i="11"/>
  <c r="J225" i="11"/>
  <c r="J226" i="11"/>
  <c r="P225" i="11"/>
  <c r="P224" i="11"/>
  <c r="AB224" i="11"/>
  <c r="AB226" i="11"/>
  <c r="AB225" i="11"/>
  <c r="AH224" i="11"/>
  <c r="AH226" i="11"/>
  <c r="V224" i="11"/>
  <c r="AH225" i="11"/>
  <c r="P226" i="11"/>
  <c r="H231" i="11"/>
  <c r="I232" i="11"/>
  <c r="H232" i="11"/>
  <c r="H233" i="11"/>
  <c r="N231" i="11"/>
  <c r="O232" i="11"/>
  <c r="N232" i="11"/>
  <c r="T231" i="11"/>
  <c r="T233" i="11"/>
  <c r="U232" i="11"/>
  <c r="Z231" i="11"/>
  <c r="Z233" i="11"/>
  <c r="AA232" i="11"/>
  <c r="Z232" i="11"/>
  <c r="AF231" i="11"/>
  <c r="AF233" i="11"/>
  <c r="AG232" i="11"/>
  <c r="L232" i="11"/>
  <c r="N233" i="11"/>
  <c r="AD249" i="11"/>
  <c r="I139" i="11"/>
  <c r="U140" i="11"/>
  <c r="E154" i="11"/>
  <c r="K154" i="11"/>
  <c r="Q154" i="11"/>
  <c r="W154" i="11"/>
  <c r="AC154" i="11"/>
  <c r="AI154" i="11"/>
  <c r="K153" i="11"/>
  <c r="AI155" i="11"/>
  <c r="I160" i="11"/>
  <c r="G161" i="11"/>
  <c r="U161" i="11"/>
  <c r="R162" i="11"/>
  <c r="E182" i="11"/>
  <c r="K182" i="11"/>
  <c r="Q182" i="11"/>
  <c r="W182" i="11"/>
  <c r="AC182" i="11"/>
  <c r="AI182" i="11"/>
  <c r="K181" i="11"/>
  <c r="AI183" i="11"/>
  <c r="J9" i="12"/>
  <c r="G203" i="11"/>
  <c r="G9" i="12"/>
  <c r="M203" i="11"/>
  <c r="M9" i="12"/>
  <c r="S203" i="11"/>
  <c r="Y203" i="11"/>
  <c r="Y204" i="11"/>
  <c r="Y9" i="12"/>
  <c r="AE203" i="11"/>
  <c r="AE9" i="12"/>
  <c r="O202" i="11"/>
  <c r="AG202" i="11"/>
  <c r="J203" i="11"/>
  <c r="D204" i="11"/>
  <c r="M204" i="11"/>
  <c r="F211" i="11"/>
  <c r="F209" i="11"/>
  <c r="R210" i="11"/>
  <c r="X209" i="11"/>
  <c r="F210" i="11"/>
  <c r="R211" i="11"/>
  <c r="F217" i="11"/>
  <c r="F218" i="11"/>
  <c r="R218" i="11"/>
  <c r="R216" i="11"/>
  <c r="AD216" i="11"/>
  <c r="AD218" i="11"/>
  <c r="AD217" i="11"/>
  <c r="L218" i="11"/>
  <c r="J224" i="11"/>
  <c r="AE224" i="11"/>
  <c r="V225" i="11"/>
  <c r="R231" i="11"/>
  <c r="R233" i="11"/>
  <c r="R232" i="11"/>
  <c r="X231" i="11"/>
  <c r="X233" i="11"/>
  <c r="AD232" i="11"/>
  <c r="AD231" i="11"/>
  <c r="AD233" i="11"/>
  <c r="W249" i="11"/>
  <c r="I249" i="11"/>
  <c r="E250" i="11"/>
  <c r="AC249" i="11"/>
  <c r="O249" i="11"/>
  <c r="AI249" i="11"/>
  <c r="U249" i="11"/>
  <c r="AA249" i="11"/>
  <c r="S249" i="11"/>
  <c r="E249" i="11"/>
  <c r="AG249" i="11"/>
  <c r="J251" i="11"/>
  <c r="K250" i="11"/>
  <c r="J250" i="11"/>
  <c r="P249" i="11"/>
  <c r="P251" i="11"/>
  <c r="Q250" i="11"/>
  <c r="P250" i="11"/>
  <c r="V249" i="11"/>
  <c r="V251" i="11"/>
  <c r="AB250" i="11"/>
  <c r="AB249" i="11"/>
  <c r="AB251" i="11"/>
  <c r="AI250" i="11"/>
  <c r="AH250" i="11"/>
  <c r="AH249" i="11"/>
  <c r="AH251" i="11"/>
  <c r="D251" i="11"/>
  <c r="G210" i="11"/>
  <c r="M210" i="11"/>
  <c r="S210" i="11"/>
  <c r="Y210" i="11"/>
  <c r="AE210" i="11"/>
  <c r="M209" i="11"/>
  <c r="K216" i="11"/>
  <c r="W217" i="11"/>
  <c r="W224" i="11"/>
  <c r="AD224" i="11"/>
  <c r="AI225" i="11"/>
  <c r="R226" i="11"/>
  <c r="Y226" i="11"/>
  <c r="G232" i="11"/>
  <c r="M232" i="11"/>
  <c r="S232" i="11"/>
  <c r="Y232" i="11"/>
  <c r="AE232" i="11"/>
  <c r="M231" i="11"/>
  <c r="U231" i="11"/>
  <c r="AI231" i="11"/>
  <c r="K232" i="11"/>
  <c r="V233" i="11"/>
  <c r="K249" i="11"/>
  <c r="R249" i="11"/>
  <c r="W250" i="11"/>
  <c r="AD250" i="11"/>
  <c r="F251" i="11"/>
  <c r="U264" i="11"/>
  <c r="AA264" i="11"/>
  <c r="AG264" i="11"/>
  <c r="I263" i="11"/>
  <c r="P263" i="11"/>
  <c r="X263" i="11"/>
  <c r="AE263" i="11"/>
  <c r="G264" i="11"/>
  <c r="W264" i="11"/>
  <c r="E265" i="11"/>
  <c r="L265" i="11"/>
  <c r="D277" i="11"/>
  <c r="Z275" i="11"/>
  <c r="N275" i="11"/>
  <c r="P276" i="11"/>
  <c r="AB275" i="11"/>
  <c r="AH275" i="11"/>
  <c r="P277" i="11"/>
  <c r="F288" i="11"/>
  <c r="T288" i="11"/>
  <c r="AG288" i="11"/>
  <c r="M300" i="11"/>
  <c r="E319" i="11"/>
  <c r="Q319" i="11"/>
  <c r="W319" i="11"/>
  <c r="X318" i="11"/>
  <c r="AC318" i="11"/>
  <c r="AD318" i="11"/>
  <c r="AI319" i="11"/>
  <c r="AI318" i="11"/>
  <c r="K319" i="11"/>
  <c r="H379" i="11"/>
  <c r="N380" i="11"/>
  <c r="N379" i="11"/>
  <c r="AF380" i="11"/>
  <c r="AF379" i="11"/>
  <c r="M379" i="11"/>
  <c r="P395" i="11"/>
  <c r="L249" i="11"/>
  <c r="X250" i="11"/>
  <c r="J263" i="11"/>
  <c r="P264" i="11"/>
  <c r="K277" i="11"/>
  <c r="K275" i="11"/>
  <c r="K276" i="11"/>
  <c r="W277" i="11"/>
  <c r="W276" i="11"/>
  <c r="E276" i="11"/>
  <c r="E277" i="11"/>
  <c r="AA395" i="11"/>
  <c r="I395" i="11"/>
  <c r="AE395" i="11"/>
  <c r="M395" i="11"/>
  <c r="AG395" i="11"/>
  <c r="S395" i="11"/>
  <c r="E395" i="11"/>
  <c r="W395" i="11"/>
  <c r="J395" i="11"/>
  <c r="V396" i="11"/>
  <c r="V395" i="11"/>
  <c r="U395" i="11"/>
  <c r="K224" i="11"/>
  <c r="W225" i="11"/>
  <c r="AD225" i="11"/>
  <c r="M226" i="11"/>
  <c r="G250" i="11"/>
  <c r="M250" i="11"/>
  <c r="S250" i="11"/>
  <c r="Y250" i="11"/>
  <c r="AE250" i="11"/>
  <c r="F249" i="11"/>
  <c r="M249" i="11"/>
  <c r="R250" i="11"/>
  <c r="Z250" i="11"/>
  <c r="AD251" i="11"/>
  <c r="K263" i="11"/>
  <c r="AH263" i="11"/>
  <c r="J264" i="11"/>
  <c r="Q264" i="11"/>
  <c r="V265" i="11"/>
  <c r="F276" i="11"/>
  <c r="F277" i="11"/>
  <c r="F275" i="11"/>
  <c r="L276" i="11"/>
  <c r="R277" i="11"/>
  <c r="R276" i="11"/>
  <c r="R275" i="11"/>
  <c r="X276" i="11"/>
  <c r="AD276" i="11"/>
  <c r="AE276" i="11"/>
  <c r="G276" i="11"/>
  <c r="Q276" i="11"/>
  <c r="H290" i="11"/>
  <c r="H289" i="11"/>
  <c r="H288" i="11"/>
  <c r="N290" i="11"/>
  <c r="N288" i="11"/>
  <c r="N289" i="11"/>
  <c r="Z290" i="11"/>
  <c r="Z289" i="11"/>
  <c r="AF290" i="11"/>
  <c r="AF288" i="11"/>
  <c r="U289" i="11"/>
  <c r="L300" i="11"/>
  <c r="AD300" i="11"/>
  <c r="R300" i="11"/>
  <c r="AF300" i="11"/>
  <c r="J301" i="11"/>
  <c r="J302" i="11"/>
  <c r="K301" i="11"/>
  <c r="J300" i="11"/>
  <c r="V301" i="11"/>
  <c r="V300" i="11"/>
  <c r="V302" i="11"/>
  <c r="W301" i="11"/>
  <c r="AB301" i="11"/>
  <c r="AB302" i="11"/>
  <c r="AB300" i="11"/>
  <c r="P300" i="11"/>
  <c r="AH300" i="11"/>
  <c r="S319" i="11"/>
  <c r="S379" i="11"/>
  <c r="W379" i="11"/>
  <c r="E379" i="11"/>
  <c r="AE379" i="11"/>
  <c r="Q379" i="11"/>
  <c r="AI379" i="11"/>
  <c r="U379" i="11"/>
  <c r="J379" i="11"/>
  <c r="J380" i="11"/>
  <c r="P379" i="11"/>
  <c r="V379" i="11"/>
  <c r="AB379" i="11"/>
  <c r="AB380" i="11"/>
  <c r="AH379" i="11"/>
  <c r="T379" i="11"/>
  <c r="V380" i="11"/>
  <c r="Y395" i="11"/>
  <c r="J396" i="11"/>
  <c r="H216" i="11"/>
  <c r="N216" i="11"/>
  <c r="T216" i="11"/>
  <c r="Z216" i="11"/>
  <c r="AF216" i="11"/>
  <c r="T217" i="11"/>
  <c r="AA217" i="11"/>
  <c r="E224" i="11"/>
  <c r="S224" i="11"/>
  <c r="Q225" i="11"/>
  <c r="G226" i="11"/>
  <c r="Q231" i="11"/>
  <c r="AE231" i="11"/>
  <c r="AC232" i="11"/>
  <c r="D233" i="11"/>
  <c r="H249" i="11"/>
  <c r="N249" i="11"/>
  <c r="T249" i="11"/>
  <c r="Z249" i="11"/>
  <c r="AF249" i="11"/>
  <c r="G249" i="11"/>
  <c r="T250" i="11"/>
  <c r="AA250" i="11"/>
  <c r="AE251" i="11"/>
  <c r="E263" i="11"/>
  <c r="L263" i="11"/>
  <c r="AB263" i="11"/>
  <c r="AI263" i="11"/>
  <c r="AH264" i="11"/>
  <c r="Q275" i="11"/>
  <c r="Z288" i="11"/>
  <c r="I289" i="11"/>
  <c r="T300" i="11"/>
  <c r="E301" i="11"/>
  <c r="AH302" i="11"/>
  <c r="H319" i="11"/>
  <c r="N319" i="11"/>
  <c r="T318" i="11"/>
  <c r="T319" i="11"/>
  <c r="U318" i="11"/>
  <c r="Z318" i="11"/>
  <c r="Z319" i="11"/>
  <c r="AF318" i="11"/>
  <c r="AF319" i="11"/>
  <c r="Y379" i="11"/>
  <c r="G395" i="11"/>
  <c r="AB395" i="11"/>
  <c r="AF218" i="11"/>
  <c r="M224" i="11"/>
  <c r="AI224" i="11"/>
  <c r="K225" i="11"/>
  <c r="K231" i="11"/>
  <c r="Y231" i="11"/>
  <c r="W232" i="11"/>
  <c r="N250" i="11"/>
  <c r="U250" i="11"/>
  <c r="Y251" i="11"/>
  <c r="AF251" i="11"/>
  <c r="M263" i="11"/>
  <c r="AB264" i="11"/>
  <c r="AD275" i="11"/>
  <c r="L277" i="11"/>
  <c r="X277" i="11"/>
  <c r="D290" i="11"/>
  <c r="Y288" i="11"/>
  <c r="S288" i="11"/>
  <c r="J289" i="11"/>
  <c r="J288" i="11"/>
  <c r="P289" i="11"/>
  <c r="P290" i="11"/>
  <c r="P288" i="11"/>
  <c r="V289" i="11"/>
  <c r="V290" i="11"/>
  <c r="AB289" i="11"/>
  <c r="AB288" i="11"/>
  <c r="AH289" i="11"/>
  <c r="AH290" i="11"/>
  <c r="AH288" i="11"/>
  <c r="O288" i="11"/>
  <c r="AD288" i="11"/>
  <c r="F300" i="11"/>
  <c r="X300" i="11"/>
  <c r="D302" i="11"/>
  <c r="G319" i="11"/>
  <c r="G379" i="11"/>
  <c r="Z379" i="11"/>
  <c r="K395" i="11"/>
  <c r="AC395" i="11"/>
  <c r="U263" i="11"/>
  <c r="AA263" i="11"/>
  <c r="AG263" i="11"/>
  <c r="G275" i="11"/>
  <c r="M275" i="11"/>
  <c r="S275" i="11"/>
  <c r="Y277" i="11"/>
  <c r="Y275" i="11"/>
  <c r="AE275" i="11"/>
  <c r="AI275" i="11"/>
  <c r="S276" i="11"/>
  <c r="Z276" i="11"/>
  <c r="O289" i="11"/>
  <c r="U288" i="11"/>
  <c r="AG289" i="11"/>
  <c r="AA288" i="11"/>
  <c r="O300" i="11"/>
  <c r="U302" i="11"/>
  <c r="U301" i="11"/>
  <c r="AG300" i="11"/>
  <c r="U300" i="11"/>
  <c r="AG301" i="11"/>
  <c r="G288" i="11"/>
  <c r="M302" i="11"/>
  <c r="M301" i="11"/>
  <c r="S300" i="11"/>
  <c r="G300" i="11"/>
  <c r="G301" i="11"/>
  <c r="E380" i="11"/>
  <c r="K380" i="11"/>
  <c r="Q380" i="11"/>
  <c r="W380" i="11"/>
  <c r="AC380" i="11"/>
  <c r="AI380" i="11"/>
  <c r="F395" i="11"/>
  <c r="L395" i="11"/>
  <c r="R395" i="11"/>
  <c r="R396" i="11"/>
  <c r="X395" i="11"/>
  <c r="AD395" i="11"/>
  <c r="L396" i="11"/>
  <c r="T301" i="11"/>
  <c r="T302" i="11"/>
  <c r="Z301" i="11"/>
  <c r="Z302" i="11"/>
  <c r="AF301" i="11"/>
  <c r="AF302" i="11"/>
  <c r="H300" i="11"/>
  <c r="AG318" i="11"/>
  <c r="I319" i="11"/>
  <c r="F379" i="11"/>
  <c r="L379" i="11"/>
  <c r="R379" i="11"/>
  <c r="X379" i="11"/>
  <c r="AD379" i="11"/>
  <c r="S380" i="11"/>
  <c r="E396" i="11"/>
  <c r="K396" i="11"/>
  <c r="Q396" i="11"/>
  <c r="W396" i="11"/>
  <c r="AC396" i="11"/>
  <c r="AI396" i="11"/>
  <c r="E300" i="11"/>
  <c r="K300" i="11"/>
  <c r="Q300" i="11"/>
  <c r="W300" i="11"/>
  <c r="AC300" i="11"/>
  <c r="AI300" i="11"/>
  <c r="Z300" i="11"/>
  <c r="Q301" i="11"/>
  <c r="AI301" i="11"/>
  <c r="Q302" i="11"/>
  <c r="AA319" i="11"/>
  <c r="I380" i="11"/>
  <c r="O380" i="11"/>
  <c r="U380" i="11"/>
  <c r="AA380" i="11"/>
  <c r="AG380" i="11"/>
  <c r="I379" i="11"/>
  <c r="AA379" i="11"/>
  <c r="F380" i="11"/>
  <c r="X380" i="11"/>
  <c r="H395" i="11"/>
  <c r="N395" i="11"/>
  <c r="T395" i="11"/>
  <c r="Z395" i="11"/>
  <c r="AF395" i="11"/>
  <c r="Q395" i="11"/>
  <c r="AI395" i="11"/>
  <c r="N396" i="11"/>
  <c r="AF396" i="11"/>
  <c r="E378" i="9"/>
  <c r="K379" i="9"/>
  <c r="I378" i="9"/>
  <c r="M378" i="9"/>
  <c r="AH379" i="9"/>
  <c r="E379" i="9"/>
  <c r="K378" i="9"/>
  <c r="AC379" i="9"/>
  <c r="AI379" i="9"/>
  <c r="AD318" i="9"/>
  <c r="AF318" i="9"/>
  <c r="U318" i="9"/>
  <c r="AA318" i="9"/>
  <c r="AG318" i="9"/>
  <c r="I290" i="9"/>
  <c r="AG290" i="9"/>
  <c r="Y289" i="9"/>
  <c r="AI290" i="9"/>
  <c r="T289" i="9"/>
  <c r="Z289" i="9"/>
  <c r="AF289" i="9"/>
  <c r="AE289" i="9"/>
  <c r="AA289" i="9"/>
  <c r="X289" i="9"/>
  <c r="T161" i="9"/>
  <c r="J132" i="9"/>
  <c r="J10" i="10" s="1"/>
  <c r="N154" i="9"/>
  <c r="AI132" i="9"/>
  <c r="T154" i="9"/>
  <c r="Z154" i="9"/>
  <c r="L132" i="9"/>
  <c r="G147" i="9"/>
  <c r="AE147" i="9"/>
  <c r="Q132" i="9"/>
  <c r="F140" i="9"/>
  <c r="L140" i="9"/>
  <c r="X140" i="9"/>
  <c r="AI141" i="9"/>
  <c r="U139" i="9"/>
  <c r="L162" i="9"/>
  <c r="O161" i="9"/>
  <c r="AA161" i="9"/>
  <c r="K132" i="9"/>
  <c r="F153" i="9"/>
  <c r="L153" i="9"/>
  <c r="R153" i="9"/>
  <c r="X153" i="9"/>
  <c r="AD153" i="9"/>
  <c r="H153" i="9"/>
  <c r="AF154" i="9"/>
  <c r="AF153" i="9"/>
  <c r="H154" i="9"/>
  <c r="AC132" i="9"/>
  <c r="AF132" i="9"/>
  <c r="L147" i="9"/>
  <c r="X147" i="9"/>
  <c r="N146" i="9"/>
  <c r="N132" i="9"/>
  <c r="T132" i="9"/>
  <c r="F141" i="9"/>
  <c r="E132" i="9"/>
  <c r="W132" i="9"/>
  <c r="X141" i="9"/>
  <c r="Y132" i="9"/>
  <c r="M140" i="9"/>
  <c r="Y140" i="9"/>
  <c r="G132" i="9"/>
  <c r="AD132" i="9"/>
  <c r="M83" i="9"/>
  <c r="M84" i="9" s="1"/>
  <c r="Y83" i="9"/>
  <c r="N83" i="9"/>
  <c r="N84" i="9" s="1"/>
  <c r="Z83" i="9"/>
  <c r="Z84" i="9" s="1"/>
  <c r="G83" i="9"/>
  <c r="S83" i="9"/>
  <c r="L98" i="9"/>
  <c r="X98" i="9"/>
  <c r="N97" i="9"/>
  <c r="X148" i="9"/>
  <c r="G39" i="9"/>
  <c r="S39" i="9"/>
  <c r="G64" i="9"/>
  <c r="Y63" i="9"/>
  <c r="M132" i="9"/>
  <c r="M10" i="10" s="1"/>
  <c r="AE132" i="9"/>
  <c r="AE10" i="10" s="1"/>
  <c r="N140" i="9"/>
  <c r="Z140" i="9"/>
  <c r="AF146" i="9"/>
  <c r="N147" i="9"/>
  <c r="Z147" i="9"/>
  <c r="F154" i="9"/>
  <c r="R154" i="9"/>
  <c r="AD154" i="9"/>
  <c r="L155" i="9"/>
  <c r="AD155" i="9"/>
  <c r="AD161" i="9"/>
  <c r="F175" i="9"/>
  <c r="F181" i="9"/>
  <c r="M198" i="9"/>
  <c r="F202" i="9"/>
  <c r="V211" i="9"/>
  <c r="V209" i="9"/>
  <c r="J210" i="9"/>
  <c r="AB210" i="9"/>
  <c r="T211" i="9"/>
  <c r="J217" i="9"/>
  <c r="AB217" i="9"/>
  <c r="M225" i="9"/>
  <c r="M226" i="9"/>
  <c r="AE225" i="9"/>
  <c r="AE226" i="9"/>
  <c r="P232" i="9"/>
  <c r="M233" i="9"/>
  <c r="Q249" i="9"/>
  <c r="AB265" i="9"/>
  <c r="R275" i="9"/>
  <c r="G302" i="9"/>
  <c r="G301" i="9"/>
  <c r="M302" i="9"/>
  <c r="M301" i="9"/>
  <c r="S302" i="9"/>
  <c r="S301" i="9"/>
  <c r="Y302" i="9"/>
  <c r="Y301" i="9"/>
  <c r="G319" i="9"/>
  <c r="M319" i="9"/>
  <c r="Y319" i="9"/>
  <c r="Z318" i="9"/>
  <c r="Y318" i="9"/>
  <c r="K395" i="9"/>
  <c r="L395" i="9"/>
  <c r="Q395" i="9"/>
  <c r="R395" i="9"/>
  <c r="AC395" i="9"/>
  <c r="AD395" i="9"/>
  <c r="Y147" i="9"/>
  <c r="E182" i="9"/>
  <c r="I211" i="9"/>
  <c r="I210" i="9"/>
  <c r="U211" i="9"/>
  <c r="U210" i="9"/>
  <c r="AG211" i="9"/>
  <c r="AG210" i="9"/>
  <c r="G250" i="9"/>
  <c r="G251" i="9"/>
  <c r="M250" i="9"/>
  <c r="M251" i="9"/>
  <c r="Y250" i="9"/>
  <c r="Y251" i="9"/>
  <c r="AE250" i="9"/>
  <c r="AE251" i="9"/>
  <c r="AD276" i="9"/>
  <c r="AD275" i="9"/>
  <c r="I70" i="9"/>
  <c r="U70" i="9"/>
  <c r="AG70" i="9"/>
  <c r="F132" i="9"/>
  <c r="F10" i="10" s="1"/>
  <c r="X132" i="9"/>
  <c r="X10" i="10" s="1"/>
  <c r="R140" i="9"/>
  <c r="AD140" i="9"/>
  <c r="L141" i="9"/>
  <c r="F147" i="9"/>
  <c r="R147" i="9"/>
  <c r="AD147" i="9"/>
  <c r="L148" i="9"/>
  <c r="AD148" i="9"/>
  <c r="N153" i="9"/>
  <c r="G154" i="9"/>
  <c r="S154" i="9"/>
  <c r="AE154" i="9"/>
  <c r="I160" i="9"/>
  <c r="K182" i="9"/>
  <c r="AC182" i="9"/>
  <c r="N196" i="9"/>
  <c r="AG198" i="9"/>
  <c r="J198" i="9"/>
  <c r="M204" i="9"/>
  <c r="H224" i="9"/>
  <c r="H225" i="9"/>
  <c r="N224" i="9"/>
  <c r="N226" i="9"/>
  <c r="T224" i="9"/>
  <c r="T226" i="9"/>
  <c r="T225" i="9"/>
  <c r="AF224" i="9"/>
  <c r="AF226" i="9"/>
  <c r="AF225" i="9"/>
  <c r="U225" i="9"/>
  <c r="AE232" i="9"/>
  <c r="AE233" i="9"/>
  <c r="T232" i="9"/>
  <c r="Y233" i="9"/>
  <c r="W249" i="9"/>
  <c r="AB250" i="9"/>
  <c r="AJ31" i="9"/>
  <c r="AJ64" i="9"/>
  <c r="M147" i="9"/>
  <c r="F148" i="9"/>
  <c r="W182" i="9"/>
  <c r="O211" i="9"/>
  <c r="O210" i="9"/>
  <c r="AA211" i="9"/>
  <c r="AA210" i="9"/>
  <c r="S251" i="9"/>
  <c r="S265" i="9"/>
  <c r="O263" i="9"/>
  <c r="F276" i="9"/>
  <c r="F277" i="9"/>
  <c r="F275" i="9"/>
  <c r="L277" i="9"/>
  <c r="L276" i="9"/>
  <c r="L275" i="9"/>
  <c r="X276" i="9"/>
  <c r="X277" i="9"/>
  <c r="X275" i="9"/>
  <c r="G140" i="9"/>
  <c r="S140" i="9"/>
  <c r="AE140" i="9"/>
  <c r="S147" i="9"/>
  <c r="R155" i="9"/>
  <c r="L182" i="9"/>
  <c r="AD182" i="9"/>
  <c r="AG196" i="9"/>
  <c r="O198" i="9"/>
  <c r="I209" i="9"/>
  <c r="P210" i="9"/>
  <c r="AH210" i="9"/>
  <c r="H216" i="9"/>
  <c r="H217" i="9"/>
  <c r="N216" i="9"/>
  <c r="N217" i="9"/>
  <c r="N218" i="9"/>
  <c r="T216" i="9"/>
  <c r="T217" i="9"/>
  <c r="Z216" i="9"/>
  <c r="Z217" i="9"/>
  <c r="AF216" i="9"/>
  <c r="AF218" i="9"/>
  <c r="AF217" i="9"/>
  <c r="P251" i="9"/>
  <c r="P249" i="9"/>
  <c r="P250" i="9"/>
  <c r="V251" i="9"/>
  <c r="V249" i="9"/>
  <c r="AH251" i="9"/>
  <c r="AH249" i="9"/>
  <c r="AH250" i="9"/>
  <c r="AB249" i="9"/>
  <c r="P263" i="9"/>
  <c r="P264" i="9"/>
  <c r="J265" i="9"/>
  <c r="AH265" i="9"/>
  <c r="E356" i="9"/>
  <c r="E355" i="9"/>
  <c r="K356" i="9"/>
  <c r="K355" i="9"/>
  <c r="Q356" i="9"/>
  <c r="Q355" i="9"/>
  <c r="W356" i="9"/>
  <c r="W355" i="9"/>
  <c r="AC356" i="9"/>
  <c r="AC355" i="9"/>
  <c r="AI356" i="9"/>
  <c r="AI355" i="9"/>
  <c r="F379" i="9"/>
  <c r="F378" i="9"/>
  <c r="L379" i="9"/>
  <c r="L378" i="9"/>
  <c r="AD379" i="9"/>
  <c r="AJ39" i="9"/>
  <c r="AJ71" i="9"/>
  <c r="O57" i="9"/>
  <c r="L83" i="9"/>
  <c r="T83" i="9"/>
  <c r="H132" i="9"/>
  <c r="H10" i="10" s="1"/>
  <c r="R132" i="9"/>
  <c r="R10" i="10" s="1"/>
  <c r="Z132" i="9"/>
  <c r="Z10" i="10" s="1"/>
  <c r="H140" i="9"/>
  <c r="T140" i="9"/>
  <c r="AF140" i="9"/>
  <c r="H147" i="9"/>
  <c r="T147" i="9"/>
  <c r="AF147" i="9"/>
  <c r="Z153" i="9"/>
  <c r="L154" i="9"/>
  <c r="X154" i="9"/>
  <c r="I175" i="9"/>
  <c r="O175" i="9"/>
  <c r="U175" i="9"/>
  <c r="AA175" i="9"/>
  <c r="AG175" i="9"/>
  <c r="O176" i="9"/>
  <c r="AG176" i="9"/>
  <c r="Q182" i="9"/>
  <c r="AI182" i="9"/>
  <c r="AA198" i="9"/>
  <c r="P198" i="9"/>
  <c r="AH198" i="9"/>
  <c r="S202" i="9"/>
  <c r="V203" i="9"/>
  <c r="T210" i="9"/>
  <c r="U217" i="9"/>
  <c r="H218" i="9"/>
  <c r="AA225" i="9"/>
  <c r="Z226" i="9"/>
  <c r="K249" i="9"/>
  <c r="AC249" i="9"/>
  <c r="AI249" i="9"/>
  <c r="P265" i="9"/>
  <c r="AJ70" i="9"/>
  <c r="G30" i="9"/>
  <c r="F70" i="9"/>
  <c r="R71" i="9"/>
  <c r="X71" i="9"/>
  <c r="E98" i="9"/>
  <c r="K98" i="9"/>
  <c r="Q98" i="9"/>
  <c r="W98" i="9"/>
  <c r="AC98" i="9"/>
  <c r="AI98" i="9"/>
  <c r="S132" i="9"/>
  <c r="S10" i="10" s="1"/>
  <c r="I139" i="9"/>
  <c r="O132" i="9"/>
  <c r="U132" i="9"/>
  <c r="AA139" i="9"/>
  <c r="AG132" i="9"/>
  <c r="AG10" i="10" s="1"/>
  <c r="E147" i="9"/>
  <c r="K147" i="9"/>
  <c r="Q147" i="9"/>
  <c r="W147" i="9"/>
  <c r="AC147" i="9"/>
  <c r="AI147" i="9"/>
  <c r="E148" i="9"/>
  <c r="W148" i="9"/>
  <c r="E154" i="9"/>
  <c r="K154" i="9"/>
  <c r="Q154" i="9"/>
  <c r="W154" i="9"/>
  <c r="AC154" i="9"/>
  <c r="AI154" i="9"/>
  <c r="M154" i="9"/>
  <c r="Y154" i="9"/>
  <c r="F155" i="9"/>
  <c r="X155" i="9"/>
  <c r="R161" i="9"/>
  <c r="AG181" i="9"/>
  <c r="J182" i="9"/>
  <c r="P182" i="9"/>
  <c r="V182" i="9"/>
  <c r="AB182" i="9"/>
  <c r="AH182" i="9"/>
  <c r="AD181" i="9"/>
  <c r="R182" i="9"/>
  <c r="D183" i="9"/>
  <c r="P183" i="9"/>
  <c r="AB183" i="9"/>
  <c r="I198" i="9"/>
  <c r="U202" i="9"/>
  <c r="AG203" i="9"/>
  <c r="H209" i="9"/>
  <c r="H211" i="9"/>
  <c r="Z209" i="9"/>
  <c r="Z211" i="9"/>
  <c r="V210" i="9"/>
  <c r="V217" i="9"/>
  <c r="I225" i="9"/>
  <c r="AG225" i="9"/>
  <c r="J233" i="9"/>
  <c r="J232" i="9"/>
  <c r="V233" i="9"/>
  <c r="V232" i="9"/>
  <c r="V231" i="9"/>
  <c r="AH233" i="9"/>
  <c r="AH231" i="9"/>
  <c r="AH232" i="9"/>
  <c r="H232" i="9"/>
  <c r="AF232" i="9"/>
  <c r="E249" i="9"/>
  <c r="J250" i="9"/>
  <c r="J263" i="9"/>
  <c r="T290" i="9"/>
  <c r="Z290" i="9"/>
  <c r="AF290" i="9"/>
  <c r="AJ46" i="9"/>
  <c r="AJ97" i="9"/>
  <c r="P224" i="9"/>
  <c r="P225" i="9"/>
  <c r="AB225" i="9"/>
  <c r="H231" i="9"/>
  <c r="N231" i="9"/>
  <c r="Z231" i="9"/>
  <c r="AF231" i="9"/>
  <c r="I232" i="9"/>
  <c r="U232" i="9"/>
  <c r="AG232" i="9"/>
  <c r="Z233" i="9"/>
  <c r="H250" i="9"/>
  <c r="N250" i="9"/>
  <c r="T250" i="9"/>
  <c r="Z250" i="9"/>
  <c r="AF250" i="9"/>
  <c r="T251" i="9"/>
  <c r="I264" i="9"/>
  <c r="M276" i="9"/>
  <c r="AE276" i="9"/>
  <c r="W275" i="9"/>
  <c r="S276" i="9"/>
  <c r="AH290" i="9"/>
  <c r="T300" i="9"/>
  <c r="AF301" i="9"/>
  <c r="AD302" i="9"/>
  <c r="AD319" i="9"/>
  <c r="J356" i="9"/>
  <c r="AB356" i="9"/>
  <c r="G379" i="9"/>
  <c r="M379" i="9"/>
  <c r="AB379" i="9"/>
  <c r="F394" i="9"/>
  <c r="L394" i="9"/>
  <c r="R394" i="9"/>
  <c r="X394" i="9"/>
  <c r="AD394" i="9"/>
  <c r="G394" i="9"/>
  <c r="Y395" i="9"/>
  <c r="V224" i="9"/>
  <c r="I249" i="9"/>
  <c r="O249" i="9"/>
  <c r="U249" i="9"/>
  <c r="AA249" i="9"/>
  <c r="AG249" i="9"/>
  <c r="U250" i="9"/>
  <c r="I263" i="9"/>
  <c r="K275" i="9"/>
  <c r="X318" i="9"/>
  <c r="U319" i="9"/>
  <c r="M394" i="9"/>
  <c r="AJ83" i="9"/>
  <c r="Y275" i="9"/>
  <c r="J276" i="9"/>
  <c r="AA276" i="9"/>
  <c r="N356" i="9"/>
  <c r="T356" i="9"/>
  <c r="Z356" i="9"/>
  <c r="AF356" i="9"/>
  <c r="P356" i="9"/>
  <c r="AH356" i="9"/>
  <c r="N395" i="9"/>
  <c r="S394" i="9"/>
  <c r="AE395" i="9"/>
  <c r="AJ30" i="9"/>
  <c r="AJ45" i="9"/>
  <c r="AJ63" i="9"/>
  <c r="AG216" i="9"/>
  <c r="AB216" i="9"/>
  <c r="AB224" i="9"/>
  <c r="J225" i="9"/>
  <c r="V225" i="9"/>
  <c r="AH225" i="9"/>
  <c r="O232" i="9"/>
  <c r="AA232" i="9"/>
  <c r="I250" i="9"/>
  <c r="AA250" i="9"/>
  <c r="H264" i="9"/>
  <c r="N264" i="9"/>
  <c r="T264" i="9"/>
  <c r="Z264" i="9"/>
  <c r="AF264" i="9"/>
  <c r="N265" i="9"/>
  <c r="Z265" i="9"/>
  <c r="M275" i="9"/>
  <c r="AC275" i="9"/>
  <c r="K276" i="9"/>
  <c r="AB276" i="9"/>
  <c r="L301" i="9"/>
  <c r="O355" i="9"/>
  <c r="U355" i="9"/>
  <c r="AA355" i="9"/>
  <c r="AG355" i="9"/>
  <c r="U356" i="9"/>
  <c r="J378" i="9"/>
  <c r="U264" i="9"/>
  <c r="AA264" i="9"/>
  <c r="AG264" i="9"/>
  <c r="AD264" i="9"/>
  <c r="AA265" i="9"/>
  <c r="Q275" i="9"/>
  <c r="AH276" i="9"/>
  <c r="AB290" i="9"/>
  <c r="J379" i="9"/>
  <c r="AJ23" i="9"/>
  <c r="AD86" i="9"/>
  <c r="AD85" i="9"/>
  <c r="R86" i="9"/>
  <c r="R85" i="9"/>
  <c r="Y98" i="9"/>
  <c r="F83" i="9"/>
  <c r="F7" i="10" s="1"/>
  <c r="AF97" i="9"/>
  <c r="N98" i="9"/>
  <c r="Z98" i="9"/>
  <c r="K99" i="9"/>
  <c r="AC99" i="9"/>
  <c r="M98" i="9"/>
  <c r="F98" i="9"/>
  <c r="R98" i="9"/>
  <c r="AD98" i="9"/>
  <c r="L99" i="9"/>
  <c r="AD99" i="9"/>
  <c r="X99" i="9"/>
  <c r="H83" i="9"/>
  <c r="AE85" i="9"/>
  <c r="AI86" i="9"/>
  <c r="G98" i="9"/>
  <c r="S98" i="9"/>
  <c r="AE98" i="9"/>
  <c r="Q99" i="9"/>
  <c r="X83" i="9"/>
  <c r="X7" i="10" s="1"/>
  <c r="H98" i="9"/>
  <c r="T98" i="9"/>
  <c r="AF98" i="9"/>
  <c r="R99" i="9"/>
  <c r="E99" i="9"/>
  <c r="W99" i="9"/>
  <c r="L72" i="9"/>
  <c r="L23" i="9"/>
  <c r="R23" i="9"/>
  <c r="X23" i="9"/>
  <c r="Y71" i="9"/>
  <c r="I63" i="9"/>
  <c r="U63" i="9"/>
  <c r="AG63" i="9"/>
  <c r="R64" i="9"/>
  <c r="R65" i="9"/>
  <c r="Z57" i="9"/>
  <c r="AA57" i="9"/>
  <c r="AF56" i="9"/>
  <c r="N57" i="9"/>
  <c r="AD23" i="9"/>
  <c r="G45" i="9"/>
  <c r="M45" i="9"/>
  <c r="S45" i="9"/>
  <c r="Y45" i="9"/>
  <c r="AE45" i="9"/>
  <c r="F23" i="9"/>
  <c r="AA39" i="9"/>
  <c r="AF38" i="9"/>
  <c r="G40" i="9"/>
  <c r="Z39" i="9"/>
  <c r="N39" i="9"/>
  <c r="O39" i="9"/>
  <c r="K23" i="9"/>
  <c r="M30" i="9"/>
  <c r="S30" i="9"/>
  <c r="Y30" i="9"/>
  <c r="AE30" i="9"/>
  <c r="AI23" i="9"/>
  <c r="W23" i="9"/>
  <c r="W405" i="9" s="1"/>
  <c r="S70" i="9"/>
  <c r="F71" i="9"/>
  <c r="AE71" i="9"/>
  <c r="T70" i="9"/>
  <c r="G71" i="9"/>
  <c r="AF71" i="9"/>
  <c r="R72" i="9"/>
  <c r="M71" i="9"/>
  <c r="AD71" i="9"/>
  <c r="G70" i="9"/>
  <c r="AE70" i="9"/>
  <c r="N71" i="9"/>
  <c r="F72" i="9"/>
  <c r="X72" i="9"/>
  <c r="H70" i="9"/>
  <c r="AF70" i="9"/>
  <c r="S71" i="9"/>
  <c r="S64" i="9"/>
  <c r="F65" i="9"/>
  <c r="E64" i="9"/>
  <c r="K64" i="9"/>
  <c r="Q64" i="9"/>
  <c r="W64" i="9"/>
  <c r="AC64" i="9"/>
  <c r="AI64" i="9"/>
  <c r="F64" i="9"/>
  <c r="X64" i="9"/>
  <c r="W65" i="9"/>
  <c r="Y64" i="9"/>
  <c r="X65" i="9"/>
  <c r="M63" i="9"/>
  <c r="L64" i="9"/>
  <c r="AD64" i="9"/>
  <c r="AC65" i="9"/>
  <c r="M64" i="9"/>
  <c r="AE64" i="9"/>
  <c r="Q65" i="9"/>
  <c r="L57" i="9"/>
  <c r="R57" i="9"/>
  <c r="X57" i="9"/>
  <c r="AD57" i="9"/>
  <c r="G57" i="9"/>
  <c r="S57" i="9"/>
  <c r="AE57" i="9"/>
  <c r="H57" i="9"/>
  <c r="T57" i="9"/>
  <c r="AF57" i="9"/>
  <c r="I57" i="9"/>
  <c r="U57" i="9"/>
  <c r="K57" i="9"/>
  <c r="W57" i="9"/>
  <c r="M57" i="9"/>
  <c r="Y57" i="9"/>
  <c r="R58" i="9"/>
  <c r="AF46" i="9"/>
  <c r="I46" i="9"/>
  <c r="U46" i="9"/>
  <c r="AG46" i="9"/>
  <c r="S47" i="9"/>
  <c r="M46" i="9"/>
  <c r="Y46" i="9"/>
  <c r="H46" i="9"/>
  <c r="N46" i="9"/>
  <c r="Z46" i="9"/>
  <c r="G47" i="9"/>
  <c r="Y47" i="9"/>
  <c r="T46" i="9"/>
  <c r="O46" i="9"/>
  <c r="AA46" i="9"/>
  <c r="F46" i="9"/>
  <c r="L46" i="9"/>
  <c r="R46" i="9"/>
  <c r="X46" i="9"/>
  <c r="AD46" i="9"/>
  <c r="G46" i="9"/>
  <c r="S46" i="9"/>
  <c r="AE46" i="9"/>
  <c r="M47" i="9"/>
  <c r="AE47" i="9"/>
  <c r="D23" i="9"/>
  <c r="P23" i="9"/>
  <c r="AB23" i="9"/>
  <c r="AD26" i="9"/>
  <c r="F39" i="9"/>
  <c r="L39" i="9"/>
  <c r="R39" i="9"/>
  <c r="X39" i="9"/>
  <c r="AD39" i="9"/>
  <c r="AE39" i="9"/>
  <c r="E23" i="9"/>
  <c r="Q23" i="9"/>
  <c r="AC23" i="9"/>
  <c r="G38" i="9"/>
  <c r="M38" i="9"/>
  <c r="S38" i="9"/>
  <c r="Y38" i="9"/>
  <c r="AE38" i="9"/>
  <c r="H39" i="9"/>
  <c r="T39" i="9"/>
  <c r="AF39" i="9"/>
  <c r="R40" i="9"/>
  <c r="I39" i="9"/>
  <c r="U39" i="9"/>
  <c r="AG39" i="9"/>
  <c r="S40" i="9"/>
  <c r="J23" i="9"/>
  <c r="J405" i="9" s="1"/>
  <c r="V23" i="9"/>
  <c r="AH23" i="9"/>
  <c r="M39" i="9"/>
  <c r="Y39" i="9"/>
  <c r="F40" i="9"/>
  <c r="X40" i="9"/>
  <c r="T31" i="9"/>
  <c r="I31" i="9"/>
  <c r="M31" i="9"/>
  <c r="Y31" i="9"/>
  <c r="H31" i="9"/>
  <c r="S23" i="9"/>
  <c r="U31" i="9"/>
  <c r="M23" i="9"/>
  <c r="AE23" i="9"/>
  <c r="AF30" i="9"/>
  <c r="N31" i="9"/>
  <c r="Z31" i="9"/>
  <c r="G32" i="9"/>
  <c r="Y32" i="9"/>
  <c r="AF31" i="9"/>
  <c r="AG31" i="9"/>
  <c r="O31" i="9"/>
  <c r="AA31" i="9"/>
  <c r="S32" i="9"/>
  <c r="G23" i="9"/>
  <c r="Y23" i="9"/>
  <c r="F31" i="9"/>
  <c r="L31" i="9"/>
  <c r="R31" i="9"/>
  <c r="X31" i="9"/>
  <c r="AD31" i="9"/>
  <c r="G31" i="9"/>
  <c r="S31" i="9"/>
  <c r="AE31" i="9"/>
  <c r="M32" i="9"/>
  <c r="AE32" i="9"/>
  <c r="J135" i="9"/>
  <c r="U56" i="9"/>
  <c r="AH58" i="9"/>
  <c r="AB86" i="9"/>
  <c r="AB84" i="9"/>
  <c r="P141" i="9"/>
  <c r="P140" i="9"/>
  <c r="P139" i="9"/>
  <c r="J162" i="9"/>
  <c r="J160" i="9"/>
  <c r="T160" i="9"/>
  <c r="AH175" i="9"/>
  <c r="AH174" i="9"/>
  <c r="AI175" i="9"/>
  <c r="AH176" i="9"/>
  <c r="J30" i="9"/>
  <c r="P30" i="9"/>
  <c r="V30" i="9"/>
  <c r="AB30" i="9"/>
  <c r="AH30" i="9"/>
  <c r="J38" i="9"/>
  <c r="P38" i="9"/>
  <c r="V38" i="9"/>
  <c r="AB38" i="9"/>
  <c r="AH38" i="9"/>
  <c r="J45" i="9"/>
  <c r="P45" i="9"/>
  <c r="V45" i="9"/>
  <c r="AB45" i="9"/>
  <c r="AH45" i="9"/>
  <c r="AI57" i="9"/>
  <c r="J56" i="9"/>
  <c r="P56" i="9"/>
  <c r="V56" i="9"/>
  <c r="AB56" i="9"/>
  <c r="AH56" i="9"/>
  <c r="K58" i="9"/>
  <c r="W58" i="9"/>
  <c r="AI58" i="9"/>
  <c r="I65" i="9"/>
  <c r="I64" i="9"/>
  <c r="O65" i="9"/>
  <c r="O64" i="9"/>
  <c r="U65" i="9"/>
  <c r="U64" i="9"/>
  <c r="AA65" i="9"/>
  <c r="AA64" i="9"/>
  <c r="AG65" i="9"/>
  <c r="AG64" i="9"/>
  <c r="E85" i="9"/>
  <c r="K85" i="9"/>
  <c r="Q85" i="9"/>
  <c r="W85" i="9"/>
  <c r="AC85" i="9"/>
  <c r="AI85" i="9"/>
  <c r="I99" i="9"/>
  <c r="I98" i="9"/>
  <c r="O99" i="9"/>
  <c r="O98" i="9"/>
  <c r="U99" i="9"/>
  <c r="U98" i="9"/>
  <c r="AA99" i="9"/>
  <c r="AA98" i="9"/>
  <c r="AG99" i="9"/>
  <c r="AG98" i="9"/>
  <c r="O97" i="9"/>
  <c r="AG97" i="9"/>
  <c r="E140" i="9"/>
  <c r="K140" i="9"/>
  <c r="Q140" i="9"/>
  <c r="W140" i="9"/>
  <c r="AC140" i="9"/>
  <c r="AI140" i="9"/>
  <c r="I148" i="9"/>
  <c r="I147" i="9"/>
  <c r="O148" i="9"/>
  <c r="O147" i="9"/>
  <c r="U148" i="9"/>
  <c r="U147" i="9"/>
  <c r="AA148" i="9"/>
  <c r="AA147" i="9"/>
  <c r="AG148" i="9"/>
  <c r="AG147" i="9"/>
  <c r="O146" i="9"/>
  <c r="AG146" i="9"/>
  <c r="U160" i="9"/>
  <c r="K161" i="9"/>
  <c r="E174" i="9"/>
  <c r="K174" i="9"/>
  <c r="Q174" i="9"/>
  <c r="W174" i="9"/>
  <c r="AC174" i="9"/>
  <c r="AI174" i="9"/>
  <c r="I30" i="9"/>
  <c r="U38" i="9"/>
  <c r="O45" i="9"/>
  <c r="AG45" i="9"/>
  <c r="O56" i="9"/>
  <c r="V58" i="9"/>
  <c r="N64" i="9"/>
  <c r="V86" i="9"/>
  <c r="V84" i="9"/>
  <c r="D141" i="9"/>
  <c r="AE139" i="9"/>
  <c r="Y139" i="9"/>
  <c r="S139" i="9"/>
  <c r="M139" i="9"/>
  <c r="G139" i="9"/>
  <c r="AH141" i="9"/>
  <c r="AH140" i="9"/>
  <c r="AH139" i="9"/>
  <c r="P161" i="9"/>
  <c r="P162" i="9"/>
  <c r="P160" i="9"/>
  <c r="AH161" i="9"/>
  <c r="AH160" i="9"/>
  <c r="AH162" i="9"/>
  <c r="E175" i="9"/>
  <c r="X174" i="9"/>
  <c r="L174" i="9"/>
  <c r="AG174" i="9"/>
  <c r="U174" i="9"/>
  <c r="I174" i="9"/>
  <c r="AD174" i="9"/>
  <c r="R174" i="9"/>
  <c r="F174" i="9"/>
  <c r="V175" i="9"/>
  <c r="V174" i="9"/>
  <c r="V176" i="9"/>
  <c r="E30" i="9"/>
  <c r="K30" i="9"/>
  <c r="Q30" i="9"/>
  <c r="W30" i="9"/>
  <c r="AC30" i="9"/>
  <c r="AI30" i="9"/>
  <c r="J31" i="9"/>
  <c r="P31" i="9"/>
  <c r="V31" i="9"/>
  <c r="AB31" i="9"/>
  <c r="AH31" i="9"/>
  <c r="E38" i="9"/>
  <c r="K38" i="9"/>
  <c r="Q38" i="9"/>
  <c r="W38" i="9"/>
  <c r="AC38" i="9"/>
  <c r="AI38" i="9"/>
  <c r="J39" i="9"/>
  <c r="P39" i="9"/>
  <c r="V39" i="9"/>
  <c r="AB39" i="9"/>
  <c r="AH39" i="9"/>
  <c r="E45" i="9"/>
  <c r="K45" i="9"/>
  <c r="Q45" i="9"/>
  <c r="W45" i="9"/>
  <c r="AC45" i="9"/>
  <c r="AI45" i="9"/>
  <c r="J46" i="9"/>
  <c r="P46" i="9"/>
  <c r="V46" i="9"/>
  <c r="AB46" i="9"/>
  <c r="AH46" i="9"/>
  <c r="E56" i="9"/>
  <c r="K56" i="9"/>
  <c r="Q56" i="9"/>
  <c r="W56" i="9"/>
  <c r="AC56" i="9"/>
  <c r="AI56" i="9"/>
  <c r="J57" i="9"/>
  <c r="P57" i="9"/>
  <c r="AB57" i="9"/>
  <c r="D58" i="9"/>
  <c r="L58" i="9"/>
  <c r="X58" i="9"/>
  <c r="J64" i="9"/>
  <c r="J63" i="9"/>
  <c r="P64" i="9"/>
  <c r="P63" i="9"/>
  <c r="V64" i="9"/>
  <c r="V63" i="9"/>
  <c r="AB64" i="9"/>
  <c r="AB63" i="9"/>
  <c r="AH64" i="9"/>
  <c r="AH63" i="9"/>
  <c r="N63" i="9"/>
  <c r="Z63" i="9"/>
  <c r="I72" i="9"/>
  <c r="I71" i="9"/>
  <c r="O72" i="9"/>
  <c r="O71" i="9"/>
  <c r="U72" i="9"/>
  <c r="U71" i="9"/>
  <c r="AA72" i="9"/>
  <c r="AA71" i="9"/>
  <c r="AG72" i="9"/>
  <c r="AG71" i="9"/>
  <c r="M70" i="9"/>
  <c r="Y70" i="9"/>
  <c r="T71" i="9"/>
  <c r="L84" i="9"/>
  <c r="R84" i="9"/>
  <c r="AD84" i="9"/>
  <c r="D99" i="9"/>
  <c r="AE97" i="9"/>
  <c r="Y97" i="9"/>
  <c r="S97" i="9"/>
  <c r="M97" i="9"/>
  <c r="G97" i="9"/>
  <c r="J99" i="9"/>
  <c r="J98" i="9"/>
  <c r="J97" i="9"/>
  <c r="P99" i="9"/>
  <c r="P98" i="9"/>
  <c r="P97" i="9"/>
  <c r="V99" i="9"/>
  <c r="V98" i="9"/>
  <c r="V97" i="9"/>
  <c r="AB99" i="9"/>
  <c r="AB98" i="9"/>
  <c r="AB97" i="9"/>
  <c r="AH99" i="9"/>
  <c r="AH98" i="9"/>
  <c r="AH97" i="9"/>
  <c r="T97" i="9"/>
  <c r="F139" i="9"/>
  <c r="L139" i="9"/>
  <c r="R139" i="9"/>
  <c r="X139" i="9"/>
  <c r="AD139" i="9"/>
  <c r="H139" i="9"/>
  <c r="Z139" i="9"/>
  <c r="D148" i="9"/>
  <c r="AE146" i="9"/>
  <c r="Y146" i="9"/>
  <c r="S146" i="9"/>
  <c r="M146" i="9"/>
  <c r="G146" i="9"/>
  <c r="J148" i="9"/>
  <c r="J147" i="9"/>
  <c r="J146" i="9"/>
  <c r="P148" i="9"/>
  <c r="P147" i="9"/>
  <c r="P146" i="9"/>
  <c r="V148" i="9"/>
  <c r="V147" i="9"/>
  <c r="V146" i="9"/>
  <c r="AB148" i="9"/>
  <c r="AB147" i="9"/>
  <c r="AB146" i="9"/>
  <c r="AH148" i="9"/>
  <c r="AH147" i="9"/>
  <c r="AH146" i="9"/>
  <c r="T146" i="9"/>
  <c r="H160" i="9"/>
  <c r="M174" i="9"/>
  <c r="E211" i="9"/>
  <c r="E210" i="9"/>
  <c r="K211" i="9"/>
  <c r="K210" i="9"/>
  <c r="K209" i="9"/>
  <c r="Q211" i="9"/>
  <c r="Q210" i="9"/>
  <c r="Q209" i="9"/>
  <c r="W211" i="9"/>
  <c r="W210" i="9"/>
  <c r="W209" i="9"/>
  <c r="AC211" i="9"/>
  <c r="AC210" i="9"/>
  <c r="AC209" i="9"/>
  <c r="AI211" i="9"/>
  <c r="AI210" i="9"/>
  <c r="AI209" i="9"/>
  <c r="AA30" i="9"/>
  <c r="O38" i="9"/>
  <c r="U45" i="9"/>
  <c r="AG56" i="9"/>
  <c r="AH86" i="9"/>
  <c r="AH84" i="9"/>
  <c r="V141" i="9"/>
  <c r="V140" i="9"/>
  <c r="V139" i="9"/>
  <c r="AE160" i="9"/>
  <c r="Y160" i="9"/>
  <c r="S160" i="9"/>
  <c r="M160" i="9"/>
  <c r="G160" i="9"/>
  <c r="AD160" i="9"/>
  <c r="X160" i="9"/>
  <c r="R160" i="9"/>
  <c r="L160" i="9"/>
  <c r="F160" i="9"/>
  <c r="D162" i="9"/>
  <c r="V161" i="9"/>
  <c r="V162" i="9"/>
  <c r="V160" i="9"/>
  <c r="J161" i="9"/>
  <c r="P175" i="9"/>
  <c r="P174" i="9"/>
  <c r="Q175" i="9"/>
  <c r="AB175" i="9"/>
  <c r="AB174" i="9"/>
  <c r="AC175" i="9"/>
  <c r="F30" i="9"/>
  <c r="L30" i="9"/>
  <c r="R30" i="9"/>
  <c r="X30" i="9"/>
  <c r="AD30" i="9"/>
  <c r="E31" i="9"/>
  <c r="K31" i="9"/>
  <c r="Q31" i="9"/>
  <c r="W31" i="9"/>
  <c r="AC31" i="9"/>
  <c r="AI31" i="9"/>
  <c r="F38" i="9"/>
  <c r="L38" i="9"/>
  <c r="R38" i="9"/>
  <c r="X38" i="9"/>
  <c r="AD38" i="9"/>
  <c r="E39" i="9"/>
  <c r="K39" i="9"/>
  <c r="Q39" i="9"/>
  <c r="W39" i="9"/>
  <c r="AC39" i="9"/>
  <c r="AI39" i="9"/>
  <c r="F45" i="9"/>
  <c r="L45" i="9"/>
  <c r="R45" i="9"/>
  <c r="X45" i="9"/>
  <c r="AD45" i="9"/>
  <c r="E46" i="9"/>
  <c r="K46" i="9"/>
  <c r="Q46" i="9"/>
  <c r="W46" i="9"/>
  <c r="AC46" i="9"/>
  <c r="AI46" i="9"/>
  <c r="F56" i="9"/>
  <c r="L56" i="9"/>
  <c r="R56" i="9"/>
  <c r="X56" i="9"/>
  <c r="AD56" i="9"/>
  <c r="E57" i="9"/>
  <c r="Q57" i="9"/>
  <c r="AC57" i="9"/>
  <c r="O63" i="9"/>
  <c r="AA63" i="9"/>
  <c r="H64" i="9"/>
  <c r="T64" i="9"/>
  <c r="AF64" i="9"/>
  <c r="J72" i="9"/>
  <c r="J71" i="9"/>
  <c r="J70" i="9"/>
  <c r="P72" i="9"/>
  <c r="P71" i="9"/>
  <c r="P70" i="9"/>
  <c r="V72" i="9"/>
  <c r="V71" i="9"/>
  <c r="V70" i="9"/>
  <c r="AB72" i="9"/>
  <c r="AB71" i="9"/>
  <c r="AB70" i="9"/>
  <c r="AH72" i="9"/>
  <c r="AH71" i="9"/>
  <c r="AH70" i="9"/>
  <c r="N70" i="9"/>
  <c r="Z70" i="9"/>
  <c r="U97" i="9"/>
  <c r="I132" i="9"/>
  <c r="I10" i="10" s="1"/>
  <c r="AA132" i="9"/>
  <c r="AA10" i="10" s="1"/>
  <c r="U146" i="9"/>
  <c r="I155" i="9"/>
  <c r="I154" i="9"/>
  <c r="O155" i="9"/>
  <c r="O154" i="9"/>
  <c r="U155" i="9"/>
  <c r="U154" i="9"/>
  <c r="AA155" i="9"/>
  <c r="AA154" i="9"/>
  <c r="AG155" i="9"/>
  <c r="AG154" i="9"/>
  <c r="O153" i="9"/>
  <c r="AG153" i="9"/>
  <c r="AA160" i="9"/>
  <c r="O162" i="9"/>
  <c r="O174" i="9"/>
  <c r="H198" i="9"/>
  <c r="F211" i="9"/>
  <c r="F210" i="9"/>
  <c r="F209" i="9"/>
  <c r="G197" i="9"/>
  <c r="L211" i="9"/>
  <c r="L210" i="9"/>
  <c r="L209" i="9"/>
  <c r="R211" i="9"/>
  <c r="R210" i="9"/>
  <c r="R209" i="9"/>
  <c r="S197" i="9"/>
  <c r="X211" i="9"/>
  <c r="X210" i="9"/>
  <c r="X209" i="9"/>
  <c r="Y197" i="9"/>
  <c r="AD211" i="9"/>
  <c r="AD210" i="9"/>
  <c r="AD209" i="9"/>
  <c r="E209" i="9"/>
  <c r="O30" i="9"/>
  <c r="AG30" i="9"/>
  <c r="I38" i="9"/>
  <c r="AG38" i="9"/>
  <c r="I45" i="9"/>
  <c r="AA45" i="9"/>
  <c r="AA56" i="9"/>
  <c r="P86" i="9"/>
  <c r="P84" i="9"/>
  <c r="AB141" i="9"/>
  <c r="AB140" i="9"/>
  <c r="AB139" i="9"/>
  <c r="AB161" i="9"/>
  <c r="AB162" i="9"/>
  <c r="AB160" i="9"/>
  <c r="J175" i="9"/>
  <c r="J174" i="9"/>
  <c r="J176" i="9"/>
  <c r="K175" i="9"/>
  <c r="AF198" i="9"/>
  <c r="AF197" i="9"/>
  <c r="AF196" i="9"/>
  <c r="H23" i="9"/>
  <c r="N23" i="9"/>
  <c r="T23" i="9"/>
  <c r="Z23" i="9"/>
  <c r="AF23" i="9"/>
  <c r="D32" i="9"/>
  <c r="D40" i="9"/>
  <c r="D47" i="9"/>
  <c r="G56" i="9"/>
  <c r="M56" i="9"/>
  <c r="S56" i="9"/>
  <c r="Y56" i="9"/>
  <c r="AE56" i="9"/>
  <c r="F57" i="9"/>
  <c r="F63" i="9"/>
  <c r="L63" i="9"/>
  <c r="R63" i="9"/>
  <c r="X63" i="9"/>
  <c r="AD63" i="9"/>
  <c r="G63" i="9"/>
  <c r="S63" i="9"/>
  <c r="AE63" i="9"/>
  <c r="P65" i="9"/>
  <c r="AB65" i="9"/>
  <c r="E71" i="9"/>
  <c r="K71" i="9"/>
  <c r="Q71" i="9"/>
  <c r="W71" i="9"/>
  <c r="AC71" i="9"/>
  <c r="AI71" i="9"/>
  <c r="O70" i="9"/>
  <c r="AA70" i="9"/>
  <c r="H71" i="9"/>
  <c r="Z71" i="9"/>
  <c r="F97" i="9"/>
  <c r="L97" i="9"/>
  <c r="R97" i="9"/>
  <c r="X97" i="9"/>
  <c r="AD97" i="9"/>
  <c r="H97" i="9"/>
  <c r="Z97" i="9"/>
  <c r="D132" i="9"/>
  <c r="AL133" i="9" s="1"/>
  <c r="P132" i="9"/>
  <c r="P10" i="10" s="1"/>
  <c r="V132" i="9"/>
  <c r="V10" i="10" s="1"/>
  <c r="AB132" i="9"/>
  <c r="AB10" i="10" s="1"/>
  <c r="AH132" i="9"/>
  <c r="AH10" i="10" s="1"/>
  <c r="N139" i="9"/>
  <c r="AF139" i="9"/>
  <c r="F146" i="9"/>
  <c r="L146" i="9"/>
  <c r="R146" i="9"/>
  <c r="X146" i="9"/>
  <c r="AD146" i="9"/>
  <c r="H146" i="9"/>
  <c r="Z146" i="9"/>
  <c r="D155" i="9"/>
  <c r="AE153" i="9"/>
  <c r="Y153" i="9"/>
  <c r="S153" i="9"/>
  <c r="M153" i="9"/>
  <c r="G153" i="9"/>
  <c r="J155" i="9"/>
  <c r="J154" i="9"/>
  <c r="J153" i="9"/>
  <c r="P155" i="9"/>
  <c r="P154" i="9"/>
  <c r="P153" i="9"/>
  <c r="V155" i="9"/>
  <c r="V154" i="9"/>
  <c r="V153" i="9"/>
  <c r="AB155" i="9"/>
  <c r="AB154" i="9"/>
  <c r="AB153" i="9"/>
  <c r="AH155" i="9"/>
  <c r="AH154" i="9"/>
  <c r="AH153" i="9"/>
  <c r="T153" i="9"/>
  <c r="N160" i="9"/>
  <c r="AF160" i="9"/>
  <c r="W161" i="9"/>
  <c r="Y174" i="9"/>
  <c r="W175" i="9"/>
  <c r="U30" i="9"/>
  <c r="AA38" i="9"/>
  <c r="I56" i="9"/>
  <c r="Z64" i="9"/>
  <c r="D86" i="9"/>
  <c r="Y84" i="9"/>
  <c r="J86" i="9"/>
  <c r="J84" i="9"/>
  <c r="J141" i="9"/>
  <c r="J140" i="9"/>
  <c r="J139" i="9"/>
  <c r="T139" i="9"/>
  <c r="P176" i="9"/>
  <c r="I23" i="9"/>
  <c r="O23" i="9"/>
  <c r="U23" i="9"/>
  <c r="AA23" i="9"/>
  <c r="AG23" i="9"/>
  <c r="H30" i="9"/>
  <c r="N30" i="9"/>
  <c r="T30" i="9"/>
  <c r="Z30" i="9"/>
  <c r="H38" i="9"/>
  <c r="N38" i="9"/>
  <c r="T38" i="9"/>
  <c r="Z38" i="9"/>
  <c r="H45" i="9"/>
  <c r="N45" i="9"/>
  <c r="T45" i="9"/>
  <c r="Z45" i="9"/>
  <c r="AG58" i="9"/>
  <c r="AG57" i="9"/>
  <c r="H56" i="9"/>
  <c r="N56" i="9"/>
  <c r="T56" i="9"/>
  <c r="Z56" i="9"/>
  <c r="H63" i="9"/>
  <c r="T63" i="9"/>
  <c r="AF63" i="9"/>
  <c r="I83" i="9"/>
  <c r="O83" i="9"/>
  <c r="U83" i="9"/>
  <c r="U7" i="10" s="1"/>
  <c r="AA83" i="9"/>
  <c r="AA7" i="10" s="1"/>
  <c r="AG83" i="9"/>
  <c r="I97" i="9"/>
  <c r="AA97" i="9"/>
  <c r="I141" i="9"/>
  <c r="I140" i="9"/>
  <c r="O141" i="9"/>
  <c r="O140" i="9"/>
  <c r="U141" i="9"/>
  <c r="U140" i="9"/>
  <c r="AA141" i="9"/>
  <c r="AA140" i="9"/>
  <c r="AG141" i="9"/>
  <c r="AG140" i="9"/>
  <c r="O139" i="9"/>
  <c r="AG139" i="9"/>
  <c r="I146" i="9"/>
  <c r="AA146" i="9"/>
  <c r="I161" i="9"/>
  <c r="I162" i="9"/>
  <c r="U161" i="9"/>
  <c r="U162" i="9"/>
  <c r="AG161" i="9"/>
  <c r="AG162" i="9"/>
  <c r="O160" i="9"/>
  <c r="AG160" i="9"/>
  <c r="AA162" i="9"/>
  <c r="AA174" i="9"/>
  <c r="AB176" i="9"/>
  <c r="G183" i="9"/>
  <c r="G182" i="9"/>
  <c r="M183" i="9"/>
  <c r="M182" i="9"/>
  <c r="M181" i="9"/>
  <c r="S183" i="9"/>
  <c r="S182" i="9"/>
  <c r="S181" i="9"/>
  <c r="Y183" i="9"/>
  <c r="Y182" i="9"/>
  <c r="AE183" i="9"/>
  <c r="AE182" i="9"/>
  <c r="AE181" i="9"/>
  <c r="G181" i="9"/>
  <c r="AE198" i="9"/>
  <c r="AE197" i="9"/>
  <c r="AI160" i="9"/>
  <c r="L161" i="9"/>
  <c r="X161" i="9"/>
  <c r="H183" i="9"/>
  <c r="H182" i="9"/>
  <c r="H181" i="9"/>
  <c r="N183" i="9"/>
  <c r="N182" i="9"/>
  <c r="N181" i="9"/>
  <c r="T183" i="9"/>
  <c r="T182" i="9"/>
  <c r="T181" i="9"/>
  <c r="Z183" i="9"/>
  <c r="Z182" i="9"/>
  <c r="Z181" i="9"/>
  <c r="AF183" i="9"/>
  <c r="AF182" i="9"/>
  <c r="AF181" i="9"/>
  <c r="G198" i="9"/>
  <c r="Y198" i="9"/>
  <c r="H395" i="9"/>
  <c r="H394" i="9"/>
  <c r="T395" i="9"/>
  <c r="T394" i="9"/>
  <c r="Z395" i="9"/>
  <c r="Z394" i="9"/>
  <c r="AF395" i="9"/>
  <c r="AF394" i="9"/>
  <c r="N394" i="9"/>
  <c r="E63" i="9"/>
  <c r="K63" i="9"/>
  <c r="Q63" i="9"/>
  <c r="W63" i="9"/>
  <c r="AC63" i="9"/>
  <c r="AI63" i="9"/>
  <c r="E70" i="9"/>
  <c r="K70" i="9"/>
  <c r="Q70" i="9"/>
  <c r="W70" i="9"/>
  <c r="AC70" i="9"/>
  <c r="AI70" i="9"/>
  <c r="E84" i="9"/>
  <c r="K84" i="9"/>
  <c r="Q84" i="9"/>
  <c r="W84" i="9"/>
  <c r="AC84" i="9"/>
  <c r="AI84" i="9"/>
  <c r="E97" i="9"/>
  <c r="K97" i="9"/>
  <c r="Q97" i="9"/>
  <c r="W97" i="9"/>
  <c r="AC97" i="9"/>
  <c r="AI97" i="9"/>
  <c r="E139" i="9"/>
  <c r="K139" i="9"/>
  <c r="Q139" i="9"/>
  <c r="W139" i="9"/>
  <c r="AC139" i="9"/>
  <c r="AI139" i="9"/>
  <c r="E146" i="9"/>
  <c r="K146" i="9"/>
  <c r="Q146" i="9"/>
  <c r="W146" i="9"/>
  <c r="AC146" i="9"/>
  <c r="AI146" i="9"/>
  <c r="E153" i="9"/>
  <c r="K153" i="9"/>
  <c r="Q153" i="9"/>
  <c r="W153" i="9"/>
  <c r="AC153" i="9"/>
  <c r="AI153" i="9"/>
  <c r="E160" i="9"/>
  <c r="K160" i="9"/>
  <c r="Q160" i="9"/>
  <c r="W160" i="9"/>
  <c r="AC160" i="9"/>
  <c r="E161" i="9"/>
  <c r="N161" i="9"/>
  <c r="Z161" i="9"/>
  <c r="G176" i="9"/>
  <c r="G175" i="9"/>
  <c r="M176" i="9"/>
  <c r="M175" i="9"/>
  <c r="S176" i="9"/>
  <c r="S175" i="9"/>
  <c r="Y176" i="9"/>
  <c r="Y175" i="9"/>
  <c r="AE176" i="9"/>
  <c r="AE175" i="9"/>
  <c r="G174" i="9"/>
  <c r="S174" i="9"/>
  <c r="AE174" i="9"/>
  <c r="I182" i="9"/>
  <c r="O182" i="9"/>
  <c r="U182" i="9"/>
  <c r="AA182" i="9"/>
  <c r="AG182" i="9"/>
  <c r="G203" i="9"/>
  <c r="G204" i="9"/>
  <c r="S203" i="9"/>
  <c r="S204" i="9"/>
  <c r="Y203" i="9"/>
  <c r="Y202" i="9"/>
  <c r="AE203" i="9"/>
  <c r="AE202" i="9"/>
  <c r="AE204" i="9"/>
  <c r="G202" i="9"/>
  <c r="F226" i="9"/>
  <c r="F225" i="9"/>
  <c r="F224" i="9"/>
  <c r="L226" i="9"/>
  <c r="L225" i="9"/>
  <c r="L224" i="9"/>
  <c r="R226" i="9"/>
  <c r="R225" i="9"/>
  <c r="R224" i="9"/>
  <c r="X226" i="9"/>
  <c r="X225" i="9"/>
  <c r="X224" i="9"/>
  <c r="AD226" i="9"/>
  <c r="AD225" i="9"/>
  <c r="AD224" i="9"/>
  <c r="E233" i="9"/>
  <c r="E232" i="9"/>
  <c r="E231" i="9"/>
  <c r="K233" i="9"/>
  <c r="K232" i="9"/>
  <c r="K231" i="9"/>
  <c r="Q233" i="9"/>
  <c r="Q232" i="9"/>
  <c r="W233" i="9"/>
  <c r="W232" i="9"/>
  <c r="W231" i="9"/>
  <c r="AC233" i="9"/>
  <c r="AC232" i="9"/>
  <c r="AC231" i="9"/>
  <c r="AI233" i="9"/>
  <c r="AI232" i="9"/>
  <c r="L70" i="9"/>
  <c r="R70" i="9"/>
  <c r="X70" i="9"/>
  <c r="AD70" i="9"/>
  <c r="G162" i="9"/>
  <c r="G161" i="9"/>
  <c r="M162" i="9"/>
  <c r="M161" i="9"/>
  <c r="S162" i="9"/>
  <c r="S161" i="9"/>
  <c r="Y162" i="9"/>
  <c r="Y161" i="9"/>
  <c r="AE162" i="9"/>
  <c r="AE161" i="9"/>
  <c r="F161" i="9"/>
  <c r="Q161" i="9"/>
  <c r="AC161" i="9"/>
  <c r="H176" i="9"/>
  <c r="H174" i="9"/>
  <c r="N176" i="9"/>
  <c r="N174" i="9"/>
  <c r="T176" i="9"/>
  <c r="T175" i="9"/>
  <c r="T174" i="9"/>
  <c r="Z176" i="9"/>
  <c r="Z175" i="9"/>
  <c r="Z174" i="9"/>
  <c r="AF176" i="9"/>
  <c r="AF175" i="9"/>
  <c r="AF174" i="9"/>
  <c r="N175" i="9"/>
  <c r="S198" i="9"/>
  <c r="H203" i="9"/>
  <c r="H204" i="9"/>
  <c r="H202" i="9"/>
  <c r="O203" i="9"/>
  <c r="N203" i="9"/>
  <c r="N202" i="9"/>
  <c r="T202" i="9"/>
  <c r="T203" i="9"/>
  <c r="T204" i="9"/>
  <c r="Z202" i="9"/>
  <c r="AA203" i="9"/>
  <c r="Z203" i="9"/>
  <c r="AF202" i="9"/>
  <c r="AF203" i="9"/>
  <c r="AF204" i="9"/>
  <c r="I203" i="9"/>
  <c r="H161" i="9"/>
  <c r="T197" i="9"/>
  <c r="E176" i="9"/>
  <c r="K176" i="9"/>
  <c r="Q176" i="9"/>
  <c r="W176" i="9"/>
  <c r="AC176" i="9"/>
  <c r="AI176" i="9"/>
  <c r="E183" i="9"/>
  <c r="K183" i="9"/>
  <c r="Q183" i="9"/>
  <c r="W183" i="9"/>
  <c r="AC183" i="9"/>
  <c r="AI183" i="9"/>
  <c r="V202" i="9"/>
  <c r="AG202" i="9"/>
  <c r="G210" i="9"/>
  <c r="M210" i="9"/>
  <c r="S210" i="9"/>
  <c r="Y210" i="9"/>
  <c r="AE210" i="9"/>
  <c r="F233" i="9"/>
  <c r="F232" i="9"/>
  <c r="F231" i="9"/>
  <c r="L233" i="9"/>
  <c r="L232" i="9"/>
  <c r="L231" i="9"/>
  <c r="R233" i="9"/>
  <c r="R232" i="9"/>
  <c r="R231" i="9"/>
  <c r="X233" i="9"/>
  <c r="X232" i="9"/>
  <c r="X231" i="9"/>
  <c r="AD233" i="9"/>
  <c r="AD232" i="9"/>
  <c r="AD231" i="9"/>
  <c r="E265" i="9"/>
  <c r="E264" i="9"/>
  <c r="E263" i="9"/>
  <c r="K265" i="9"/>
  <c r="K264" i="9"/>
  <c r="K263" i="9"/>
  <c r="Q265" i="9"/>
  <c r="Q264" i="9"/>
  <c r="Q263" i="9"/>
  <c r="W265" i="9"/>
  <c r="W264" i="9"/>
  <c r="W263" i="9"/>
  <c r="AC265" i="9"/>
  <c r="AC264" i="9"/>
  <c r="AC263" i="9"/>
  <c r="AI263" i="9"/>
  <c r="AI264" i="9"/>
  <c r="I181" i="9"/>
  <c r="O181" i="9"/>
  <c r="U181" i="9"/>
  <c r="AA181" i="9"/>
  <c r="O196" i="9"/>
  <c r="U196" i="9"/>
  <c r="AA196" i="9"/>
  <c r="I202" i="9"/>
  <c r="O202" i="9"/>
  <c r="W202" i="9"/>
  <c r="AH202" i="9"/>
  <c r="E218" i="9"/>
  <c r="E217" i="9"/>
  <c r="K218" i="9"/>
  <c r="K217" i="9"/>
  <c r="Q218" i="9"/>
  <c r="Q217" i="9"/>
  <c r="W218" i="9"/>
  <c r="W217" i="9"/>
  <c r="AC218" i="9"/>
  <c r="AC217" i="9"/>
  <c r="AI218" i="9"/>
  <c r="AI217" i="9"/>
  <c r="J181" i="9"/>
  <c r="P181" i="9"/>
  <c r="V181" i="9"/>
  <c r="AB181" i="9"/>
  <c r="AH181" i="9"/>
  <c r="J196" i="9"/>
  <c r="P196" i="9"/>
  <c r="V196" i="9"/>
  <c r="AB196" i="9"/>
  <c r="AH196" i="9"/>
  <c r="E204" i="9"/>
  <c r="E203" i="9"/>
  <c r="K204" i="9"/>
  <c r="K203" i="9"/>
  <c r="Q204" i="9"/>
  <c r="Q203" i="9"/>
  <c r="W204" i="9"/>
  <c r="W203" i="9"/>
  <c r="AC204" i="9"/>
  <c r="AC203" i="9"/>
  <c r="AI204" i="9"/>
  <c r="AI203" i="9"/>
  <c r="J202" i="9"/>
  <c r="P202" i="9"/>
  <c r="AI202" i="9"/>
  <c r="P203" i="9"/>
  <c r="AB203" i="9"/>
  <c r="F218" i="9"/>
  <c r="F217" i="9"/>
  <c r="F216" i="9"/>
  <c r="L218" i="9"/>
  <c r="L217" i="9"/>
  <c r="L216" i="9"/>
  <c r="R218" i="9"/>
  <c r="R217" i="9"/>
  <c r="R216" i="9"/>
  <c r="X218" i="9"/>
  <c r="X217" i="9"/>
  <c r="X216" i="9"/>
  <c r="AD218" i="9"/>
  <c r="AD217" i="9"/>
  <c r="AD216" i="9"/>
  <c r="E216" i="9"/>
  <c r="W216" i="9"/>
  <c r="F203" i="9"/>
  <c r="L203" i="9"/>
  <c r="R203" i="9"/>
  <c r="R202" i="9"/>
  <c r="X203" i="9"/>
  <c r="X202" i="9"/>
  <c r="AD203" i="9"/>
  <c r="AD202" i="9"/>
  <c r="E202" i="9"/>
  <c r="K202" i="9"/>
  <c r="Q202" i="9"/>
  <c r="AA202" i="9"/>
  <c r="L204" i="9"/>
  <c r="X204" i="9"/>
  <c r="AG209" i="9"/>
  <c r="AA209" i="9"/>
  <c r="U209" i="9"/>
  <c r="O209" i="9"/>
  <c r="D211" i="9"/>
  <c r="P209" i="9"/>
  <c r="AH209" i="9"/>
  <c r="G217" i="9"/>
  <c r="M217" i="9"/>
  <c r="S217" i="9"/>
  <c r="Y217" i="9"/>
  <c r="AE217" i="9"/>
  <c r="E226" i="9"/>
  <c r="E225" i="9"/>
  <c r="K226" i="9"/>
  <c r="K225" i="9"/>
  <c r="Q226" i="9"/>
  <c r="Q225" i="9"/>
  <c r="W226" i="9"/>
  <c r="W225" i="9"/>
  <c r="AC226" i="9"/>
  <c r="AC225" i="9"/>
  <c r="AI226" i="9"/>
  <c r="AI225" i="9"/>
  <c r="I301" i="9"/>
  <c r="I302" i="9"/>
  <c r="I300" i="9"/>
  <c r="O301" i="9"/>
  <c r="O300" i="9"/>
  <c r="O302" i="9"/>
  <c r="U301" i="9"/>
  <c r="U300" i="9"/>
  <c r="AA301" i="9"/>
  <c r="AA302" i="9"/>
  <c r="AA300" i="9"/>
  <c r="AG301" i="9"/>
  <c r="AG300" i="9"/>
  <c r="AG302" i="9"/>
  <c r="N233" i="9"/>
  <c r="AF233" i="9"/>
  <c r="F265" i="9"/>
  <c r="F264" i="9"/>
  <c r="F263" i="9"/>
  <c r="L265" i="9"/>
  <c r="L264" i="9"/>
  <c r="L263" i="9"/>
  <c r="R265" i="9"/>
  <c r="R264" i="9"/>
  <c r="R263" i="9"/>
  <c r="E301" i="9"/>
  <c r="R300" i="9"/>
  <c r="X300" i="9"/>
  <c r="F300" i="9"/>
  <c r="D302" i="9"/>
  <c r="J301" i="9"/>
  <c r="J300" i="9"/>
  <c r="K301" i="9"/>
  <c r="P301" i="9"/>
  <c r="P300" i="9"/>
  <c r="P302" i="9"/>
  <c r="V301" i="9"/>
  <c r="V300" i="9"/>
  <c r="W301" i="9"/>
  <c r="V302" i="9"/>
  <c r="AB301" i="9"/>
  <c r="AB300" i="9"/>
  <c r="AC301" i="9"/>
  <c r="AH301" i="9"/>
  <c r="AH300" i="9"/>
  <c r="AH302" i="9"/>
  <c r="J302" i="9"/>
  <c r="J319" i="9"/>
  <c r="P319" i="9"/>
  <c r="V318" i="9"/>
  <c r="W318" i="9"/>
  <c r="AB318" i="9"/>
  <c r="AB319" i="9"/>
  <c r="AC318" i="9"/>
  <c r="AH318" i="9"/>
  <c r="AH319" i="9"/>
  <c r="I395" i="9"/>
  <c r="I394" i="9"/>
  <c r="O395" i="9"/>
  <c r="O394" i="9"/>
  <c r="U395" i="9"/>
  <c r="U394" i="9"/>
  <c r="AA395" i="9"/>
  <c r="AA394" i="9"/>
  <c r="AG395" i="9"/>
  <c r="AG394" i="9"/>
  <c r="G209" i="9"/>
  <c r="M209" i="9"/>
  <c r="S209" i="9"/>
  <c r="Y209" i="9"/>
  <c r="AE209" i="9"/>
  <c r="G216" i="9"/>
  <c r="M216" i="9"/>
  <c r="S216" i="9"/>
  <c r="Y216" i="9"/>
  <c r="AE216" i="9"/>
  <c r="D218" i="9"/>
  <c r="G224" i="9"/>
  <c r="M224" i="9"/>
  <c r="S224" i="9"/>
  <c r="Y224" i="9"/>
  <c r="AE224" i="9"/>
  <c r="D226" i="9"/>
  <c r="G231" i="9"/>
  <c r="M231" i="9"/>
  <c r="S231" i="9"/>
  <c r="Y231" i="9"/>
  <c r="AE231" i="9"/>
  <c r="D233" i="9"/>
  <c r="S233" i="9"/>
  <c r="G277" i="9"/>
  <c r="G276" i="9"/>
  <c r="Y276" i="9"/>
  <c r="Y277" i="9"/>
  <c r="AD300" i="9"/>
  <c r="Q301" i="9"/>
  <c r="T231" i="9"/>
  <c r="G232" i="9"/>
  <c r="E251" i="9"/>
  <c r="E250" i="9"/>
  <c r="K251" i="9"/>
  <c r="K250" i="9"/>
  <c r="Q251" i="9"/>
  <c r="Q250" i="9"/>
  <c r="W251" i="9"/>
  <c r="W250" i="9"/>
  <c r="AC251" i="9"/>
  <c r="AC250" i="9"/>
  <c r="AI251" i="9"/>
  <c r="AI250" i="9"/>
  <c r="X263" i="9"/>
  <c r="X264" i="9"/>
  <c r="H277" i="9"/>
  <c r="H276" i="9"/>
  <c r="H275" i="9"/>
  <c r="N276" i="9"/>
  <c r="N275" i="9"/>
  <c r="T277" i="9"/>
  <c r="T275" i="9"/>
  <c r="Z276" i="9"/>
  <c r="Z277" i="9"/>
  <c r="Z275" i="9"/>
  <c r="AF276" i="9"/>
  <c r="AF275" i="9"/>
  <c r="G275" i="9"/>
  <c r="S275" i="9"/>
  <c r="AE275" i="9"/>
  <c r="AB302" i="9"/>
  <c r="AI318" i="9"/>
  <c r="I216" i="9"/>
  <c r="O216" i="9"/>
  <c r="U216" i="9"/>
  <c r="AA216" i="9"/>
  <c r="I224" i="9"/>
  <c r="O224" i="9"/>
  <c r="U224" i="9"/>
  <c r="AA224" i="9"/>
  <c r="I231" i="9"/>
  <c r="O231" i="9"/>
  <c r="U231" i="9"/>
  <c r="AA231" i="9"/>
  <c r="F251" i="9"/>
  <c r="F250" i="9"/>
  <c r="F249" i="9"/>
  <c r="L251" i="9"/>
  <c r="L250" i="9"/>
  <c r="L249" i="9"/>
  <c r="R251" i="9"/>
  <c r="R250" i="9"/>
  <c r="R249" i="9"/>
  <c r="X251" i="9"/>
  <c r="X250" i="9"/>
  <c r="X249" i="9"/>
  <c r="AD251" i="9"/>
  <c r="AD250" i="9"/>
  <c r="AD249" i="9"/>
  <c r="I251" i="9"/>
  <c r="O251" i="9"/>
  <c r="U251" i="9"/>
  <c r="AA251" i="9"/>
  <c r="AG251" i="9"/>
  <c r="Y263" i="9"/>
  <c r="AE263" i="9"/>
  <c r="Y264" i="9"/>
  <c r="AE264" i="9"/>
  <c r="U276" i="9"/>
  <c r="U290" i="9"/>
  <c r="AC290" i="9"/>
  <c r="E300" i="9"/>
  <c r="K300" i="9"/>
  <c r="Q300" i="9"/>
  <c r="W300" i="9"/>
  <c r="AC300" i="9"/>
  <c r="AI300" i="9"/>
  <c r="M300" i="9"/>
  <c r="AE300" i="9"/>
  <c r="H301" i="9"/>
  <c r="Z301" i="9"/>
  <c r="O319" i="9"/>
  <c r="AG319" i="9"/>
  <c r="J395" i="9"/>
  <c r="P395" i="9"/>
  <c r="V395" i="9"/>
  <c r="AB395" i="9"/>
  <c r="AH395" i="9"/>
  <c r="G249" i="9"/>
  <c r="M249" i="9"/>
  <c r="S249" i="9"/>
  <c r="Y249" i="9"/>
  <c r="AE249" i="9"/>
  <c r="G263" i="9"/>
  <c r="M263" i="9"/>
  <c r="T263" i="9"/>
  <c r="Z263" i="9"/>
  <c r="AF263" i="9"/>
  <c r="G264" i="9"/>
  <c r="M264" i="9"/>
  <c r="I275" i="9"/>
  <c r="O275" i="9"/>
  <c r="U275" i="9"/>
  <c r="AA275" i="9"/>
  <c r="AG275" i="9"/>
  <c r="V276" i="9"/>
  <c r="R277" i="9"/>
  <c r="V290" i="9"/>
  <c r="AD290" i="9"/>
  <c r="N300" i="9"/>
  <c r="AF300" i="9"/>
  <c r="T318" i="9"/>
  <c r="F356" i="9"/>
  <c r="F355" i="9"/>
  <c r="L356" i="9"/>
  <c r="L355" i="9"/>
  <c r="R356" i="9"/>
  <c r="R355" i="9"/>
  <c r="X356" i="9"/>
  <c r="X355" i="9"/>
  <c r="AD356" i="9"/>
  <c r="AD355" i="9"/>
  <c r="AE379" i="9"/>
  <c r="H249" i="9"/>
  <c r="N249" i="9"/>
  <c r="T249" i="9"/>
  <c r="Z249" i="9"/>
  <c r="AF249" i="9"/>
  <c r="H263" i="9"/>
  <c r="N263" i="9"/>
  <c r="U263" i="9"/>
  <c r="AA263" i="9"/>
  <c r="AG263" i="9"/>
  <c r="Q276" i="9"/>
  <c r="W276" i="9"/>
  <c r="AC276" i="9"/>
  <c r="AI276" i="9"/>
  <c r="J275" i="9"/>
  <c r="P275" i="9"/>
  <c r="V275" i="9"/>
  <c r="AB275" i="9"/>
  <c r="AH275" i="9"/>
  <c r="I276" i="9"/>
  <c r="O276" i="9"/>
  <c r="AG276" i="9"/>
  <c r="AC277" i="9"/>
  <c r="G300" i="9"/>
  <c r="Y300" i="9"/>
  <c r="T301" i="9"/>
  <c r="AE318" i="9"/>
  <c r="I319" i="9"/>
  <c r="AA319" i="9"/>
  <c r="G356" i="9"/>
  <c r="M356" i="9"/>
  <c r="S356" i="9"/>
  <c r="Y356" i="9"/>
  <c r="AE356" i="9"/>
  <c r="I379" i="9"/>
  <c r="H379" i="9"/>
  <c r="H378" i="9"/>
  <c r="AA379" i="9"/>
  <c r="Z379" i="9"/>
  <c r="AG379" i="9"/>
  <c r="AF379" i="9"/>
  <c r="G378" i="9"/>
  <c r="V263" i="9"/>
  <c r="AB263" i="9"/>
  <c r="AH263" i="9"/>
  <c r="AD277" i="9"/>
  <c r="H300" i="9"/>
  <c r="Z300" i="9"/>
  <c r="G355" i="9"/>
  <c r="M355" i="9"/>
  <c r="S355" i="9"/>
  <c r="Y355" i="9"/>
  <c r="AE355" i="9"/>
  <c r="J394" i="9"/>
  <c r="P394" i="9"/>
  <c r="V394" i="9"/>
  <c r="AB394" i="9"/>
  <c r="AH394" i="9"/>
  <c r="H355" i="9"/>
  <c r="N355" i="9"/>
  <c r="T355" i="9"/>
  <c r="Z355" i="9"/>
  <c r="AF355" i="9"/>
  <c r="E394" i="9"/>
  <c r="K394" i="9"/>
  <c r="Q394" i="9"/>
  <c r="W394" i="9"/>
  <c r="AC394" i="9"/>
  <c r="AI394" i="9"/>
  <c r="H378" i="7"/>
  <c r="Z378" i="7"/>
  <c r="AI378" i="7"/>
  <c r="V379" i="7"/>
  <c r="K378" i="7"/>
  <c r="W378" i="7"/>
  <c r="AC378" i="7"/>
  <c r="P378" i="7"/>
  <c r="Q378" i="7"/>
  <c r="E379" i="7"/>
  <c r="AI379" i="7"/>
  <c r="E378" i="7"/>
  <c r="P379" i="7"/>
  <c r="J378" i="7"/>
  <c r="AH378" i="7"/>
  <c r="Q379" i="7"/>
  <c r="T378" i="7"/>
  <c r="G378" i="7"/>
  <c r="M378" i="7"/>
  <c r="S378" i="7"/>
  <c r="Y378" i="7"/>
  <c r="AE378" i="7"/>
  <c r="AB378" i="7"/>
  <c r="W379" i="7"/>
  <c r="J379" i="7"/>
  <c r="H379" i="7"/>
  <c r="N379" i="7"/>
  <c r="T379" i="7"/>
  <c r="Z379" i="7"/>
  <c r="AF379" i="7"/>
  <c r="AB379" i="7"/>
  <c r="V378" i="7"/>
  <c r="K379" i="7"/>
  <c r="AC379" i="7"/>
  <c r="I379" i="7"/>
  <c r="O379" i="7"/>
  <c r="U379" i="7"/>
  <c r="AA379" i="7"/>
  <c r="AG379" i="7"/>
  <c r="N378" i="7"/>
  <c r="AF378" i="7"/>
  <c r="AH379" i="7"/>
  <c r="U318" i="7"/>
  <c r="AA318" i="7"/>
  <c r="AG318" i="7"/>
  <c r="Z290" i="7"/>
  <c r="Z160" i="7"/>
  <c r="AF160" i="7"/>
  <c r="AG161" i="7"/>
  <c r="F132" i="7"/>
  <c r="F10" i="8" s="1"/>
  <c r="AH160" i="7"/>
  <c r="O153" i="7"/>
  <c r="P153" i="7"/>
  <c r="T146" i="7"/>
  <c r="Z139" i="7"/>
  <c r="O140" i="7"/>
  <c r="P161" i="7"/>
  <c r="V161" i="7"/>
  <c r="E161" i="7"/>
  <c r="Q161" i="7"/>
  <c r="W161" i="7"/>
  <c r="AI161" i="7"/>
  <c r="F160" i="7"/>
  <c r="L160" i="7"/>
  <c r="R160" i="7"/>
  <c r="X160" i="7"/>
  <c r="AD160" i="7"/>
  <c r="V162" i="7"/>
  <c r="J161" i="7"/>
  <c r="AB161" i="7"/>
  <c r="AB160" i="7"/>
  <c r="U132" i="7"/>
  <c r="J160" i="7"/>
  <c r="X162" i="7"/>
  <c r="J153" i="7"/>
  <c r="V153" i="7"/>
  <c r="AH153" i="7"/>
  <c r="O154" i="7"/>
  <c r="I132" i="7"/>
  <c r="AG132" i="7"/>
  <c r="O132" i="7"/>
  <c r="Z153" i="7"/>
  <c r="AD153" i="7"/>
  <c r="V155" i="7"/>
  <c r="AA132" i="7"/>
  <c r="AB147" i="7"/>
  <c r="AH147" i="7"/>
  <c r="G132" i="7"/>
  <c r="R132" i="7"/>
  <c r="I140" i="7"/>
  <c r="Y132" i="7"/>
  <c r="Y10" i="8" s="1"/>
  <c r="O98" i="7"/>
  <c r="T83" i="7"/>
  <c r="T85" i="7" s="1"/>
  <c r="U98" i="7"/>
  <c r="AA98" i="7"/>
  <c r="H83" i="7"/>
  <c r="H85" i="7" s="1"/>
  <c r="Z83" i="7"/>
  <c r="F98" i="7"/>
  <c r="L98" i="7"/>
  <c r="R98" i="7"/>
  <c r="X98" i="7"/>
  <c r="AF98" i="7"/>
  <c r="AG98" i="7"/>
  <c r="N98" i="7"/>
  <c r="L99" i="7"/>
  <c r="X83" i="7"/>
  <c r="N99" i="7"/>
  <c r="L83" i="7"/>
  <c r="AE98" i="7"/>
  <c r="F83" i="7"/>
  <c r="F7" i="8" s="1"/>
  <c r="R83" i="7"/>
  <c r="R86" i="7" s="1"/>
  <c r="Y99" i="7"/>
  <c r="AJ23" i="7"/>
  <c r="AJ405" i="7" s="1"/>
  <c r="H70" i="7"/>
  <c r="AC64" i="7"/>
  <c r="Y232" i="7"/>
  <c r="Z232" i="7"/>
  <c r="AH46" i="7"/>
  <c r="Q146" i="7"/>
  <c r="Q148" i="7"/>
  <c r="AI146" i="7"/>
  <c r="M154" i="7"/>
  <c r="V175" i="7"/>
  <c r="V174" i="7"/>
  <c r="V176" i="7"/>
  <c r="G23" i="7"/>
  <c r="E38" i="7"/>
  <c r="K39" i="7"/>
  <c r="W39" i="7"/>
  <c r="E45" i="7"/>
  <c r="Q46" i="7"/>
  <c r="W46" i="7"/>
  <c r="I63" i="7"/>
  <c r="E70" i="7"/>
  <c r="K70" i="7"/>
  <c r="Q71" i="7"/>
  <c r="W71" i="7"/>
  <c r="H72" i="7"/>
  <c r="V132" i="7"/>
  <c r="P140" i="7"/>
  <c r="X148" i="7"/>
  <c r="X146" i="7"/>
  <c r="AD148" i="7"/>
  <c r="AD146" i="7"/>
  <c r="F146" i="7"/>
  <c r="L147" i="7"/>
  <c r="AB148" i="7"/>
  <c r="Q175" i="7"/>
  <c r="W175" i="7"/>
  <c r="AI175" i="7"/>
  <c r="Z174" i="7"/>
  <c r="L181" i="7"/>
  <c r="O183" i="7"/>
  <c r="AG183" i="7"/>
  <c r="I226" i="7"/>
  <c r="I224" i="7"/>
  <c r="U226" i="7"/>
  <c r="U224" i="7"/>
  <c r="AA249" i="7"/>
  <c r="AA72" i="7"/>
  <c r="P147" i="7"/>
  <c r="P146" i="7"/>
  <c r="P148" i="7"/>
  <c r="V147" i="7"/>
  <c r="V148" i="7"/>
  <c r="V146" i="7"/>
  <c r="I174" i="7"/>
  <c r="I176" i="7"/>
  <c r="O174" i="7"/>
  <c r="O176" i="7"/>
  <c r="O175" i="7"/>
  <c r="U174" i="7"/>
  <c r="U176" i="7"/>
  <c r="AG174" i="7"/>
  <c r="AG176" i="7"/>
  <c r="U175" i="7"/>
  <c r="M232" i="7"/>
  <c r="N232" i="7"/>
  <c r="AE232" i="7"/>
  <c r="AF232" i="7"/>
  <c r="AH71" i="7"/>
  <c r="W147" i="7"/>
  <c r="AD147" i="7"/>
  <c r="AC148" i="7"/>
  <c r="AE154" i="7"/>
  <c r="J175" i="7"/>
  <c r="J174" i="7"/>
  <c r="AB175" i="7"/>
  <c r="AB176" i="7"/>
  <c r="AB174" i="7"/>
  <c r="U250" i="7"/>
  <c r="U249" i="7"/>
  <c r="L38" i="7"/>
  <c r="G38" i="7"/>
  <c r="X45" i="7"/>
  <c r="J63" i="7"/>
  <c r="P63" i="7"/>
  <c r="AD70" i="7"/>
  <c r="O72" i="7"/>
  <c r="AD98" i="7"/>
  <c r="G98" i="7"/>
  <c r="G99" i="7"/>
  <c r="R99" i="7"/>
  <c r="L132" i="7"/>
  <c r="X132" i="7"/>
  <c r="X10" i="8" s="1"/>
  <c r="AE132" i="7"/>
  <c r="S132" i="7"/>
  <c r="Y146" i="7"/>
  <c r="Y147" i="7"/>
  <c r="L146" i="7"/>
  <c r="D148" i="7"/>
  <c r="R153" i="7"/>
  <c r="S154" i="7"/>
  <c r="AA161" i="7"/>
  <c r="F174" i="7"/>
  <c r="R174" i="7"/>
  <c r="AD174" i="7"/>
  <c r="H174" i="7"/>
  <c r="AF174" i="7"/>
  <c r="N181" i="7"/>
  <c r="O182" i="7"/>
  <c r="H210" i="7"/>
  <c r="I210" i="7"/>
  <c r="N210" i="7"/>
  <c r="O210" i="7"/>
  <c r="T210" i="7"/>
  <c r="U210" i="7"/>
  <c r="Z210" i="7"/>
  <c r="AA210" i="7"/>
  <c r="Z198" i="7"/>
  <c r="AG251" i="7"/>
  <c r="N64" i="7"/>
  <c r="AH146" i="7"/>
  <c r="L153" i="7"/>
  <c r="P175" i="7"/>
  <c r="P176" i="7"/>
  <c r="P174" i="7"/>
  <c r="AH175" i="7"/>
  <c r="AH174" i="7"/>
  <c r="M198" i="7"/>
  <c r="O250" i="7"/>
  <c r="O251" i="7"/>
  <c r="AC38" i="7"/>
  <c r="G70" i="7"/>
  <c r="M70" i="7"/>
  <c r="S70" i="7"/>
  <c r="Y70" i="7"/>
  <c r="AE70" i="7"/>
  <c r="V70" i="7"/>
  <c r="H98" i="7"/>
  <c r="S99" i="7"/>
  <c r="AG139" i="7"/>
  <c r="H146" i="7"/>
  <c r="X153" i="7"/>
  <c r="L174" i="7"/>
  <c r="E175" i="7"/>
  <c r="J176" i="7"/>
  <c r="AH176" i="7"/>
  <c r="I181" i="7"/>
  <c r="I183" i="7"/>
  <c r="U181" i="7"/>
  <c r="U182" i="7"/>
  <c r="AA181" i="7"/>
  <c r="AA182" i="7"/>
  <c r="AA183" i="7"/>
  <c r="AG182" i="7"/>
  <c r="U183" i="7"/>
  <c r="U197" i="7"/>
  <c r="D204" i="7"/>
  <c r="AD202" i="7"/>
  <c r="L202" i="7"/>
  <c r="J203" i="7"/>
  <c r="J204" i="7"/>
  <c r="J202" i="7"/>
  <c r="P203" i="7"/>
  <c r="P202" i="7"/>
  <c r="V203" i="7"/>
  <c r="V204" i="7"/>
  <c r="AB203" i="7"/>
  <c r="AB204" i="7"/>
  <c r="AB202" i="7"/>
  <c r="AH203" i="7"/>
  <c r="AH202" i="7"/>
  <c r="AH204" i="7"/>
  <c r="O71" i="7"/>
  <c r="J139" i="7"/>
  <c r="J147" i="7"/>
  <c r="J146" i="7"/>
  <c r="AB146" i="7"/>
  <c r="F153" i="7"/>
  <c r="AA174" i="7"/>
  <c r="AA176" i="7"/>
  <c r="G232" i="7"/>
  <c r="S232" i="7"/>
  <c r="T232" i="7"/>
  <c r="H232" i="7"/>
  <c r="X174" i="7"/>
  <c r="I250" i="7"/>
  <c r="I249" i="7"/>
  <c r="AA250" i="7"/>
  <c r="AA251" i="7"/>
  <c r="H38" i="7"/>
  <c r="N38" i="7"/>
  <c r="Z38" i="7"/>
  <c r="AF38" i="7"/>
  <c r="AH39" i="7"/>
  <c r="H46" i="7"/>
  <c r="AA46" i="7"/>
  <c r="F64" i="7"/>
  <c r="L64" i="7"/>
  <c r="R64" i="7"/>
  <c r="X64" i="7"/>
  <c r="AD64" i="7"/>
  <c r="Q63" i="7"/>
  <c r="T71" i="7"/>
  <c r="AB70" i="7"/>
  <c r="AG99" i="7"/>
  <c r="P132" i="7"/>
  <c r="U140" i="7"/>
  <c r="AG140" i="7"/>
  <c r="H140" i="7"/>
  <c r="AG141" i="7"/>
  <c r="I146" i="7"/>
  <c r="I148" i="7"/>
  <c r="O146" i="7"/>
  <c r="U146" i="7"/>
  <c r="AA146" i="7"/>
  <c r="AG146" i="7"/>
  <c r="AG148" i="7"/>
  <c r="O148" i="7"/>
  <c r="E153" i="7"/>
  <c r="E155" i="7"/>
  <c r="N174" i="7"/>
  <c r="I175" i="7"/>
  <c r="J182" i="7"/>
  <c r="J181" i="7"/>
  <c r="J183" i="7"/>
  <c r="P182" i="7"/>
  <c r="P181" i="7"/>
  <c r="V182" i="7"/>
  <c r="V183" i="7"/>
  <c r="V181" i="7"/>
  <c r="AB182" i="7"/>
  <c r="AB183" i="7"/>
  <c r="AB181" i="7"/>
  <c r="AH182" i="7"/>
  <c r="AH181" i="7"/>
  <c r="X181" i="7"/>
  <c r="L218" i="7"/>
  <c r="L216" i="7"/>
  <c r="R218" i="7"/>
  <c r="R216" i="7"/>
  <c r="F216" i="7"/>
  <c r="U251" i="7"/>
  <c r="G153" i="7"/>
  <c r="Y153" i="7"/>
  <c r="S153" i="7"/>
  <c r="AE153" i="7"/>
  <c r="Y154" i="7"/>
  <c r="AH155" i="7"/>
  <c r="I160" i="7"/>
  <c r="O160" i="7"/>
  <c r="U160" i="7"/>
  <c r="AA160" i="7"/>
  <c r="AG160" i="7"/>
  <c r="I161" i="7"/>
  <c r="O162" i="7"/>
  <c r="AA162" i="7"/>
  <c r="R183" i="7"/>
  <c r="F198" i="7"/>
  <c r="N197" i="7"/>
  <c r="AF198" i="7"/>
  <c r="O198" i="7"/>
  <c r="U203" i="7"/>
  <c r="F211" i="7"/>
  <c r="AA217" i="7"/>
  <c r="J218" i="7"/>
  <c r="Z225" i="7"/>
  <c r="V263" i="7"/>
  <c r="J275" i="7"/>
  <c r="P275" i="7"/>
  <c r="V275" i="7"/>
  <c r="AB275" i="7"/>
  <c r="Q275" i="7"/>
  <c r="AI275" i="7"/>
  <c r="D277" i="7"/>
  <c r="W277" i="7"/>
  <c r="P301" i="7"/>
  <c r="AH161" i="7"/>
  <c r="O161" i="7"/>
  <c r="P162" i="7"/>
  <c r="AB162" i="7"/>
  <c r="G203" i="7"/>
  <c r="M203" i="7"/>
  <c r="S203" i="7"/>
  <c r="Y203" i="7"/>
  <c r="AE203" i="7"/>
  <c r="AA203" i="7"/>
  <c r="S204" i="7"/>
  <c r="V209" i="7"/>
  <c r="P211" i="7"/>
  <c r="AH211" i="7"/>
  <c r="I216" i="7"/>
  <c r="P216" i="7"/>
  <c r="AF216" i="7"/>
  <c r="AG217" i="7"/>
  <c r="AD225" i="7"/>
  <c r="AF225" i="7"/>
  <c r="AF250" i="7"/>
  <c r="E263" i="7"/>
  <c r="AB263" i="7"/>
  <c r="W265" i="7"/>
  <c r="S275" i="7"/>
  <c r="J276" i="7"/>
  <c r="E277" i="7"/>
  <c r="H301" i="7"/>
  <c r="N301" i="7"/>
  <c r="T301" i="7"/>
  <c r="Z301" i="7"/>
  <c r="AF301" i="7"/>
  <c r="Z302" i="7"/>
  <c r="T318" i="7"/>
  <c r="Z318" i="7"/>
  <c r="AF318" i="7"/>
  <c r="V318" i="7"/>
  <c r="Z319" i="7"/>
  <c r="AG203" i="7"/>
  <c r="AH216" i="7"/>
  <c r="G225" i="7"/>
  <c r="M225" i="7"/>
  <c r="S225" i="7"/>
  <c r="F226" i="7"/>
  <c r="M250" i="7"/>
  <c r="S250" i="7"/>
  <c r="Y250" i="7"/>
  <c r="F251" i="7"/>
  <c r="R251" i="7"/>
  <c r="AD251" i="7"/>
  <c r="I263" i="7"/>
  <c r="AH263" i="7"/>
  <c r="E275" i="7"/>
  <c r="W275" i="7"/>
  <c r="P276" i="7"/>
  <c r="U301" i="7"/>
  <c r="AG301" i="7"/>
  <c r="AB301" i="7"/>
  <c r="AF302" i="7"/>
  <c r="AB318" i="7"/>
  <c r="AF319" i="7"/>
  <c r="M153" i="7"/>
  <c r="U161" i="7"/>
  <c r="I162" i="7"/>
  <c r="U162" i="7"/>
  <c r="AG162" i="7"/>
  <c r="H182" i="7"/>
  <c r="N182" i="7"/>
  <c r="T182" i="7"/>
  <c r="Z182" i="7"/>
  <c r="AF182" i="7"/>
  <c r="I202" i="7"/>
  <c r="O202" i="7"/>
  <c r="U202" i="7"/>
  <c r="AA202" i="7"/>
  <c r="AG202" i="7"/>
  <c r="M204" i="7"/>
  <c r="AE204" i="7"/>
  <c r="G210" i="7"/>
  <c r="M210" i="7"/>
  <c r="S210" i="7"/>
  <c r="Y210" i="7"/>
  <c r="AE210" i="7"/>
  <c r="J209" i="7"/>
  <c r="AB209" i="7"/>
  <c r="J211" i="7"/>
  <c r="AB211" i="7"/>
  <c r="V216" i="7"/>
  <c r="I217" i="7"/>
  <c r="H225" i="7"/>
  <c r="L226" i="7"/>
  <c r="F232" i="7"/>
  <c r="L232" i="7"/>
  <c r="R232" i="7"/>
  <c r="X232" i="7"/>
  <c r="AD232" i="7"/>
  <c r="O231" i="7"/>
  <c r="H250" i="7"/>
  <c r="H264" i="7"/>
  <c r="N264" i="7"/>
  <c r="T264" i="7"/>
  <c r="Z264" i="7"/>
  <c r="AF264" i="7"/>
  <c r="K263" i="7"/>
  <c r="AC265" i="7"/>
  <c r="G275" i="7"/>
  <c r="V276" i="7"/>
  <c r="J277" i="7"/>
  <c r="AH301" i="7"/>
  <c r="AH318" i="7"/>
  <c r="AH56" i="7"/>
  <c r="Z56" i="7"/>
  <c r="H57" i="7"/>
  <c r="T57" i="7"/>
  <c r="H58" i="7"/>
  <c r="M46" i="7"/>
  <c r="I46" i="7"/>
  <c r="AG46" i="7"/>
  <c r="X47" i="7"/>
  <c r="J45" i="7"/>
  <c r="AG47" i="7"/>
  <c r="K40" i="7"/>
  <c r="R39" i="7"/>
  <c r="V38" i="7"/>
  <c r="F31" i="7"/>
  <c r="E23" i="7"/>
  <c r="L31" i="7"/>
  <c r="AD30" i="7"/>
  <c r="H31" i="7"/>
  <c r="S30" i="7"/>
  <c r="Y30" i="7"/>
  <c r="O31" i="7"/>
  <c r="F70" i="7"/>
  <c r="M71" i="7"/>
  <c r="Q72" i="7"/>
  <c r="AC70" i="7"/>
  <c r="AD72" i="7"/>
  <c r="AC23" i="7"/>
  <c r="N70" i="7"/>
  <c r="AI70" i="7"/>
  <c r="U72" i="7"/>
  <c r="AE72" i="7"/>
  <c r="AE23" i="7"/>
  <c r="K23" i="7"/>
  <c r="I70" i="7"/>
  <c r="E71" i="7"/>
  <c r="W72" i="7"/>
  <c r="K71" i="7"/>
  <c r="E72" i="7"/>
  <c r="U70" i="7"/>
  <c r="I71" i="7"/>
  <c r="AG71" i="7"/>
  <c r="K63" i="7"/>
  <c r="W64" i="7"/>
  <c r="G64" i="7"/>
  <c r="O64" i="7"/>
  <c r="AF64" i="7"/>
  <c r="H64" i="7"/>
  <c r="R65" i="7"/>
  <c r="V64" i="7"/>
  <c r="AF63" i="7"/>
  <c r="N65" i="7"/>
  <c r="W57" i="7"/>
  <c r="AC57" i="7"/>
  <c r="V56" i="7"/>
  <c r="I57" i="7"/>
  <c r="AE57" i="7"/>
  <c r="Z58" i="7"/>
  <c r="T56" i="7"/>
  <c r="AA57" i="7"/>
  <c r="J23" i="7"/>
  <c r="J57" i="7"/>
  <c r="AF57" i="7"/>
  <c r="N58" i="7"/>
  <c r="AA58" i="7"/>
  <c r="U58" i="7"/>
  <c r="I58" i="7"/>
  <c r="AA56" i="7"/>
  <c r="AH57" i="7"/>
  <c r="V23" i="7"/>
  <c r="O56" i="7"/>
  <c r="AG56" i="7"/>
  <c r="P57" i="7"/>
  <c r="U46" i="7"/>
  <c r="T46" i="7"/>
  <c r="E47" i="7"/>
  <c r="Q47" i="7"/>
  <c r="Z47" i="7"/>
  <c r="O46" i="7"/>
  <c r="N45" i="7"/>
  <c r="AB45" i="7"/>
  <c r="AI45" i="7"/>
  <c r="Z46" i="7"/>
  <c r="H47" i="7"/>
  <c r="I47" i="7"/>
  <c r="R45" i="7"/>
  <c r="AD45" i="7"/>
  <c r="F45" i="7"/>
  <c r="AC46" i="7"/>
  <c r="U47" i="7"/>
  <c r="W47" i="7"/>
  <c r="Q23" i="7"/>
  <c r="AF23" i="7"/>
  <c r="O38" i="7"/>
  <c r="R23" i="7"/>
  <c r="E39" i="7"/>
  <c r="L39" i="7"/>
  <c r="Z31" i="7"/>
  <c r="L23" i="7"/>
  <c r="X23" i="7"/>
  <c r="L32" i="7"/>
  <c r="M31" i="7"/>
  <c r="N23" i="7"/>
  <c r="Y23" i="7"/>
  <c r="P30" i="7"/>
  <c r="V30" i="7"/>
  <c r="Z23" i="7"/>
  <c r="S32" i="7"/>
  <c r="J30" i="7"/>
  <c r="Q30" i="7"/>
  <c r="X30" i="7"/>
  <c r="AE30" i="7"/>
  <c r="V31" i="7"/>
  <c r="AC31" i="7"/>
  <c r="D32" i="7"/>
  <c r="T40" i="7"/>
  <c r="T38" i="7"/>
  <c r="T39" i="7"/>
  <c r="AA39" i="7"/>
  <c r="AF40" i="7"/>
  <c r="D99" i="7"/>
  <c r="AD97" i="7"/>
  <c r="W97" i="7"/>
  <c r="E98" i="7"/>
  <c r="AC97" i="7"/>
  <c r="H97" i="7"/>
  <c r="D83" i="7"/>
  <c r="AL84" i="7" s="1"/>
  <c r="AI97" i="7"/>
  <c r="N97" i="7"/>
  <c r="T97" i="7"/>
  <c r="E97" i="7"/>
  <c r="Z97" i="7"/>
  <c r="J99" i="7"/>
  <c r="J83" i="7"/>
  <c r="K98" i="7"/>
  <c r="J98" i="7"/>
  <c r="P99" i="7"/>
  <c r="P97" i="7"/>
  <c r="P83" i="7"/>
  <c r="P7" i="8" s="1"/>
  <c r="Q98" i="7"/>
  <c r="P98" i="7"/>
  <c r="V99" i="7"/>
  <c r="V97" i="7"/>
  <c r="V83" i="7"/>
  <c r="V7" i="8" s="1"/>
  <c r="AB99" i="7"/>
  <c r="AB98" i="7"/>
  <c r="AB83" i="7"/>
  <c r="AB97" i="7"/>
  <c r="AH99" i="7"/>
  <c r="AI98" i="7"/>
  <c r="AH98" i="7"/>
  <c r="AH83" i="7"/>
  <c r="AH97" i="7"/>
  <c r="E140" i="7"/>
  <c r="E132" i="7"/>
  <c r="E139" i="7"/>
  <c r="K141" i="7"/>
  <c r="K140" i="7"/>
  <c r="K132" i="7"/>
  <c r="K10" i="8" s="1"/>
  <c r="Q141" i="7"/>
  <c r="Q139" i="7"/>
  <c r="Q140" i="7"/>
  <c r="Q132" i="7"/>
  <c r="Q10" i="8" s="1"/>
  <c r="W140" i="7"/>
  <c r="W139" i="7"/>
  <c r="W141" i="7"/>
  <c r="AC141" i="7"/>
  <c r="AC132" i="7"/>
  <c r="AD140" i="7"/>
  <c r="AC139" i="7"/>
  <c r="AC140" i="7"/>
  <c r="AI141" i="7"/>
  <c r="AI140" i="7"/>
  <c r="AI132" i="7"/>
  <c r="AI10" i="8" s="1"/>
  <c r="AI139" i="7"/>
  <c r="H23" i="7"/>
  <c r="P23" i="7"/>
  <c r="W23" i="7"/>
  <c r="AD23" i="7"/>
  <c r="K30" i="7"/>
  <c r="R30" i="7"/>
  <c r="AG30" i="7"/>
  <c r="I31" i="7"/>
  <c r="P31" i="7"/>
  <c r="W31" i="7"/>
  <c r="AD31" i="7"/>
  <c r="F32" i="7"/>
  <c r="M32" i="7"/>
  <c r="AH32" i="7"/>
  <c r="I38" i="7"/>
  <c r="P38" i="7"/>
  <c r="W38" i="7"/>
  <c r="AD38" i="7"/>
  <c r="F39" i="7"/>
  <c r="N39" i="7"/>
  <c r="U39" i="7"/>
  <c r="AB39" i="7"/>
  <c r="AI39" i="7"/>
  <c r="L40" i="7"/>
  <c r="W40" i="7"/>
  <c r="I45" i="7"/>
  <c r="V46" i="7"/>
  <c r="AC58" i="7"/>
  <c r="X85" i="7"/>
  <c r="X86" i="7"/>
  <c r="K97" i="7"/>
  <c r="W98" i="7"/>
  <c r="K139" i="7"/>
  <c r="E30" i="7"/>
  <c r="L30" i="7"/>
  <c r="AA30" i="7"/>
  <c r="AH30" i="7"/>
  <c r="J31" i="7"/>
  <c r="Q31" i="7"/>
  <c r="X31" i="7"/>
  <c r="AF31" i="7"/>
  <c r="AB32" i="7"/>
  <c r="J38" i="7"/>
  <c r="Q38" i="7"/>
  <c r="X38" i="7"/>
  <c r="AE38" i="7"/>
  <c r="H39" i="7"/>
  <c r="O39" i="7"/>
  <c r="V39" i="7"/>
  <c r="AC39" i="7"/>
  <c r="E40" i="7"/>
  <c r="N40" i="7"/>
  <c r="D47" i="7"/>
  <c r="AA45" i="7"/>
  <c r="T45" i="7"/>
  <c r="AG45" i="7"/>
  <c r="Z45" i="7"/>
  <c r="J47" i="7"/>
  <c r="J46" i="7"/>
  <c r="P47" i="7"/>
  <c r="P46" i="7"/>
  <c r="P45" i="7"/>
  <c r="AB47" i="7"/>
  <c r="AB46" i="7"/>
  <c r="AH47" i="7"/>
  <c r="AH45" i="7"/>
  <c r="O45" i="7"/>
  <c r="AC45" i="7"/>
  <c r="K46" i="7"/>
  <c r="K58" i="7"/>
  <c r="K57" i="7"/>
  <c r="Q56" i="7"/>
  <c r="Q58" i="7"/>
  <c r="W56" i="7"/>
  <c r="W58" i="7"/>
  <c r="AI57" i="7"/>
  <c r="AI56" i="7"/>
  <c r="AC56" i="7"/>
  <c r="J97" i="7"/>
  <c r="W132" i="7"/>
  <c r="W10" i="8" s="1"/>
  <c r="D23" i="7"/>
  <c r="G31" i="7"/>
  <c r="S31" i="7"/>
  <c r="Y31" i="7"/>
  <c r="AE31" i="7"/>
  <c r="F30" i="7"/>
  <c r="M30" i="7"/>
  <c r="U30" i="7"/>
  <c r="AB30" i="7"/>
  <c r="AI30" i="7"/>
  <c r="K31" i="7"/>
  <c r="R31" i="7"/>
  <c r="V32" i="7"/>
  <c r="AD32" i="7"/>
  <c r="K38" i="7"/>
  <c r="R38" i="7"/>
  <c r="Y38" i="7"/>
  <c r="AG38" i="7"/>
  <c r="I39" i="7"/>
  <c r="P39" i="7"/>
  <c r="AD39" i="7"/>
  <c r="Z40" i="7"/>
  <c r="K45" i="7"/>
  <c r="Q45" i="7"/>
  <c r="AF45" i="7"/>
  <c r="F57" i="7"/>
  <c r="G57" i="7"/>
  <c r="F56" i="7"/>
  <c r="L57" i="7"/>
  <c r="L58" i="7"/>
  <c r="M57" i="7"/>
  <c r="R57" i="7"/>
  <c r="R58" i="7"/>
  <c r="X57" i="7"/>
  <c r="X56" i="7"/>
  <c r="X58" i="7"/>
  <c r="AD57" i="7"/>
  <c r="AD56" i="7"/>
  <c r="AD58" i="7"/>
  <c r="E56" i="7"/>
  <c r="R56" i="7"/>
  <c r="Q84" i="7"/>
  <c r="G84" i="7"/>
  <c r="G85" i="7"/>
  <c r="S84" i="7"/>
  <c r="S86" i="7"/>
  <c r="Y86" i="7"/>
  <c r="Q97" i="7"/>
  <c r="H30" i="7"/>
  <c r="N30" i="7"/>
  <c r="T30" i="7"/>
  <c r="Z30" i="7"/>
  <c r="AF30" i="7"/>
  <c r="G30" i="7"/>
  <c r="O30" i="7"/>
  <c r="AC30" i="7"/>
  <c r="E31" i="7"/>
  <c r="T31" i="7"/>
  <c r="AA31" i="7"/>
  <c r="AH31" i="7"/>
  <c r="P32" i="7"/>
  <c r="AE32" i="7"/>
  <c r="S38" i="7"/>
  <c r="AA38" i="7"/>
  <c r="AH38" i="7"/>
  <c r="J39" i="7"/>
  <c r="Q39" i="7"/>
  <c r="X39" i="7"/>
  <c r="AF39" i="7"/>
  <c r="H40" i="7"/>
  <c r="R40" i="7"/>
  <c r="I65" i="7"/>
  <c r="I64" i="7"/>
  <c r="O63" i="7"/>
  <c r="O65" i="7"/>
  <c r="U64" i="7"/>
  <c r="U63" i="7"/>
  <c r="U65" i="7"/>
  <c r="AA64" i="7"/>
  <c r="AA63" i="7"/>
  <c r="AA65" i="7"/>
  <c r="AG64" i="7"/>
  <c r="AG63" i="7"/>
  <c r="F86" i="7"/>
  <c r="F84" i="7"/>
  <c r="AD84" i="7"/>
  <c r="AD86" i="7"/>
  <c r="X97" i="7"/>
  <c r="V98" i="7"/>
  <c r="E141" i="7"/>
  <c r="AH23" i="7"/>
  <c r="F23" i="7"/>
  <c r="M23" i="7"/>
  <c r="T23" i="7"/>
  <c r="AB23" i="7"/>
  <c r="AI23" i="7"/>
  <c r="I30" i="7"/>
  <c r="N31" i="7"/>
  <c r="U31" i="7"/>
  <c r="Y32" i="7"/>
  <c r="AF32" i="7"/>
  <c r="G39" i="7"/>
  <c r="M40" i="7"/>
  <c r="M39" i="7"/>
  <c r="S39" i="7"/>
  <c r="Y39" i="7"/>
  <c r="AE40" i="7"/>
  <c r="AE39" i="7"/>
  <c r="F38" i="7"/>
  <c r="M38" i="7"/>
  <c r="U38" i="7"/>
  <c r="AB38" i="7"/>
  <c r="AI38" i="7"/>
  <c r="Z39" i="7"/>
  <c r="AG39" i="7"/>
  <c r="S40" i="7"/>
  <c r="G45" i="7"/>
  <c r="G47" i="7"/>
  <c r="G46" i="7"/>
  <c r="M45" i="7"/>
  <c r="M47" i="7"/>
  <c r="N46" i="7"/>
  <c r="S45" i="7"/>
  <c r="Y45" i="7"/>
  <c r="Y46" i="7"/>
  <c r="Y47" i="7"/>
  <c r="AE45" i="7"/>
  <c r="AF46" i="7"/>
  <c r="AE46" i="7"/>
  <c r="H45" i="7"/>
  <c r="V45" i="7"/>
  <c r="E46" i="7"/>
  <c r="S46" i="7"/>
  <c r="K56" i="7"/>
  <c r="E57" i="7"/>
  <c r="Q57" i="7"/>
  <c r="D65" i="7"/>
  <c r="E64" i="7"/>
  <c r="AC63" i="7"/>
  <c r="H63" i="7"/>
  <c r="AI63" i="7"/>
  <c r="N63" i="7"/>
  <c r="T63" i="7"/>
  <c r="E63" i="7"/>
  <c r="Z63" i="7"/>
  <c r="J65" i="7"/>
  <c r="K64" i="7"/>
  <c r="J64" i="7"/>
  <c r="P65" i="7"/>
  <c r="Q64" i="7"/>
  <c r="P64" i="7"/>
  <c r="V65" i="7"/>
  <c r="V63" i="7"/>
  <c r="AB65" i="7"/>
  <c r="AB64" i="7"/>
  <c r="AB63" i="7"/>
  <c r="AH65" i="7"/>
  <c r="AI64" i="7"/>
  <c r="AH64" i="7"/>
  <c r="AH63" i="7"/>
  <c r="W63" i="7"/>
  <c r="I97" i="7"/>
  <c r="O97" i="7"/>
  <c r="AF97" i="7"/>
  <c r="AC98" i="7"/>
  <c r="H147" i="7"/>
  <c r="H148" i="7"/>
  <c r="H132" i="7"/>
  <c r="H10" i="8" s="1"/>
  <c r="I147" i="7"/>
  <c r="N147" i="7"/>
  <c r="N148" i="7"/>
  <c r="N146" i="7"/>
  <c r="N132" i="7"/>
  <c r="N10" i="8" s="1"/>
  <c r="T147" i="7"/>
  <c r="T148" i="7"/>
  <c r="T132" i="7"/>
  <c r="T10" i="8" s="1"/>
  <c r="U147" i="7"/>
  <c r="Z147" i="7"/>
  <c r="Z148" i="7"/>
  <c r="AA147" i="7"/>
  <c r="Z132" i="7"/>
  <c r="Z10" i="8" s="1"/>
  <c r="Z146" i="7"/>
  <c r="AF147" i="7"/>
  <c r="AF148" i="7"/>
  <c r="AF146" i="7"/>
  <c r="AF132" i="7"/>
  <c r="AF10" i="8" s="1"/>
  <c r="E198" i="7"/>
  <c r="I23" i="7"/>
  <c r="O23" i="7"/>
  <c r="U23" i="7"/>
  <c r="AA23" i="7"/>
  <c r="AG23" i="7"/>
  <c r="W45" i="7"/>
  <c r="AI46" i="7"/>
  <c r="K47" i="7"/>
  <c r="R47" i="7"/>
  <c r="G56" i="7"/>
  <c r="M56" i="7"/>
  <c r="S56" i="7"/>
  <c r="Y56" i="7"/>
  <c r="AE56" i="7"/>
  <c r="N56" i="7"/>
  <c r="U56" i="7"/>
  <c r="AB56" i="7"/>
  <c r="S57" i="7"/>
  <c r="Z57" i="7"/>
  <c r="AG57" i="7"/>
  <c r="O58" i="7"/>
  <c r="R63" i="7"/>
  <c r="F65" i="7"/>
  <c r="P70" i="7"/>
  <c r="W70" i="7"/>
  <c r="G71" i="7"/>
  <c r="N71" i="7"/>
  <c r="AB71" i="7"/>
  <c r="AI71" i="7"/>
  <c r="K72" i="7"/>
  <c r="Y72" i="7"/>
  <c r="M83" i="7"/>
  <c r="M7" i="8" s="1"/>
  <c r="AE83" i="7"/>
  <c r="AE7" i="8" s="1"/>
  <c r="W86" i="7"/>
  <c r="R97" i="7"/>
  <c r="AG97" i="7"/>
  <c r="I98" i="7"/>
  <c r="F99" i="7"/>
  <c r="AA99" i="7"/>
  <c r="J132" i="7"/>
  <c r="J10" i="8" s="1"/>
  <c r="F141" i="7"/>
  <c r="F140" i="7"/>
  <c r="L141" i="7"/>
  <c r="L140" i="7"/>
  <c r="R141" i="7"/>
  <c r="R140" i="7"/>
  <c r="X141" i="7"/>
  <c r="X140" i="7"/>
  <c r="L139" i="7"/>
  <c r="T139" i="7"/>
  <c r="AA139" i="7"/>
  <c r="AH139" i="7"/>
  <c r="J140" i="7"/>
  <c r="AA140" i="7"/>
  <c r="U141" i="7"/>
  <c r="AH141" i="7"/>
  <c r="AE146" i="7"/>
  <c r="M147" i="7"/>
  <c r="H154" i="7"/>
  <c r="H155" i="7"/>
  <c r="N154" i="7"/>
  <c r="N155" i="7"/>
  <c r="N153" i="7"/>
  <c r="T154" i="7"/>
  <c r="T155" i="7"/>
  <c r="T153" i="7"/>
  <c r="Z154" i="7"/>
  <c r="Z155" i="7"/>
  <c r="AF154" i="7"/>
  <c r="AF155" i="7"/>
  <c r="AF153" i="7"/>
  <c r="E183" i="7"/>
  <c r="F182" i="7"/>
  <c r="E182" i="7"/>
  <c r="E181" i="7"/>
  <c r="K183" i="7"/>
  <c r="L182" i="7"/>
  <c r="K182" i="7"/>
  <c r="K181" i="7"/>
  <c r="Q183" i="7"/>
  <c r="R182" i="7"/>
  <c r="Q182" i="7"/>
  <c r="Q181" i="7"/>
  <c r="W183" i="7"/>
  <c r="X182" i="7"/>
  <c r="W182" i="7"/>
  <c r="W181" i="7"/>
  <c r="AC183" i="7"/>
  <c r="AD182" i="7"/>
  <c r="AC182" i="7"/>
  <c r="AC181" i="7"/>
  <c r="AI183" i="7"/>
  <c r="AI182" i="7"/>
  <c r="AI181" i="7"/>
  <c r="L63" i="7"/>
  <c r="Y64" i="7"/>
  <c r="J70" i="7"/>
  <c r="Q70" i="7"/>
  <c r="X70" i="7"/>
  <c r="AF70" i="7"/>
  <c r="H71" i="7"/>
  <c r="V71" i="7"/>
  <c r="AC71" i="7"/>
  <c r="S72" i="7"/>
  <c r="Q86" i="7"/>
  <c r="L97" i="7"/>
  <c r="AA97" i="7"/>
  <c r="Y98" i="7"/>
  <c r="U99" i="7"/>
  <c r="D132" i="7"/>
  <c r="AL133" i="7" s="1"/>
  <c r="Y135" i="7"/>
  <c r="G139" i="7"/>
  <c r="M141" i="7"/>
  <c r="M139" i="7"/>
  <c r="S139" i="7"/>
  <c r="Y139" i="7"/>
  <c r="AE141" i="7"/>
  <c r="AE140" i="7"/>
  <c r="AE139" i="7"/>
  <c r="F139" i="7"/>
  <c r="N139" i="7"/>
  <c r="U139" i="7"/>
  <c r="AB139" i="7"/>
  <c r="S140" i="7"/>
  <c r="J141" i="7"/>
  <c r="Q147" i="7"/>
  <c r="AE147" i="7"/>
  <c r="Y148" i="7"/>
  <c r="AI148" i="7"/>
  <c r="I153" i="7"/>
  <c r="I155" i="7"/>
  <c r="I154" i="7"/>
  <c r="U153" i="7"/>
  <c r="U155" i="7"/>
  <c r="U154" i="7"/>
  <c r="AA153" i="7"/>
  <c r="AA155" i="7"/>
  <c r="AG153" i="7"/>
  <c r="AG154" i="7"/>
  <c r="AA154" i="7"/>
  <c r="O155" i="7"/>
  <c r="G161" i="7"/>
  <c r="G160" i="7"/>
  <c r="G162" i="7"/>
  <c r="M161" i="7"/>
  <c r="M160" i="7"/>
  <c r="S161" i="7"/>
  <c r="S160" i="7"/>
  <c r="S162" i="7"/>
  <c r="Y161" i="7"/>
  <c r="Y160" i="7"/>
  <c r="Y162" i="7"/>
  <c r="AE161" i="7"/>
  <c r="AE160" i="7"/>
  <c r="AE162" i="7"/>
  <c r="G175" i="7"/>
  <c r="G174" i="7"/>
  <c r="G176" i="7"/>
  <c r="M175" i="7"/>
  <c r="M174" i="7"/>
  <c r="M176" i="7"/>
  <c r="S175" i="7"/>
  <c r="S174" i="7"/>
  <c r="Y175" i="7"/>
  <c r="Y174" i="7"/>
  <c r="Y176" i="7"/>
  <c r="AE175" i="7"/>
  <c r="AE174" i="7"/>
  <c r="AE176" i="7"/>
  <c r="G63" i="7"/>
  <c r="M63" i="7"/>
  <c r="S63" i="7"/>
  <c r="Y63" i="7"/>
  <c r="AE63" i="7"/>
  <c r="F63" i="7"/>
  <c r="S64" i="7"/>
  <c r="Z64" i="7"/>
  <c r="AD65" i="7"/>
  <c r="R70" i="7"/>
  <c r="Z70" i="7"/>
  <c r="AG70" i="7"/>
  <c r="P71" i="7"/>
  <c r="AE71" i="7"/>
  <c r="M72" i="7"/>
  <c r="I83" i="7"/>
  <c r="I7" i="8" s="1"/>
  <c r="O83" i="7"/>
  <c r="O7" i="8" s="1"/>
  <c r="U83" i="7"/>
  <c r="U7" i="8" s="1"/>
  <c r="AA83" i="7"/>
  <c r="AA7" i="8" s="1"/>
  <c r="AG83" i="7"/>
  <c r="AG7" i="8" s="1"/>
  <c r="K86" i="7"/>
  <c r="G97" i="7"/>
  <c r="M97" i="7"/>
  <c r="S97" i="7"/>
  <c r="Y97" i="7"/>
  <c r="AE97" i="7"/>
  <c r="F97" i="7"/>
  <c r="U97" i="7"/>
  <c r="S98" i="7"/>
  <c r="Z98" i="7"/>
  <c r="O99" i="7"/>
  <c r="AD99" i="7"/>
  <c r="AH132" i="7"/>
  <c r="AH10" i="8" s="1"/>
  <c r="H139" i="7"/>
  <c r="O139" i="7"/>
  <c r="V139" i="7"/>
  <c r="M140" i="7"/>
  <c r="T140" i="7"/>
  <c r="Y141" i="7"/>
  <c r="E146" i="7"/>
  <c r="E148" i="7"/>
  <c r="F147" i="7"/>
  <c r="K146" i="7"/>
  <c r="K147" i="7"/>
  <c r="W146" i="7"/>
  <c r="W148" i="7"/>
  <c r="X147" i="7"/>
  <c r="AC146" i="7"/>
  <c r="AC147" i="7"/>
  <c r="M146" i="7"/>
  <c r="E147" i="7"/>
  <c r="R147" i="7"/>
  <c r="AI147" i="7"/>
  <c r="F154" i="7"/>
  <c r="AG155" i="7"/>
  <c r="H161" i="7"/>
  <c r="N161" i="7"/>
  <c r="T161" i="7"/>
  <c r="Z161" i="7"/>
  <c r="AF161" i="7"/>
  <c r="S176" i="7"/>
  <c r="F46" i="7"/>
  <c r="L46" i="7"/>
  <c r="R46" i="7"/>
  <c r="X46" i="7"/>
  <c r="AD46" i="7"/>
  <c r="L45" i="7"/>
  <c r="J56" i="7"/>
  <c r="AF56" i="7"/>
  <c r="V57" i="7"/>
  <c r="M64" i="7"/>
  <c r="T64" i="7"/>
  <c r="X65" i="7"/>
  <c r="AE65" i="7"/>
  <c r="F71" i="7"/>
  <c r="L71" i="7"/>
  <c r="R71" i="7"/>
  <c r="X71" i="7"/>
  <c r="AD71" i="7"/>
  <c r="L70" i="7"/>
  <c r="T70" i="7"/>
  <c r="AA70" i="7"/>
  <c r="AH70" i="7"/>
  <c r="J71" i="7"/>
  <c r="Y71" i="7"/>
  <c r="AF71" i="7"/>
  <c r="G72" i="7"/>
  <c r="M98" i="7"/>
  <c r="T98" i="7"/>
  <c r="I99" i="7"/>
  <c r="X99" i="7"/>
  <c r="AE99" i="7"/>
  <c r="M132" i="7"/>
  <c r="M10" i="8" s="1"/>
  <c r="AB132" i="7"/>
  <c r="AB10" i="8" s="1"/>
  <c r="I139" i="7"/>
  <c r="P139" i="7"/>
  <c r="AD139" i="7"/>
  <c r="G140" i="7"/>
  <c r="N140" i="7"/>
  <c r="V140" i="7"/>
  <c r="AB141" i="7"/>
  <c r="G147" i="7"/>
  <c r="K153" i="7"/>
  <c r="K155" i="7"/>
  <c r="L154" i="7"/>
  <c r="K154" i="7"/>
  <c r="R154" i="7"/>
  <c r="Q153" i="7"/>
  <c r="Q155" i="7"/>
  <c r="Q154" i="7"/>
  <c r="X154" i="7"/>
  <c r="W153" i="7"/>
  <c r="W154" i="7"/>
  <c r="AD154" i="7"/>
  <c r="AC153" i="7"/>
  <c r="AC155" i="7"/>
  <c r="AC154" i="7"/>
  <c r="AI155" i="7"/>
  <c r="AI153" i="7"/>
  <c r="AI154" i="7"/>
  <c r="M162" i="7"/>
  <c r="S71" i="7"/>
  <c r="Z71" i="7"/>
  <c r="X139" i="7"/>
  <c r="AF139" i="7"/>
  <c r="S147" i="7"/>
  <c r="S148" i="7"/>
  <c r="S146" i="7"/>
  <c r="G146" i="7"/>
  <c r="E211" i="7"/>
  <c r="F210" i="7"/>
  <c r="E210" i="7"/>
  <c r="E209" i="7"/>
  <c r="K211" i="7"/>
  <c r="L210" i="7"/>
  <c r="K210" i="7"/>
  <c r="K209" i="7"/>
  <c r="Q211" i="7"/>
  <c r="R210" i="7"/>
  <c r="Q210" i="7"/>
  <c r="Q209" i="7"/>
  <c r="W211" i="7"/>
  <c r="X210" i="7"/>
  <c r="W210" i="7"/>
  <c r="W209" i="7"/>
  <c r="AC211" i="7"/>
  <c r="AD210" i="7"/>
  <c r="AC210" i="7"/>
  <c r="AC209" i="7"/>
  <c r="AI211" i="7"/>
  <c r="AI210" i="7"/>
  <c r="AI209" i="7"/>
  <c r="Z140" i="7"/>
  <c r="Z141" i="7"/>
  <c r="AF140" i="7"/>
  <c r="AF141" i="7"/>
  <c r="O147" i="7"/>
  <c r="AG147" i="7"/>
  <c r="J154" i="7"/>
  <c r="P154" i="7"/>
  <c r="V154" i="7"/>
  <c r="AB154" i="7"/>
  <c r="AH154" i="7"/>
  <c r="G154" i="7"/>
  <c r="G155" i="7"/>
  <c r="Y155" i="7"/>
  <c r="H175" i="7"/>
  <c r="N175" i="7"/>
  <c r="T175" i="7"/>
  <c r="Z175" i="7"/>
  <c r="AF175" i="7"/>
  <c r="G182" i="7"/>
  <c r="G181" i="7"/>
  <c r="M182" i="7"/>
  <c r="M181" i="7"/>
  <c r="S182" i="7"/>
  <c r="S181" i="7"/>
  <c r="Y182" i="7"/>
  <c r="Y181" i="7"/>
  <c r="AE182" i="7"/>
  <c r="AE181" i="7"/>
  <c r="E218" i="7"/>
  <c r="F217" i="7"/>
  <c r="E217" i="7"/>
  <c r="E216" i="7"/>
  <c r="K218" i="7"/>
  <c r="L217" i="7"/>
  <c r="K217" i="7"/>
  <c r="K216" i="7"/>
  <c r="Q218" i="7"/>
  <c r="R217" i="7"/>
  <c r="Q217" i="7"/>
  <c r="Q216" i="7"/>
  <c r="W218" i="7"/>
  <c r="X217" i="7"/>
  <c r="W217" i="7"/>
  <c r="W216" i="7"/>
  <c r="AC218" i="7"/>
  <c r="AD217" i="7"/>
  <c r="AC217" i="7"/>
  <c r="AC216" i="7"/>
  <c r="AI218" i="7"/>
  <c r="AI217" i="7"/>
  <c r="AI216" i="7"/>
  <c r="E162" i="7"/>
  <c r="F161" i="7"/>
  <c r="E160" i="7"/>
  <c r="K162" i="7"/>
  <c r="L161" i="7"/>
  <c r="K160" i="7"/>
  <c r="Q162" i="7"/>
  <c r="R161" i="7"/>
  <c r="Q160" i="7"/>
  <c r="W162" i="7"/>
  <c r="X161" i="7"/>
  <c r="W160" i="7"/>
  <c r="AC162" i="7"/>
  <c r="AD161" i="7"/>
  <c r="AC160" i="7"/>
  <c r="AI162" i="7"/>
  <c r="AI160" i="7"/>
  <c r="K161" i="7"/>
  <c r="AC161" i="7"/>
  <c r="E204" i="7"/>
  <c r="F203" i="7"/>
  <c r="E203" i="7"/>
  <c r="E202" i="7"/>
  <c r="K204" i="7"/>
  <c r="L203" i="7"/>
  <c r="K203" i="7"/>
  <c r="K202" i="7"/>
  <c r="Q204" i="7"/>
  <c r="R203" i="7"/>
  <c r="Q203" i="7"/>
  <c r="Q202" i="7"/>
  <c r="W204" i="7"/>
  <c r="X203" i="7"/>
  <c r="W203" i="7"/>
  <c r="W202" i="7"/>
  <c r="AC204" i="7"/>
  <c r="AD203" i="7"/>
  <c r="AC203" i="7"/>
  <c r="AC202" i="7"/>
  <c r="AI204" i="7"/>
  <c r="AI203" i="7"/>
  <c r="AI202" i="7"/>
  <c r="E176" i="7"/>
  <c r="F175" i="7"/>
  <c r="E174" i="7"/>
  <c r="K176" i="7"/>
  <c r="L175" i="7"/>
  <c r="K174" i="7"/>
  <c r="Q176" i="7"/>
  <c r="R175" i="7"/>
  <c r="Q174" i="7"/>
  <c r="W176" i="7"/>
  <c r="X175" i="7"/>
  <c r="W174" i="7"/>
  <c r="AC176" i="7"/>
  <c r="AD175" i="7"/>
  <c r="AC174" i="7"/>
  <c r="AI176" i="7"/>
  <c r="AI174" i="7"/>
  <c r="K175" i="7"/>
  <c r="AC175" i="7"/>
  <c r="H162" i="7"/>
  <c r="N162" i="7"/>
  <c r="T162" i="7"/>
  <c r="Z162" i="7"/>
  <c r="AF162" i="7"/>
  <c r="H176" i="7"/>
  <c r="N176" i="7"/>
  <c r="T176" i="7"/>
  <c r="Z176" i="7"/>
  <c r="AF176" i="7"/>
  <c r="H183" i="7"/>
  <c r="N183" i="7"/>
  <c r="T183" i="7"/>
  <c r="Z183" i="7"/>
  <c r="AF183" i="7"/>
  <c r="H198" i="7"/>
  <c r="T198" i="7"/>
  <c r="H204" i="7"/>
  <c r="N204" i="7"/>
  <c r="T204" i="7"/>
  <c r="Z204" i="7"/>
  <c r="AF204" i="7"/>
  <c r="H211" i="7"/>
  <c r="N211" i="7"/>
  <c r="T211" i="7"/>
  <c r="Z211" i="7"/>
  <c r="AF211" i="7"/>
  <c r="P217" i="7"/>
  <c r="V217" i="7"/>
  <c r="AB217" i="7"/>
  <c r="AH217" i="7"/>
  <c r="H218" i="7"/>
  <c r="O224" i="7"/>
  <c r="H231" i="7"/>
  <c r="N231" i="7"/>
  <c r="T231" i="7"/>
  <c r="Z231" i="7"/>
  <c r="AF231" i="7"/>
  <c r="O249" i="7"/>
  <c r="D265" i="7"/>
  <c r="E264" i="7"/>
  <c r="J265" i="7"/>
  <c r="K264" i="7"/>
  <c r="J264" i="7"/>
  <c r="J263" i="7"/>
  <c r="P265" i="7"/>
  <c r="Q264" i="7"/>
  <c r="P264" i="7"/>
  <c r="P263" i="7"/>
  <c r="V264" i="7"/>
  <c r="F302" i="7"/>
  <c r="F301" i="7"/>
  <c r="F300" i="7"/>
  <c r="L302" i="7"/>
  <c r="L301" i="7"/>
  <c r="L300" i="7"/>
  <c r="R302" i="7"/>
  <c r="R301" i="7"/>
  <c r="R300" i="7"/>
  <c r="X302" i="7"/>
  <c r="X301" i="7"/>
  <c r="X300" i="7"/>
  <c r="AD302" i="7"/>
  <c r="AD301" i="7"/>
  <c r="AD300" i="7"/>
  <c r="F319" i="7"/>
  <c r="L319" i="7"/>
  <c r="R319" i="7"/>
  <c r="X319" i="7"/>
  <c r="X318" i="7"/>
  <c r="AD319" i="7"/>
  <c r="AD318" i="7"/>
  <c r="AA355" i="7"/>
  <c r="U355" i="7"/>
  <c r="O355" i="7"/>
  <c r="I355" i="7"/>
  <c r="J356" i="7"/>
  <c r="J355" i="7"/>
  <c r="P356" i="7"/>
  <c r="P355" i="7"/>
  <c r="V356" i="7"/>
  <c r="V355" i="7"/>
  <c r="AB356" i="7"/>
  <c r="AB355" i="7"/>
  <c r="AH356" i="7"/>
  <c r="AH355" i="7"/>
  <c r="G202" i="7"/>
  <c r="M202" i="7"/>
  <c r="S202" i="7"/>
  <c r="Y202" i="7"/>
  <c r="AE202" i="7"/>
  <c r="G209" i="7"/>
  <c r="M209" i="7"/>
  <c r="S209" i="7"/>
  <c r="Y209" i="7"/>
  <c r="AE209" i="7"/>
  <c r="G216" i="7"/>
  <c r="M216" i="7"/>
  <c r="S216" i="7"/>
  <c r="Y216" i="7"/>
  <c r="AE216" i="7"/>
  <c r="AA224" i="7"/>
  <c r="D233" i="7"/>
  <c r="AI231" i="7"/>
  <c r="AC231" i="7"/>
  <c r="W231" i="7"/>
  <c r="Q231" i="7"/>
  <c r="K231" i="7"/>
  <c r="J233" i="7"/>
  <c r="J232" i="7"/>
  <c r="J231" i="7"/>
  <c r="P233" i="7"/>
  <c r="P232" i="7"/>
  <c r="P231" i="7"/>
  <c r="V233" i="7"/>
  <c r="V232" i="7"/>
  <c r="V231" i="7"/>
  <c r="AB233" i="7"/>
  <c r="AB232" i="7"/>
  <c r="AB231" i="7"/>
  <c r="AH233" i="7"/>
  <c r="AI232" i="7"/>
  <c r="AH232" i="7"/>
  <c r="AH231" i="7"/>
  <c r="AG231" i="7"/>
  <c r="H202" i="7"/>
  <c r="N202" i="7"/>
  <c r="T202" i="7"/>
  <c r="Z202" i="7"/>
  <c r="AF202" i="7"/>
  <c r="H209" i="7"/>
  <c r="N209" i="7"/>
  <c r="T209" i="7"/>
  <c r="Z209" i="7"/>
  <c r="AF209" i="7"/>
  <c r="H216" i="7"/>
  <c r="N216" i="7"/>
  <c r="T216" i="7"/>
  <c r="Z216" i="7"/>
  <c r="S217" i="7"/>
  <c r="Y217" i="7"/>
  <c r="AE217" i="7"/>
  <c r="J226" i="7"/>
  <c r="J225" i="7"/>
  <c r="J224" i="7"/>
  <c r="P226" i="7"/>
  <c r="P225" i="7"/>
  <c r="P224" i="7"/>
  <c r="V226" i="7"/>
  <c r="V225" i="7"/>
  <c r="V224" i="7"/>
  <c r="AB226" i="7"/>
  <c r="AB225" i="7"/>
  <c r="AB224" i="7"/>
  <c r="AH226" i="7"/>
  <c r="AH225" i="7"/>
  <c r="AH224" i="7"/>
  <c r="AG224" i="7"/>
  <c r="D251" i="7"/>
  <c r="E250" i="7"/>
  <c r="AI249" i="7"/>
  <c r="AC249" i="7"/>
  <c r="W249" i="7"/>
  <c r="Q249" i="7"/>
  <c r="K249" i="7"/>
  <c r="E249" i="7"/>
  <c r="J251" i="7"/>
  <c r="K250" i="7"/>
  <c r="J250" i="7"/>
  <c r="J249" i="7"/>
  <c r="P251" i="7"/>
  <c r="Q250" i="7"/>
  <c r="P250" i="7"/>
  <c r="P249" i="7"/>
  <c r="V251" i="7"/>
  <c r="W250" i="7"/>
  <c r="V250" i="7"/>
  <c r="V249" i="7"/>
  <c r="AB251" i="7"/>
  <c r="AC250" i="7"/>
  <c r="AB250" i="7"/>
  <c r="AB249" i="7"/>
  <c r="AH251" i="7"/>
  <c r="AI250" i="7"/>
  <c r="AH250" i="7"/>
  <c r="AH249" i="7"/>
  <c r="AG249" i="7"/>
  <c r="E196" i="7"/>
  <c r="O216" i="7"/>
  <c r="U216" i="7"/>
  <c r="AA216" i="7"/>
  <c r="AG216" i="7"/>
  <c r="N217" i="7"/>
  <c r="T217" i="7"/>
  <c r="Z217" i="7"/>
  <c r="AF217" i="7"/>
  <c r="I231" i="7"/>
  <c r="F277" i="7"/>
  <c r="G276" i="7"/>
  <c r="F276" i="7"/>
  <c r="F275" i="7"/>
  <c r="M276" i="7"/>
  <c r="L277" i="7"/>
  <c r="L276" i="7"/>
  <c r="L275" i="7"/>
  <c r="S276" i="7"/>
  <c r="R276" i="7"/>
  <c r="R275" i="7"/>
  <c r="X277" i="7"/>
  <c r="Y276" i="7"/>
  <c r="X276" i="7"/>
  <c r="X275" i="7"/>
  <c r="AD277" i="7"/>
  <c r="AE276" i="7"/>
  <c r="AD276" i="7"/>
  <c r="AD275" i="7"/>
  <c r="I225" i="7"/>
  <c r="O225" i="7"/>
  <c r="U225" i="7"/>
  <c r="AA225" i="7"/>
  <c r="AG225" i="7"/>
  <c r="G226" i="7"/>
  <c r="M226" i="7"/>
  <c r="S226" i="7"/>
  <c r="Y226" i="7"/>
  <c r="AE226" i="7"/>
  <c r="I232" i="7"/>
  <c r="O232" i="7"/>
  <c r="U232" i="7"/>
  <c r="AA232" i="7"/>
  <c r="AG232" i="7"/>
  <c r="G233" i="7"/>
  <c r="M233" i="7"/>
  <c r="S233" i="7"/>
  <c r="Y233" i="7"/>
  <c r="AE233" i="7"/>
  <c r="G251" i="7"/>
  <c r="M251" i="7"/>
  <c r="S251" i="7"/>
  <c r="Y251" i="7"/>
  <c r="AE251" i="7"/>
  <c r="W263" i="7"/>
  <c r="AC263" i="7"/>
  <c r="AI263" i="7"/>
  <c r="U265" i="7"/>
  <c r="AA265" i="7"/>
  <c r="AG265" i="7"/>
  <c r="K276" i="7"/>
  <c r="Q276" i="7"/>
  <c r="AC276" i="7"/>
  <c r="AI276" i="7"/>
  <c r="V277" i="7"/>
  <c r="T290" i="7"/>
  <c r="E356" i="7"/>
  <c r="K356" i="7"/>
  <c r="Q356" i="7"/>
  <c r="W356" i="7"/>
  <c r="AC356" i="7"/>
  <c r="AI356" i="7"/>
  <c r="E224" i="7"/>
  <c r="K224" i="7"/>
  <c r="Q224" i="7"/>
  <c r="W224" i="7"/>
  <c r="AC224" i="7"/>
  <c r="AI224" i="7"/>
  <c r="H226" i="7"/>
  <c r="N226" i="7"/>
  <c r="T226" i="7"/>
  <c r="Z226" i="7"/>
  <c r="AF226" i="7"/>
  <c r="E231" i="7"/>
  <c r="H233" i="7"/>
  <c r="N233" i="7"/>
  <c r="T233" i="7"/>
  <c r="X263" i="7"/>
  <c r="AD263" i="7"/>
  <c r="X264" i="7"/>
  <c r="AD264" i="7"/>
  <c r="G379" i="7"/>
  <c r="F379" i="7"/>
  <c r="F378" i="7"/>
  <c r="M379" i="7"/>
  <c r="L379" i="7"/>
  <c r="L378" i="7"/>
  <c r="S379" i="7"/>
  <c r="R379" i="7"/>
  <c r="R378" i="7"/>
  <c r="Y379" i="7"/>
  <c r="X379" i="7"/>
  <c r="X378" i="7"/>
  <c r="AE379" i="7"/>
  <c r="AD379" i="7"/>
  <c r="AD378" i="7"/>
  <c r="F224" i="7"/>
  <c r="L224" i="7"/>
  <c r="R224" i="7"/>
  <c r="X224" i="7"/>
  <c r="AD224" i="7"/>
  <c r="E225" i="7"/>
  <c r="K225" i="7"/>
  <c r="Q225" i="7"/>
  <c r="W225" i="7"/>
  <c r="AC225" i="7"/>
  <c r="AI225" i="7"/>
  <c r="F231" i="7"/>
  <c r="L231" i="7"/>
  <c r="R231" i="7"/>
  <c r="X231" i="7"/>
  <c r="AD231" i="7"/>
  <c r="E232" i="7"/>
  <c r="K232" i="7"/>
  <c r="Q232" i="7"/>
  <c r="W232" i="7"/>
  <c r="AC232" i="7"/>
  <c r="F249" i="7"/>
  <c r="L249" i="7"/>
  <c r="R249" i="7"/>
  <c r="X249" i="7"/>
  <c r="AD249" i="7"/>
  <c r="F263" i="7"/>
  <c r="L263" i="7"/>
  <c r="R263" i="7"/>
  <c r="Y263" i="7"/>
  <c r="AE263" i="7"/>
  <c r="F264" i="7"/>
  <c r="L264" i="7"/>
  <c r="R264" i="7"/>
  <c r="Y264" i="7"/>
  <c r="AE264" i="7"/>
  <c r="H275" i="7"/>
  <c r="N275" i="7"/>
  <c r="T275" i="7"/>
  <c r="Z275" i="7"/>
  <c r="AF275" i="7"/>
  <c r="G224" i="7"/>
  <c r="M224" i="7"/>
  <c r="S224" i="7"/>
  <c r="Y224" i="7"/>
  <c r="AE224" i="7"/>
  <c r="G231" i="7"/>
  <c r="M231" i="7"/>
  <c r="S231" i="7"/>
  <c r="Y231" i="7"/>
  <c r="AE231" i="7"/>
  <c r="G249" i="7"/>
  <c r="M249" i="7"/>
  <c r="S249" i="7"/>
  <c r="Y249" i="7"/>
  <c r="AE249" i="7"/>
  <c r="G263" i="7"/>
  <c r="M263" i="7"/>
  <c r="T263" i="7"/>
  <c r="Z263" i="7"/>
  <c r="AF263" i="7"/>
  <c r="G264" i="7"/>
  <c r="M264" i="7"/>
  <c r="I275" i="7"/>
  <c r="O275" i="7"/>
  <c r="U275" i="7"/>
  <c r="AA275" i="7"/>
  <c r="AG275" i="7"/>
  <c r="H276" i="7"/>
  <c r="N276" i="7"/>
  <c r="T276" i="7"/>
  <c r="Z276" i="7"/>
  <c r="AF276" i="7"/>
  <c r="P277" i="7"/>
  <c r="AB277" i="7"/>
  <c r="H355" i="7"/>
  <c r="N355" i="7"/>
  <c r="T355" i="7"/>
  <c r="Z355" i="7"/>
  <c r="AF355" i="7"/>
  <c r="I395" i="7"/>
  <c r="H395" i="7"/>
  <c r="H394" i="7"/>
  <c r="O395" i="7"/>
  <c r="N395" i="7"/>
  <c r="N394" i="7"/>
  <c r="U395" i="7"/>
  <c r="T395" i="7"/>
  <c r="T394" i="7"/>
  <c r="AA395" i="7"/>
  <c r="Z395" i="7"/>
  <c r="Z394" i="7"/>
  <c r="AG395" i="7"/>
  <c r="AF395" i="7"/>
  <c r="AF394" i="7"/>
  <c r="H263" i="7"/>
  <c r="N263" i="7"/>
  <c r="U263" i="7"/>
  <c r="AA263" i="7"/>
  <c r="AG263" i="7"/>
  <c r="AH275" i="7"/>
  <c r="I276" i="7"/>
  <c r="O276" i="7"/>
  <c r="U276" i="7"/>
  <c r="AA276" i="7"/>
  <c r="AG276" i="7"/>
  <c r="U290" i="7"/>
  <c r="AA290" i="7"/>
  <c r="AG290" i="7"/>
  <c r="E301" i="7"/>
  <c r="K301" i="7"/>
  <c r="Q301" i="7"/>
  <c r="W301" i="7"/>
  <c r="AC301" i="7"/>
  <c r="AI301" i="7"/>
  <c r="I302" i="7"/>
  <c r="O302" i="7"/>
  <c r="U302" i="7"/>
  <c r="AA302" i="7"/>
  <c r="AG302" i="7"/>
  <c r="W318" i="7"/>
  <c r="AC318" i="7"/>
  <c r="I319" i="7"/>
  <c r="O319" i="7"/>
  <c r="U319" i="7"/>
  <c r="AA319" i="7"/>
  <c r="AG319" i="7"/>
  <c r="G300" i="7"/>
  <c r="M300" i="7"/>
  <c r="S300" i="7"/>
  <c r="Y300" i="7"/>
  <c r="AE300" i="7"/>
  <c r="J302" i="7"/>
  <c r="P302" i="7"/>
  <c r="V302" i="7"/>
  <c r="AB302" i="7"/>
  <c r="AH302" i="7"/>
  <c r="J319" i="7"/>
  <c r="P319" i="7"/>
  <c r="V319" i="7"/>
  <c r="AB319" i="7"/>
  <c r="AH319" i="7"/>
  <c r="E355" i="7"/>
  <c r="K355" i="7"/>
  <c r="Q355" i="7"/>
  <c r="W355" i="7"/>
  <c r="AC355" i="7"/>
  <c r="AI355" i="7"/>
  <c r="H300" i="7"/>
  <c r="N300" i="7"/>
  <c r="T300" i="7"/>
  <c r="Z300" i="7"/>
  <c r="AF300" i="7"/>
  <c r="G301" i="7"/>
  <c r="M301" i="7"/>
  <c r="S301" i="7"/>
  <c r="Y301" i="7"/>
  <c r="AE301" i="7"/>
  <c r="Y318" i="7"/>
  <c r="AE318" i="7"/>
  <c r="F355" i="7"/>
  <c r="L355" i="7"/>
  <c r="R355" i="7"/>
  <c r="X355" i="7"/>
  <c r="AD355" i="7"/>
  <c r="I300" i="7"/>
  <c r="O300" i="7"/>
  <c r="U300" i="7"/>
  <c r="AA300" i="7"/>
  <c r="AG300" i="7"/>
  <c r="G355" i="7"/>
  <c r="M355" i="7"/>
  <c r="S355" i="7"/>
  <c r="Y355" i="7"/>
  <c r="AE355" i="7"/>
  <c r="I378" i="7"/>
  <c r="O378" i="7"/>
  <c r="U378" i="7"/>
  <c r="AA378" i="7"/>
  <c r="AG378" i="7"/>
  <c r="E394" i="7"/>
  <c r="K394" i="7"/>
  <c r="Q394" i="7"/>
  <c r="W394" i="7"/>
  <c r="AC394" i="7"/>
  <c r="AI394" i="7"/>
  <c r="AF379" i="5"/>
  <c r="AC378" i="5"/>
  <c r="AH379" i="5"/>
  <c r="I379" i="5"/>
  <c r="O379" i="5"/>
  <c r="U379" i="5"/>
  <c r="AA379" i="5"/>
  <c r="AG379" i="5"/>
  <c r="E379" i="5"/>
  <c r="K379" i="5"/>
  <c r="Q379" i="5"/>
  <c r="W379" i="5"/>
  <c r="AC379" i="5"/>
  <c r="AI379" i="5"/>
  <c r="W378" i="5"/>
  <c r="AE318" i="5"/>
  <c r="AF318" i="5"/>
  <c r="Z319" i="5"/>
  <c r="T318" i="5"/>
  <c r="Y318" i="5"/>
  <c r="H319" i="5"/>
  <c r="Z290" i="5"/>
  <c r="AC290" i="5"/>
  <c r="AF290" i="5"/>
  <c r="G231" i="5"/>
  <c r="AA231" i="5"/>
  <c r="O231" i="5"/>
  <c r="V209" i="5"/>
  <c r="M211" i="5"/>
  <c r="E209" i="5"/>
  <c r="AI209" i="5"/>
  <c r="Z210" i="5"/>
  <c r="O202" i="5"/>
  <c r="U203" i="5"/>
  <c r="AG203" i="5"/>
  <c r="J202" i="5"/>
  <c r="F202" i="5"/>
  <c r="AG231" i="5"/>
  <c r="J231" i="5"/>
  <c r="P231" i="5"/>
  <c r="V232" i="5"/>
  <c r="AB232" i="5"/>
  <c r="U231" i="5"/>
  <c r="AH231" i="5"/>
  <c r="AH232" i="5"/>
  <c r="X9" i="6"/>
  <c r="V231" i="5"/>
  <c r="J232" i="5"/>
  <c r="G233" i="5"/>
  <c r="V233" i="5"/>
  <c r="AB231" i="5"/>
  <c r="P232" i="5"/>
  <c r="AB233" i="5"/>
  <c r="O209" i="5"/>
  <c r="J209" i="5"/>
  <c r="AB210" i="5"/>
  <c r="S209" i="5"/>
  <c r="AA210" i="5"/>
  <c r="AH209" i="5"/>
  <c r="AH210" i="5"/>
  <c r="AG211" i="5"/>
  <c r="P209" i="5"/>
  <c r="U209" i="5"/>
  <c r="AG210" i="5"/>
  <c r="G209" i="5"/>
  <c r="J210" i="5"/>
  <c r="AA211" i="5"/>
  <c r="V210" i="5"/>
  <c r="AB211" i="5"/>
  <c r="Q210" i="5"/>
  <c r="P210" i="5"/>
  <c r="V211" i="5"/>
  <c r="AG202" i="5"/>
  <c r="O204" i="5"/>
  <c r="J203" i="5"/>
  <c r="AH203" i="5"/>
  <c r="U204" i="5"/>
  <c r="AG204" i="5"/>
  <c r="E202" i="5"/>
  <c r="O203" i="5"/>
  <c r="AI203" i="5"/>
  <c r="AA203" i="5"/>
  <c r="Q203" i="5"/>
  <c r="AA204" i="5"/>
  <c r="P203" i="5"/>
  <c r="W202" i="5"/>
  <c r="N160" i="5"/>
  <c r="W160" i="5"/>
  <c r="O160" i="5"/>
  <c r="AB161" i="5"/>
  <c r="E161" i="5"/>
  <c r="X162" i="5"/>
  <c r="M161" i="5"/>
  <c r="R153" i="5"/>
  <c r="Y154" i="5"/>
  <c r="H154" i="5"/>
  <c r="X155" i="5"/>
  <c r="AE132" i="5"/>
  <c r="I153" i="5"/>
  <c r="O153" i="5"/>
  <c r="U154" i="5"/>
  <c r="AA153" i="5"/>
  <c r="AG153" i="5"/>
  <c r="AE154" i="5"/>
  <c r="J153" i="5"/>
  <c r="H155" i="5"/>
  <c r="E147" i="5"/>
  <c r="Z132" i="5"/>
  <c r="W147" i="5"/>
  <c r="E148" i="5"/>
  <c r="AB132" i="5"/>
  <c r="AB10" i="6" s="1"/>
  <c r="AH132" i="5"/>
  <c r="AH10" i="6" s="1"/>
  <c r="K146" i="5"/>
  <c r="J132" i="5"/>
  <c r="T140" i="5"/>
  <c r="N140" i="5"/>
  <c r="Z141" i="5"/>
  <c r="AB160" i="5"/>
  <c r="AF161" i="5"/>
  <c r="N162" i="5"/>
  <c r="Z162" i="5"/>
  <c r="U161" i="5"/>
  <c r="Z160" i="5"/>
  <c r="K161" i="5"/>
  <c r="Q160" i="5"/>
  <c r="AC161" i="5"/>
  <c r="AI160" i="5"/>
  <c r="P160" i="5"/>
  <c r="AC160" i="5"/>
  <c r="N161" i="5"/>
  <c r="AI161" i="5"/>
  <c r="Q162" i="5"/>
  <c r="AC162" i="5"/>
  <c r="T160" i="5"/>
  <c r="AD160" i="5"/>
  <c r="R162" i="5"/>
  <c r="G160" i="5"/>
  <c r="M160" i="5"/>
  <c r="S160" i="5"/>
  <c r="Y160" i="5"/>
  <c r="AE160" i="5"/>
  <c r="H160" i="5"/>
  <c r="V160" i="5"/>
  <c r="AH160" i="5"/>
  <c r="T161" i="5"/>
  <c r="I154" i="5"/>
  <c r="AG155" i="5"/>
  <c r="E153" i="5"/>
  <c r="O154" i="5"/>
  <c r="AG154" i="5"/>
  <c r="AA154" i="5"/>
  <c r="AA132" i="5"/>
  <c r="P132" i="5"/>
  <c r="P10" i="6" s="1"/>
  <c r="V132" i="5"/>
  <c r="H153" i="5"/>
  <c r="O155" i="5"/>
  <c r="AA155" i="5"/>
  <c r="T154" i="5"/>
  <c r="V154" i="5"/>
  <c r="I155" i="5"/>
  <c r="AE155" i="5"/>
  <c r="D132" i="5"/>
  <c r="AL133" i="5" s="1"/>
  <c r="AF132" i="5"/>
  <c r="O146" i="5"/>
  <c r="U147" i="5"/>
  <c r="AG146" i="5"/>
  <c r="U146" i="5"/>
  <c r="O147" i="5"/>
  <c r="K148" i="5"/>
  <c r="N146" i="5"/>
  <c r="H132" i="5"/>
  <c r="AA146" i="5"/>
  <c r="Y147" i="5"/>
  <c r="AC146" i="5"/>
  <c r="AC147" i="5"/>
  <c r="AC132" i="5"/>
  <c r="L147" i="5"/>
  <c r="J146" i="5"/>
  <c r="AF146" i="5"/>
  <c r="AG147" i="5"/>
  <c r="G132" i="5"/>
  <c r="G10" i="6" s="1"/>
  <c r="T132" i="5"/>
  <c r="H139" i="5"/>
  <c r="V139" i="5"/>
  <c r="AE140" i="5"/>
  <c r="N141" i="5"/>
  <c r="AE141" i="5"/>
  <c r="W132" i="5"/>
  <c r="W10" i="6" s="1"/>
  <c r="K139" i="5"/>
  <c r="AF140" i="5"/>
  <c r="N139" i="5"/>
  <c r="M132" i="5"/>
  <c r="G141" i="5"/>
  <c r="N132" i="5"/>
  <c r="N10" i="6" s="1"/>
  <c r="R139" i="5"/>
  <c r="Y141" i="5"/>
  <c r="J98" i="5"/>
  <c r="P98" i="5"/>
  <c r="AB98" i="5"/>
  <c r="AH98" i="5"/>
  <c r="O99" i="5"/>
  <c r="AA83" i="5"/>
  <c r="W85" i="5"/>
  <c r="AI85" i="5"/>
  <c r="I97" i="5"/>
  <c r="U98" i="5"/>
  <c r="R85" i="5"/>
  <c r="R86" i="5"/>
  <c r="AE84" i="5"/>
  <c r="AH85" i="5"/>
  <c r="AD98" i="5"/>
  <c r="K83" i="5"/>
  <c r="K7" i="6" s="1"/>
  <c r="F98" i="5"/>
  <c r="F99" i="5"/>
  <c r="R99" i="5"/>
  <c r="S98" i="5"/>
  <c r="L99" i="5"/>
  <c r="P85" i="5"/>
  <c r="L83" i="5"/>
  <c r="X83" i="5"/>
  <c r="AD83" i="5"/>
  <c r="I84" i="5"/>
  <c r="W98" i="5"/>
  <c r="G98" i="5"/>
  <c r="Y98" i="5"/>
  <c r="S97" i="5"/>
  <c r="X98" i="5"/>
  <c r="AD97" i="5"/>
  <c r="G83" i="5"/>
  <c r="S83" i="5"/>
  <c r="Y83" i="5"/>
  <c r="Y7" i="6" s="1"/>
  <c r="T70" i="5"/>
  <c r="AF63" i="5"/>
  <c r="R64" i="5"/>
  <c r="F57" i="5"/>
  <c r="S57" i="5"/>
  <c r="F58" i="5"/>
  <c r="L57" i="5"/>
  <c r="R45" i="5"/>
  <c r="J45" i="5"/>
  <c r="AE45" i="5"/>
  <c r="Y45" i="5"/>
  <c r="AC47" i="5"/>
  <c r="H45" i="5"/>
  <c r="T46" i="5"/>
  <c r="AF45" i="5"/>
  <c r="Y46" i="5"/>
  <c r="AE47" i="5"/>
  <c r="G47" i="5"/>
  <c r="AC23" i="5"/>
  <c r="H39" i="5"/>
  <c r="AF39" i="5"/>
  <c r="AG38" i="5"/>
  <c r="E40" i="5"/>
  <c r="G39" i="5"/>
  <c r="Q40" i="5"/>
  <c r="AI23" i="5"/>
  <c r="N23" i="5"/>
  <c r="W23" i="5"/>
  <c r="W6" i="6" s="1"/>
  <c r="AG30" i="5"/>
  <c r="AI30" i="5"/>
  <c r="Q23" i="5"/>
  <c r="AD72" i="5"/>
  <c r="M71" i="5"/>
  <c r="AE71" i="5"/>
  <c r="F71" i="5"/>
  <c r="O72" i="5"/>
  <c r="AE72" i="5"/>
  <c r="AA71" i="5"/>
  <c r="H71" i="5"/>
  <c r="AF71" i="5"/>
  <c r="R72" i="5"/>
  <c r="L71" i="5"/>
  <c r="U72" i="5"/>
  <c r="J70" i="5"/>
  <c r="AB70" i="5"/>
  <c r="N71" i="5"/>
  <c r="J72" i="5"/>
  <c r="J23" i="5"/>
  <c r="J6" i="6" s="1"/>
  <c r="V23" i="5"/>
  <c r="V6" i="6" s="1"/>
  <c r="AH23" i="5"/>
  <c r="AH6" i="6" s="1"/>
  <c r="AA72" i="5"/>
  <c r="L23" i="5"/>
  <c r="AD23" i="5"/>
  <c r="F64" i="5"/>
  <c r="Y64" i="5"/>
  <c r="Y63" i="5"/>
  <c r="R65" i="5"/>
  <c r="X23" i="5"/>
  <c r="U64" i="5"/>
  <c r="H64" i="5"/>
  <c r="AD64" i="5"/>
  <c r="R23" i="5"/>
  <c r="G64" i="5"/>
  <c r="AE65" i="5"/>
  <c r="L64" i="5"/>
  <c r="M64" i="5"/>
  <c r="Q58" i="5"/>
  <c r="AD56" i="5"/>
  <c r="G57" i="5"/>
  <c r="G58" i="5"/>
  <c r="R58" i="5"/>
  <c r="K57" i="5"/>
  <c r="O56" i="5"/>
  <c r="M57" i="5"/>
  <c r="M56" i="5"/>
  <c r="S58" i="5"/>
  <c r="I57" i="5"/>
  <c r="AA56" i="5"/>
  <c r="AG56" i="5"/>
  <c r="T56" i="5"/>
  <c r="K58" i="5"/>
  <c r="S56" i="5"/>
  <c r="J57" i="5"/>
  <c r="P57" i="5"/>
  <c r="V57" i="5"/>
  <c r="AH56" i="5"/>
  <c r="E58" i="5"/>
  <c r="Y57" i="5"/>
  <c r="AD57" i="5"/>
  <c r="AE57" i="5"/>
  <c r="AD58" i="5"/>
  <c r="V56" i="5"/>
  <c r="AF57" i="5"/>
  <c r="V58" i="5"/>
  <c r="AA46" i="5"/>
  <c r="I47" i="5"/>
  <c r="R47" i="5"/>
  <c r="AD47" i="5"/>
  <c r="F46" i="5"/>
  <c r="AD46" i="5"/>
  <c r="E23" i="5"/>
  <c r="M46" i="5"/>
  <c r="AE46" i="5"/>
  <c r="L47" i="5"/>
  <c r="U47" i="5"/>
  <c r="K23" i="5"/>
  <c r="S46" i="5"/>
  <c r="O45" i="5"/>
  <c r="R46" i="5"/>
  <c r="AE23" i="5"/>
  <c r="I39" i="5"/>
  <c r="AA38" i="5"/>
  <c r="G40" i="5"/>
  <c r="S23" i="5"/>
  <c r="T23" i="5"/>
  <c r="Y23" i="5"/>
  <c r="O39" i="5"/>
  <c r="I40" i="5"/>
  <c r="G23" i="5"/>
  <c r="M23" i="5"/>
  <c r="K38" i="5"/>
  <c r="W39" i="5"/>
  <c r="AG40" i="5"/>
  <c r="AD31" i="5"/>
  <c r="AG32" i="5"/>
  <c r="I30" i="5"/>
  <c r="F32" i="5"/>
  <c r="U32" i="5"/>
  <c r="AH32" i="5"/>
  <c r="O23" i="5"/>
  <c r="AA23" i="5"/>
  <c r="AA6" i="6" s="1"/>
  <c r="T84" i="5"/>
  <c r="T86" i="5"/>
  <c r="J30" i="5"/>
  <c r="P30" i="5"/>
  <c r="V30" i="5"/>
  <c r="AB30" i="5"/>
  <c r="AH30" i="5"/>
  <c r="M30" i="5"/>
  <c r="Y30" i="5"/>
  <c r="H32" i="5"/>
  <c r="V32" i="5"/>
  <c r="D23" i="5"/>
  <c r="AL24" i="5" s="1"/>
  <c r="AF23" i="5"/>
  <c r="AF6" i="6" s="1"/>
  <c r="E31" i="5"/>
  <c r="E32" i="5"/>
  <c r="K31" i="5"/>
  <c r="K32" i="5"/>
  <c r="Q31" i="5"/>
  <c r="Q32" i="5"/>
  <c r="W31" i="5"/>
  <c r="W32" i="5"/>
  <c r="AC31" i="5"/>
  <c r="AC32" i="5"/>
  <c r="AI31" i="5"/>
  <c r="O30" i="5"/>
  <c r="AA30" i="5"/>
  <c r="T31" i="5"/>
  <c r="AF31" i="5"/>
  <c r="P32" i="5"/>
  <c r="F38" i="5"/>
  <c r="F40" i="5"/>
  <c r="L38" i="5"/>
  <c r="M39" i="5"/>
  <c r="L39" i="5"/>
  <c r="R40" i="5"/>
  <c r="R38" i="5"/>
  <c r="S39" i="5"/>
  <c r="X38" i="5"/>
  <c r="X40" i="5"/>
  <c r="X39" i="5"/>
  <c r="AD38" i="5"/>
  <c r="AD40" i="5"/>
  <c r="E38" i="5"/>
  <c r="Q38" i="5"/>
  <c r="AF38" i="5"/>
  <c r="R39" i="5"/>
  <c r="U45" i="5"/>
  <c r="AA45" i="5"/>
  <c r="M45" i="5"/>
  <c r="F45" i="5"/>
  <c r="AG45" i="5"/>
  <c r="S45" i="5"/>
  <c r="L45" i="5"/>
  <c r="D47" i="5"/>
  <c r="X45" i="5"/>
  <c r="J46" i="5"/>
  <c r="K46" i="5"/>
  <c r="P46" i="5"/>
  <c r="P47" i="5"/>
  <c r="P45" i="5"/>
  <c r="V46" i="5"/>
  <c r="V47" i="5"/>
  <c r="W46" i="5"/>
  <c r="AB46" i="5"/>
  <c r="AB45" i="5"/>
  <c r="AB47" i="5"/>
  <c r="AH46" i="5"/>
  <c r="AH45" i="5"/>
  <c r="AH47" i="5"/>
  <c r="V45" i="5"/>
  <c r="AI46" i="5"/>
  <c r="I63" i="5"/>
  <c r="AG63" i="5"/>
  <c r="O31" i="5"/>
  <c r="N30" i="5"/>
  <c r="AA31" i="5"/>
  <c r="Z30" i="5"/>
  <c r="Z31" i="5"/>
  <c r="T32" i="5"/>
  <c r="AF84" i="5"/>
  <c r="AF86" i="5"/>
  <c r="AG85" i="5"/>
  <c r="Z23" i="5"/>
  <c r="Z6" i="6" s="1"/>
  <c r="F30" i="5"/>
  <c r="L30" i="5"/>
  <c r="R30" i="5"/>
  <c r="X30" i="5"/>
  <c r="AD30" i="5"/>
  <c r="E30" i="5"/>
  <c r="Q30" i="5"/>
  <c r="AC30" i="5"/>
  <c r="J31" i="5"/>
  <c r="V31" i="5"/>
  <c r="AH31" i="5"/>
  <c r="J32" i="5"/>
  <c r="R32" i="5"/>
  <c r="AE38" i="5"/>
  <c r="G38" i="5"/>
  <c r="S38" i="5"/>
  <c r="AH38" i="5"/>
  <c r="D65" i="5"/>
  <c r="X63" i="5"/>
  <c r="AD63" i="5"/>
  <c r="O63" i="5"/>
  <c r="E64" i="5"/>
  <c r="U63" i="5"/>
  <c r="AA63" i="5"/>
  <c r="T63" i="5"/>
  <c r="M63" i="5"/>
  <c r="F63" i="5"/>
  <c r="L63" i="5"/>
  <c r="J64" i="5"/>
  <c r="J65" i="5"/>
  <c r="K64" i="5"/>
  <c r="P64" i="5"/>
  <c r="P65" i="5"/>
  <c r="P63" i="5"/>
  <c r="V64" i="5"/>
  <c r="V63" i="5"/>
  <c r="V65" i="5"/>
  <c r="AB64" i="5"/>
  <c r="AB65" i="5"/>
  <c r="AC64" i="5"/>
  <c r="AB63" i="5"/>
  <c r="AH64" i="5"/>
  <c r="AH65" i="5"/>
  <c r="AI64" i="5"/>
  <c r="AH63" i="5"/>
  <c r="W64" i="5"/>
  <c r="AF85" i="5"/>
  <c r="H97" i="5"/>
  <c r="H99" i="5"/>
  <c r="I98" i="5"/>
  <c r="H98" i="5"/>
  <c r="N97" i="5"/>
  <c r="N99" i="5"/>
  <c r="O98" i="5"/>
  <c r="N98" i="5"/>
  <c r="T97" i="5"/>
  <c r="T99" i="5"/>
  <c r="T98" i="5"/>
  <c r="Z97" i="5"/>
  <c r="Z99" i="5"/>
  <c r="AA98" i="5"/>
  <c r="Z98" i="5"/>
  <c r="AF97" i="5"/>
  <c r="AF99" i="5"/>
  <c r="AG98" i="5"/>
  <c r="F23" i="5"/>
  <c r="F6" i="6" s="1"/>
  <c r="AB23" i="5"/>
  <c r="AB6" i="6" s="1"/>
  <c r="G31" i="5"/>
  <c r="M31" i="5"/>
  <c r="S31" i="5"/>
  <c r="Y31" i="5"/>
  <c r="AE31" i="5"/>
  <c r="G30" i="5"/>
  <c r="S30" i="5"/>
  <c r="AE30" i="5"/>
  <c r="L31" i="5"/>
  <c r="X31" i="5"/>
  <c r="D32" i="5"/>
  <c r="L32" i="5"/>
  <c r="Z32" i="5"/>
  <c r="H40" i="5"/>
  <c r="H38" i="5"/>
  <c r="N40" i="5"/>
  <c r="N39" i="5"/>
  <c r="N38" i="5"/>
  <c r="T40" i="5"/>
  <c r="U39" i="5"/>
  <c r="T39" i="5"/>
  <c r="T38" i="5"/>
  <c r="Z40" i="5"/>
  <c r="AA39" i="5"/>
  <c r="Z39" i="5"/>
  <c r="Z38" i="5"/>
  <c r="AF40" i="5"/>
  <c r="AG39" i="5"/>
  <c r="I38" i="5"/>
  <c r="U38" i="5"/>
  <c r="F39" i="5"/>
  <c r="Y39" i="5"/>
  <c r="L40" i="5"/>
  <c r="AD45" i="5"/>
  <c r="AF98" i="5"/>
  <c r="I31" i="5"/>
  <c r="H30" i="5"/>
  <c r="N31" i="5"/>
  <c r="H84" i="5"/>
  <c r="H86" i="5"/>
  <c r="I85" i="5"/>
  <c r="N84" i="5"/>
  <c r="N86" i="5"/>
  <c r="O85" i="5"/>
  <c r="N85" i="5"/>
  <c r="Z84" i="5"/>
  <c r="Z86" i="5"/>
  <c r="U31" i="5"/>
  <c r="T30" i="5"/>
  <c r="AG31" i="5"/>
  <c r="AF30" i="5"/>
  <c r="H23" i="5"/>
  <c r="H6" i="6" s="1"/>
  <c r="P23" i="5"/>
  <c r="P6" i="6" s="1"/>
  <c r="K30" i="5"/>
  <c r="W30" i="5"/>
  <c r="P31" i="5"/>
  <c r="AB31" i="5"/>
  <c r="N32" i="5"/>
  <c r="AB32" i="5"/>
  <c r="J39" i="5"/>
  <c r="J40" i="5"/>
  <c r="J38" i="5"/>
  <c r="P39" i="5"/>
  <c r="P40" i="5"/>
  <c r="P38" i="5"/>
  <c r="V39" i="5"/>
  <c r="V38" i="5"/>
  <c r="AB39" i="5"/>
  <c r="AB38" i="5"/>
  <c r="AB40" i="5"/>
  <c r="AH39" i="5"/>
  <c r="AI39" i="5"/>
  <c r="M38" i="5"/>
  <c r="Y38" i="5"/>
  <c r="K39" i="5"/>
  <c r="H47" i="5"/>
  <c r="I46" i="5"/>
  <c r="H46" i="5"/>
  <c r="N47" i="5"/>
  <c r="N45" i="5"/>
  <c r="O46" i="5"/>
  <c r="N46" i="5"/>
  <c r="T47" i="5"/>
  <c r="T45" i="5"/>
  <c r="Z47" i="5"/>
  <c r="Z46" i="5"/>
  <c r="Z45" i="5"/>
  <c r="AF47" i="5"/>
  <c r="AG46" i="5"/>
  <c r="AF46" i="5"/>
  <c r="AE63" i="5"/>
  <c r="R63" i="5"/>
  <c r="L70" i="5"/>
  <c r="E71" i="5"/>
  <c r="R70" i="5"/>
  <c r="Y70" i="5"/>
  <c r="D72" i="5"/>
  <c r="X70" i="5"/>
  <c r="O70" i="5"/>
  <c r="AE70" i="5"/>
  <c r="N70" i="5"/>
  <c r="F70" i="5"/>
  <c r="AD70" i="5"/>
  <c r="J71" i="5"/>
  <c r="K71" i="5"/>
  <c r="P71" i="5"/>
  <c r="P72" i="5"/>
  <c r="P70" i="5"/>
  <c r="V71" i="5"/>
  <c r="V70" i="5"/>
  <c r="V72" i="5"/>
  <c r="AB71" i="5"/>
  <c r="AB72" i="5"/>
  <c r="AC71" i="5"/>
  <c r="AH71" i="5"/>
  <c r="AH72" i="5"/>
  <c r="AH70" i="5"/>
  <c r="AI71" i="5"/>
  <c r="I132" i="5"/>
  <c r="I10" i="6" s="1"/>
  <c r="I141" i="5"/>
  <c r="J140" i="5"/>
  <c r="O141" i="5"/>
  <c r="O132" i="5"/>
  <c r="O10" i="6" s="1"/>
  <c r="O140" i="5"/>
  <c r="U139" i="5"/>
  <c r="U132" i="5"/>
  <c r="U10" i="6" s="1"/>
  <c r="U140" i="5"/>
  <c r="AG140" i="5"/>
  <c r="AG132" i="5"/>
  <c r="AG10" i="6" s="1"/>
  <c r="AG141" i="5"/>
  <c r="AG139" i="5"/>
  <c r="AA140" i="5"/>
  <c r="E182" i="5"/>
  <c r="E181" i="5"/>
  <c r="K183" i="5"/>
  <c r="K182" i="5"/>
  <c r="K181" i="5"/>
  <c r="Q183" i="5"/>
  <c r="Q182" i="5"/>
  <c r="W181" i="5"/>
  <c r="W183" i="5"/>
  <c r="AC181" i="5"/>
  <c r="AC183" i="5"/>
  <c r="AI182" i="5"/>
  <c r="AI181" i="5"/>
  <c r="I23" i="5"/>
  <c r="I6" i="6" s="1"/>
  <c r="U23" i="5"/>
  <c r="U6" i="6" s="1"/>
  <c r="AG23" i="5"/>
  <c r="AI32" i="5"/>
  <c r="AE39" i="5"/>
  <c r="G46" i="5"/>
  <c r="N56" i="5"/>
  <c r="U56" i="5"/>
  <c r="AB56" i="5"/>
  <c r="Z57" i="5"/>
  <c r="AG57" i="5"/>
  <c r="I58" i="5"/>
  <c r="P58" i="5"/>
  <c r="E63" i="5"/>
  <c r="K63" i="5"/>
  <c r="Q63" i="5"/>
  <c r="W63" i="5"/>
  <c r="W65" i="5"/>
  <c r="AC63" i="5"/>
  <c r="AI63" i="5"/>
  <c r="S63" i="5"/>
  <c r="Z63" i="5"/>
  <c r="I64" i="5"/>
  <c r="Q64" i="5"/>
  <c r="X64" i="5"/>
  <c r="AE64" i="5"/>
  <c r="M70" i="5"/>
  <c r="U70" i="5"/>
  <c r="G71" i="5"/>
  <c r="Y71" i="5"/>
  <c r="AG71" i="5"/>
  <c r="V84" i="5"/>
  <c r="AG84" i="5"/>
  <c r="M86" i="5"/>
  <c r="AH86" i="5"/>
  <c r="J97" i="5"/>
  <c r="U97" i="5"/>
  <c r="AG97" i="5"/>
  <c r="AH99" i="5"/>
  <c r="K132" i="5"/>
  <c r="K10" i="6" s="1"/>
  <c r="W139" i="5"/>
  <c r="P140" i="5"/>
  <c r="AB140" i="5"/>
  <c r="AA141" i="5"/>
  <c r="F146" i="5"/>
  <c r="J147" i="5"/>
  <c r="E154" i="5"/>
  <c r="E155" i="5"/>
  <c r="J161" i="5"/>
  <c r="I161" i="5"/>
  <c r="O162" i="5"/>
  <c r="P161" i="5"/>
  <c r="O161" i="5"/>
  <c r="U160" i="5"/>
  <c r="U162" i="5"/>
  <c r="AA160" i="5"/>
  <c r="AA162" i="5"/>
  <c r="AG161" i="5"/>
  <c r="AG160" i="5"/>
  <c r="AG162" i="5"/>
  <c r="AH161" i="5"/>
  <c r="AA161" i="5"/>
  <c r="I162" i="5"/>
  <c r="E183" i="5"/>
  <c r="AI183" i="5"/>
  <c r="O216" i="5"/>
  <c r="G216" i="5"/>
  <c r="U216" i="5"/>
  <c r="AG216" i="5"/>
  <c r="AE216" i="5"/>
  <c r="S216" i="5"/>
  <c r="AD216" i="5"/>
  <c r="R216" i="5"/>
  <c r="I216" i="5"/>
  <c r="AA216" i="5"/>
  <c r="J218" i="5"/>
  <c r="J217" i="5"/>
  <c r="J216" i="5"/>
  <c r="P218" i="5"/>
  <c r="P216" i="5"/>
  <c r="V216" i="5"/>
  <c r="V218" i="5"/>
  <c r="V217" i="5"/>
  <c r="AB216" i="5"/>
  <c r="AB218" i="5"/>
  <c r="AB217" i="5"/>
  <c r="AH217" i="5"/>
  <c r="AH218" i="5"/>
  <c r="G225" i="5"/>
  <c r="G226" i="5"/>
  <c r="M225" i="5"/>
  <c r="M226" i="5"/>
  <c r="M224" i="5"/>
  <c r="S225" i="5"/>
  <c r="S224" i="5"/>
  <c r="Y225" i="5"/>
  <c r="Y224" i="5"/>
  <c r="Y226" i="5"/>
  <c r="AE225" i="5"/>
  <c r="AE226" i="5"/>
  <c r="AE224" i="5"/>
  <c r="H56" i="5"/>
  <c r="T57" i="5"/>
  <c r="AA57" i="5"/>
  <c r="J58" i="5"/>
  <c r="J85" i="5"/>
  <c r="J86" i="5"/>
  <c r="J84" i="5"/>
  <c r="AB86" i="5"/>
  <c r="AB84" i="5"/>
  <c r="M84" i="5"/>
  <c r="AH84" i="5"/>
  <c r="D86" i="5"/>
  <c r="V98" i="5"/>
  <c r="V99" i="5"/>
  <c r="V97" i="5"/>
  <c r="L97" i="5"/>
  <c r="X97" i="5"/>
  <c r="AH97" i="5"/>
  <c r="AI98" i="5"/>
  <c r="Q139" i="5"/>
  <c r="Q132" i="5"/>
  <c r="Q10" i="6" s="1"/>
  <c r="AC140" i="5"/>
  <c r="AC141" i="5"/>
  <c r="AI139" i="5"/>
  <c r="AI132" i="5"/>
  <c r="AI10" i="6" s="1"/>
  <c r="O139" i="5"/>
  <c r="E140" i="5"/>
  <c r="Q140" i="5"/>
  <c r="G146" i="5"/>
  <c r="G147" i="5"/>
  <c r="M146" i="5"/>
  <c r="M148" i="5"/>
  <c r="N147" i="5"/>
  <c r="M147" i="5"/>
  <c r="S146" i="5"/>
  <c r="T147" i="5"/>
  <c r="Y146" i="5"/>
  <c r="Y148" i="5"/>
  <c r="AE146" i="5"/>
  <c r="AE147" i="5"/>
  <c r="AE148" i="5"/>
  <c r="AF147" i="5"/>
  <c r="K155" i="5"/>
  <c r="K154" i="5"/>
  <c r="Q155" i="5"/>
  <c r="Q154" i="5"/>
  <c r="Q153" i="5"/>
  <c r="W153" i="5"/>
  <c r="W155" i="5"/>
  <c r="AC155" i="5"/>
  <c r="AC154" i="5"/>
  <c r="AI154" i="5"/>
  <c r="AI153" i="5"/>
  <c r="Q181" i="5"/>
  <c r="W182" i="5"/>
  <c r="E218" i="5"/>
  <c r="E217" i="5"/>
  <c r="E216" i="5"/>
  <c r="K218" i="5"/>
  <c r="K217" i="5"/>
  <c r="K216" i="5"/>
  <c r="Q218" i="5"/>
  <c r="Q217" i="5"/>
  <c r="Q216" i="5"/>
  <c r="W218" i="5"/>
  <c r="W217" i="5"/>
  <c r="W216" i="5"/>
  <c r="AC218" i="5"/>
  <c r="AC216" i="5"/>
  <c r="AD217" i="5"/>
  <c r="AC217" i="5"/>
  <c r="AI218" i="5"/>
  <c r="AI216" i="5"/>
  <c r="AI217" i="5"/>
  <c r="X217" i="5"/>
  <c r="F233" i="5"/>
  <c r="F232" i="5"/>
  <c r="F231" i="5"/>
  <c r="L233" i="5"/>
  <c r="L231" i="5"/>
  <c r="L232" i="5"/>
  <c r="R231" i="5"/>
  <c r="R233" i="5"/>
  <c r="R232" i="5"/>
  <c r="X231" i="5"/>
  <c r="X233" i="5"/>
  <c r="AD232" i="5"/>
  <c r="AD231" i="5"/>
  <c r="AC38" i="5"/>
  <c r="AI38" i="5"/>
  <c r="E45" i="5"/>
  <c r="K45" i="5"/>
  <c r="Q45" i="5"/>
  <c r="W45" i="5"/>
  <c r="AC45" i="5"/>
  <c r="AI45" i="5"/>
  <c r="Q46" i="5"/>
  <c r="X46" i="5"/>
  <c r="AI47" i="5"/>
  <c r="I56" i="5"/>
  <c r="P56" i="5"/>
  <c r="X56" i="5"/>
  <c r="AE56" i="5"/>
  <c r="N57" i="5"/>
  <c r="U57" i="5"/>
  <c r="AC57" i="5"/>
  <c r="D58" i="5"/>
  <c r="AG58" i="5"/>
  <c r="G63" i="5"/>
  <c r="N63" i="5"/>
  <c r="S64" i="5"/>
  <c r="Z64" i="5"/>
  <c r="AG64" i="5"/>
  <c r="S70" i="5"/>
  <c r="G70" i="5"/>
  <c r="AF70" i="5"/>
  <c r="S71" i="5"/>
  <c r="E86" i="5"/>
  <c r="E84" i="5"/>
  <c r="F85" i="5"/>
  <c r="K86" i="5"/>
  <c r="K84" i="5"/>
  <c r="Q86" i="5"/>
  <c r="Q84" i="5"/>
  <c r="W86" i="5"/>
  <c r="W84" i="5"/>
  <c r="AC86" i="5"/>
  <c r="AC84" i="5"/>
  <c r="AI86" i="5"/>
  <c r="AI84" i="5"/>
  <c r="O84" i="5"/>
  <c r="E85" i="5"/>
  <c r="Q85" i="5"/>
  <c r="P86" i="5"/>
  <c r="O97" i="5"/>
  <c r="Y97" i="5"/>
  <c r="E98" i="5"/>
  <c r="P99" i="5"/>
  <c r="E132" i="5"/>
  <c r="E10" i="6" s="1"/>
  <c r="Y132" i="5"/>
  <c r="Y10" i="6" s="1"/>
  <c r="F140" i="5"/>
  <c r="F139" i="5"/>
  <c r="F132" i="5"/>
  <c r="F10" i="6" s="1"/>
  <c r="L140" i="5"/>
  <c r="L141" i="5"/>
  <c r="L132" i="5"/>
  <c r="L10" i="6" s="1"/>
  <c r="L139" i="5"/>
  <c r="R140" i="5"/>
  <c r="R132" i="5"/>
  <c r="R10" i="6" s="1"/>
  <c r="X140" i="5"/>
  <c r="X139" i="5"/>
  <c r="X132" i="5"/>
  <c r="X10" i="6" s="1"/>
  <c r="AD140" i="5"/>
  <c r="AD141" i="5"/>
  <c r="AD132" i="5"/>
  <c r="AD10" i="6" s="1"/>
  <c r="AD139" i="5"/>
  <c r="E139" i="5"/>
  <c r="AA139" i="5"/>
  <c r="G140" i="5"/>
  <c r="K141" i="5"/>
  <c r="U141" i="5"/>
  <c r="W154" i="5"/>
  <c r="X198" i="5"/>
  <c r="F204" i="5"/>
  <c r="F203" i="5"/>
  <c r="F9" i="6"/>
  <c r="L202" i="5"/>
  <c r="L203" i="5"/>
  <c r="L9" i="6"/>
  <c r="L204" i="5"/>
  <c r="R202" i="5"/>
  <c r="R204" i="5"/>
  <c r="R9" i="6"/>
  <c r="X203" i="5"/>
  <c r="X204" i="5"/>
  <c r="X202" i="5"/>
  <c r="AD203" i="5"/>
  <c r="AD204" i="5"/>
  <c r="AD9" i="6"/>
  <c r="AD202" i="5"/>
  <c r="R203" i="5"/>
  <c r="E211" i="5"/>
  <c r="E9" i="6"/>
  <c r="E210" i="5"/>
  <c r="K211" i="5"/>
  <c r="K210" i="5"/>
  <c r="K209" i="5"/>
  <c r="K9" i="6"/>
  <c r="Q211" i="5"/>
  <c r="Q209" i="5"/>
  <c r="Q9" i="6"/>
  <c r="W211" i="5"/>
  <c r="W209" i="5"/>
  <c r="W210" i="5"/>
  <c r="AC211" i="5"/>
  <c r="AC210" i="5"/>
  <c r="AC9" i="6"/>
  <c r="AC209" i="5"/>
  <c r="AI211" i="5"/>
  <c r="AI210" i="5"/>
  <c r="AI9" i="6"/>
  <c r="D319" i="5"/>
  <c r="J319" i="5"/>
  <c r="P319" i="5"/>
  <c r="V319" i="5"/>
  <c r="W318" i="5"/>
  <c r="V318" i="5"/>
  <c r="AB319" i="5"/>
  <c r="AC318" i="5"/>
  <c r="AB318" i="5"/>
  <c r="AH319" i="5"/>
  <c r="AI318" i="5"/>
  <c r="AH318" i="5"/>
  <c r="J56" i="5"/>
  <c r="R56" i="5"/>
  <c r="Y56" i="5"/>
  <c r="AF56" i="5"/>
  <c r="H57" i="5"/>
  <c r="O57" i="5"/>
  <c r="W57" i="5"/>
  <c r="AH58" i="5"/>
  <c r="H63" i="5"/>
  <c r="T64" i="5"/>
  <c r="AA64" i="5"/>
  <c r="Z72" i="5"/>
  <c r="Z70" i="5"/>
  <c r="H70" i="5"/>
  <c r="T71" i="5"/>
  <c r="F84" i="5"/>
  <c r="P84" i="5"/>
  <c r="AC85" i="5"/>
  <c r="F97" i="5"/>
  <c r="P97" i="5"/>
  <c r="AA97" i="5"/>
  <c r="Q98" i="5"/>
  <c r="AC98" i="5"/>
  <c r="AB99" i="5"/>
  <c r="I140" i="5"/>
  <c r="W140" i="5"/>
  <c r="AH140" i="5"/>
  <c r="AI141" i="5"/>
  <c r="I147" i="5"/>
  <c r="I146" i="5"/>
  <c r="I148" i="5"/>
  <c r="S147" i="5"/>
  <c r="S148" i="5"/>
  <c r="F175" i="5"/>
  <c r="F176" i="5"/>
  <c r="L175" i="5"/>
  <c r="L176" i="5"/>
  <c r="R175" i="5"/>
  <c r="R174" i="5"/>
  <c r="R176" i="5"/>
  <c r="X175" i="5"/>
  <c r="X174" i="5"/>
  <c r="X176" i="5"/>
  <c r="AD175" i="5"/>
  <c r="AD174" i="5"/>
  <c r="AC182" i="5"/>
  <c r="G203" i="5"/>
  <c r="G9" i="6"/>
  <c r="G204" i="5"/>
  <c r="G202" i="5"/>
  <c r="M203" i="5"/>
  <c r="M204" i="5"/>
  <c r="N203" i="5"/>
  <c r="M9" i="6"/>
  <c r="S203" i="5"/>
  <c r="S202" i="5"/>
  <c r="S9" i="6"/>
  <c r="Y203" i="5"/>
  <c r="Y202" i="5"/>
  <c r="Y204" i="5"/>
  <c r="Y9" i="6"/>
  <c r="AE203" i="5"/>
  <c r="AF203" i="5"/>
  <c r="AE204" i="5"/>
  <c r="AE202" i="5"/>
  <c r="F210" i="5"/>
  <c r="F209" i="5"/>
  <c r="L211" i="5"/>
  <c r="L210" i="5"/>
  <c r="L209" i="5"/>
  <c r="R211" i="5"/>
  <c r="R210" i="5"/>
  <c r="R209" i="5"/>
  <c r="X209" i="5"/>
  <c r="X211" i="5"/>
  <c r="X210" i="5"/>
  <c r="AD209" i="5"/>
  <c r="AD211" i="5"/>
  <c r="AD210" i="5"/>
  <c r="AC39" i="5"/>
  <c r="E46" i="5"/>
  <c r="L46" i="5"/>
  <c r="W47" i="5"/>
  <c r="E56" i="5"/>
  <c r="K56" i="5"/>
  <c r="Q56" i="5"/>
  <c r="W56" i="5"/>
  <c r="AC56" i="5"/>
  <c r="AI56" i="5"/>
  <c r="L56" i="5"/>
  <c r="Z56" i="5"/>
  <c r="Q57" i="5"/>
  <c r="X57" i="5"/>
  <c r="AB58" i="5"/>
  <c r="AI58" i="5"/>
  <c r="N64" i="5"/>
  <c r="I71" i="5"/>
  <c r="AG70" i="5"/>
  <c r="I70" i="5"/>
  <c r="I72" i="5"/>
  <c r="S72" i="5"/>
  <c r="R84" i="5"/>
  <c r="AE86" i="5"/>
  <c r="M98" i="5"/>
  <c r="M99" i="5"/>
  <c r="M97" i="5"/>
  <c r="AE98" i="5"/>
  <c r="AE99" i="5"/>
  <c r="AE97" i="5"/>
  <c r="G97" i="5"/>
  <c r="R97" i="5"/>
  <c r="AB97" i="5"/>
  <c r="S99" i="5"/>
  <c r="S132" i="5"/>
  <c r="S10" i="6" s="1"/>
  <c r="I139" i="5"/>
  <c r="AC139" i="5"/>
  <c r="M140" i="5"/>
  <c r="Y140" i="5"/>
  <c r="AI140" i="5"/>
  <c r="D148" i="5"/>
  <c r="Z146" i="5"/>
  <c r="W146" i="5"/>
  <c r="H146" i="5"/>
  <c r="T146" i="5"/>
  <c r="E146" i="5"/>
  <c r="P148" i="5"/>
  <c r="P147" i="5"/>
  <c r="P146" i="5"/>
  <c r="Q147" i="5"/>
  <c r="V148" i="5"/>
  <c r="V146" i="5"/>
  <c r="AB148" i="5"/>
  <c r="AB147" i="5"/>
  <c r="AH148" i="5"/>
  <c r="AI147" i="5"/>
  <c r="AH147" i="5"/>
  <c r="AH146" i="5"/>
  <c r="Q146" i="5"/>
  <c r="AI146" i="5"/>
  <c r="V147" i="5"/>
  <c r="G148" i="5"/>
  <c r="K153" i="5"/>
  <c r="AC153" i="5"/>
  <c r="G174" i="5"/>
  <c r="H175" i="5"/>
  <c r="G175" i="5"/>
  <c r="M174" i="5"/>
  <c r="M176" i="5"/>
  <c r="N175" i="5"/>
  <c r="M175" i="5"/>
  <c r="S174" i="5"/>
  <c r="S176" i="5"/>
  <c r="T175" i="5"/>
  <c r="Y174" i="5"/>
  <c r="Y176" i="5"/>
  <c r="AE174" i="5"/>
  <c r="AE175" i="5"/>
  <c r="AE176" i="5"/>
  <c r="AF175" i="5"/>
  <c r="F174" i="5"/>
  <c r="G176" i="5"/>
  <c r="D183" i="5"/>
  <c r="AD181" i="5"/>
  <c r="O181" i="5"/>
  <c r="H181" i="5"/>
  <c r="U181" i="5"/>
  <c r="N181" i="5"/>
  <c r="F181" i="5"/>
  <c r="T181" i="5"/>
  <c r="AG181" i="5"/>
  <c r="J183" i="5"/>
  <c r="J182" i="5"/>
  <c r="P183" i="5"/>
  <c r="P181" i="5"/>
  <c r="V183" i="5"/>
  <c r="V181" i="5"/>
  <c r="AB183" i="5"/>
  <c r="AB182" i="5"/>
  <c r="AB181" i="5"/>
  <c r="AH183" i="5"/>
  <c r="AH182" i="5"/>
  <c r="AH181" i="5"/>
  <c r="Z181" i="5"/>
  <c r="P182" i="5"/>
  <c r="AE9" i="6"/>
  <c r="M202" i="5"/>
  <c r="H203" i="5"/>
  <c r="Z203" i="5"/>
  <c r="X232" i="5"/>
  <c r="AD233" i="5"/>
  <c r="F250" i="5"/>
  <c r="F249" i="5"/>
  <c r="F251" i="5"/>
  <c r="L250" i="5"/>
  <c r="L249" i="5"/>
  <c r="R251" i="5"/>
  <c r="R250" i="5"/>
  <c r="R249" i="5"/>
  <c r="X251" i="5"/>
  <c r="X250" i="5"/>
  <c r="AD249" i="5"/>
  <c r="AD251" i="5"/>
  <c r="E72" i="5"/>
  <c r="E70" i="5"/>
  <c r="K72" i="5"/>
  <c r="K70" i="5"/>
  <c r="Q72" i="5"/>
  <c r="Q70" i="5"/>
  <c r="W72" i="5"/>
  <c r="W70" i="5"/>
  <c r="AC72" i="5"/>
  <c r="AC70" i="5"/>
  <c r="AI72" i="5"/>
  <c r="AI70" i="5"/>
  <c r="Q71" i="5"/>
  <c r="X71" i="5"/>
  <c r="E99" i="5"/>
  <c r="E97" i="5"/>
  <c r="K99" i="5"/>
  <c r="K97" i="5"/>
  <c r="Q99" i="5"/>
  <c r="Q97" i="5"/>
  <c r="W99" i="5"/>
  <c r="W97" i="5"/>
  <c r="AC99" i="5"/>
  <c r="AC97" i="5"/>
  <c r="AI99" i="5"/>
  <c r="AI97" i="5"/>
  <c r="R98" i="5"/>
  <c r="F147" i="5"/>
  <c r="F148" i="5"/>
  <c r="R147" i="5"/>
  <c r="R146" i="5"/>
  <c r="R148" i="5"/>
  <c r="X147" i="5"/>
  <c r="X148" i="5"/>
  <c r="AD147" i="5"/>
  <c r="AD146" i="5"/>
  <c r="L148" i="5"/>
  <c r="D155" i="5"/>
  <c r="AD153" i="5"/>
  <c r="U153" i="5"/>
  <c r="N153" i="5"/>
  <c r="F153" i="5"/>
  <c r="T153" i="5"/>
  <c r="J155" i="5"/>
  <c r="J154" i="5"/>
  <c r="P155" i="5"/>
  <c r="P153" i="5"/>
  <c r="AB155" i="5"/>
  <c r="AB154" i="5"/>
  <c r="AB153" i="5"/>
  <c r="AH155" i="5"/>
  <c r="AH154" i="5"/>
  <c r="AH153" i="5"/>
  <c r="AF153" i="5"/>
  <c r="H224" i="5"/>
  <c r="I225" i="5"/>
  <c r="H226" i="5"/>
  <c r="N224" i="5"/>
  <c r="N226" i="5"/>
  <c r="O225" i="5"/>
  <c r="N225" i="5"/>
  <c r="T224" i="5"/>
  <c r="T226" i="5"/>
  <c r="Z224" i="5"/>
  <c r="Z226" i="5"/>
  <c r="AA225" i="5"/>
  <c r="Z225" i="5"/>
  <c r="AF224" i="5"/>
  <c r="AF225" i="5"/>
  <c r="AF226" i="5"/>
  <c r="T225" i="5"/>
  <c r="E233" i="5"/>
  <c r="E232" i="5"/>
  <c r="K233" i="5"/>
  <c r="K231" i="5"/>
  <c r="Q233" i="5"/>
  <c r="Q231" i="5"/>
  <c r="Q232" i="5"/>
  <c r="W233" i="5"/>
  <c r="W232" i="5"/>
  <c r="W231" i="5"/>
  <c r="AC233" i="5"/>
  <c r="AC232" i="5"/>
  <c r="AI233" i="5"/>
  <c r="AI232" i="5"/>
  <c r="AI231" i="5"/>
  <c r="J139" i="5"/>
  <c r="AF139" i="5"/>
  <c r="H140" i="5"/>
  <c r="V140" i="5"/>
  <c r="S141" i="5"/>
  <c r="AA147" i="5"/>
  <c r="F154" i="5"/>
  <c r="L154" i="5"/>
  <c r="R154" i="5"/>
  <c r="X154" i="5"/>
  <c r="AD154" i="5"/>
  <c r="L153" i="5"/>
  <c r="U155" i="5"/>
  <c r="J160" i="5"/>
  <c r="X160" i="5"/>
  <c r="AF160" i="5"/>
  <c r="H161" i="5"/>
  <c r="V161" i="5"/>
  <c r="L162" i="5"/>
  <c r="S162" i="5"/>
  <c r="H174" i="5"/>
  <c r="V174" i="5"/>
  <c r="AA175" i="5"/>
  <c r="AH175" i="5"/>
  <c r="I176" i="5"/>
  <c r="F182" i="5"/>
  <c r="L182" i="5"/>
  <c r="R182" i="5"/>
  <c r="X182" i="5"/>
  <c r="AD182" i="5"/>
  <c r="L181" i="5"/>
  <c r="U183" i="5"/>
  <c r="H202" i="5"/>
  <c r="I203" i="5"/>
  <c r="N202" i="5"/>
  <c r="N9" i="6"/>
  <c r="T202" i="5"/>
  <c r="T204" i="5"/>
  <c r="T9" i="6"/>
  <c r="Z202" i="5"/>
  <c r="AF202" i="5"/>
  <c r="AF9" i="6"/>
  <c r="P202" i="5"/>
  <c r="AH202" i="5"/>
  <c r="K203" i="5"/>
  <c r="T203" i="5"/>
  <c r="AB203" i="5"/>
  <c r="D204" i="5"/>
  <c r="N204" i="5"/>
  <c r="V204" i="5"/>
  <c r="G210" i="5"/>
  <c r="M210" i="5"/>
  <c r="S210" i="5"/>
  <c r="S211" i="5"/>
  <c r="Y210" i="5"/>
  <c r="Y211" i="5"/>
  <c r="AE210" i="5"/>
  <c r="AE209" i="5"/>
  <c r="I210" i="5"/>
  <c r="F216" i="5"/>
  <c r="L217" i="5"/>
  <c r="R217" i="5"/>
  <c r="J224" i="5"/>
  <c r="V224" i="5"/>
  <c r="V225" i="5"/>
  <c r="G232" i="5"/>
  <c r="M232" i="5"/>
  <c r="M233" i="5"/>
  <c r="S232" i="5"/>
  <c r="S233" i="5"/>
  <c r="Y232" i="5"/>
  <c r="Y231" i="5"/>
  <c r="Y233" i="5"/>
  <c r="AE232" i="5"/>
  <c r="AE231" i="5"/>
  <c r="S231" i="5"/>
  <c r="Y249" i="5"/>
  <c r="H264" i="5"/>
  <c r="H263" i="5"/>
  <c r="N264" i="5"/>
  <c r="N263" i="5"/>
  <c r="T265" i="5"/>
  <c r="T264" i="5"/>
  <c r="T263" i="5"/>
  <c r="I264" i="5"/>
  <c r="Z264" i="5"/>
  <c r="AF265" i="5"/>
  <c r="G153" i="5"/>
  <c r="M153" i="5"/>
  <c r="S153" i="5"/>
  <c r="Y153" i="5"/>
  <c r="AE153" i="5"/>
  <c r="S154" i="5"/>
  <c r="Z154" i="5"/>
  <c r="K160" i="5"/>
  <c r="R160" i="5"/>
  <c r="W161" i="5"/>
  <c r="AE161" i="5"/>
  <c r="F162" i="5"/>
  <c r="AI162" i="5"/>
  <c r="I174" i="5"/>
  <c r="P174" i="5"/>
  <c r="W174" i="5"/>
  <c r="AB175" i="5"/>
  <c r="AI175" i="5"/>
  <c r="G181" i="5"/>
  <c r="M181" i="5"/>
  <c r="S181" i="5"/>
  <c r="Y181" i="5"/>
  <c r="AE181" i="5"/>
  <c r="S182" i="5"/>
  <c r="Z182" i="5"/>
  <c r="I202" i="5"/>
  <c r="Q202" i="5"/>
  <c r="AA202" i="5"/>
  <c r="AI202" i="5"/>
  <c r="AC203" i="5"/>
  <c r="H209" i="5"/>
  <c r="H210" i="5"/>
  <c r="N209" i="5"/>
  <c r="O210" i="5"/>
  <c r="N210" i="5"/>
  <c r="T209" i="5"/>
  <c r="U210" i="5"/>
  <c r="Z209" i="5"/>
  <c r="Z211" i="5"/>
  <c r="AF209" i="5"/>
  <c r="AF211" i="5"/>
  <c r="T210" i="5"/>
  <c r="AF210" i="5"/>
  <c r="AA224" i="5"/>
  <c r="E224" i="5"/>
  <c r="AG224" i="5"/>
  <c r="Q225" i="5"/>
  <c r="P225" i="5"/>
  <c r="AH224" i="5"/>
  <c r="AH226" i="5"/>
  <c r="W224" i="5"/>
  <c r="AI224" i="5"/>
  <c r="AI225" i="5"/>
  <c r="H231" i="5"/>
  <c r="I232" i="5"/>
  <c r="H232" i="5"/>
  <c r="N231" i="5"/>
  <c r="O232" i="5"/>
  <c r="N232" i="5"/>
  <c r="T231" i="5"/>
  <c r="T233" i="5"/>
  <c r="U232" i="5"/>
  <c r="Z231" i="5"/>
  <c r="Z233" i="5"/>
  <c r="AF231" i="5"/>
  <c r="AF233" i="5"/>
  <c r="AA232" i="5"/>
  <c r="AA249" i="5"/>
  <c r="J250" i="5"/>
  <c r="AH251" i="5"/>
  <c r="L160" i="5"/>
  <c r="Y161" i="5"/>
  <c r="J174" i="5"/>
  <c r="Q174" i="5"/>
  <c r="AF174" i="5"/>
  <c r="V175" i="5"/>
  <c r="AC175" i="5"/>
  <c r="AG176" i="5"/>
  <c r="AB202" i="5"/>
  <c r="E203" i="5"/>
  <c r="V203" i="5"/>
  <c r="P204" i="5"/>
  <c r="I249" i="5"/>
  <c r="O249" i="5"/>
  <c r="G249" i="5"/>
  <c r="U249" i="5"/>
  <c r="P249" i="5"/>
  <c r="P251" i="5"/>
  <c r="V249" i="5"/>
  <c r="V251" i="5"/>
  <c r="AB250" i="5"/>
  <c r="AB249" i="5"/>
  <c r="Q249" i="5"/>
  <c r="AE249" i="5"/>
  <c r="W250" i="5"/>
  <c r="D265" i="5"/>
  <c r="E264" i="5"/>
  <c r="J265" i="5"/>
  <c r="K264" i="5"/>
  <c r="J264" i="5"/>
  <c r="P265" i="5"/>
  <c r="P264" i="5"/>
  <c r="V265" i="5"/>
  <c r="V264" i="5"/>
  <c r="V263" i="5"/>
  <c r="AB265" i="5"/>
  <c r="AB263" i="5"/>
  <c r="AH265" i="5"/>
  <c r="AH264" i="5"/>
  <c r="AH263" i="5"/>
  <c r="P263" i="5"/>
  <c r="I277" i="5"/>
  <c r="I276" i="5"/>
  <c r="J276" i="5"/>
  <c r="O277" i="5"/>
  <c r="O276" i="5"/>
  <c r="O275" i="5"/>
  <c r="U277" i="5"/>
  <c r="U276" i="5"/>
  <c r="V276" i="5"/>
  <c r="AA277" i="5"/>
  <c r="AA276" i="5"/>
  <c r="AA275" i="5"/>
  <c r="AG277" i="5"/>
  <c r="AG276" i="5"/>
  <c r="AH276" i="5"/>
  <c r="P276" i="5"/>
  <c r="S140" i="5"/>
  <c r="Z140" i="5"/>
  <c r="G154" i="5"/>
  <c r="N154" i="5"/>
  <c r="Y155" i="5"/>
  <c r="F160" i="5"/>
  <c r="S161" i="5"/>
  <c r="Z161" i="5"/>
  <c r="AD162" i="5"/>
  <c r="Z174" i="5"/>
  <c r="P175" i="5"/>
  <c r="G182" i="5"/>
  <c r="N182" i="5"/>
  <c r="Y183" i="5"/>
  <c r="U202" i="5"/>
  <c r="AC202" i="5"/>
  <c r="N211" i="5"/>
  <c r="L224" i="5"/>
  <c r="R224" i="5"/>
  <c r="F224" i="5"/>
  <c r="P224" i="5"/>
  <c r="AB224" i="5"/>
  <c r="AB225" i="5"/>
  <c r="AG232" i="5"/>
  <c r="E251" i="5"/>
  <c r="E250" i="5"/>
  <c r="K251" i="5"/>
  <c r="K250" i="5"/>
  <c r="W251" i="5"/>
  <c r="W249" i="5"/>
  <c r="AC251" i="5"/>
  <c r="AC249" i="5"/>
  <c r="AI251" i="5"/>
  <c r="AI250" i="5"/>
  <c r="AI249" i="5"/>
  <c r="AG249" i="5"/>
  <c r="AB251" i="5"/>
  <c r="AG275" i="5"/>
  <c r="K202" i="5"/>
  <c r="W203" i="5"/>
  <c r="I209" i="5"/>
  <c r="J211" i="5"/>
  <c r="G217" i="5"/>
  <c r="M217" i="5"/>
  <c r="S217" i="5"/>
  <c r="Y217" i="5"/>
  <c r="AE217" i="5"/>
  <c r="M216" i="5"/>
  <c r="K224" i="5"/>
  <c r="W225" i="5"/>
  <c r="I231" i="5"/>
  <c r="J233" i="5"/>
  <c r="G250" i="5"/>
  <c r="M250" i="5"/>
  <c r="S250" i="5"/>
  <c r="Y250" i="5"/>
  <c r="AE250" i="5"/>
  <c r="M249" i="5"/>
  <c r="W264" i="5"/>
  <c r="AC264" i="5"/>
  <c r="AI264" i="5"/>
  <c r="R263" i="5"/>
  <c r="R264" i="5"/>
  <c r="AE264" i="5"/>
  <c r="D277" i="5"/>
  <c r="E276" i="5"/>
  <c r="J277" i="5"/>
  <c r="K276" i="5"/>
  <c r="J275" i="5"/>
  <c r="Q276" i="5"/>
  <c r="P277" i="5"/>
  <c r="P275" i="5"/>
  <c r="W276" i="5"/>
  <c r="V275" i="5"/>
  <c r="AB277" i="5"/>
  <c r="AC276" i="5"/>
  <c r="AB275" i="5"/>
  <c r="AI276" i="5"/>
  <c r="AH277" i="5"/>
  <c r="AH275" i="5"/>
  <c r="N275" i="5"/>
  <c r="Z275" i="5"/>
  <c r="Z356" i="5"/>
  <c r="H216" i="5"/>
  <c r="N216" i="5"/>
  <c r="T216" i="5"/>
  <c r="Z216" i="5"/>
  <c r="AF216" i="5"/>
  <c r="T217" i="5"/>
  <c r="AA217" i="5"/>
  <c r="H249" i="5"/>
  <c r="N249" i="5"/>
  <c r="T249" i="5"/>
  <c r="Z249" i="5"/>
  <c r="AF249" i="5"/>
  <c r="T250" i="5"/>
  <c r="AA250" i="5"/>
  <c r="E263" i="5"/>
  <c r="AI263" i="5"/>
  <c r="G355" i="5"/>
  <c r="F263" i="5"/>
  <c r="M263" i="5"/>
  <c r="AC263" i="5"/>
  <c r="F276" i="5"/>
  <c r="F275" i="5"/>
  <c r="L277" i="5"/>
  <c r="L276" i="5"/>
  <c r="L275" i="5"/>
  <c r="R277" i="5"/>
  <c r="R276" i="5"/>
  <c r="R275" i="5"/>
  <c r="X277" i="5"/>
  <c r="X276" i="5"/>
  <c r="X275" i="5"/>
  <c r="AD277" i="5"/>
  <c r="AD276" i="5"/>
  <c r="AD275" i="5"/>
  <c r="T290" i="5"/>
  <c r="F301" i="5"/>
  <c r="F300" i="5"/>
  <c r="G301" i="5"/>
  <c r="L301" i="5"/>
  <c r="L300" i="5"/>
  <c r="M301" i="5"/>
  <c r="R301" i="5"/>
  <c r="R300" i="5"/>
  <c r="S301" i="5"/>
  <c r="X301" i="5"/>
  <c r="X300" i="5"/>
  <c r="Y301" i="5"/>
  <c r="AD301" i="5"/>
  <c r="AD300" i="5"/>
  <c r="AE301" i="5"/>
  <c r="M356" i="5"/>
  <c r="M355" i="5"/>
  <c r="Y356" i="5"/>
  <c r="Y355" i="5"/>
  <c r="AG378" i="5"/>
  <c r="AA378" i="5"/>
  <c r="U378" i="5"/>
  <c r="O378" i="5"/>
  <c r="AF378" i="5"/>
  <c r="Z378" i="5"/>
  <c r="T378" i="5"/>
  <c r="N378" i="5"/>
  <c r="H378" i="5"/>
  <c r="Q378" i="5"/>
  <c r="K378" i="5"/>
  <c r="I378" i="5"/>
  <c r="AI378" i="5"/>
  <c r="E378" i="5"/>
  <c r="J378" i="5"/>
  <c r="J379" i="5"/>
  <c r="P378" i="5"/>
  <c r="V378" i="5"/>
  <c r="V379" i="5"/>
  <c r="AB378" i="5"/>
  <c r="AB379" i="5"/>
  <c r="AH378" i="5"/>
  <c r="P379" i="5"/>
  <c r="H355" i="5"/>
  <c r="H356" i="5"/>
  <c r="T355" i="5"/>
  <c r="T356" i="5"/>
  <c r="AF355" i="5"/>
  <c r="AF356" i="5"/>
  <c r="N356" i="5"/>
  <c r="U263" i="5"/>
  <c r="AA263" i="5"/>
  <c r="AG263" i="5"/>
  <c r="G277" i="5"/>
  <c r="Y277" i="5"/>
  <c r="AD290" i="5"/>
  <c r="H300" i="5"/>
  <c r="T300" i="5"/>
  <c r="AF300" i="5"/>
  <c r="X318" i="5"/>
  <c r="AD318" i="5"/>
  <c r="I356" i="5"/>
  <c r="O356" i="5"/>
  <c r="U356" i="5"/>
  <c r="AA356" i="5"/>
  <c r="AG356" i="5"/>
  <c r="L355" i="5"/>
  <c r="X355" i="5"/>
  <c r="E356" i="5"/>
  <c r="G379" i="5"/>
  <c r="F379" i="5"/>
  <c r="F378" i="5"/>
  <c r="M379" i="5"/>
  <c r="L379" i="5"/>
  <c r="L378" i="5"/>
  <c r="S379" i="5"/>
  <c r="R379" i="5"/>
  <c r="R378" i="5"/>
  <c r="Y379" i="5"/>
  <c r="X379" i="5"/>
  <c r="X378" i="5"/>
  <c r="AE379" i="5"/>
  <c r="AD379" i="5"/>
  <c r="AD378" i="5"/>
  <c r="J356" i="5"/>
  <c r="J355" i="5"/>
  <c r="P356" i="5"/>
  <c r="P355" i="5"/>
  <c r="V356" i="5"/>
  <c r="V355" i="5"/>
  <c r="AB356" i="5"/>
  <c r="AB355" i="5"/>
  <c r="AH356" i="5"/>
  <c r="AH355" i="5"/>
  <c r="G378" i="5"/>
  <c r="M378" i="5"/>
  <c r="S378" i="5"/>
  <c r="Y378" i="5"/>
  <c r="AE378" i="5"/>
  <c r="S277" i="5"/>
  <c r="W290" i="5"/>
  <c r="AI290" i="5"/>
  <c r="I301" i="5"/>
  <c r="I302" i="5"/>
  <c r="O301" i="5"/>
  <c r="O302" i="5"/>
  <c r="U301" i="5"/>
  <c r="U302" i="5"/>
  <c r="AA301" i="5"/>
  <c r="AA302" i="5"/>
  <c r="AG301" i="5"/>
  <c r="AG302" i="5"/>
  <c r="K300" i="5"/>
  <c r="W300" i="5"/>
  <c r="E355" i="5"/>
  <c r="K355" i="5"/>
  <c r="Q355" i="5"/>
  <c r="W355" i="5"/>
  <c r="AC355" i="5"/>
  <c r="AI355" i="5"/>
  <c r="O355" i="5"/>
  <c r="AA355" i="5"/>
  <c r="X290" i="5"/>
  <c r="D302" i="5"/>
  <c r="E301" i="5"/>
  <c r="J300" i="5"/>
  <c r="J302" i="5"/>
  <c r="K301" i="5"/>
  <c r="P300" i="5"/>
  <c r="P302" i="5"/>
  <c r="Q301" i="5"/>
  <c r="V300" i="5"/>
  <c r="V302" i="5"/>
  <c r="W301" i="5"/>
  <c r="AB300" i="5"/>
  <c r="AB302" i="5"/>
  <c r="AC301" i="5"/>
  <c r="AH300" i="5"/>
  <c r="AH302" i="5"/>
  <c r="AI301" i="5"/>
  <c r="N300" i="5"/>
  <c r="Z300" i="5"/>
  <c r="I319" i="5"/>
  <c r="O319" i="5"/>
  <c r="U318" i="5"/>
  <c r="U319" i="5"/>
  <c r="AA318" i="5"/>
  <c r="AA319" i="5"/>
  <c r="AG318" i="5"/>
  <c r="AG319" i="5"/>
  <c r="F355" i="5"/>
  <c r="R355" i="5"/>
  <c r="K356" i="5"/>
  <c r="W356" i="5"/>
  <c r="AI356" i="5"/>
  <c r="I395" i="5"/>
  <c r="H395" i="5"/>
  <c r="H394" i="5"/>
  <c r="O395" i="5"/>
  <c r="N395" i="5"/>
  <c r="N394" i="5"/>
  <c r="U395" i="5"/>
  <c r="T395" i="5"/>
  <c r="T394" i="5"/>
  <c r="AA395" i="5"/>
  <c r="Z395" i="5"/>
  <c r="Z394" i="5"/>
  <c r="AG395" i="5"/>
  <c r="AF395" i="5"/>
  <c r="AF394" i="5"/>
  <c r="U290" i="5"/>
  <c r="AA290" i="5"/>
  <c r="AG290" i="5"/>
  <c r="G300" i="5"/>
  <c r="M300" i="5"/>
  <c r="S300" i="5"/>
  <c r="Y300" i="5"/>
  <c r="AE300" i="5"/>
  <c r="E394" i="5"/>
  <c r="K394" i="5"/>
  <c r="Q394" i="5"/>
  <c r="W394" i="5"/>
  <c r="AC394" i="5"/>
  <c r="AI394" i="5"/>
  <c r="AA15" i="18" l="1"/>
  <c r="AA16" i="18" s="1"/>
  <c r="D56" i="18"/>
  <c r="AC198" i="15"/>
  <c r="AI196" i="15"/>
  <c r="AL196" i="15"/>
  <c r="AK197" i="15"/>
  <c r="AJ9" i="16"/>
  <c r="AB197" i="15"/>
  <c r="F15" i="16"/>
  <c r="F27" i="16" s="1"/>
  <c r="Y135" i="15"/>
  <c r="AK32" i="15"/>
  <c r="AE406" i="11"/>
  <c r="J406" i="11"/>
  <c r="AA406" i="11"/>
  <c r="AA408" i="11" s="1"/>
  <c r="AG406" i="11"/>
  <c r="AJ406" i="11"/>
  <c r="AJ408" i="11" s="1"/>
  <c r="I406" i="11"/>
  <c r="I408" i="11" s="1"/>
  <c r="Q406" i="11"/>
  <c r="Q408" i="11" s="1"/>
  <c r="AA86" i="11"/>
  <c r="AA7" i="12"/>
  <c r="D7" i="12"/>
  <c r="AL84" i="11"/>
  <c r="AK84" i="11"/>
  <c r="AJ7" i="12"/>
  <c r="AK85" i="11"/>
  <c r="H6" i="12"/>
  <c r="H406" i="11"/>
  <c r="H408" i="11" s="1"/>
  <c r="Z6" i="12"/>
  <c r="Z406" i="11"/>
  <c r="AI6" i="12"/>
  <c r="AI406" i="11"/>
  <c r="AI408" i="11" s="1"/>
  <c r="W6" i="12"/>
  <c r="W406" i="11"/>
  <c r="W408" i="11" s="1"/>
  <c r="M6" i="12"/>
  <c r="M406" i="11"/>
  <c r="M408" i="11" s="1"/>
  <c r="AD6" i="12"/>
  <c r="AD406" i="11"/>
  <c r="AD408" i="11" s="1"/>
  <c r="AL24" i="11"/>
  <c r="D406" i="11"/>
  <c r="D408" i="11" s="1"/>
  <c r="E6" i="12"/>
  <c r="E406" i="11"/>
  <c r="E408" i="11" s="1"/>
  <c r="X6" i="12"/>
  <c r="X15" i="12" s="1"/>
  <c r="X16" i="12" s="1"/>
  <c r="X406" i="11"/>
  <c r="X408" i="11" s="1"/>
  <c r="O6" i="12"/>
  <c r="O406" i="11"/>
  <c r="Y6" i="12"/>
  <c r="Y406" i="11"/>
  <c r="Y408" i="11" s="1"/>
  <c r="AB6" i="12"/>
  <c r="AB406" i="11"/>
  <c r="AB408" i="11" s="1"/>
  <c r="AH6" i="12"/>
  <c r="AH406" i="11"/>
  <c r="AH408" i="11" s="1"/>
  <c r="R6" i="12"/>
  <c r="R406" i="11"/>
  <c r="AC6" i="12"/>
  <c r="AC15" i="12" s="1"/>
  <c r="AC16" i="12" s="1"/>
  <c r="AC406" i="11"/>
  <c r="AC408" i="11" s="1"/>
  <c r="V6" i="12"/>
  <c r="V406" i="11"/>
  <c r="V408" i="11" s="1"/>
  <c r="U6" i="12"/>
  <c r="U406" i="11"/>
  <c r="U408" i="11" s="1"/>
  <c r="P6" i="12"/>
  <c r="P406" i="11"/>
  <c r="K6" i="12"/>
  <c r="K406" i="11"/>
  <c r="K408" i="11" s="1"/>
  <c r="T6" i="12"/>
  <c r="T406" i="11"/>
  <c r="T408" i="11" s="1"/>
  <c r="G6" i="12"/>
  <c r="G406" i="11"/>
  <c r="G408" i="11" s="1"/>
  <c r="N6" i="12"/>
  <c r="N406" i="11"/>
  <c r="AF6" i="12"/>
  <c r="AF406" i="11"/>
  <c r="AF408" i="11" s="1"/>
  <c r="S6" i="12"/>
  <c r="S406" i="11"/>
  <c r="S408" i="11" s="1"/>
  <c r="AI405" i="9"/>
  <c r="AI407" i="9" s="1"/>
  <c r="AJ10" i="10"/>
  <c r="AB405" i="9"/>
  <c r="AE405" i="9"/>
  <c r="AJ405" i="9"/>
  <c r="AK84" i="9"/>
  <c r="AL84" i="9"/>
  <c r="AG6" i="10"/>
  <c r="AG405" i="9"/>
  <c r="AG407" i="9" s="1"/>
  <c r="AA6" i="10"/>
  <c r="AA405" i="9"/>
  <c r="AF6" i="10"/>
  <c r="AF405" i="9"/>
  <c r="AF407" i="9" s="1"/>
  <c r="S6" i="10"/>
  <c r="S405" i="9"/>
  <c r="S407" i="9" s="1"/>
  <c r="U6" i="10"/>
  <c r="U405" i="9"/>
  <c r="U407" i="9" s="1"/>
  <c r="Z6" i="10"/>
  <c r="Z405" i="9"/>
  <c r="Y6" i="10"/>
  <c r="Y405" i="9"/>
  <c r="Y407" i="9" s="1"/>
  <c r="AL24" i="9"/>
  <c r="D405" i="9"/>
  <c r="D407" i="9" s="1"/>
  <c r="L6" i="10"/>
  <c r="L405" i="9"/>
  <c r="L407" i="9" s="1"/>
  <c r="O6" i="10"/>
  <c r="O405" i="9"/>
  <c r="O407" i="9" s="1"/>
  <c r="T6" i="10"/>
  <c r="T405" i="9"/>
  <c r="T407" i="9" s="1"/>
  <c r="G6" i="10"/>
  <c r="G405" i="9"/>
  <c r="G407" i="9" s="1"/>
  <c r="AH6" i="10"/>
  <c r="AH405" i="9"/>
  <c r="AH407" i="9" s="1"/>
  <c r="AD6" i="10"/>
  <c r="AD405" i="9"/>
  <c r="I6" i="10"/>
  <c r="I405" i="9"/>
  <c r="I407" i="9" s="1"/>
  <c r="N6" i="10"/>
  <c r="N405" i="9"/>
  <c r="N407" i="9" s="1"/>
  <c r="V6" i="10"/>
  <c r="V15" i="10" s="1"/>
  <c r="V16" i="10" s="1"/>
  <c r="V405" i="9"/>
  <c r="V407" i="9" s="1"/>
  <c r="AC6" i="10"/>
  <c r="AC405" i="9"/>
  <c r="AC407" i="9" s="1"/>
  <c r="Q6" i="10"/>
  <c r="Q405" i="9"/>
  <c r="Q407" i="9" s="1"/>
  <c r="F6" i="10"/>
  <c r="F405" i="9"/>
  <c r="F407" i="9" s="1"/>
  <c r="H6" i="10"/>
  <c r="H405" i="9"/>
  <c r="H407" i="9" s="1"/>
  <c r="L26" i="9"/>
  <c r="E6" i="10"/>
  <c r="E405" i="9"/>
  <c r="E407" i="9" s="1"/>
  <c r="K6" i="10"/>
  <c r="K405" i="9"/>
  <c r="X6" i="10"/>
  <c r="X15" i="10" s="1"/>
  <c r="X23" i="10" s="1"/>
  <c r="X405" i="9"/>
  <c r="X407" i="9" s="1"/>
  <c r="M6" i="10"/>
  <c r="M405" i="9"/>
  <c r="M407" i="9" s="1"/>
  <c r="P6" i="10"/>
  <c r="P405" i="9"/>
  <c r="R6" i="10"/>
  <c r="R15" i="10" s="1"/>
  <c r="R405" i="9"/>
  <c r="R407" i="9" s="1"/>
  <c r="AD135" i="7"/>
  <c r="X405" i="7"/>
  <c r="X407" i="7" s="1"/>
  <c r="G405" i="7"/>
  <c r="N405" i="7"/>
  <c r="V405" i="7"/>
  <c r="AF405" i="7"/>
  <c r="AF407" i="7" s="1"/>
  <c r="F405" i="7"/>
  <c r="F407" i="7" s="1"/>
  <c r="AC405" i="7"/>
  <c r="AC407" i="7" s="1"/>
  <c r="L405" i="7"/>
  <c r="K405" i="7"/>
  <c r="S85" i="7"/>
  <c r="F85" i="7"/>
  <c r="AC84" i="7"/>
  <c r="AE405" i="7"/>
  <c r="AE407" i="7" s="1"/>
  <c r="AD6" i="8"/>
  <c r="AD405" i="7"/>
  <c r="AD407" i="7" s="1"/>
  <c r="Z6" i="8"/>
  <c r="Z405" i="7"/>
  <c r="Z407" i="7" s="1"/>
  <c r="S6" i="8"/>
  <c r="S405" i="7"/>
  <c r="AG6" i="8"/>
  <c r="AG405" i="7"/>
  <c r="AG407" i="7" s="1"/>
  <c r="AI6" i="8"/>
  <c r="AI405" i="7"/>
  <c r="AI407" i="7" s="1"/>
  <c r="W6" i="8"/>
  <c r="W405" i="7"/>
  <c r="W407" i="7" s="1"/>
  <c r="U6" i="8"/>
  <c r="U405" i="7"/>
  <c r="T6" i="8"/>
  <c r="T405" i="7"/>
  <c r="T407" i="7" s="1"/>
  <c r="AL24" i="7"/>
  <c r="D405" i="7"/>
  <c r="D407" i="7" s="1"/>
  <c r="H6" i="8"/>
  <c r="H405" i="7"/>
  <c r="H407" i="7" s="1"/>
  <c r="Y6" i="8"/>
  <c r="Y15" i="8" s="1"/>
  <c r="Y26" i="8" s="1"/>
  <c r="Y405" i="7"/>
  <c r="E6" i="8"/>
  <c r="E405" i="7"/>
  <c r="E407" i="7" s="1"/>
  <c r="AA6" i="8"/>
  <c r="AA405" i="7"/>
  <c r="AA407" i="7" s="1"/>
  <c r="AB6" i="8"/>
  <c r="AB405" i="7"/>
  <c r="AB407" i="7" s="1"/>
  <c r="O6" i="8"/>
  <c r="O405" i="7"/>
  <c r="M6" i="8"/>
  <c r="M405" i="7"/>
  <c r="M407" i="7" s="1"/>
  <c r="R6" i="8"/>
  <c r="R405" i="7"/>
  <c r="R407" i="7" s="1"/>
  <c r="P6" i="8"/>
  <c r="P405" i="7"/>
  <c r="P407" i="7" s="1"/>
  <c r="I6" i="8"/>
  <c r="I405" i="7"/>
  <c r="I407" i="7" s="1"/>
  <c r="AH6" i="8"/>
  <c r="AH405" i="7"/>
  <c r="AH407" i="7" s="1"/>
  <c r="J6" i="8"/>
  <c r="J405" i="7"/>
  <c r="J407" i="7" s="1"/>
  <c r="Q6" i="8"/>
  <c r="Q405" i="7"/>
  <c r="Q407" i="7" s="1"/>
  <c r="AL196" i="5"/>
  <c r="D405" i="5"/>
  <c r="H9" i="6"/>
  <c r="H405" i="5"/>
  <c r="Z9" i="6"/>
  <c r="Z405" i="5"/>
  <c r="AH135" i="5"/>
  <c r="J133" i="5"/>
  <c r="U7" i="6"/>
  <c r="U85" i="5"/>
  <c r="V85" i="5"/>
  <c r="U86" i="5"/>
  <c r="AI16" i="18"/>
  <c r="M22" i="18"/>
  <c r="M16" i="18"/>
  <c r="V27" i="18"/>
  <c r="V16" i="18"/>
  <c r="G22" i="18"/>
  <c r="G16" i="18"/>
  <c r="Y25" i="18"/>
  <c r="Y16" i="18"/>
  <c r="AH16" i="18"/>
  <c r="R24" i="18"/>
  <c r="R16" i="18"/>
  <c r="AB24" i="18"/>
  <c r="AB16" i="18"/>
  <c r="J28" i="18"/>
  <c r="J16" i="18"/>
  <c r="J23" i="18"/>
  <c r="J27" i="18"/>
  <c r="J25" i="18"/>
  <c r="X15" i="18"/>
  <c r="X16" i="18" s="1"/>
  <c r="V25" i="18"/>
  <c r="AF15" i="18"/>
  <c r="J21" i="18"/>
  <c r="AG15" i="18"/>
  <c r="AH22" i="18"/>
  <c r="O15" i="18"/>
  <c r="O22" i="18" s="1"/>
  <c r="H15" i="18"/>
  <c r="H16" i="18" s="1"/>
  <c r="I15" i="18"/>
  <c r="I23" i="18" s="1"/>
  <c r="AH21" i="18"/>
  <c r="U24" i="18"/>
  <c r="U21" i="18"/>
  <c r="U23" i="18"/>
  <c r="U29" i="18"/>
  <c r="U28" i="18"/>
  <c r="U22" i="18"/>
  <c r="U26" i="18"/>
  <c r="U27" i="18"/>
  <c r="U25" i="18"/>
  <c r="F27" i="18"/>
  <c r="F28" i="18"/>
  <c r="F21" i="18"/>
  <c r="L24" i="18"/>
  <c r="L25" i="18"/>
  <c r="L21" i="18"/>
  <c r="L28" i="18"/>
  <c r="AH25" i="18"/>
  <c r="AH23" i="18"/>
  <c r="AH24" i="18"/>
  <c r="Y27" i="18"/>
  <c r="K15" i="18"/>
  <c r="AH29" i="18"/>
  <c r="AH28" i="18"/>
  <c r="AH26" i="18"/>
  <c r="AH27" i="18"/>
  <c r="P26" i="18"/>
  <c r="P21" i="18"/>
  <c r="P29" i="18"/>
  <c r="P25" i="18"/>
  <c r="P23" i="18"/>
  <c r="P28" i="18"/>
  <c r="P22" i="18"/>
  <c r="P24" i="18"/>
  <c r="P27" i="18"/>
  <c r="Q15" i="18"/>
  <c r="Z24" i="18"/>
  <c r="Z26" i="18"/>
  <c r="Z29" i="18"/>
  <c r="L26" i="18"/>
  <c r="F22" i="18"/>
  <c r="L22" i="18"/>
  <c r="V21" i="18"/>
  <c r="M24" i="18"/>
  <c r="M27" i="18"/>
  <c r="Y26" i="18"/>
  <c r="M23" i="18"/>
  <c r="Y23" i="18"/>
  <c r="V28" i="18"/>
  <c r="J29" i="18"/>
  <c r="L27" i="18"/>
  <c r="J24" i="18"/>
  <c r="V24" i="18"/>
  <c r="Y22" i="18"/>
  <c r="J22" i="18"/>
  <c r="F23" i="18"/>
  <c r="J26" i="18"/>
  <c r="M25" i="18"/>
  <c r="F25" i="18"/>
  <c r="R21" i="18"/>
  <c r="V23" i="18"/>
  <c r="F29" i="18"/>
  <c r="L23" i="18"/>
  <c r="F26" i="18"/>
  <c r="Z25" i="18"/>
  <c r="R28" i="18"/>
  <c r="V29" i="18"/>
  <c r="L29" i="18"/>
  <c r="Y29" i="18"/>
  <c r="Y24" i="18"/>
  <c r="F24" i="18"/>
  <c r="V22" i="18"/>
  <c r="V26" i="18"/>
  <c r="Y28" i="18"/>
  <c r="Y21" i="18"/>
  <c r="AD24" i="18"/>
  <c r="AD29" i="18"/>
  <c r="AD25" i="18"/>
  <c r="AD26" i="18"/>
  <c r="AD23" i="18"/>
  <c r="AD27" i="18"/>
  <c r="AD28" i="18"/>
  <c r="AD21" i="18"/>
  <c r="AD22" i="18"/>
  <c r="AI27" i="18"/>
  <c r="AI29" i="18"/>
  <c r="AI23" i="18"/>
  <c r="AI26" i="18"/>
  <c r="AI28" i="18"/>
  <c r="AI25" i="18"/>
  <c r="AI21" i="18"/>
  <c r="AI22" i="18"/>
  <c r="AI24" i="18"/>
  <c r="T22" i="18"/>
  <c r="T29" i="18"/>
  <c r="T25" i="18"/>
  <c r="T26" i="18"/>
  <c r="T28" i="18"/>
  <c r="T24" i="18"/>
  <c r="T27" i="18"/>
  <c r="T21" i="18"/>
  <c r="T23" i="18"/>
  <c r="R27" i="18"/>
  <c r="R25" i="18"/>
  <c r="Z27" i="18"/>
  <c r="G29" i="18"/>
  <c r="R22" i="18"/>
  <c r="Z28" i="18"/>
  <c r="Z23" i="18"/>
  <c r="G24" i="18"/>
  <c r="M26" i="18"/>
  <c r="M28" i="18"/>
  <c r="M21" i="18"/>
  <c r="G26" i="18"/>
  <c r="R23" i="18"/>
  <c r="R26" i="18"/>
  <c r="G28" i="18"/>
  <c r="G25" i="18"/>
  <c r="G21" i="18"/>
  <c r="Z21" i="18"/>
  <c r="D15" i="18"/>
  <c r="R29" i="18"/>
  <c r="M29" i="18"/>
  <c r="G27" i="18"/>
  <c r="G23" i="18"/>
  <c r="Z22" i="18"/>
  <c r="AJ15" i="18"/>
  <c r="AE15" i="18"/>
  <c r="S15" i="18"/>
  <c r="S16" i="18" s="1"/>
  <c r="W15" i="18"/>
  <c r="N15" i="18"/>
  <c r="E15" i="18"/>
  <c r="AC15" i="18"/>
  <c r="AJ290" i="15"/>
  <c r="AG198" i="15"/>
  <c r="AG9" i="16"/>
  <c r="AG15" i="16" s="1"/>
  <c r="AG22" i="16" s="1"/>
  <c r="X198" i="15"/>
  <c r="X9" i="16"/>
  <c r="I198" i="15"/>
  <c r="I9" i="16"/>
  <c r="R198" i="15"/>
  <c r="R9" i="16"/>
  <c r="R15" i="16" s="1"/>
  <c r="K15" i="16"/>
  <c r="K22" i="16" s="1"/>
  <c r="AF198" i="15"/>
  <c r="AF9" i="16"/>
  <c r="S197" i="15"/>
  <c r="S9" i="16"/>
  <c r="Z197" i="15"/>
  <c r="Y9" i="16"/>
  <c r="Y15" i="16" s="1"/>
  <c r="AA198" i="15"/>
  <c r="AA9" i="16"/>
  <c r="AI197" i="15"/>
  <c r="AH9" i="16"/>
  <c r="AH198" i="15"/>
  <c r="L198" i="15"/>
  <c r="L9" i="16"/>
  <c r="L15" i="16" s="1"/>
  <c r="L22" i="16" s="1"/>
  <c r="Q197" i="15"/>
  <c r="P9" i="16"/>
  <c r="G198" i="15"/>
  <c r="G9" i="16"/>
  <c r="AH197" i="15"/>
  <c r="AH196" i="15"/>
  <c r="AK196" i="15"/>
  <c r="D9" i="16"/>
  <c r="J197" i="15"/>
  <c r="M198" i="15"/>
  <c r="M9" i="16"/>
  <c r="AJ196" i="15"/>
  <c r="I197" i="15"/>
  <c r="AF134" i="15"/>
  <c r="AF10" i="16"/>
  <c r="AF15" i="16" s="1"/>
  <c r="AF21" i="16" s="1"/>
  <c r="AE134" i="15"/>
  <c r="AD10" i="16"/>
  <c r="AD15" i="16" s="1"/>
  <c r="AK133" i="15"/>
  <c r="D10" i="16"/>
  <c r="AJ134" i="15"/>
  <c r="AK134" i="15"/>
  <c r="AJ10" i="16"/>
  <c r="Y134" i="15"/>
  <c r="X10" i="16"/>
  <c r="E15" i="16"/>
  <c r="E29" i="16" s="1"/>
  <c r="S135" i="15"/>
  <c r="S10" i="16"/>
  <c r="AJ133" i="15"/>
  <c r="G135" i="15"/>
  <c r="G10" i="16"/>
  <c r="G15" i="16" s="1"/>
  <c r="G16" i="16" s="1"/>
  <c r="U15" i="16"/>
  <c r="U27" i="16" s="1"/>
  <c r="Q135" i="15"/>
  <c r="Q10" i="16"/>
  <c r="M135" i="15"/>
  <c r="M10" i="16"/>
  <c r="AA135" i="15"/>
  <c r="AA10" i="16"/>
  <c r="AH135" i="15"/>
  <c r="AH10" i="16"/>
  <c r="AH15" i="16" s="1"/>
  <c r="AJ141" i="15"/>
  <c r="P134" i="15"/>
  <c r="O10" i="16"/>
  <c r="W135" i="15"/>
  <c r="W10" i="16"/>
  <c r="W15" i="16" s="1"/>
  <c r="P135" i="15"/>
  <c r="P10" i="16"/>
  <c r="AJ24" i="15"/>
  <c r="H406" i="15"/>
  <c r="H408" i="15" s="1"/>
  <c r="J26" i="15"/>
  <c r="J6" i="16"/>
  <c r="Z15" i="16"/>
  <c r="Z21" i="16" s="1"/>
  <c r="AK24" i="15"/>
  <c r="D6" i="16"/>
  <c r="AC26" i="15"/>
  <c r="AC6" i="16"/>
  <c r="AB26" i="15"/>
  <c r="AB6" i="16"/>
  <c r="H15" i="16"/>
  <c r="H21" i="16" s="1"/>
  <c r="N26" i="15"/>
  <c r="N6" i="16"/>
  <c r="AI26" i="15"/>
  <c r="AI6" i="16"/>
  <c r="O26" i="15"/>
  <c r="O6" i="16"/>
  <c r="AJ25" i="15"/>
  <c r="AK25" i="15"/>
  <c r="AJ6" i="16"/>
  <c r="AJ406" i="15"/>
  <c r="AJ408" i="15" s="1"/>
  <c r="T15" i="16"/>
  <c r="T21" i="16" s="1"/>
  <c r="V26" i="15"/>
  <c r="V6" i="16"/>
  <c r="P26" i="15"/>
  <c r="P6" i="16"/>
  <c r="Q26" i="15"/>
  <c r="Q6" i="16"/>
  <c r="I26" i="15"/>
  <c r="I6" i="16"/>
  <c r="AE26" i="15"/>
  <c r="AE6" i="16"/>
  <c r="AG198" i="11"/>
  <c r="AG9" i="12"/>
  <c r="Z198" i="11"/>
  <c r="Z9" i="12"/>
  <c r="O198" i="11"/>
  <c r="O9" i="12"/>
  <c r="I196" i="11"/>
  <c r="I9" i="12"/>
  <c r="V198" i="11"/>
  <c r="V9" i="12"/>
  <c r="R196" i="11"/>
  <c r="R9" i="12"/>
  <c r="H198" i="11"/>
  <c r="H9" i="12"/>
  <c r="U196" i="11"/>
  <c r="U9" i="12"/>
  <c r="K196" i="11"/>
  <c r="K9" i="12"/>
  <c r="T196" i="11"/>
  <c r="T9" i="12"/>
  <c r="K198" i="11"/>
  <c r="P198" i="11"/>
  <c r="P9" i="12"/>
  <c r="AH198" i="11"/>
  <c r="AH9" i="12"/>
  <c r="W196" i="11"/>
  <c r="W9" i="12"/>
  <c r="W15" i="12" s="1"/>
  <c r="W21" i="12" s="1"/>
  <c r="AD198" i="11"/>
  <c r="AD9" i="12"/>
  <c r="AA198" i="11"/>
  <c r="AA9" i="12"/>
  <c r="AJ197" i="11"/>
  <c r="AK197" i="11"/>
  <c r="AJ9" i="12"/>
  <c r="E15" i="12"/>
  <c r="E16" i="12" s="1"/>
  <c r="AJ133" i="11"/>
  <c r="S135" i="11"/>
  <c r="S10" i="12"/>
  <c r="M135" i="11"/>
  <c r="M10" i="12"/>
  <c r="U135" i="11"/>
  <c r="U10" i="12"/>
  <c r="AJ134" i="11"/>
  <c r="AK134" i="11"/>
  <c r="AJ10" i="12"/>
  <c r="O135" i="11"/>
  <c r="O10" i="12"/>
  <c r="Y135" i="11"/>
  <c r="Y10" i="12"/>
  <c r="AB135" i="11"/>
  <c r="AB10" i="12"/>
  <c r="G135" i="11"/>
  <c r="G10" i="12"/>
  <c r="AK133" i="11"/>
  <c r="D10" i="12"/>
  <c r="V135" i="11"/>
  <c r="V10" i="12"/>
  <c r="AF135" i="11"/>
  <c r="AF10" i="12"/>
  <c r="H135" i="11"/>
  <c r="H10" i="12"/>
  <c r="AD135" i="11"/>
  <c r="AD10" i="12"/>
  <c r="AE135" i="11"/>
  <c r="AE10" i="12"/>
  <c r="J135" i="11"/>
  <c r="J10" i="12"/>
  <c r="F135" i="11"/>
  <c r="F10" i="12"/>
  <c r="G86" i="11"/>
  <c r="G7" i="12"/>
  <c r="AF86" i="11"/>
  <c r="AF7" i="12"/>
  <c r="Y86" i="11"/>
  <c r="Y7" i="12"/>
  <c r="AH86" i="11"/>
  <c r="AH7" i="12"/>
  <c r="G85" i="11"/>
  <c r="Z86" i="11"/>
  <c r="Z7" i="12"/>
  <c r="G84" i="11"/>
  <c r="AE86" i="11"/>
  <c r="AE7" i="12"/>
  <c r="P86" i="11"/>
  <c r="P7" i="12"/>
  <c r="T84" i="11"/>
  <c r="T7" i="12"/>
  <c r="S86" i="11"/>
  <c r="S7" i="12"/>
  <c r="N15" i="12"/>
  <c r="N21" i="12" s="1"/>
  <c r="N85" i="11"/>
  <c r="N7" i="12"/>
  <c r="J86" i="11"/>
  <c r="J7" i="12"/>
  <c r="AJ24" i="11"/>
  <c r="M26" i="11"/>
  <c r="F26" i="11"/>
  <c r="F6" i="12"/>
  <c r="I26" i="11"/>
  <c r="I6" i="12"/>
  <c r="AA26" i="11"/>
  <c r="AA6" i="12"/>
  <c r="M25" i="11"/>
  <c r="L6" i="12"/>
  <c r="L15" i="12" s="1"/>
  <c r="L29" i="12" s="1"/>
  <c r="AI15" i="12"/>
  <c r="AG26" i="11"/>
  <c r="AG6" i="12"/>
  <c r="AE26" i="11"/>
  <c r="AE6" i="12"/>
  <c r="AJ25" i="11"/>
  <c r="AK25" i="11"/>
  <c r="AJ6" i="12"/>
  <c r="Q26" i="11"/>
  <c r="Q6" i="12"/>
  <c r="AK24" i="11"/>
  <c r="D6" i="12"/>
  <c r="S26" i="11"/>
  <c r="J26" i="11"/>
  <c r="J6" i="12"/>
  <c r="T198" i="9"/>
  <c r="I197" i="9"/>
  <c r="M197" i="9"/>
  <c r="I196" i="9"/>
  <c r="H196" i="9"/>
  <c r="M196" i="9"/>
  <c r="V197" i="9"/>
  <c r="AE196" i="9"/>
  <c r="S196" i="9"/>
  <c r="O197" i="9"/>
  <c r="N197" i="9"/>
  <c r="N198" i="9"/>
  <c r="AJ155" i="9"/>
  <c r="D10" i="10"/>
  <c r="AK133" i="9"/>
  <c r="AJ133" i="9"/>
  <c r="AJ99" i="9"/>
  <c r="AF7" i="10"/>
  <c r="P15" i="10"/>
  <c r="P16" i="10" s="1"/>
  <c r="AF135" i="9"/>
  <c r="AF10" i="10"/>
  <c r="AF85" i="9"/>
  <c r="O135" i="9"/>
  <c r="O10" i="10"/>
  <c r="T135" i="9"/>
  <c r="T10" i="10"/>
  <c r="AC135" i="9"/>
  <c r="AC10" i="10"/>
  <c r="AC15" i="10" s="1"/>
  <c r="AH15" i="10"/>
  <c r="Y135" i="9"/>
  <c r="Y10" i="10"/>
  <c r="N135" i="9"/>
  <c r="N10" i="10"/>
  <c r="Q135" i="9"/>
  <c r="Q10" i="10"/>
  <c r="Q15" i="10" s="1"/>
  <c r="AI135" i="9"/>
  <c r="AI10" i="10"/>
  <c r="U135" i="9"/>
  <c r="U10" i="10"/>
  <c r="U15" i="10" s="1"/>
  <c r="AG197" i="9"/>
  <c r="AJ134" i="9"/>
  <c r="AE86" i="9"/>
  <c r="AE7" i="10"/>
  <c r="F15" i="10"/>
  <c r="F24" i="10" s="1"/>
  <c r="AF84" i="9"/>
  <c r="AD135" i="9"/>
  <c r="AD10" i="10"/>
  <c r="AD15" i="10" s="1"/>
  <c r="W135" i="9"/>
  <c r="W10" i="10"/>
  <c r="G135" i="9"/>
  <c r="G10" i="10"/>
  <c r="E135" i="9"/>
  <c r="E10" i="10"/>
  <c r="K135" i="9"/>
  <c r="K10" i="10"/>
  <c r="L135" i="9"/>
  <c r="L10" i="10"/>
  <c r="AH85" i="9"/>
  <c r="AG7" i="10"/>
  <c r="X84" i="9"/>
  <c r="H84" i="9"/>
  <c r="H7" i="10"/>
  <c r="H15" i="10" s="1"/>
  <c r="N86" i="9"/>
  <c r="N7" i="10"/>
  <c r="Z85" i="9"/>
  <c r="Y86" i="9"/>
  <c r="Y7" i="10"/>
  <c r="N85" i="9"/>
  <c r="T86" i="9"/>
  <c r="T7" i="10"/>
  <c r="M86" i="9"/>
  <c r="M7" i="10"/>
  <c r="M15" i="10" s="1"/>
  <c r="P85" i="9"/>
  <c r="O7" i="10"/>
  <c r="AA15" i="10"/>
  <c r="AA16" i="10" s="1"/>
  <c r="AJ85" i="9"/>
  <c r="AK85" i="9"/>
  <c r="AJ7" i="10"/>
  <c r="L85" i="9"/>
  <c r="L7" i="10"/>
  <c r="S86" i="9"/>
  <c r="S7" i="10"/>
  <c r="S15" i="10" s="1"/>
  <c r="J85" i="9"/>
  <c r="I7" i="10"/>
  <c r="G86" i="9"/>
  <c r="G7" i="10"/>
  <c r="Z86" i="9"/>
  <c r="Z7" i="10"/>
  <c r="Z15" i="10" s="1"/>
  <c r="Z23" i="10" s="1"/>
  <c r="X26" i="9"/>
  <c r="P26" i="9"/>
  <c r="AE24" i="9"/>
  <c r="AE6" i="10"/>
  <c r="W407" i="9"/>
  <c r="W6" i="10"/>
  <c r="D26" i="9"/>
  <c r="AK24" i="9"/>
  <c r="D6" i="10"/>
  <c r="J407" i="9"/>
  <c r="J6" i="10"/>
  <c r="J15" i="10" s="1"/>
  <c r="J16" i="10" s="1"/>
  <c r="AI6" i="10"/>
  <c r="AB26" i="9"/>
  <c r="AB6" i="10"/>
  <c r="AB15" i="10" s="1"/>
  <c r="AB29" i="10" s="1"/>
  <c r="AK25" i="9"/>
  <c r="AJ407" i="9"/>
  <c r="AJ6" i="10"/>
  <c r="AE198" i="7"/>
  <c r="N198" i="7"/>
  <c r="F197" i="7"/>
  <c r="O197" i="7"/>
  <c r="G134" i="7"/>
  <c r="AJ148" i="7"/>
  <c r="D10" i="8"/>
  <c r="AK133" i="7"/>
  <c r="F135" i="7"/>
  <c r="E85" i="7"/>
  <c r="AD85" i="7"/>
  <c r="AJ85" i="7"/>
  <c r="AC85" i="7"/>
  <c r="AB7" i="8"/>
  <c r="AB15" i="8" s="1"/>
  <c r="AF197" i="7"/>
  <c r="P134" i="7"/>
  <c r="P10" i="8"/>
  <c r="P15" i="8" s="1"/>
  <c r="AG135" i="7"/>
  <c r="AG10" i="8"/>
  <c r="AJ10" i="8"/>
  <c r="AJ134" i="7"/>
  <c r="AJ133" i="7"/>
  <c r="AI86" i="7"/>
  <c r="AI7" i="8"/>
  <c r="AI15" i="8" s="1"/>
  <c r="M197" i="7"/>
  <c r="T86" i="7"/>
  <c r="T7" i="8"/>
  <c r="AI85" i="7"/>
  <c r="AH7" i="8"/>
  <c r="K85" i="7"/>
  <c r="J7" i="8"/>
  <c r="Q15" i="8"/>
  <c r="Q16" i="8" s="1"/>
  <c r="Z86" i="7"/>
  <c r="Z7" i="8"/>
  <c r="AA135" i="7"/>
  <c r="AA10" i="8"/>
  <c r="AA15" i="8" s="1"/>
  <c r="I135" i="7"/>
  <c r="I10" i="8"/>
  <c r="Y84" i="7"/>
  <c r="AK84" i="7"/>
  <c r="D7" i="8"/>
  <c r="S135" i="7"/>
  <c r="S10" i="8"/>
  <c r="L85" i="7"/>
  <c r="L7" i="8"/>
  <c r="H86" i="7"/>
  <c r="H7" i="8"/>
  <c r="H15" i="8" s="1"/>
  <c r="U135" i="7"/>
  <c r="U10" i="8"/>
  <c r="U15" i="8" s="1"/>
  <c r="U21" i="8" s="1"/>
  <c r="AC86" i="7"/>
  <c r="AC7" i="8"/>
  <c r="E86" i="7"/>
  <c r="E7" i="8"/>
  <c r="O135" i="7"/>
  <c r="O10" i="8"/>
  <c r="AD134" i="7"/>
  <c r="AC10" i="8"/>
  <c r="AE134" i="7"/>
  <c r="AE10" i="8"/>
  <c r="R135" i="7"/>
  <c r="R10" i="8"/>
  <c r="AJ84" i="7"/>
  <c r="L135" i="7"/>
  <c r="L10" i="8"/>
  <c r="R85" i="7"/>
  <c r="R7" i="8"/>
  <c r="F134" i="7"/>
  <c r="E10" i="8"/>
  <c r="V135" i="7"/>
  <c r="V10" i="8"/>
  <c r="Y85" i="7"/>
  <c r="X7" i="8"/>
  <c r="G135" i="7"/>
  <c r="G10" i="8"/>
  <c r="S26" i="7"/>
  <c r="AJ24" i="7"/>
  <c r="Q26" i="7"/>
  <c r="AK24" i="7"/>
  <c r="D6" i="8"/>
  <c r="AJ25" i="7"/>
  <c r="AK25" i="7"/>
  <c r="AJ6" i="8"/>
  <c r="AJ407" i="7"/>
  <c r="M15" i="8"/>
  <c r="X6" i="8"/>
  <c r="X15" i="8" s="1"/>
  <c r="X23" i="8" s="1"/>
  <c r="V26" i="7"/>
  <c r="V6" i="8"/>
  <c r="K25" i="7"/>
  <c r="K6" i="8"/>
  <c r="K15" i="8" s="1"/>
  <c r="K23" i="8" s="1"/>
  <c r="AC26" i="7"/>
  <c r="AC6" i="8"/>
  <c r="G26" i="7"/>
  <c r="G6" i="8"/>
  <c r="W15" i="8"/>
  <c r="W21" i="8" s="1"/>
  <c r="L26" i="7"/>
  <c r="L6" i="8"/>
  <c r="AF26" i="7"/>
  <c r="AF6" i="8"/>
  <c r="AE26" i="7"/>
  <c r="AE6" i="8"/>
  <c r="G25" i="7"/>
  <c r="F6" i="8"/>
  <c r="AD15" i="8"/>
  <c r="N26" i="7"/>
  <c r="N6" i="8"/>
  <c r="J198" i="5"/>
  <c r="AB197" i="5"/>
  <c r="U198" i="5"/>
  <c r="U9" i="6"/>
  <c r="U15" i="6" s="1"/>
  <c r="AK197" i="5"/>
  <c r="AJ9" i="6"/>
  <c r="AJ196" i="5"/>
  <c r="AJ197" i="5"/>
  <c r="AG198" i="5"/>
  <c r="AG9" i="6"/>
  <c r="AH198" i="5"/>
  <c r="AH9" i="6"/>
  <c r="AH15" i="6" s="1"/>
  <c r="AH24" i="6" s="1"/>
  <c r="AK196" i="5"/>
  <c r="D9" i="6"/>
  <c r="I198" i="5"/>
  <c r="I9" i="6"/>
  <c r="AA198" i="5"/>
  <c r="AA9" i="6"/>
  <c r="W197" i="5"/>
  <c r="W9" i="6"/>
  <c r="P198" i="5"/>
  <c r="P9" i="6"/>
  <c r="V198" i="5"/>
  <c r="V9" i="6"/>
  <c r="AB198" i="5"/>
  <c r="AB9" i="6"/>
  <c r="AB15" i="6" s="1"/>
  <c r="AB24" i="6" s="1"/>
  <c r="O198" i="5"/>
  <c r="O9" i="6"/>
  <c r="AJ133" i="5"/>
  <c r="AJ10" i="6"/>
  <c r="H135" i="5"/>
  <c r="H10" i="6"/>
  <c r="H15" i="6" s="1"/>
  <c r="H16" i="6" s="1"/>
  <c r="T135" i="5"/>
  <c r="T10" i="6"/>
  <c r="AC135" i="5"/>
  <c r="AC10" i="6"/>
  <c r="AA135" i="5"/>
  <c r="AA10" i="6"/>
  <c r="AE135" i="5"/>
  <c r="AE10" i="6"/>
  <c r="AB135" i="5"/>
  <c r="M135" i="5"/>
  <c r="M10" i="6"/>
  <c r="AF135" i="5"/>
  <c r="AF10" i="6"/>
  <c r="AF15" i="6" s="1"/>
  <c r="AF21" i="6" s="1"/>
  <c r="V135" i="5"/>
  <c r="V10" i="6"/>
  <c r="P135" i="5"/>
  <c r="F15" i="6"/>
  <c r="F29" i="6" s="1"/>
  <c r="D135" i="5"/>
  <c r="AK133" i="5"/>
  <c r="D10" i="6"/>
  <c r="J135" i="5"/>
  <c r="J10" i="6"/>
  <c r="J15" i="6" s="1"/>
  <c r="Z135" i="5"/>
  <c r="Z10" i="6"/>
  <c r="Z15" i="6" s="1"/>
  <c r="AJ134" i="5"/>
  <c r="L86" i="5"/>
  <c r="L7" i="6"/>
  <c r="H85" i="5"/>
  <c r="G7" i="6"/>
  <c r="AA86" i="5"/>
  <c r="AA7" i="6"/>
  <c r="AB85" i="5"/>
  <c r="L84" i="5"/>
  <c r="I86" i="5"/>
  <c r="I7" i="6"/>
  <c r="T85" i="5"/>
  <c r="S7" i="6"/>
  <c r="S84" i="5"/>
  <c r="S86" i="5"/>
  <c r="AD86" i="5"/>
  <c r="AD7" i="6"/>
  <c r="X86" i="5"/>
  <c r="X7" i="6"/>
  <c r="AJ85" i="5"/>
  <c r="AK85" i="5"/>
  <c r="AJ7" i="6"/>
  <c r="AJ24" i="5"/>
  <c r="G26" i="5"/>
  <c r="G6" i="6"/>
  <c r="G15" i="6" s="1"/>
  <c r="G26" i="6" s="1"/>
  <c r="AD26" i="5"/>
  <c r="AD6" i="6"/>
  <c r="AH25" i="5"/>
  <c r="AG6" i="6"/>
  <c r="L25" i="5"/>
  <c r="K6" i="6"/>
  <c r="K15" i="6" s="1"/>
  <c r="K25" i="6" s="1"/>
  <c r="N26" i="5"/>
  <c r="N6" i="6"/>
  <c r="L26" i="5"/>
  <c r="L6" i="6"/>
  <c r="Y26" i="5"/>
  <c r="Y6" i="6"/>
  <c r="Y15" i="6" s="1"/>
  <c r="Y25" i="6" s="1"/>
  <c r="AE26" i="5"/>
  <c r="AE6" i="6"/>
  <c r="R26" i="5"/>
  <c r="R6" i="6"/>
  <c r="R15" i="6" s="1"/>
  <c r="R22" i="6" s="1"/>
  <c r="AI26" i="5"/>
  <c r="AI6" i="6"/>
  <c r="AK24" i="5"/>
  <c r="D6" i="6"/>
  <c r="X26" i="5"/>
  <c r="X6" i="6"/>
  <c r="T26" i="5"/>
  <c r="T6" i="6"/>
  <c r="Q26" i="5"/>
  <c r="Q6" i="6"/>
  <c r="AC26" i="5"/>
  <c r="AC6" i="6"/>
  <c r="P15" i="6"/>
  <c r="P21" i="6" s="1"/>
  <c r="E26" i="5"/>
  <c r="E6" i="6"/>
  <c r="E15" i="6" s="1"/>
  <c r="O26" i="5"/>
  <c r="O6" i="6"/>
  <c r="M26" i="5"/>
  <c r="M6" i="6"/>
  <c r="S26" i="5"/>
  <c r="S6" i="6"/>
  <c r="AJ25" i="5"/>
  <c r="AK25" i="5"/>
  <c r="AJ407" i="5"/>
  <c r="AJ6" i="6"/>
  <c r="AI26" i="17"/>
  <c r="R197" i="15"/>
  <c r="S196" i="15"/>
  <c r="T197" i="15"/>
  <c r="AG196" i="15"/>
  <c r="AG197" i="15"/>
  <c r="H196" i="15"/>
  <c r="AA196" i="15"/>
  <c r="AF196" i="15"/>
  <c r="N197" i="15"/>
  <c r="AD196" i="15"/>
  <c r="V196" i="15"/>
  <c r="P196" i="15"/>
  <c r="M196" i="15"/>
  <c r="L196" i="15"/>
  <c r="I196" i="15"/>
  <c r="H197" i="15"/>
  <c r="AC196" i="15"/>
  <c r="F196" i="15"/>
  <c r="G197" i="15"/>
  <c r="G196" i="15"/>
  <c r="AB196" i="15"/>
  <c r="Z196" i="15"/>
  <c r="AE196" i="15"/>
  <c r="AE198" i="15"/>
  <c r="J196" i="15"/>
  <c r="AF197" i="15"/>
  <c r="P197" i="15"/>
  <c r="N196" i="15"/>
  <c r="O196" i="15"/>
  <c r="U196" i="15"/>
  <c r="T196" i="15"/>
  <c r="M197" i="15"/>
  <c r="Y198" i="15"/>
  <c r="Y197" i="15"/>
  <c r="AD198" i="15"/>
  <c r="AD197" i="15"/>
  <c r="Y196" i="15"/>
  <c r="AE197" i="15"/>
  <c r="X196" i="15"/>
  <c r="Q196" i="15"/>
  <c r="R196" i="15"/>
  <c r="D198" i="15"/>
  <c r="G133" i="15"/>
  <c r="AF135" i="15"/>
  <c r="AF406" i="15"/>
  <c r="AF408" i="15" s="1"/>
  <c r="U133" i="15"/>
  <c r="AA134" i="15"/>
  <c r="AG134" i="15"/>
  <c r="AF133" i="15"/>
  <c r="Q133" i="15"/>
  <c r="M133" i="15"/>
  <c r="AB134" i="15"/>
  <c r="U135" i="15"/>
  <c r="S133" i="15"/>
  <c r="W133" i="15"/>
  <c r="V134" i="15"/>
  <c r="U134" i="15"/>
  <c r="D135" i="15"/>
  <c r="P133" i="15"/>
  <c r="I133" i="15"/>
  <c r="Y133" i="15"/>
  <c r="AA133" i="15"/>
  <c r="AE133" i="15"/>
  <c r="O135" i="15"/>
  <c r="O134" i="15"/>
  <c r="Q134" i="15"/>
  <c r="O133" i="15"/>
  <c r="P406" i="15"/>
  <c r="P408" i="15" s="1"/>
  <c r="AG133" i="15"/>
  <c r="I135" i="15"/>
  <c r="K134" i="15"/>
  <c r="AH134" i="15"/>
  <c r="AH133" i="15"/>
  <c r="J134" i="15"/>
  <c r="AG135" i="15"/>
  <c r="K133" i="15"/>
  <c r="Z133" i="15"/>
  <c r="U406" i="15"/>
  <c r="U408" i="15" s="1"/>
  <c r="Z135" i="15"/>
  <c r="Z134" i="15"/>
  <c r="AB133" i="15"/>
  <c r="AB135" i="15"/>
  <c r="V135" i="15"/>
  <c r="V133" i="15"/>
  <c r="J135" i="15"/>
  <c r="J133" i="15"/>
  <c r="W134" i="15"/>
  <c r="U26" i="15"/>
  <c r="N406" i="15"/>
  <c r="N408" i="15" s="1"/>
  <c r="J25" i="15"/>
  <c r="AB406" i="15"/>
  <c r="AB408" i="15" s="1"/>
  <c r="AB25" i="15"/>
  <c r="N24" i="15"/>
  <c r="J406" i="15"/>
  <c r="J408" i="15" s="1"/>
  <c r="AE406" i="15"/>
  <c r="AE408" i="15" s="1"/>
  <c r="AF25" i="15"/>
  <c r="V406" i="15"/>
  <c r="V408" i="15" s="1"/>
  <c r="U25" i="15"/>
  <c r="AF26" i="15"/>
  <c r="O406" i="15"/>
  <c r="O408" i="15" s="1"/>
  <c r="I406" i="15"/>
  <c r="I408" i="15" s="1"/>
  <c r="Q25" i="15"/>
  <c r="AC25" i="15"/>
  <c r="Q406" i="15"/>
  <c r="Q408" i="15" s="1"/>
  <c r="I25" i="15"/>
  <c r="P25" i="15"/>
  <c r="O25" i="15"/>
  <c r="P24" i="15"/>
  <c r="AI406" i="15"/>
  <c r="AI408" i="15" s="1"/>
  <c r="V25" i="15"/>
  <c r="U24" i="15"/>
  <c r="AB24" i="15"/>
  <c r="AI24" i="15"/>
  <c r="I24" i="15"/>
  <c r="S406" i="15"/>
  <c r="S408" i="15" s="1"/>
  <c r="S26" i="15"/>
  <c r="S25" i="15"/>
  <c r="S24" i="15"/>
  <c r="W196" i="15"/>
  <c r="W198" i="15"/>
  <c r="X197" i="15"/>
  <c r="W197" i="15"/>
  <c r="X86" i="15"/>
  <c r="X85" i="15"/>
  <c r="X84" i="15"/>
  <c r="L86" i="15"/>
  <c r="L84" i="15"/>
  <c r="L85" i="15"/>
  <c r="R406" i="15"/>
  <c r="R408" i="15" s="1"/>
  <c r="R24" i="15"/>
  <c r="R26" i="15"/>
  <c r="R25" i="15"/>
  <c r="K406" i="15"/>
  <c r="K408" i="15" s="1"/>
  <c r="K24" i="15"/>
  <c r="K26" i="15"/>
  <c r="K25" i="15"/>
  <c r="AC24" i="15"/>
  <c r="AF85" i="15"/>
  <c r="AF84" i="15"/>
  <c r="AG85" i="15"/>
  <c r="AF86" i="15"/>
  <c r="T406" i="15"/>
  <c r="T408" i="15" s="1"/>
  <c r="T26" i="15"/>
  <c r="T25" i="15"/>
  <c r="T24" i="15"/>
  <c r="V24" i="15"/>
  <c r="J24" i="15"/>
  <c r="O24" i="15"/>
  <c r="K196" i="15"/>
  <c r="K198" i="15"/>
  <c r="L197" i="15"/>
  <c r="K197" i="15"/>
  <c r="AD135" i="15"/>
  <c r="AD133" i="15"/>
  <c r="AD134" i="15"/>
  <c r="Q85" i="15"/>
  <c r="Q84" i="15"/>
  <c r="Q86" i="15"/>
  <c r="AD406" i="15"/>
  <c r="AD408" i="15" s="1"/>
  <c r="AD25" i="15"/>
  <c r="AD26" i="15"/>
  <c r="AD24" i="15"/>
  <c r="H134" i="15"/>
  <c r="H135" i="15"/>
  <c r="H133" i="15"/>
  <c r="I134" i="15"/>
  <c r="AC134" i="15"/>
  <c r="AC135" i="15"/>
  <c r="AC133" i="15"/>
  <c r="AG406" i="15"/>
  <c r="AG408" i="15" s="1"/>
  <c r="AG26" i="15"/>
  <c r="AG25" i="15"/>
  <c r="AG24" i="15"/>
  <c r="AC406" i="15"/>
  <c r="AC408" i="15" s="1"/>
  <c r="H85" i="15"/>
  <c r="H84" i="15"/>
  <c r="H86" i="15"/>
  <c r="AF24" i="15"/>
  <c r="F135" i="15"/>
  <c r="F134" i="15"/>
  <c r="F133" i="15"/>
  <c r="E196" i="15"/>
  <c r="F197" i="15"/>
  <c r="E198" i="15"/>
  <c r="E197" i="15"/>
  <c r="X135" i="15"/>
  <c r="X133" i="15"/>
  <c r="X134" i="15"/>
  <c r="F86" i="15"/>
  <c r="F84" i="15"/>
  <c r="F85" i="15"/>
  <c r="L406" i="15"/>
  <c r="L408" i="15" s="1"/>
  <c r="L26" i="15"/>
  <c r="L24" i="15"/>
  <c r="L25" i="15"/>
  <c r="AE25" i="15"/>
  <c r="AI134" i="15"/>
  <c r="AI133" i="15"/>
  <c r="AI135" i="15"/>
  <c r="E134" i="15"/>
  <c r="E133" i="15"/>
  <c r="E135" i="15"/>
  <c r="R135" i="15"/>
  <c r="S134" i="15"/>
  <c r="R134" i="15"/>
  <c r="R133" i="15"/>
  <c r="AD86" i="15"/>
  <c r="AD85" i="15"/>
  <c r="AD84" i="15"/>
  <c r="R86" i="15"/>
  <c r="R85" i="15"/>
  <c r="R84" i="15"/>
  <c r="G134" i="15"/>
  <c r="T134" i="15"/>
  <c r="T133" i="15"/>
  <c r="T135" i="15"/>
  <c r="AA406" i="15"/>
  <c r="AA408" i="15" s="1"/>
  <c r="AA26" i="15"/>
  <c r="AA25" i="15"/>
  <c r="AA24" i="15"/>
  <c r="Y406" i="15"/>
  <c r="Y408" i="15" s="1"/>
  <c r="Y24" i="15"/>
  <c r="Y26" i="15"/>
  <c r="Y25" i="15"/>
  <c r="W406" i="15"/>
  <c r="W408" i="15" s="1"/>
  <c r="W24" i="15"/>
  <c r="W25" i="15"/>
  <c r="W26" i="15"/>
  <c r="N134" i="15"/>
  <c r="N135" i="15"/>
  <c r="N133" i="15"/>
  <c r="Z406" i="15"/>
  <c r="Z408" i="15" s="1"/>
  <c r="Z26" i="15"/>
  <c r="Z25" i="15"/>
  <c r="Z24" i="15"/>
  <c r="D406" i="15"/>
  <c r="D408" i="15" s="1"/>
  <c r="D26" i="15"/>
  <c r="AE24" i="15"/>
  <c r="Q24" i="15"/>
  <c r="L135" i="15"/>
  <c r="M134" i="15"/>
  <c r="L134" i="15"/>
  <c r="L133" i="15"/>
  <c r="M406" i="15"/>
  <c r="M408" i="15" s="1"/>
  <c r="M25" i="15"/>
  <c r="M24" i="15"/>
  <c r="M26" i="15"/>
  <c r="X406" i="15"/>
  <c r="X408" i="15" s="1"/>
  <c r="X24" i="15"/>
  <c r="X25" i="15"/>
  <c r="X26" i="15"/>
  <c r="F406" i="15"/>
  <c r="F408" i="15" s="1"/>
  <c r="F25" i="15"/>
  <c r="F24" i="15"/>
  <c r="F26" i="15"/>
  <c r="G406" i="15"/>
  <c r="G408" i="15" s="1"/>
  <c r="G25" i="15"/>
  <c r="G24" i="15"/>
  <c r="G26" i="15"/>
  <c r="H25" i="15"/>
  <c r="E406" i="15"/>
  <c r="E408" i="15" s="1"/>
  <c r="E24" i="15"/>
  <c r="E26" i="15"/>
  <c r="E25" i="15"/>
  <c r="N25" i="15"/>
  <c r="AH406" i="15"/>
  <c r="AH408" i="15" s="1"/>
  <c r="AH25" i="15"/>
  <c r="AH26" i="15"/>
  <c r="AH24" i="15"/>
  <c r="AI25" i="15"/>
  <c r="H24" i="15"/>
  <c r="W198" i="11"/>
  <c r="AA196" i="11"/>
  <c r="P196" i="11"/>
  <c r="T197" i="11"/>
  <c r="R197" i="11"/>
  <c r="R198" i="11"/>
  <c r="U197" i="11"/>
  <c r="I197" i="11"/>
  <c r="V197" i="11"/>
  <c r="AD196" i="11"/>
  <c r="U198" i="11"/>
  <c r="AG197" i="11"/>
  <c r="AH197" i="11"/>
  <c r="AG196" i="11"/>
  <c r="W197" i="11"/>
  <c r="I198" i="11"/>
  <c r="O197" i="11"/>
  <c r="P197" i="11"/>
  <c r="O196" i="11"/>
  <c r="H196" i="11"/>
  <c r="Z197" i="11"/>
  <c r="AH196" i="11"/>
  <c r="AA197" i="11"/>
  <c r="Z196" i="11"/>
  <c r="V196" i="11"/>
  <c r="N134" i="11"/>
  <c r="AE134" i="11"/>
  <c r="M134" i="11"/>
  <c r="L135" i="11"/>
  <c r="F134" i="11"/>
  <c r="G134" i="11"/>
  <c r="S134" i="11"/>
  <c r="R134" i="11"/>
  <c r="R135" i="11"/>
  <c r="O134" i="11"/>
  <c r="H134" i="11"/>
  <c r="N135" i="11"/>
  <c r="O408" i="11"/>
  <c r="V134" i="11"/>
  <c r="AB134" i="11"/>
  <c r="J134" i="11"/>
  <c r="AF134" i="11"/>
  <c r="S84" i="11"/>
  <c r="Y85" i="11"/>
  <c r="T85" i="11"/>
  <c r="T86" i="11"/>
  <c r="Y84" i="11"/>
  <c r="U85" i="11"/>
  <c r="H86" i="11"/>
  <c r="H85" i="11"/>
  <c r="H84" i="11"/>
  <c r="I85" i="11"/>
  <c r="AG408" i="11"/>
  <c r="S25" i="11"/>
  <c r="AD26" i="11"/>
  <c r="I25" i="11"/>
  <c r="X26" i="11"/>
  <c r="R408" i="11"/>
  <c r="AE25" i="11"/>
  <c r="V26" i="11"/>
  <c r="X25" i="11"/>
  <c r="O26" i="11"/>
  <c r="Q24" i="11"/>
  <c r="AG25" i="11"/>
  <c r="J408" i="11"/>
  <c r="F24" i="11"/>
  <c r="J25" i="11"/>
  <c r="R26" i="11"/>
  <c r="L26" i="11"/>
  <c r="R25" i="11"/>
  <c r="L408" i="11"/>
  <c r="AH24" i="11"/>
  <c r="O24" i="11"/>
  <c r="L24" i="11"/>
  <c r="M24" i="11"/>
  <c r="F25" i="11"/>
  <c r="AH26" i="11"/>
  <c r="AH25" i="11"/>
  <c r="AA24" i="11"/>
  <c r="AE197" i="11"/>
  <c r="AE198" i="11"/>
  <c r="AE196" i="11"/>
  <c r="S133" i="11"/>
  <c r="AE133" i="11"/>
  <c r="M133" i="11"/>
  <c r="Y133" i="11"/>
  <c r="D135" i="11"/>
  <c r="G133" i="11"/>
  <c r="R133" i="11"/>
  <c r="AF25" i="11"/>
  <c r="AF24" i="11"/>
  <c r="AF26" i="11"/>
  <c r="F198" i="11"/>
  <c r="F196" i="11"/>
  <c r="F197" i="11"/>
  <c r="AB197" i="11"/>
  <c r="AB198" i="11"/>
  <c r="AB196" i="11"/>
  <c r="N198" i="11"/>
  <c r="N196" i="11"/>
  <c r="N197" i="11"/>
  <c r="H25" i="11"/>
  <c r="H26" i="11"/>
  <c r="H24" i="11"/>
  <c r="W134" i="11"/>
  <c r="W135" i="11"/>
  <c r="W133" i="11"/>
  <c r="Y197" i="11"/>
  <c r="Y198" i="11"/>
  <c r="Y196" i="11"/>
  <c r="T135" i="11"/>
  <c r="T133" i="11"/>
  <c r="T134" i="11"/>
  <c r="V133" i="11"/>
  <c r="S24" i="11"/>
  <c r="AB133" i="11"/>
  <c r="W25" i="11"/>
  <c r="W24" i="11"/>
  <c r="W26" i="11"/>
  <c r="U134" i="11"/>
  <c r="I24" i="11"/>
  <c r="G26" i="11"/>
  <c r="G25" i="11"/>
  <c r="G24" i="11"/>
  <c r="AI134" i="11"/>
  <c r="AI135" i="11"/>
  <c r="AI133" i="11"/>
  <c r="J133" i="11"/>
  <c r="AG135" i="11"/>
  <c r="AG133" i="11"/>
  <c r="AG134" i="11"/>
  <c r="N133" i="11"/>
  <c r="Y25" i="11"/>
  <c r="Y24" i="11"/>
  <c r="Y26" i="11"/>
  <c r="K25" i="11"/>
  <c r="K24" i="11"/>
  <c r="K26" i="11"/>
  <c r="L25" i="11"/>
  <c r="G196" i="11"/>
  <c r="G197" i="11"/>
  <c r="G198" i="11"/>
  <c r="X196" i="11"/>
  <c r="X197" i="11"/>
  <c r="X198" i="11"/>
  <c r="AC198" i="11"/>
  <c r="AC196" i="11"/>
  <c r="AC197" i="11"/>
  <c r="AI198" i="11"/>
  <c r="AI196" i="11"/>
  <c r="AI197" i="11"/>
  <c r="Q198" i="11"/>
  <c r="Q197" i="11"/>
  <c r="Q196" i="11"/>
  <c r="H197" i="11"/>
  <c r="AH134" i="11"/>
  <c r="AH135" i="11"/>
  <c r="AH133" i="11"/>
  <c r="AC134" i="11"/>
  <c r="AC133" i="11"/>
  <c r="AC135" i="11"/>
  <c r="E134" i="11"/>
  <c r="E135" i="11"/>
  <c r="E133" i="11"/>
  <c r="AD133" i="11"/>
  <c r="AA135" i="11"/>
  <c r="AA134" i="11"/>
  <c r="AA133" i="11"/>
  <c r="AD24" i="11"/>
  <c r="U133" i="11"/>
  <c r="X24" i="11"/>
  <c r="M198" i="11"/>
  <c r="M197" i="11"/>
  <c r="M196" i="11"/>
  <c r="P408" i="11"/>
  <c r="P25" i="11"/>
  <c r="P24" i="11"/>
  <c r="P26" i="11"/>
  <c r="H133" i="11"/>
  <c r="Z408" i="11"/>
  <c r="Z25" i="11"/>
  <c r="Z24" i="11"/>
  <c r="Z26" i="11"/>
  <c r="AA25" i="11"/>
  <c r="AE408" i="11"/>
  <c r="E198" i="11"/>
  <c r="E197" i="11"/>
  <c r="E196" i="11"/>
  <c r="Z133" i="11"/>
  <c r="Z135" i="11"/>
  <c r="Z134" i="11"/>
  <c r="U24" i="11"/>
  <c r="U26" i="11"/>
  <c r="V25" i="11"/>
  <c r="U25" i="11"/>
  <c r="K134" i="11"/>
  <c r="K133" i="11"/>
  <c r="K135" i="11"/>
  <c r="D26" i="11"/>
  <c r="J24" i="11"/>
  <c r="V24" i="11"/>
  <c r="AC26" i="11"/>
  <c r="AD25" i="11"/>
  <c r="AC25" i="11"/>
  <c r="AC24" i="11"/>
  <c r="AF133" i="11"/>
  <c r="T25" i="11"/>
  <c r="T24" i="11"/>
  <c r="T26" i="11"/>
  <c r="R24" i="11"/>
  <c r="Q25" i="11"/>
  <c r="L196" i="11"/>
  <c r="L198" i="11"/>
  <c r="L197" i="11"/>
  <c r="P134" i="11"/>
  <c r="P135" i="11"/>
  <c r="P133" i="11"/>
  <c r="Q134" i="11"/>
  <c r="Q135" i="11"/>
  <c r="Q133" i="11"/>
  <c r="I135" i="11"/>
  <c r="I134" i="11"/>
  <c r="I133" i="11"/>
  <c r="AI24" i="11"/>
  <c r="AI26" i="11"/>
  <c r="AI25" i="11"/>
  <c r="E24" i="11"/>
  <c r="E26" i="11"/>
  <c r="E25" i="11"/>
  <c r="S196" i="11"/>
  <c r="S197" i="11"/>
  <c r="S198" i="11"/>
  <c r="J197" i="11"/>
  <c r="J198" i="11"/>
  <c r="J196" i="11"/>
  <c r="F133" i="11"/>
  <c r="L133" i="11"/>
  <c r="AF197" i="11"/>
  <c r="AF198" i="11"/>
  <c r="AF196" i="11"/>
  <c r="X133" i="11"/>
  <c r="X134" i="11"/>
  <c r="Y134" i="11"/>
  <c r="X135" i="11"/>
  <c r="AD197" i="11"/>
  <c r="L134" i="11"/>
  <c r="N408" i="11"/>
  <c r="N25" i="11"/>
  <c r="N26" i="11"/>
  <c r="O25" i="11"/>
  <c r="N24" i="11"/>
  <c r="AD134" i="11"/>
  <c r="AB24" i="11"/>
  <c r="AB26" i="11"/>
  <c r="AB25" i="11"/>
  <c r="F408" i="11"/>
  <c r="AG24" i="11"/>
  <c r="K197" i="11"/>
  <c r="O133" i="11"/>
  <c r="AE24" i="11"/>
  <c r="P26" i="10"/>
  <c r="L134" i="9"/>
  <c r="K133" i="9"/>
  <c r="AI134" i="9"/>
  <c r="AD134" i="9"/>
  <c r="K407" i="9"/>
  <c r="AG134" i="9"/>
  <c r="K134" i="9"/>
  <c r="AC134" i="9"/>
  <c r="W134" i="9"/>
  <c r="AG135" i="9"/>
  <c r="U133" i="9"/>
  <c r="U134" i="9"/>
  <c r="AD407" i="9"/>
  <c r="E134" i="9"/>
  <c r="R133" i="9"/>
  <c r="Y134" i="9"/>
  <c r="AI133" i="9"/>
  <c r="W133" i="9"/>
  <c r="Q133" i="9"/>
  <c r="S84" i="9"/>
  <c r="T84" i="9"/>
  <c r="T85" i="9"/>
  <c r="G85" i="9"/>
  <c r="AI99" i="9"/>
  <c r="G84" i="9"/>
  <c r="S85" i="9"/>
  <c r="M85" i="9"/>
  <c r="AC133" i="9"/>
  <c r="F84" i="9"/>
  <c r="L86" i="9"/>
  <c r="AB197" i="9"/>
  <c r="Z135" i="9"/>
  <c r="Z134" i="9"/>
  <c r="AH197" i="9"/>
  <c r="J197" i="9"/>
  <c r="AE135" i="9"/>
  <c r="AE134" i="9"/>
  <c r="AF134" i="9"/>
  <c r="L133" i="9"/>
  <c r="AG133" i="9"/>
  <c r="O133" i="9"/>
  <c r="AJ84" i="9"/>
  <c r="S135" i="9"/>
  <c r="S134" i="9"/>
  <c r="R134" i="9"/>
  <c r="R135" i="9"/>
  <c r="M135" i="9"/>
  <c r="N134" i="9"/>
  <c r="M134" i="9"/>
  <c r="AD133" i="9"/>
  <c r="O134" i="9"/>
  <c r="H135" i="9"/>
  <c r="H134" i="9"/>
  <c r="X135" i="9"/>
  <c r="X134" i="9"/>
  <c r="U197" i="9"/>
  <c r="U198" i="9"/>
  <c r="F134" i="9"/>
  <c r="F135" i="9"/>
  <c r="T134" i="9"/>
  <c r="G134" i="9"/>
  <c r="E133" i="9"/>
  <c r="AJ24" i="9"/>
  <c r="AJ25" i="9"/>
  <c r="P197" i="9"/>
  <c r="H86" i="9"/>
  <c r="H85" i="9"/>
  <c r="X85" i="9"/>
  <c r="Y85" i="9"/>
  <c r="X86" i="9"/>
  <c r="F86" i="9"/>
  <c r="F85" i="9"/>
  <c r="X24" i="9"/>
  <c r="R26" i="9"/>
  <c r="P24" i="9"/>
  <c r="W26" i="9"/>
  <c r="K26" i="9"/>
  <c r="L25" i="9"/>
  <c r="F26" i="9"/>
  <c r="W25" i="9"/>
  <c r="X25" i="9"/>
  <c r="G24" i="9"/>
  <c r="F24" i="9"/>
  <c r="J25" i="9"/>
  <c r="Y24" i="9"/>
  <c r="AI26" i="9"/>
  <c r="AI25" i="9"/>
  <c r="K24" i="9"/>
  <c r="AB24" i="9"/>
  <c r="J26" i="9"/>
  <c r="K25" i="9"/>
  <c r="J24" i="9"/>
  <c r="L24" i="9"/>
  <c r="AC26" i="9"/>
  <c r="Q25" i="9"/>
  <c r="AC24" i="9"/>
  <c r="R25" i="9"/>
  <c r="Q24" i="9"/>
  <c r="AH26" i="9"/>
  <c r="AD25" i="9"/>
  <c r="R24" i="9"/>
  <c r="W24" i="9"/>
  <c r="V26" i="9"/>
  <c r="AD24" i="9"/>
  <c r="AI24" i="9"/>
  <c r="M24" i="9"/>
  <c r="Q26" i="9"/>
  <c r="F25" i="9"/>
  <c r="E25" i="9"/>
  <c r="E24" i="9"/>
  <c r="V24" i="9"/>
  <c r="AH24" i="9"/>
  <c r="E26" i="9"/>
  <c r="AB407" i="9"/>
  <c r="AC25" i="9"/>
  <c r="S26" i="9"/>
  <c r="S25" i="9"/>
  <c r="Y26" i="9"/>
  <c r="Y25" i="9"/>
  <c r="S24" i="9"/>
  <c r="G26" i="9"/>
  <c r="G25" i="9"/>
  <c r="M25" i="9"/>
  <c r="M26" i="9"/>
  <c r="AE407" i="9"/>
  <c r="AE25" i="9"/>
  <c r="AE26" i="9"/>
  <c r="U86" i="9"/>
  <c r="U85" i="9"/>
  <c r="U84" i="9"/>
  <c r="AG26" i="9"/>
  <c r="AG24" i="9"/>
  <c r="AG25" i="9"/>
  <c r="P135" i="9"/>
  <c r="P134" i="9"/>
  <c r="P133" i="9"/>
  <c r="Z407" i="9"/>
  <c r="Z24" i="9"/>
  <c r="Z25" i="9"/>
  <c r="Z26" i="9"/>
  <c r="V85" i="9"/>
  <c r="O86" i="9"/>
  <c r="O85" i="9"/>
  <c r="O84" i="9"/>
  <c r="AA407" i="9"/>
  <c r="AA24" i="9"/>
  <c r="AA26" i="9"/>
  <c r="AA25" i="9"/>
  <c r="D135" i="9"/>
  <c r="AE133" i="9"/>
  <c r="Y133" i="9"/>
  <c r="S133" i="9"/>
  <c r="M133" i="9"/>
  <c r="G133" i="9"/>
  <c r="T133" i="9"/>
  <c r="H133" i="9"/>
  <c r="Z133" i="9"/>
  <c r="AF133" i="9"/>
  <c r="N133" i="9"/>
  <c r="T24" i="9"/>
  <c r="T25" i="9"/>
  <c r="T26" i="9"/>
  <c r="R198" i="9"/>
  <c r="R196" i="9"/>
  <c r="R197" i="9"/>
  <c r="AI196" i="9"/>
  <c r="AI198" i="9"/>
  <c r="AI197" i="9"/>
  <c r="Q196" i="9"/>
  <c r="Q198" i="9"/>
  <c r="Q197" i="9"/>
  <c r="Z198" i="9"/>
  <c r="Z197" i="9"/>
  <c r="Z196" i="9"/>
  <c r="I86" i="9"/>
  <c r="I85" i="9"/>
  <c r="I84" i="9"/>
  <c r="U26" i="9"/>
  <c r="U24" i="9"/>
  <c r="U25" i="9"/>
  <c r="N24" i="9"/>
  <c r="N25" i="9"/>
  <c r="N26" i="9"/>
  <c r="AA135" i="9"/>
  <c r="AA134" i="9"/>
  <c r="AA133" i="9"/>
  <c r="E196" i="9"/>
  <c r="E198" i="9"/>
  <c r="E197" i="9"/>
  <c r="O24" i="9"/>
  <c r="O26" i="9"/>
  <c r="O25" i="9"/>
  <c r="AH135" i="9"/>
  <c r="AH134" i="9"/>
  <c r="AH133" i="9"/>
  <c r="H24" i="9"/>
  <c r="H25" i="9"/>
  <c r="H26" i="9"/>
  <c r="P407" i="9"/>
  <c r="X198" i="9"/>
  <c r="X196" i="9"/>
  <c r="X197" i="9"/>
  <c r="F198" i="9"/>
  <c r="F196" i="9"/>
  <c r="F197" i="9"/>
  <c r="I135" i="9"/>
  <c r="I134" i="9"/>
  <c r="I133" i="9"/>
  <c r="W196" i="9"/>
  <c r="W198" i="9"/>
  <c r="W197" i="9"/>
  <c r="AH25" i="9"/>
  <c r="AA197" i="9"/>
  <c r="AG86" i="9"/>
  <c r="AG85" i="9"/>
  <c r="AG84" i="9"/>
  <c r="I24" i="9"/>
  <c r="I26" i="9"/>
  <c r="I25" i="9"/>
  <c r="X133" i="9"/>
  <c r="AB135" i="9"/>
  <c r="AB134" i="9"/>
  <c r="AB133" i="9"/>
  <c r="AC196" i="9"/>
  <c r="AC198" i="9"/>
  <c r="AC197" i="9"/>
  <c r="K196" i="9"/>
  <c r="K198" i="9"/>
  <c r="K197" i="9"/>
  <c r="AB25" i="9"/>
  <c r="F133" i="9"/>
  <c r="J133" i="9"/>
  <c r="Q134" i="9"/>
  <c r="AA86" i="9"/>
  <c r="AA85" i="9"/>
  <c r="AA84" i="9"/>
  <c r="V135" i="9"/>
  <c r="V134" i="9"/>
  <c r="V133" i="9"/>
  <c r="AF24" i="9"/>
  <c r="AF25" i="9"/>
  <c r="AF26" i="9"/>
  <c r="AD198" i="9"/>
  <c r="AD197" i="9"/>
  <c r="AD196" i="9"/>
  <c r="L198" i="9"/>
  <c r="L197" i="9"/>
  <c r="L196" i="9"/>
  <c r="V25" i="9"/>
  <c r="AB85" i="9"/>
  <c r="J134" i="9"/>
  <c r="P25" i="9"/>
  <c r="P135" i="7"/>
  <c r="Y133" i="7"/>
  <c r="AA134" i="7"/>
  <c r="Y134" i="7"/>
  <c r="Y407" i="7"/>
  <c r="X135" i="7"/>
  <c r="R133" i="7"/>
  <c r="X134" i="7"/>
  <c r="AE135" i="7"/>
  <c r="R134" i="7"/>
  <c r="G407" i="7"/>
  <c r="G133" i="7"/>
  <c r="V134" i="7"/>
  <c r="S134" i="7"/>
  <c r="O133" i="7"/>
  <c r="L134" i="7"/>
  <c r="W84" i="7"/>
  <c r="X84" i="7"/>
  <c r="Z85" i="7"/>
  <c r="AI84" i="7"/>
  <c r="L86" i="7"/>
  <c r="R84" i="7"/>
  <c r="Y197" i="7"/>
  <c r="Y198" i="7"/>
  <c r="H197" i="7"/>
  <c r="I197" i="7"/>
  <c r="S407" i="7"/>
  <c r="AG197" i="7"/>
  <c r="S197" i="7"/>
  <c r="S198" i="7"/>
  <c r="T197" i="7"/>
  <c r="M196" i="7"/>
  <c r="S133" i="7"/>
  <c r="G197" i="7"/>
  <c r="G198" i="7"/>
  <c r="Z197" i="7"/>
  <c r="AA197" i="7"/>
  <c r="E26" i="7"/>
  <c r="J26" i="7"/>
  <c r="R26" i="7"/>
  <c r="N25" i="7"/>
  <c r="AE25" i="7"/>
  <c r="X26" i="7"/>
  <c r="K26" i="7"/>
  <c r="K407" i="7"/>
  <c r="X25" i="7"/>
  <c r="S25" i="7"/>
  <c r="AF25" i="7"/>
  <c r="Y25" i="7"/>
  <c r="V25" i="7"/>
  <c r="AF24" i="7"/>
  <c r="J24" i="7"/>
  <c r="R25" i="7"/>
  <c r="Y26" i="7"/>
  <c r="Z25" i="7"/>
  <c r="N407" i="7"/>
  <c r="L407" i="7"/>
  <c r="L25" i="7"/>
  <c r="Z26" i="7"/>
  <c r="O196" i="7"/>
  <c r="U196" i="7"/>
  <c r="Q198" i="7"/>
  <c r="R197" i="7"/>
  <c r="Q197" i="7"/>
  <c r="Q196" i="7"/>
  <c r="M133" i="7"/>
  <c r="M135" i="7"/>
  <c r="M134" i="7"/>
  <c r="AH135" i="7"/>
  <c r="AH133" i="7"/>
  <c r="AH134" i="7"/>
  <c r="U85" i="7"/>
  <c r="U84" i="7"/>
  <c r="U86" i="7"/>
  <c r="I25" i="7"/>
  <c r="I24" i="7"/>
  <c r="I26" i="7"/>
  <c r="T133" i="7"/>
  <c r="T135" i="7"/>
  <c r="U134" i="7"/>
  <c r="T134" i="7"/>
  <c r="AB25" i="7"/>
  <c r="AB24" i="7"/>
  <c r="AB26" i="7"/>
  <c r="D26" i="7"/>
  <c r="E25" i="7"/>
  <c r="S24" i="7"/>
  <c r="L24" i="7"/>
  <c r="E24" i="7"/>
  <c r="V24" i="7"/>
  <c r="H24" i="7"/>
  <c r="H25" i="7"/>
  <c r="H26" i="7"/>
  <c r="N24" i="7"/>
  <c r="AB198" i="7"/>
  <c r="AB197" i="7"/>
  <c r="AB196" i="7"/>
  <c r="G196" i="7"/>
  <c r="W198" i="7"/>
  <c r="X197" i="7"/>
  <c r="W197" i="7"/>
  <c r="W196" i="7"/>
  <c r="AA196" i="7"/>
  <c r="O85" i="7"/>
  <c r="O84" i="7"/>
  <c r="O86" i="7"/>
  <c r="J135" i="7"/>
  <c r="J134" i="7"/>
  <c r="J133" i="7"/>
  <c r="AI196" i="7"/>
  <c r="Z133" i="7"/>
  <c r="Z135" i="7"/>
  <c r="Z134" i="7"/>
  <c r="T24" i="7"/>
  <c r="T26" i="7"/>
  <c r="T25" i="7"/>
  <c r="AC25" i="7"/>
  <c r="Z24" i="7"/>
  <c r="O134" i="7"/>
  <c r="G24" i="7"/>
  <c r="Q134" i="7"/>
  <c r="Q133" i="7"/>
  <c r="Q135" i="7"/>
  <c r="AB86" i="7"/>
  <c r="AB85" i="7"/>
  <c r="AB84" i="7"/>
  <c r="AH198" i="7"/>
  <c r="AH197" i="7"/>
  <c r="AH196" i="7"/>
  <c r="V198" i="7"/>
  <c r="V197" i="7"/>
  <c r="V196" i="7"/>
  <c r="Z196" i="7"/>
  <c r="I85" i="7"/>
  <c r="I84" i="7"/>
  <c r="I86" i="7"/>
  <c r="D135" i="7"/>
  <c r="AA133" i="7"/>
  <c r="L133" i="7"/>
  <c r="X133" i="7"/>
  <c r="U133" i="7"/>
  <c r="F133" i="7"/>
  <c r="AG24" i="7"/>
  <c r="AG26" i="7"/>
  <c r="AG25" i="7"/>
  <c r="AI197" i="7"/>
  <c r="AF134" i="7"/>
  <c r="AF133" i="7"/>
  <c r="AF135" i="7"/>
  <c r="AG134" i="7"/>
  <c r="H134" i="7"/>
  <c r="H133" i="7"/>
  <c r="H135" i="7"/>
  <c r="Y24" i="7"/>
  <c r="M25" i="7"/>
  <c r="M26" i="7"/>
  <c r="M24" i="7"/>
  <c r="AG133" i="7"/>
  <c r="AI135" i="7"/>
  <c r="AI134" i="7"/>
  <c r="AI133" i="7"/>
  <c r="AC135" i="7"/>
  <c r="AC134" i="7"/>
  <c r="AC133" i="7"/>
  <c r="AH86" i="7"/>
  <c r="AH85" i="7"/>
  <c r="AH84" i="7"/>
  <c r="J86" i="7"/>
  <c r="J84" i="7"/>
  <c r="J85" i="7"/>
  <c r="P198" i="7"/>
  <c r="P197" i="7"/>
  <c r="P196" i="7"/>
  <c r="T196" i="7"/>
  <c r="AE196" i="7"/>
  <c r="K198" i="7"/>
  <c r="L197" i="7"/>
  <c r="K197" i="7"/>
  <c r="K196" i="7"/>
  <c r="AC198" i="7"/>
  <c r="AD197" i="7"/>
  <c r="AC197" i="7"/>
  <c r="AC196" i="7"/>
  <c r="AA26" i="7"/>
  <c r="AA25" i="7"/>
  <c r="AA24" i="7"/>
  <c r="N135" i="7"/>
  <c r="N134" i="7"/>
  <c r="N133" i="7"/>
  <c r="R24" i="7"/>
  <c r="F26" i="7"/>
  <c r="F25" i="7"/>
  <c r="F24" i="7"/>
  <c r="AE24" i="7"/>
  <c r="AE133" i="7"/>
  <c r="AD25" i="7"/>
  <c r="AD24" i="7"/>
  <c r="AD26" i="7"/>
  <c r="E133" i="7"/>
  <c r="E135" i="7"/>
  <c r="E134" i="7"/>
  <c r="P86" i="7"/>
  <c r="P85" i="7"/>
  <c r="P84" i="7"/>
  <c r="Q85" i="7"/>
  <c r="D86" i="7"/>
  <c r="Z84" i="7"/>
  <c r="AF84" i="7"/>
  <c r="H84" i="7"/>
  <c r="N84" i="7"/>
  <c r="T84" i="7"/>
  <c r="L84" i="7"/>
  <c r="E84" i="7"/>
  <c r="J198" i="7"/>
  <c r="J197" i="7"/>
  <c r="J196" i="7"/>
  <c r="N196" i="7"/>
  <c r="Y196" i="7"/>
  <c r="I196" i="7"/>
  <c r="AG196" i="7"/>
  <c r="AG84" i="7"/>
  <c r="AG86" i="7"/>
  <c r="AG85" i="7"/>
  <c r="V133" i="7"/>
  <c r="AE84" i="7"/>
  <c r="AE85" i="7"/>
  <c r="AE86" i="7"/>
  <c r="AF85" i="7"/>
  <c r="U407" i="7"/>
  <c r="U25" i="7"/>
  <c r="U24" i="7"/>
  <c r="U26" i="7"/>
  <c r="K24" i="7"/>
  <c r="P133" i="7"/>
  <c r="X24" i="7"/>
  <c r="W134" i="7"/>
  <c r="W133" i="7"/>
  <c r="W135" i="7"/>
  <c r="I133" i="7"/>
  <c r="W26" i="7"/>
  <c r="W25" i="7"/>
  <c r="W24" i="7"/>
  <c r="V86" i="7"/>
  <c r="V85" i="7"/>
  <c r="V84" i="7"/>
  <c r="W85" i="7"/>
  <c r="J25" i="7"/>
  <c r="AF196" i="7"/>
  <c r="D198" i="7"/>
  <c r="AD196" i="7"/>
  <c r="X196" i="7"/>
  <c r="R196" i="7"/>
  <c r="L196" i="7"/>
  <c r="F196" i="7"/>
  <c r="H196" i="7"/>
  <c r="S196" i="7"/>
  <c r="AB135" i="7"/>
  <c r="AB134" i="7"/>
  <c r="AB133" i="7"/>
  <c r="AA86" i="7"/>
  <c r="AA85" i="7"/>
  <c r="AA84" i="7"/>
  <c r="M84" i="7"/>
  <c r="M86" i="7"/>
  <c r="N85" i="7"/>
  <c r="M85" i="7"/>
  <c r="O407" i="7"/>
  <c r="O25" i="7"/>
  <c r="O24" i="7"/>
  <c r="O26" i="7"/>
  <c r="E197" i="7"/>
  <c r="AI26" i="7"/>
  <c r="AI25" i="7"/>
  <c r="AI24" i="7"/>
  <c r="AH26" i="7"/>
  <c r="AH25" i="7"/>
  <c r="AH24" i="7"/>
  <c r="Q24" i="7"/>
  <c r="AC24" i="7"/>
  <c r="I134" i="7"/>
  <c r="P25" i="7"/>
  <c r="P24" i="7"/>
  <c r="P26" i="7"/>
  <c r="K133" i="7"/>
  <c r="K135" i="7"/>
  <c r="K134" i="7"/>
  <c r="AD133" i="7"/>
  <c r="K84" i="7"/>
  <c r="V407" i="7"/>
  <c r="Q25" i="7"/>
  <c r="AA196" i="5"/>
  <c r="AG197" i="5"/>
  <c r="J197" i="5"/>
  <c r="V197" i="5"/>
  <c r="P196" i="5"/>
  <c r="J196" i="5"/>
  <c r="AH407" i="5"/>
  <c r="X197" i="5"/>
  <c r="W198" i="5"/>
  <c r="W196" i="5"/>
  <c r="I197" i="5"/>
  <c r="AH197" i="5"/>
  <c r="P197" i="5"/>
  <c r="AE134" i="5"/>
  <c r="AB134" i="5"/>
  <c r="H134" i="5"/>
  <c r="AA134" i="5"/>
  <c r="Z133" i="5"/>
  <c r="J407" i="5"/>
  <c r="AC134" i="5"/>
  <c r="V407" i="5"/>
  <c r="P134" i="5"/>
  <c r="G133" i="5"/>
  <c r="AA133" i="5"/>
  <c r="AE133" i="5"/>
  <c r="P133" i="5"/>
  <c r="V133" i="5"/>
  <c r="W133" i="5"/>
  <c r="T133" i="5"/>
  <c r="W135" i="5"/>
  <c r="M134" i="5"/>
  <c r="G135" i="5"/>
  <c r="W134" i="5"/>
  <c r="AB133" i="5"/>
  <c r="H133" i="5"/>
  <c r="AF133" i="5"/>
  <c r="G134" i="5"/>
  <c r="AH133" i="5"/>
  <c r="AF134" i="5"/>
  <c r="AC133" i="5"/>
  <c r="N134" i="5"/>
  <c r="N133" i="5"/>
  <c r="N135" i="5"/>
  <c r="W407" i="5"/>
  <c r="M133" i="5"/>
  <c r="G84" i="5"/>
  <c r="AA84" i="5"/>
  <c r="AA85" i="5"/>
  <c r="AE85" i="5"/>
  <c r="AD85" i="5"/>
  <c r="AD84" i="5"/>
  <c r="M85" i="5"/>
  <c r="Y85" i="5"/>
  <c r="Y86" i="5"/>
  <c r="S85" i="5"/>
  <c r="X84" i="5"/>
  <c r="G85" i="5"/>
  <c r="G86" i="5"/>
  <c r="Z85" i="5"/>
  <c r="L85" i="5"/>
  <c r="K85" i="5"/>
  <c r="Y84" i="5"/>
  <c r="X85" i="5"/>
  <c r="AH26" i="5"/>
  <c r="AI25" i="5"/>
  <c r="AC25" i="5"/>
  <c r="G407" i="5"/>
  <c r="AD25" i="5"/>
  <c r="AC407" i="5"/>
  <c r="W26" i="5"/>
  <c r="V26" i="5"/>
  <c r="Q24" i="5"/>
  <c r="W25" i="5"/>
  <c r="Q407" i="5"/>
  <c r="J26" i="5"/>
  <c r="R407" i="5"/>
  <c r="V25" i="5"/>
  <c r="G25" i="5"/>
  <c r="L24" i="5"/>
  <c r="R25" i="5"/>
  <c r="K25" i="5"/>
  <c r="L407" i="5"/>
  <c r="X25" i="5"/>
  <c r="K26" i="5"/>
  <c r="K407" i="5"/>
  <c r="O407" i="5"/>
  <c r="AE25" i="5"/>
  <c r="Y407" i="5"/>
  <c r="AE407" i="5"/>
  <c r="O25" i="5"/>
  <c r="AA25" i="5"/>
  <c r="M407" i="5"/>
  <c r="AA26" i="5"/>
  <c r="M25" i="5"/>
  <c r="AA407" i="5"/>
  <c r="T25" i="5"/>
  <c r="S25" i="5"/>
  <c r="Y25" i="5"/>
  <c r="N25" i="5"/>
  <c r="V24" i="5"/>
  <c r="T24" i="5"/>
  <c r="AH24" i="5"/>
  <c r="J24" i="5"/>
  <c r="X24" i="5"/>
  <c r="AD24" i="5"/>
  <c r="E25" i="5"/>
  <c r="N24" i="5"/>
  <c r="R24" i="5"/>
  <c r="AC24" i="5"/>
  <c r="O197" i="5"/>
  <c r="N197" i="5"/>
  <c r="N198" i="5"/>
  <c r="N196" i="5"/>
  <c r="Q198" i="5"/>
  <c r="Q197" i="5"/>
  <c r="Q196" i="5"/>
  <c r="AD198" i="5"/>
  <c r="AD197" i="5"/>
  <c r="AD196" i="5"/>
  <c r="R197" i="5"/>
  <c r="R196" i="5"/>
  <c r="R198" i="5"/>
  <c r="P407" i="5"/>
  <c r="P26" i="5"/>
  <c r="P24" i="5"/>
  <c r="P25" i="5"/>
  <c r="Z197" i="5"/>
  <c r="Z196" i="5"/>
  <c r="Z198" i="5"/>
  <c r="AG196" i="5"/>
  <c r="D198" i="5"/>
  <c r="U196" i="5"/>
  <c r="O196" i="5"/>
  <c r="AB196" i="5"/>
  <c r="V196" i="5"/>
  <c r="AE197" i="5"/>
  <c r="AE196" i="5"/>
  <c r="AE198" i="5"/>
  <c r="S133" i="5"/>
  <c r="S135" i="5"/>
  <c r="S134" i="5"/>
  <c r="S407" i="5"/>
  <c r="F197" i="5"/>
  <c r="F196" i="5"/>
  <c r="F198" i="5"/>
  <c r="X134" i="5"/>
  <c r="X133" i="5"/>
  <c r="X135" i="5"/>
  <c r="L134" i="5"/>
  <c r="L133" i="5"/>
  <c r="L135" i="5"/>
  <c r="E133" i="5"/>
  <c r="E134" i="5"/>
  <c r="E135" i="5"/>
  <c r="AG407" i="5"/>
  <c r="AG26" i="5"/>
  <c r="AG24" i="5"/>
  <c r="AG25" i="5"/>
  <c r="H407" i="5"/>
  <c r="H24" i="5"/>
  <c r="H25" i="5"/>
  <c r="H26" i="5"/>
  <c r="Z407" i="5"/>
  <c r="Z24" i="5"/>
  <c r="Z25" i="5"/>
  <c r="Z26" i="5"/>
  <c r="E407" i="5"/>
  <c r="Q134" i="5"/>
  <c r="Q135" i="5"/>
  <c r="Q133" i="5"/>
  <c r="S197" i="5"/>
  <c r="S196" i="5"/>
  <c r="S198" i="5"/>
  <c r="AI198" i="5"/>
  <c r="AI197" i="5"/>
  <c r="AI196" i="5"/>
  <c r="E198" i="5"/>
  <c r="E196" i="5"/>
  <c r="E197" i="5"/>
  <c r="AI134" i="5"/>
  <c r="AI135" i="5"/>
  <c r="AI133" i="5"/>
  <c r="U407" i="5"/>
  <c r="U26" i="5"/>
  <c r="U25" i="5"/>
  <c r="U24" i="5"/>
  <c r="AG135" i="5"/>
  <c r="AG133" i="5"/>
  <c r="AH134" i="5"/>
  <c r="AG134" i="5"/>
  <c r="U134" i="5"/>
  <c r="U135" i="5"/>
  <c r="U133" i="5"/>
  <c r="AD407" i="5"/>
  <c r="V134" i="5"/>
  <c r="AI407" i="5"/>
  <c r="T134" i="5"/>
  <c r="H198" i="5"/>
  <c r="H197" i="5"/>
  <c r="H196" i="5"/>
  <c r="T198" i="5"/>
  <c r="T196" i="5"/>
  <c r="U197" i="5"/>
  <c r="T197" i="5"/>
  <c r="K198" i="5"/>
  <c r="K196" i="5"/>
  <c r="K197" i="5"/>
  <c r="X196" i="5"/>
  <c r="AH196" i="5"/>
  <c r="I407" i="5"/>
  <c r="I26" i="5"/>
  <c r="J25" i="5"/>
  <c r="I25" i="5"/>
  <c r="I24" i="5"/>
  <c r="I133" i="5"/>
  <c r="I135" i="5"/>
  <c r="I134" i="5"/>
  <c r="AB407" i="5"/>
  <c r="AB25" i="5"/>
  <c r="AB26" i="5"/>
  <c r="AB24" i="5"/>
  <c r="J134" i="5"/>
  <c r="D407" i="5"/>
  <c r="Y24" i="5"/>
  <c r="G24" i="5"/>
  <c r="E24" i="5"/>
  <c r="D26" i="5"/>
  <c r="AE24" i="5"/>
  <c r="M24" i="5"/>
  <c r="K24" i="5"/>
  <c r="O24" i="5"/>
  <c r="W24" i="5"/>
  <c r="S24" i="5"/>
  <c r="AI24" i="5"/>
  <c r="AA24" i="5"/>
  <c r="X407" i="5"/>
  <c r="R134" i="5"/>
  <c r="R135" i="5"/>
  <c r="R133" i="5"/>
  <c r="N407" i="5"/>
  <c r="AF407" i="5"/>
  <c r="AF24" i="5"/>
  <c r="AF26" i="5"/>
  <c r="AF25" i="5"/>
  <c r="AC198" i="5"/>
  <c r="AC197" i="5"/>
  <c r="AC196" i="5"/>
  <c r="Y197" i="5"/>
  <c r="Y196" i="5"/>
  <c r="Y198" i="5"/>
  <c r="L197" i="5"/>
  <c r="L198" i="5"/>
  <c r="L196" i="5"/>
  <c r="AD134" i="5"/>
  <c r="AD133" i="5"/>
  <c r="AD135" i="5"/>
  <c r="F134" i="5"/>
  <c r="F135" i="5"/>
  <c r="F133" i="5"/>
  <c r="Y133" i="5"/>
  <c r="Y135" i="5"/>
  <c r="Y134" i="5"/>
  <c r="Z134" i="5"/>
  <c r="AF197" i="5"/>
  <c r="AF196" i="5"/>
  <c r="AF198" i="5"/>
  <c r="M196" i="5"/>
  <c r="M197" i="5"/>
  <c r="M198" i="5"/>
  <c r="G196" i="5"/>
  <c r="G198" i="5"/>
  <c r="G197" i="5"/>
  <c r="AA197" i="5"/>
  <c r="I196" i="5"/>
  <c r="K135" i="5"/>
  <c r="K134" i="5"/>
  <c r="K133" i="5"/>
  <c r="O133" i="5"/>
  <c r="O134" i="5"/>
  <c r="O135" i="5"/>
  <c r="F407" i="5"/>
  <c r="F24" i="5"/>
  <c r="F26" i="5"/>
  <c r="F25" i="5"/>
  <c r="Q25" i="5"/>
  <c r="T407" i="5"/>
  <c r="D14" i="4"/>
  <c r="C14" i="4"/>
  <c r="C13" i="4"/>
  <c r="C12" i="4"/>
  <c r="C11" i="4"/>
  <c r="C10" i="4"/>
  <c r="C9" i="4"/>
  <c r="C7" i="4"/>
  <c r="C6" i="4"/>
  <c r="AJ406" i="3"/>
  <c r="AJ377" i="3"/>
  <c r="AK379" i="3" s="1"/>
  <c r="AA21" i="18" l="1"/>
  <c r="AA29" i="18"/>
  <c r="AA28" i="18"/>
  <c r="AA23" i="18"/>
  <c r="X28" i="18"/>
  <c r="AA24" i="18"/>
  <c r="AA26" i="18"/>
  <c r="AA27" i="18"/>
  <c r="AA22" i="18"/>
  <c r="AA25" i="18"/>
  <c r="AJ16" i="18"/>
  <c r="E56" i="18"/>
  <c r="F28" i="16"/>
  <c r="F21" i="16"/>
  <c r="F22" i="16"/>
  <c r="AA15" i="16"/>
  <c r="AA21" i="16" s="1"/>
  <c r="F25" i="16"/>
  <c r="M15" i="16"/>
  <c r="M23" i="16" s="1"/>
  <c r="S15" i="16"/>
  <c r="S27" i="16" s="1"/>
  <c r="F29" i="16"/>
  <c r="L28" i="16"/>
  <c r="F16" i="16"/>
  <c r="F23" i="16"/>
  <c r="K16" i="16"/>
  <c r="K21" i="16"/>
  <c r="F24" i="16"/>
  <c r="K28" i="16"/>
  <c r="F26" i="16"/>
  <c r="AD16" i="16"/>
  <c r="AD22" i="16"/>
  <c r="AD28" i="16"/>
  <c r="AD23" i="16"/>
  <c r="AD24" i="16"/>
  <c r="K25" i="16"/>
  <c r="AG28" i="16"/>
  <c r="AG27" i="16"/>
  <c r="AD27" i="16"/>
  <c r="AD21" i="16"/>
  <c r="K26" i="16"/>
  <c r="AG26" i="16"/>
  <c r="AD29" i="16"/>
  <c r="AD26" i="16"/>
  <c r="K23" i="16"/>
  <c r="AG21" i="16"/>
  <c r="K24" i="16"/>
  <c r="L21" i="16"/>
  <c r="K27" i="16"/>
  <c r="K29" i="16"/>
  <c r="H15" i="12"/>
  <c r="H16" i="12" s="1"/>
  <c r="G15" i="12"/>
  <c r="G27" i="12" s="1"/>
  <c r="AH15" i="12"/>
  <c r="AH25" i="12" s="1"/>
  <c r="T15" i="12"/>
  <c r="T24" i="12" s="1"/>
  <c r="R15" i="12"/>
  <c r="R21" i="12" s="1"/>
  <c r="AF15" i="12"/>
  <c r="AF28" i="12" s="1"/>
  <c r="AB15" i="12"/>
  <c r="AB22" i="12" s="1"/>
  <c r="M15" i="12"/>
  <c r="M28" i="12" s="1"/>
  <c r="K15" i="12"/>
  <c r="K23" i="12" s="1"/>
  <c r="W15" i="10"/>
  <c r="W28" i="10" s="1"/>
  <c r="G15" i="10"/>
  <c r="G27" i="10" s="1"/>
  <c r="D15" i="10"/>
  <c r="D24" i="10" s="1"/>
  <c r="AE15" i="10"/>
  <c r="AE24" i="10" s="1"/>
  <c r="P23" i="10"/>
  <c r="P27" i="10"/>
  <c r="F22" i="10"/>
  <c r="AK86" i="9"/>
  <c r="AG15" i="10"/>
  <c r="AG27" i="10" s="1"/>
  <c r="L15" i="10"/>
  <c r="L22" i="10" s="1"/>
  <c r="R25" i="10"/>
  <c r="R23" i="10"/>
  <c r="I15" i="10"/>
  <c r="I21" i="10" s="1"/>
  <c r="K15" i="10"/>
  <c r="K21" i="10" s="1"/>
  <c r="AG15" i="8"/>
  <c r="AG21" i="8" s="1"/>
  <c r="S15" i="8"/>
  <c r="S26" i="8" s="1"/>
  <c r="O15" i="8"/>
  <c r="O22" i="8" s="1"/>
  <c r="I15" i="8"/>
  <c r="I29" i="8" s="1"/>
  <c r="J15" i="8"/>
  <c r="J29" i="8" s="1"/>
  <c r="AK26" i="7"/>
  <c r="AH15" i="8"/>
  <c r="AH29" i="8" s="1"/>
  <c r="AD15" i="6"/>
  <c r="AD21" i="6" s="1"/>
  <c r="X29" i="18"/>
  <c r="X23" i="18"/>
  <c r="X25" i="18"/>
  <c r="X21" i="18"/>
  <c r="X26" i="18"/>
  <c r="X27" i="18"/>
  <c r="X24" i="18"/>
  <c r="X22" i="18"/>
  <c r="H24" i="12"/>
  <c r="D56" i="12"/>
  <c r="W21" i="18"/>
  <c r="W16" i="18"/>
  <c r="AF28" i="18"/>
  <c r="AF16" i="18"/>
  <c r="Q21" i="18"/>
  <c r="Q16" i="18"/>
  <c r="AE21" i="18"/>
  <c r="AE16" i="18"/>
  <c r="D24" i="18"/>
  <c r="D16" i="18"/>
  <c r="K28" i="18"/>
  <c r="K16" i="18"/>
  <c r="I21" i="18"/>
  <c r="I16" i="18"/>
  <c r="E21" i="18"/>
  <c r="E16" i="18"/>
  <c r="AG23" i="18"/>
  <c r="AG16" i="18"/>
  <c r="AG22" i="18"/>
  <c r="O25" i="18"/>
  <c r="O16" i="18"/>
  <c r="N21" i="18"/>
  <c r="N16" i="18"/>
  <c r="AC21" i="18"/>
  <c r="AC16" i="18"/>
  <c r="AF26" i="18"/>
  <c r="AF24" i="18"/>
  <c r="AF29" i="18"/>
  <c r="AF25" i="18"/>
  <c r="AF23" i="18"/>
  <c r="AF22" i="18"/>
  <c r="AF27" i="18"/>
  <c r="AF21" i="18"/>
  <c r="AG25" i="18"/>
  <c r="H21" i="18"/>
  <c r="AG26" i="18"/>
  <c r="AG24" i="18"/>
  <c r="AG27" i="18"/>
  <c r="AG28" i="18"/>
  <c r="AG29" i="18"/>
  <c r="AG21" i="18"/>
  <c r="O23" i="18"/>
  <c r="K26" i="18"/>
  <c r="O21" i="18"/>
  <c r="H27" i="18"/>
  <c r="H26" i="18"/>
  <c r="H25" i="18"/>
  <c r="H22" i="18"/>
  <c r="H28" i="18"/>
  <c r="H24" i="18"/>
  <c r="O28" i="18"/>
  <c r="O24" i="18"/>
  <c r="H29" i="18"/>
  <c r="I27" i="18"/>
  <c r="H23" i="18"/>
  <c r="Q26" i="18"/>
  <c r="O29" i="18"/>
  <c r="Q23" i="18"/>
  <c r="O26" i="18"/>
  <c r="Q22" i="18"/>
  <c r="Q29" i="18"/>
  <c r="Q24" i="18"/>
  <c r="Q27" i="18"/>
  <c r="Q28" i="18"/>
  <c r="O27" i="18"/>
  <c r="Q25" i="18"/>
  <c r="K27" i="18"/>
  <c r="K21" i="18"/>
  <c r="K29" i="18"/>
  <c r="K24" i="18"/>
  <c r="I25" i="18"/>
  <c r="I28" i="18"/>
  <c r="I22" i="18"/>
  <c r="I26" i="18"/>
  <c r="I24" i="18"/>
  <c r="I29" i="18"/>
  <c r="D23" i="18"/>
  <c r="K22" i="18"/>
  <c r="K23" i="18"/>
  <c r="K25" i="18"/>
  <c r="D28" i="18"/>
  <c r="D22" i="18"/>
  <c r="D26" i="18"/>
  <c r="D29" i="18"/>
  <c r="D27" i="18"/>
  <c r="D21" i="18"/>
  <c r="D25" i="18"/>
  <c r="S22" i="18"/>
  <c r="S29" i="18"/>
  <c r="S26" i="18"/>
  <c r="S25" i="18"/>
  <c r="S27" i="18"/>
  <c r="S24" i="18"/>
  <c r="S23" i="18"/>
  <c r="S28" i="18"/>
  <c r="S21" i="18"/>
  <c r="E27" i="18"/>
  <c r="E28" i="18"/>
  <c r="E22" i="18"/>
  <c r="E29" i="18"/>
  <c r="E26" i="18"/>
  <c r="E24" i="18"/>
  <c r="E23" i="18"/>
  <c r="E25" i="18"/>
  <c r="N28" i="18"/>
  <c r="N26" i="18"/>
  <c r="N27" i="18"/>
  <c r="N22" i="18"/>
  <c r="N24" i="18"/>
  <c r="N29" i="18"/>
  <c r="N23" i="18"/>
  <c r="N25" i="18"/>
  <c r="AE22" i="18"/>
  <c r="AE26" i="18"/>
  <c r="AE24" i="18"/>
  <c r="AE28" i="18"/>
  <c r="AE27" i="18"/>
  <c r="AE23" i="18"/>
  <c r="AE29" i="18"/>
  <c r="AE25" i="18"/>
  <c r="AJ25" i="18"/>
  <c r="AJ27" i="18"/>
  <c r="AJ24" i="18"/>
  <c r="AJ26" i="18"/>
  <c r="AJ28" i="18"/>
  <c r="AC24" i="18"/>
  <c r="AC29" i="18"/>
  <c r="AC25" i="18"/>
  <c r="AC28" i="18"/>
  <c r="AC23" i="18"/>
  <c r="AC26" i="18"/>
  <c r="AC22" i="18"/>
  <c r="AC27" i="18"/>
  <c r="W27" i="18"/>
  <c r="W23" i="18"/>
  <c r="W22" i="18"/>
  <c r="W26" i="18"/>
  <c r="W28" i="18"/>
  <c r="W24" i="18"/>
  <c r="W29" i="18"/>
  <c r="W25" i="18"/>
  <c r="AJ21" i="18"/>
  <c r="AG24" i="16"/>
  <c r="R26" i="16"/>
  <c r="R23" i="16"/>
  <c r="R21" i="16"/>
  <c r="R28" i="16"/>
  <c r="R27" i="16"/>
  <c r="R16" i="16"/>
  <c r="R22" i="16"/>
  <c r="R25" i="16"/>
  <c r="R24" i="16"/>
  <c r="AG16" i="16"/>
  <c r="AG25" i="16"/>
  <c r="AG29" i="16"/>
  <c r="Y16" i="16"/>
  <c r="Y25" i="16"/>
  <c r="Y27" i="16"/>
  <c r="Y23" i="16"/>
  <c r="Y26" i="16"/>
  <c r="Y22" i="16"/>
  <c r="Y29" i="16"/>
  <c r="Y21" i="16"/>
  <c r="Y28" i="16"/>
  <c r="Y24" i="16"/>
  <c r="L16" i="16"/>
  <c r="AD25" i="16"/>
  <c r="AG23" i="16"/>
  <c r="U29" i="16"/>
  <c r="U24" i="16"/>
  <c r="U16" i="16"/>
  <c r="U21" i="16"/>
  <c r="AH23" i="16"/>
  <c r="AH27" i="16"/>
  <c r="AH22" i="16"/>
  <c r="AH25" i="16"/>
  <c r="AH28" i="16"/>
  <c r="AH16" i="16"/>
  <c r="D56" i="16"/>
  <c r="AH24" i="16"/>
  <c r="AH29" i="16"/>
  <c r="AH21" i="16"/>
  <c r="AH26" i="16"/>
  <c r="G24" i="16"/>
  <c r="G27" i="16"/>
  <c r="U26" i="16"/>
  <c r="U23" i="16"/>
  <c r="U25" i="16"/>
  <c r="U22" i="16"/>
  <c r="R29" i="16"/>
  <c r="G29" i="16"/>
  <c r="U28" i="16"/>
  <c r="X15" i="16"/>
  <c r="X26" i="16" s="1"/>
  <c r="W23" i="16"/>
  <c r="W16" i="16"/>
  <c r="W21" i="16"/>
  <c r="W27" i="16"/>
  <c r="W28" i="16"/>
  <c r="W24" i="16"/>
  <c r="W22" i="16"/>
  <c r="W29" i="16"/>
  <c r="W26" i="16"/>
  <c r="W25" i="16"/>
  <c r="G25" i="16"/>
  <c r="L24" i="16"/>
  <c r="E25" i="16"/>
  <c r="G23" i="16"/>
  <c r="E24" i="16"/>
  <c r="G28" i="16"/>
  <c r="G22" i="16"/>
  <c r="L29" i="16"/>
  <c r="E26" i="16"/>
  <c r="E27" i="16"/>
  <c r="G21" i="16"/>
  <c r="L23" i="16"/>
  <c r="G26" i="16"/>
  <c r="E23" i="16"/>
  <c r="L25" i="16"/>
  <c r="E16" i="16"/>
  <c r="E28" i="16"/>
  <c r="E22" i="16"/>
  <c r="L27" i="16"/>
  <c r="E21" i="16"/>
  <c r="L26" i="16"/>
  <c r="H27" i="16"/>
  <c r="H29" i="16"/>
  <c r="H23" i="16"/>
  <c r="H25" i="16"/>
  <c r="H28" i="16"/>
  <c r="H26" i="16"/>
  <c r="H16" i="16"/>
  <c r="H24" i="16"/>
  <c r="H22" i="16"/>
  <c r="D15" i="16"/>
  <c r="D21" i="16" s="1"/>
  <c r="V15" i="16"/>
  <c r="V21" i="16" s="1"/>
  <c r="AJ15" i="16"/>
  <c r="AJ21" i="16" s="1"/>
  <c r="N15" i="16"/>
  <c r="N21" i="16" s="1"/>
  <c r="AB15" i="16"/>
  <c r="AB21" i="16" s="1"/>
  <c r="P15" i="16"/>
  <c r="P21" i="16" s="1"/>
  <c r="O15" i="16"/>
  <c r="O21" i="16" s="1"/>
  <c r="AE15" i="16"/>
  <c r="AE21" i="16" s="1"/>
  <c r="AI15" i="16"/>
  <c r="AI21" i="16" s="1"/>
  <c r="Z16" i="16"/>
  <c r="Z22" i="16"/>
  <c r="Z27" i="16"/>
  <c r="Z26" i="16"/>
  <c r="Z29" i="16"/>
  <c r="Z23" i="16"/>
  <c r="Z24" i="16"/>
  <c r="Z25" i="16"/>
  <c r="Z28" i="16"/>
  <c r="I15" i="16"/>
  <c r="I21" i="16" s="1"/>
  <c r="T16" i="16"/>
  <c r="T24" i="16"/>
  <c r="T26" i="16"/>
  <c r="T22" i="16"/>
  <c r="T25" i="16"/>
  <c r="T28" i="16"/>
  <c r="T27" i="16"/>
  <c r="T29" i="16"/>
  <c r="T23" i="16"/>
  <c r="AF27" i="16"/>
  <c r="AF26" i="16"/>
  <c r="AF29" i="16"/>
  <c r="AF23" i="16"/>
  <c r="AF25" i="16"/>
  <c r="AF28" i="16"/>
  <c r="AF22" i="16"/>
  <c r="AF16" i="16"/>
  <c r="AF24" i="16"/>
  <c r="AC15" i="16"/>
  <c r="J15" i="16"/>
  <c r="J21" i="16" s="1"/>
  <c r="Q15" i="16"/>
  <c r="Q21" i="16" s="1"/>
  <c r="AA23" i="16"/>
  <c r="AA22" i="16"/>
  <c r="AA25" i="16"/>
  <c r="AA28" i="16"/>
  <c r="AD15" i="12"/>
  <c r="AD21" i="12" s="1"/>
  <c r="P15" i="12"/>
  <c r="P29" i="12" s="1"/>
  <c r="AH29" i="12"/>
  <c r="E29" i="12"/>
  <c r="E26" i="12"/>
  <c r="E25" i="12"/>
  <c r="H29" i="12"/>
  <c r="E27" i="12"/>
  <c r="AC27" i="12"/>
  <c r="AC26" i="12"/>
  <c r="AC25" i="12"/>
  <c r="AC23" i="12"/>
  <c r="AC22" i="12"/>
  <c r="AC29" i="12"/>
  <c r="O15" i="12"/>
  <c r="O26" i="12" s="1"/>
  <c r="AC28" i="12"/>
  <c r="AC24" i="12"/>
  <c r="E23" i="12"/>
  <c r="AC21" i="12"/>
  <c r="E28" i="12"/>
  <c r="D15" i="12"/>
  <c r="D25" i="12" s="1"/>
  <c r="H28" i="12"/>
  <c r="E24" i="12"/>
  <c r="E21" i="12"/>
  <c r="AH16" i="12"/>
  <c r="E22" i="12"/>
  <c r="X21" i="12"/>
  <c r="X25" i="12"/>
  <c r="X22" i="12"/>
  <c r="X28" i="12"/>
  <c r="AH26" i="12"/>
  <c r="X23" i="12"/>
  <c r="X24" i="12"/>
  <c r="T28" i="12"/>
  <c r="AH24" i="12"/>
  <c r="J15" i="12"/>
  <c r="J29" i="12" s="1"/>
  <c r="Y15" i="12"/>
  <c r="Y23" i="12" s="1"/>
  <c r="G26" i="12"/>
  <c r="G16" i="12"/>
  <c r="U15" i="12"/>
  <c r="U25" i="12" s="1"/>
  <c r="X27" i="12"/>
  <c r="H21" i="12"/>
  <c r="AH22" i="12"/>
  <c r="T16" i="12"/>
  <c r="S15" i="12"/>
  <c r="S21" i="12" s="1"/>
  <c r="N27" i="12"/>
  <c r="N24" i="12"/>
  <c r="X26" i="12"/>
  <c r="X29" i="12"/>
  <c r="V15" i="12"/>
  <c r="V25" i="12" s="1"/>
  <c r="H22" i="12"/>
  <c r="H26" i="12"/>
  <c r="H23" i="12"/>
  <c r="AE15" i="12"/>
  <c r="AE27" i="12" s="1"/>
  <c r="F15" i="12"/>
  <c r="F26" i="12" s="1"/>
  <c r="G28" i="12"/>
  <c r="N16" i="12"/>
  <c r="N25" i="12"/>
  <c r="G25" i="12"/>
  <c r="N23" i="12"/>
  <c r="T27" i="12"/>
  <c r="G22" i="12"/>
  <c r="N22" i="12"/>
  <c r="G29" i="12"/>
  <c r="N29" i="12"/>
  <c r="T21" i="12"/>
  <c r="N26" i="12"/>
  <c r="G24" i="12"/>
  <c r="G21" i="12"/>
  <c r="Z15" i="12"/>
  <c r="N28" i="12"/>
  <c r="G23" i="12"/>
  <c r="T26" i="12"/>
  <c r="L23" i="12"/>
  <c r="L28" i="12"/>
  <c r="L27" i="12"/>
  <c r="L26" i="12"/>
  <c r="L22" i="12"/>
  <c r="L25" i="12"/>
  <c r="L21" i="12"/>
  <c r="K21" i="12"/>
  <c r="K28" i="12"/>
  <c r="AJ15" i="12"/>
  <c r="AA15" i="12"/>
  <c r="AG15" i="12"/>
  <c r="AG21" i="12" s="1"/>
  <c r="W16" i="12"/>
  <c r="W28" i="12"/>
  <c r="W24" i="12"/>
  <c r="W27" i="12"/>
  <c r="W26" i="12"/>
  <c r="W29" i="12"/>
  <c r="W23" i="12"/>
  <c r="W22" i="12"/>
  <c r="W25" i="12"/>
  <c r="Q15" i="12"/>
  <c r="Q21" i="12" s="1"/>
  <c r="I15" i="12"/>
  <c r="I21" i="12" s="1"/>
  <c r="AI16" i="12"/>
  <c r="AI25" i="12"/>
  <c r="AI22" i="12"/>
  <c r="AI28" i="12"/>
  <c r="AI29" i="12"/>
  <c r="AI27" i="12"/>
  <c r="AI26" i="12"/>
  <c r="AI23" i="12"/>
  <c r="AI24" i="12"/>
  <c r="L24" i="12"/>
  <c r="L16" i="12"/>
  <c r="AI21" i="12"/>
  <c r="O15" i="10"/>
  <c r="O28" i="10" s="1"/>
  <c r="M16" i="10"/>
  <c r="M23" i="10"/>
  <c r="M25" i="10"/>
  <c r="M21" i="10"/>
  <c r="AA27" i="10"/>
  <c r="R24" i="10"/>
  <c r="R28" i="10"/>
  <c r="R16" i="10"/>
  <c r="R27" i="10"/>
  <c r="AA21" i="10"/>
  <c r="V29" i="10"/>
  <c r="AH21" i="10"/>
  <c r="V28" i="10"/>
  <c r="V22" i="10"/>
  <c r="AA25" i="10"/>
  <c r="AH29" i="10"/>
  <c r="V24" i="10"/>
  <c r="Z29" i="10"/>
  <c r="V26" i="10"/>
  <c r="V27" i="10"/>
  <c r="P21" i="10"/>
  <c r="R29" i="10"/>
  <c r="R22" i="10"/>
  <c r="R26" i="10"/>
  <c r="R21" i="10"/>
  <c r="M24" i="10"/>
  <c r="AE21" i="10"/>
  <c r="F27" i="10"/>
  <c r="AB27" i="10"/>
  <c r="F21" i="10"/>
  <c r="P25" i="10"/>
  <c r="T15" i="10"/>
  <c r="T28" i="10" s="1"/>
  <c r="N15" i="10"/>
  <c r="N23" i="10" s="1"/>
  <c r="AF15" i="10"/>
  <c r="AF28" i="10" s="1"/>
  <c r="M28" i="10"/>
  <c r="X29" i="10"/>
  <c r="F23" i="10"/>
  <c r="P24" i="10"/>
  <c r="F26" i="10"/>
  <c r="Y15" i="10"/>
  <c r="Y23" i="10" s="1"/>
  <c r="F25" i="10"/>
  <c r="M29" i="10"/>
  <c r="P28" i="10"/>
  <c r="AA24" i="10"/>
  <c r="V21" i="10"/>
  <c r="D22" i="10"/>
  <c r="V25" i="10"/>
  <c r="AB22" i="10"/>
  <c r="M27" i="10"/>
  <c r="F29" i="10"/>
  <c r="P22" i="10"/>
  <c r="F16" i="10"/>
  <c r="M22" i="10"/>
  <c r="V23" i="10"/>
  <c r="F28" i="10"/>
  <c r="M26" i="10"/>
  <c r="P29" i="10"/>
  <c r="H25" i="10"/>
  <c r="H27" i="10"/>
  <c r="H23" i="10"/>
  <c r="H21" i="10"/>
  <c r="H24" i="10"/>
  <c r="H22" i="10"/>
  <c r="H29" i="10"/>
  <c r="H28" i="10"/>
  <c r="H16" i="10"/>
  <c r="H26" i="10"/>
  <c r="Q16" i="10"/>
  <c r="Q25" i="10"/>
  <c r="Q24" i="10"/>
  <c r="Q21" i="10"/>
  <c r="Q23" i="10"/>
  <c r="Q29" i="10"/>
  <c r="Q26" i="10"/>
  <c r="Q22" i="10"/>
  <c r="Q27" i="10"/>
  <c r="Q28" i="10"/>
  <c r="AC16" i="10"/>
  <c r="AC28" i="10"/>
  <c r="AC23" i="10"/>
  <c r="AC22" i="10"/>
  <c r="AC21" i="10"/>
  <c r="AC29" i="10"/>
  <c r="AC24" i="10"/>
  <c r="AC26" i="10"/>
  <c r="AC27" i="10"/>
  <c r="U16" i="10"/>
  <c r="U24" i="10"/>
  <c r="U26" i="10"/>
  <c r="U23" i="10"/>
  <c r="U27" i="10"/>
  <c r="U29" i="10"/>
  <c r="U21" i="10"/>
  <c r="U22" i="10"/>
  <c r="U28" i="10"/>
  <c r="U25" i="10"/>
  <c r="S16" i="10"/>
  <c r="S25" i="10"/>
  <c r="S26" i="10"/>
  <c r="AD23" i="10"/>
  <c r="AD28" i="10"/>
  <c r="AD29" i="10"/>
  <c r="AD22" i="10"/>
  <c r="AD21" i="10"/>
  <c r="AD24" i="10"/>
  <c r="AD27" i="10"/>
  <c r="AD26" i="10"/>
  <c r="AD16" i="10"/>
  <c r="AD25" i="10"/>
  <c r="AH22" i="10"/>
  <c r="Z24" i="10"/>
  <c r="AC25" i="10"/>
  <c r="Z28" i="10"/>
  <c r="E15" i="10"/>
  <c r="E25" i="10" s="1"/>
  <c r="AH25" i="10"/>
  <c r="Z22" i="10"/>
  <c r="Z16" i="10"/>
  <c r="AH28" i="10"/>
  <c r="Z27" i="10"/>
  <c r="Z25" i="10"/>
  <c r="AA23" i="10"/>
  <c r="AA26" i="10"/>
  <c r="AH16" i="10"/>
  <c r="AA22" i="10"/>
  <c r="AH23" i="10"/>
  <c r="AH24" i="10"/>
  <c r="Z26" i="10"/>
  <c r="Z21" i="10"/>
  <c r="AH26" i="10"/>
  <c r="AH27" i="10"/>
  <c r="AB25" i="10"/>
  <c r="AA28" i="10"/>
  <c r="AA29" i="10"/>
  <c r="I23" i="10"/>
  <c r="I28" i="10"/>
  <c r="I27" i="10"/>
  <c r="I24" i="10"/>
  <c r="S28" i="10"/>
  <c r="X21" i="10"/>
  <c r="S23" i="10"/>
  <c r="X27" i="10"/>
  <c r="S24" i="10"/>
  <c r="X16" i="10"/>
  <c r="S21" i="10"/>
  <c r="X28" i="10"/>
  <c r="S27" i="10"/>
  <c r="X25" i="10"/>
  <c r="S22" i="10"/>
  <c r="X24" i="10"/>
  <c r="S29" i="10"/>
  <c r="X22" i="10"/>
  <c r="X26" i="10"/>
  <c r="D25" i="10"/>
  <c r="AB23" i="10"/>
  <c r="J22" i="10"/>
  <c r="J25" i="10"/>
  <c r="J29" i="10"/>
  <c r="J24" i="10"/>
  <c r="J27" i="10"/>
  <c r="G28" i="10"/>
  <c r="W22" i="10"/>
  <c r="AB24" i="10"/>
  <c r="AB26" i="10"/>
  <c r="J26" i="10"/>
  <c r="AB28" i="10"/>
  <c r="J28" i="10"/>
  <c r="W23" i="10"/>
  <c r="J21" i="10"/>
  <c r="J23" i="10"/>
  <c r="AJ15" i="10"/>
  <c r="AB21" i="10"/>
  <c r="AB16" i="10"/>
  <c r="W27" i="10"/>
  <c r="G16" i="10"/>
  <c r="AI15" i="10"/>
  <c r="D26" i="10"/>
  <c r="D16" i="10"/>
  <c r="AI27" i="8"/>
  <c r="D56" i="8"/>
  <c r="Y23" i="8"/>
  <c r="Y22" i="8"/>
  <c r="Y21" i="8"/>
  <c r="Q21" i="8"/>
  <c r="Y16" i="8"/>
  <c r="Y25" i="8"/>
  <c r="Y28" i="8"/>
  <c r="Y29" i="8"/>
  <c r="E15" i="8"/>
  <c r="E28" i="8" s="1"/>
  <c r="Y24" i="8"/>
  <c r="Q23" i="8"/>
  <c r="Y27" i="8"/>
  <c r="AA16" i="8"/>
  <c r="AA24" i="8"/>
  <c r="AA22" i="8"/>
  <c r="AA29" i="8"/>
  <c r="AA26" i="8"/>
  <c r="AA28" i="8"/>
  <c r="P26" i="8"/>
  <c r="P21" i="8"/>
  <c r="P27" i="8"/>
  <c r="P29" i="8"/>
  <c r="P23" i="8"/>
  <c r="P28" i="8"/>
  <c r="P22" i="8"/>
  <c r="P24" i="8"/>
  <c r="Q22" i="8"/>
  <c r="Q25" i="8"/>
  <c r="Q27" i="8"/>
  <c r="Q26" i="8"/>
  <c r="AA25" i="8"/>
  <c r="V15" i="8"/>
  <c r="V25" i="8" s="1"/>
  <c r="R15" i="8"/>
  <c r="R28" i="8" s="1"/>
  <c r="P25" i="8"/>
  <c r="Q28" i="8"/>
  <c r="U25" i="8"/>
  <c r="AA21" i="8"/>
  <c r="AA23" i="8"/>
  <c r="AA27" i="8"/>
  <c r="Q24" i="8"/>
  <c r="Q29" i="8"/>
  <c r="D15" i="8"/>
  <c r="D27" i="8" s="1"/>
  <c r="S21" i="8"/>
  <c r="S27" i="8"/>
  <c r="J16" i="8"/>
  <c r="AB16" i="8"/>
  <c r="AB28" i="8"/>
  <c r="AB21" i="8"/>
  <c r="AB27" i="8"/>
  <c r="AB25" i="8"/>
  <c r="AB26" i="8"/>
  <c r="AB24" i="8"/>
  <c r="AB29" i="8"/>
  <c r="AB23" i="8"/>
  <c r="AB22" i="8"/>
  <c r="H22" i="8"/>
  <c r="H29" i="8"/>
  <c r="H27" i="8"/>
  <c r="H23" i="8"/>
  <c r="H24" i="8"/>
  <c r="H26" i="8"/>
  <c r="H28" i="8"/>
  <c r="H21" i="8"/>
  <c r="H25" i="8"/>
  <c r="H16" i="8"/>
  <c r="AI28" i="8"/>
  <c r="U24" i="8"/>
  <c r="AI26" i="8"/>
  <c r="P16" i="8"/>
  <c r="AJ86" i="7"/>
  <c r="AI21" i="8"/>
  <c r="U27" i="8"/>
  <c r="AI24" i="8"/>
  <c r="T15" i="8"/>
  <c r="T22" i="8" s="1"/>
  <c r="U23" i="8"/>
  <c r="U22" i="8"/>
  <c r="AI22" i="8"/>
  <c r="Z15" i="8"/>
  <c r="Z22" i="8" s="1"/>
  <c r="U26" i="8"/>
  <c r="U28" i="8"/>
  <c r="AI16" i="8"/>
  <c r="AI25" i="8"/>
  <c r="U16" i="8"/>
  <c r="U29" i="8"/>
  <c r="AI29" i="8"/>
  <c r="AI23" i="8"/>
  <c r="K22" i="8"/>
  <c r="K29" i="8"/>
  <c r="X27" i="8"/>
  <c r="K26" i="8"/>
  <c r="X22" i="8"/>
  <c r="X26" i="8"/>
  <c r="X21" i="8"/>
  <c r="X28" i="8"/>
  <c r="K28" i="8"/>
  <c r="K24" i="8"/>
  <c r="X25" i="8"/>
  <c r="I24" i="8"/>
  <c r="K21" i="8"/>
  <c r="K27" i="8"/>
  <c r="I21" i="8"/>
  <c r="N15" i="8"/>
  <c r="N21" i="8" s="1"/>
  <c r="M16" i="8"/>
  <c r="M24" i="8"/>
  <c r="M29" i="8"/>
  <c r="M25" i="8"/>
  <c r="M26" i="8"/>
  <c r="M28" i="8"/>
  <c r="M22" i="8"/>
  <c r="M23" i="8"/>
  <c r="M27" i="8"/>
  <c r="AF15" i="8"/>
  <c r="AC15" i="8"/>
  <c r="AC21" i="8" s="1"/>
  <c r="X29" i="8"/>
  <c r="X16" i="8"/>
  <c r="X24" i="8"/>
  <c r="W16" i="8"/>
  <c r="W24" i="8"/>
  <c r="W28" i="8"/>
  <c r="W25" i="8"/>
  <c r="W29" i="8"/>
  <c r="W22" i="8"/>
  <c r="W23" i="8"/>
  <c r="W26" i="8"/>
  <c r="W27" i="8"/>
  <c r="M21" i="8"/>
  <c r="AD16" i="8"/>
  <c r="AD27" i="8"/>
  <c r="AD24" i="8"/>
  <c r="AD25" i="8"/>
  <c r="AD28" i="8"/>
  <c r="AD22" i="8"/>
  <c r="AD26" i="8"/>
  <c r="AD29" i="8"/>
  <c r="AD23" i="8"/>
  <c r="AE15" i="8"/>
  <c r="AE21" i="8" s="1"/>
  <c r="G15" i="8"/>
  <c r="G21" i="8" s="1"/>
  <c r="L15" i="8"/>
  <c r="K16" i="8"/>
  <c r="K25" i="8"/>
  <c r="AD21" i="8"/>
  <c r="F15" i="8"/>
  <c r="F21" i="8" s="1"/>
  <c r="AJ15" i="8"/>
  <c r="AJ24" i="8" s="1"/>
  <c r="I15" i="6"/>
  <c r="I25" i="6" s="1"/>
  <c r="V15" i="6"/>
  <c r="V27" i="6" s="1"/>
  <c r="W15" i="6"/>
  <c r="W21" i="6" s="1"/>
  <c r="Y24" i="6"/>
  <c r="D15" i="6"/>
  <c r="D24" i="6" s="1"/>
  <c r="AB23" i="6"/>
  <c r="AB28" i="6"/>
  <c r="AB21" i="6"/>
  <c r="AB29" i="6"/>
  <c r="R28" i="6"/>
  <c r="F27" i="6"/>
  <c r="AB27" i="6"/>
  <c r="H21" i="6"/>
  <c r="H23" i="6"/>
  <c r="H29" i="6"/>
  <c r="H27" i="6"/>
  <c r="H24" i="6"/>
  <c r="H26" i="6"/>
  <c r="H22" i="6"/>
  <c r="J16" i="6"/>
  <c r="J21" i="6"/>
  <c r="J27" i="6"/>
  <c r="J25" i="6"/>
  <c r="J28" i="6"/>
  <c r="F26" i="6"/>
  <c r="F24" i="6"/>
  <c r="H28" i="6"/>
  <c r="AB25" i="6"/>
  <c r="F16" i="6"/>
  <c r="F28" i="6"/>
  <c r="AE15" i="6"/>
  <c r="AE25" i="6" s="1"/>
  <c r="H25" i="6"/>
  <c r="AB16" i="6"/>
  <c r="AB22" i="6"/>
  <c r="AB26" i="6"/>
  <c r="Z21" i="6"/>
  <c r="Z27" i="6"/>
  <c r="AH26" i="6"/>
  <c r="AH21" i="6"/>
  <c r="AH27" i="6"/>
  <c r="F22" i="6"/>
  <c r="AF29" i="6"/>
  <c r="J23" i="6"/>
  <c r="J26" i="6"/>
  <c r="AH29" i="6"/>
  <c r="F25" i="6"/>
  <c r="AH28" i="6"/>
  <c r="AH16" i="6"/>
  <c r="AH22" i="6"/>
  <c r="F23" i="6"/>
  <c r="F21" i="6"/>
  <c r="J24" i="6"/>
  <c r="M15" i="6"/>
  <c r="M29" i="6" s="1"/>
  <c r="AH23" i="6"/>
  <c r="J22" i="6"/>
  <c r="AH25" i="6"/>
  <c r="J29" i="6"/>
  <c r="X15" i="6"/>
  <c r="X21" i="6" s="1"/>
  <c r="AA15" i="6"/>
  <c r="AA22" i="6" s="1"/>
  <c r="G23" i="6"/>
  <c r="S15" i="6"/>
  <c r="S23" i="6" s="1"/>
  <c r="Z29" i="6"/>
  <c r="Z24" i="6"/>
  <c r="AF24" i="6"/>
  <c r="Y26" i="6"/>
  <c r="Y28" i="6"/>
  <c r="R27" i="6"/>
  <c r="Y29" i="6"/>
  <c r="R23" i="6"/>
  <c r="Z26" i="6"/>
  <c r="AF26" i="6"/>
  <c r="R21" i="6"/>
  <c r="R24" i="6"/>
  <c r="Z28" i="6"/>
  <c r="K24" i="6"/>
  <c r="AF25" i="6"/>
  <c r="AF23" i="6"/>
  <c r="G29" i="6"/>
  <c r="K26" i="6"/>
  <c r="G22" i="6"/>
  <c r="G27" i="6"/>
  <c r="Y21" i="6"/>
  <c r="R26" i="6"/>
  <c r="K27" i="6"/>
  <c r="G25" i="6"/>
  <c r="Y23" i="6"/>
  <c r="G28" i="6"/>
  <c r="K21" i="6"/>
  <c r="K23" i="6"/>
  <c r="AF16" i="6"/>
  <c r="AF27" i="6"/>
  <c r="AF22" i="6"/>
  <c r="AF28" i="6"/>
  <c r="K22" i="6"/>
  <c r="K28" i="6"/>
  <c r="Y27" i="6"/>
  <c r="G21" i="6"/>
  <c r="Q15" i="6"/>
  <c r="Q21" i="6" s="1"/>
  <c r="U25" i="6"/>
  <c r="U16" i="6"/>
  <c r="U26" i="6"/>
  <c r="U22" i="6"/>
  <c r="U27" i="6"/>
  <c r="U29" i="6"/>
  <c r="U24" i="6"/>
  <c r="U23" i="6"/>
  <c r="U28" i="6"/>
  <c r="L15" i="6"/>
  <c r="E21" i="6"/>
  <c r="E16" i="6"/>
  <c r="E23" i="6"/>
  <c r="E24" i="6"/>
  <c r="E28" i="6"/>
  <c r="E27" i="6"/>
  <c r="E29" i="6"/>
  <c r="E26" i="6"/>
  <c r="E25" i="6"/>
  <c r="E22" i="6"/>
  <c r="Z23" i="6"/>
  <c r="T15" i="6"/>
  <c r="T21" i="6" s="1"/>
  <c r="K29" i="6"/>
  <c r="K16" i="6"/>
  <c r="G24" i="6"/>
  <c r="G16" i="6"/>
  <c r="AJ15" i="6"/>
  <c r="P16" i="6"/>
  <c r="P29" i="6"/>
  <c r="P25" i="6"/>
  <c r="P28" i="6"/>
  <c r="P22" i="6"/>
  <c r="P27" i="6"/>
  <c r="P23" i="6"/>
  <c r="P24" i="6"/>
  <c r="P26" i="6"/>
  <c r="AI15" i="6"/>
  <c r="Y22" i="6"/>
  <c r="Y16" i="6"/>
  <c r="U21" i="6"/>
  <c r="Z22" i="6"/>
  <c r="Z16" i="6"/>
  <c r="Z25" i="6"/>
  <c r="AC15" i="6"/>
  <c r="AC21" i="6" s="1"/>
  <c r="AG15" i="6"/>
  <c r="AG21" i="6" s="1"/>
  <c r="O15" i="6"/>
  <c r="O21" i="6" s="1"/>
  <c r="R25" i="6"/>
  <c r="R16" i="6"/>
  <c r="R29" i="6"/>
  <c r="N15" i="6"/>
  <c r="AJ13" i="4"/>
  <c r="AJ316" i="3"/>
  <c r="AJ287" i="3"/>
  <c r="AJ230" i="3"/>
  <c r="AJ208" i="3"/>
  <c r="AJ201" i="3"/>
  <c r="D230" i="3"/>
  <c r="E230" i="3"/>
  <c r="F230" i="3"/>
  <c r="G230" i="3"/>
  <c r="H230" i="3"/>
  <c r="H233" i="3" s="1"/>
  <c r="I230" i="3"/>
  <c r="I233" i="3" s="1"/>
  <c r="J230" i="3"/>
  <c r="J233" i="3" s="1"/>
  <c r="K230" i="3"/>
  <c r="L230" i="3"/>
  <c r="M230" i="3"/>
  <c r="M233" i="3" s="1"/>
  <c r="N230" i="3"/>
  <c r="O230" i="3"/>
  <c r="O233" i="3" s="1"/>
  <c r="P230" i="3"/>
  <c r="Q230" i="3"/>
  <c r="Q233" i="3" s="1"/>
  <c r="R230" i="3"/>
  <c r="S230" i="3"/>
  <c r="S233" i="3" s="1"/>
  <c r="T230" i="3"/>
  <c r="T233" i="3" s="1"/>
  <c r="U230" i="3"/>
  <c r="U233" i="3" s="1"/>
  <c r="V230" i="3"/>
  <c r="W230" i="3"/>
  <c r="X230" i="3"/>
  <c r="X233" i="3" s="1"/>
  <c r="Y230" i="3"/>
  <c r="Y233" i="3" s="1"/>
  <c r="Z230" i="3"/>
  <c r="Z233" i="3" s="1"/>
  <c r="AA230" i="3"/>
  <c r="AA233" i="3" s="1"/>
  <c r="AB230" i="3"/>
  <c r="AC230" i="3"/>
  <c r="AD230" i="3"/>
  <c r="AE230" i="3"/>
  <c r="AF230" i="3"/>
  <c r="AF233" i="3" s="1"/>
  <c r="AG230" i="3"/>
  <c r="AG233" i="3" s="1"/>
  <c r="AH230" i="3"/>
  <c r="AI230" i="3"/>
  <c r="AI233" i="3" s="1"/>
  <c r="G233" i="3"/>
  <c r="AJ159" i="3"/>
  <c r="AK161" i="3" s="1"/>
  <c r="AJ152" i="3"/>
  <c r="AJ145" i="3"/>
  <c r="AK147" i="3" s="1"/>
  <c r="AJ138" i="3"/>
  <c r="AK140" i="3" s="1"/>
  <c r="AJ96" i="3"/>
  <c r="AK98" i="3" s="1"/>
  <c r="AJ69" i="3"/>
  <c r="AJ62" i="3"/>
  <c r="AJ55" i="3"/>
  <c r="AJ44" i="3"/>
  <c r="AK46" i="3" s="1"/>
  <c r="AJ37" i="3"/>
  <c r="AK39" i="3" s="1"/>
  <c r="AJ29" i="3"/>
  <c r="AK31" i="3" s="1"/>
  <c r="AJ12" i="3"/>
  <c r="AJ11" i="3"/>
  <c r="AI406" i="3"/>
  <c r="AH406" i="3"/>
  <c r="AG406" i="3"/>
  <c r="AF406" i="3"/>
  <c r="AE406" i="3"/>
  <c r="AD406" i="3"/>
  <c r="AC406" i="3"/>
  <c r="AB406" i="3"/>
  <c r="AA406" i="3"/>
  <c r="Z406" i="3"/>
  <c r="Y406" i="3"/>
  <c r="X406" i="3"/>
  <c r="W406" i="3"/>
  <c r="V406" i="3"/>
  <c r="U406" i="3"/>
  <c r="T406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AI393" i="3"/>
  <c r="AI395" i="3" s="1"/>
  <c r="AH393" i="3"/>
  <c r="AG393" i="3"/>
  <c r="AF393" i="3"/>
  <c r="AF395" i="3" s="1"/>
  <c r="AE393" i="3"/>
  <c r="AE395" i="3" s="1"/>
  <c r="AD393" i="3"/>
  <c r="AD395" i="3" s="1"/>
  <c r="AC393" i="3"/>
  <c r="AB393" i="3"/>
  <c r="AA393" i="3"/>
  <c r="Z393" i="3"/>
  <c r="Y393" i="3"/>
  <c r="Y395" i="3" s="1"/>
  <c r="X393" i="3"/>
  <c r="W393" i="3"/>
  <c r="V393" i="3"/>
  <c r="U393" i="3"/>
  <c r="T393" i="3"/>
  <c r="S393" i="3"/>
  <c r="S394" i="3" s="1"/>
  <c r="R393" i="3"/>
  <c r="Q393" i="3"/>
  <c r="P393" i="3"/>
  <c r="O393" i="3"/>
  <c r="N393" i="3"/>
  <c r="N395" i="3" s="1"/>
  <c r="M393" i="3"/>
  <c r="M395" i="3" s="1"/>
  <c r="L393" i="3"/>
  <c r="K393" i="3"/>
  <c r="K395" i="3" s="1"/>
  <c r="J393" i="3"/>
  <c r="I393" i="3"/>
  <c r="H393" i="3"/>
  <c r="G393" i="3"/>
  <c r="G394" i="3" s="1"/>
  <c r="F393" i="3"/>
  <c r="F394" i="3" s="1"/>
  <c r="E393" i="3"/>
  <c r="D393" i="3"/>
  <c r="AI377" i="3"/>
  <c r="AI13" i="4" s="1"/>
  <c r="AH377" i="3"/>
  <c r="AH13" i="4" s="1"/>
  <c r="AG377" i="3"/>
  <c r="AG13" i="4" s="1"/>
  <c r="AF377" i="3"/>
  <c r="AF13" i="4" s="1"/>
  <c r="AE377" i="3"/>
  <c r="AE13" i="4" s="1"/>
  <c r="AD377" i="3"/>
  <c r="AD13" i="4" s="1"/>
  <c r="AC377" i="3"/>
  <c r="AC13" i="4" s="1"/>
  <c r="AB377" i="3"/>
  <c r="AB13" i="4" s="1"/>
  <c r="AA377" i="3"/>
  <c r="AA13" i="4" s="1"/>
  <c r="Z377" i="3"/>
  <c r="Z13" i="4" s="1"/>
  <c r="Y377" i="3"/>
  <c r="Y13" i="4" s="1"/>
  <c r="X377" i="3"/>
  <c r="X13" i="4" s="1"/>
  <c r="W377" i="3"/>
  <c r="W13" i="4" s="1"/>
  <c r="V377" i="3"/>
  <c r="V13" i="4" s="1"/>
  <c r="U377" i="3"/>
  <c r="T377" i="3"/>
  <c r="T13" i="4" s="1"/>
  <c r="S377" i="3"/>
  <c r="S13" i="4" s="1"/>
  <c r="R377" i="3"/>
  <c r="R13" i="4" s="1"/>
  <c r="Q377" i="3"/>
  <c r="Q13" i="4" s="1"/>
  <c r="P377" i="3"/>
  <c r="P13" i="4" s="1"/>
  <c r="O377" i="3"/>
  <c r="O13" i="4" s="1"/>
  <c r="N377" i="3"/>
  <c r="N13" i="4" s="1"/>
  <c r="M377" i="3"/>
  <c r="M13" i="4" s="1"/>
  <c r="L377" i="3"/>
  <c r="L13" i="4" s="1"/>
  <c r="K377" i="3"/>
  <c r="K13" i="4" s="1"/>
  <c r="J377" i="3"/>
  <c r="J13" i="4" s="1"/>
  <c r="I377" i="3"/>
  <c r="H377" i="3"/>
  <c r="H13" i="4" s="1"/>
  <c r="G377" i="3"/>
  <c r="G13" i="4" s="1"/>
  <c r="F377" i="3"/>
  <c r="F13" i="4" s="1"/>
  <c r="E377" i="3"/>
  <c r="E13" i="4" s="1"/>
  <c r="D377" i="3"/>
  <c r="AL378" i="3" s="1"/>
  <c r="AF356" i="3"/>
  <c r="N356" i="3"/>
  <c r="H356" i="3"/>
  <c r="J355" i="3"/>
  <c r="AI354" i="3"/>
  <c r="AH354" i="3"/>
  <c r="AG354" i="3"/>
  <c r="AG356" i="3" s="1"/>
  <c r="AF354" i="3"/>
  <c r="AE354" i="3"/>
  <c r="AD354" i="3"/>
  <c r="AC354" i="3"/>
  <c r="AB354" i="3"/>
  <c r="AA354" i="3"/>
  <c r="AA356" i="3" s="1"/>
  <c r="Z354" i="3"/>
  <c r="Z356" i="3" s="1"/>
  <c r="Y354" i="3"/>
  <c r="Y356" i="3" s="1"/>
  <c r="X354" i="3"/>
  <c r="W354" i="3"/>
  <c r="V354" i="3"/>
  <c r="U354" i="3"/>
  <c r="U356" i="3" s="1"/>
  <c r="T354" i="3"/>
  <c r="S354" i="3"/>
  <c r="S356" i="3" s="1"/>
  <c r="R354" i="3"/>
  <c r="Q354" i="3"/>
  <c r="P354" i="3"/>
  <c r="O354" i="3"/>
  <c r="O356" i="3" s="1"/>
  <c r="N354" i="3"/>
  <c r="M354" i="3"/>
  <c r="M356" i="3" s="1"/>
  <c r="L354" i="3"/>
  <c r="K354" i="3"/>
  <c r="J354" i="3"/>
  <c r="I354" i="3"/>
  <c r="I355" i="3" s="1"/>
  <c r="H354" i="3"/>
  <c r="G354" i="3"/>
  <c r="F354" i="3"/>
  <c r="E354" i="3"/>
  <c r="D354" i="3"/>
  <c r="AB355" i="3" s="1"/>
  <c r="AI316" i="3"/>
  <c r="AI319" i="3" s="1"/>
  <c r="AH316" i="3"/>
  <c r="AG316" i="3"/>
  <c r="AG319" i="3" s="1"/>
  <c r="AF316" i="3"/>
  <c r="AE316" i="3"/>
  <c r="AD316" i="3"/>
  <c r="AD319" i="3" s="1"/>
  <c r="AC316" i="3"/>
  <c r="AC319" i="3" s="1"/>
  <c r="AB316" i="3"/>
  <c r="AB319" i="3" s="1"/>
  <c r="AA316" i="3"/>
  <c r="AA319" i="3" s="1"/>
  <c r="Z316" i="3"/>
  <c r="Y316" i="3"/>
  <c r="X316" i="3"/>
  <c r="X319" i="3" s="1"/>
  <c r="W316" i="3"/>
  <c r="W319" i="3" s="1"/>
  <c r="V316" i="3"/>
  <c r="U316" i="3"/>
  <c r="U319" i="3" s="1"/>
  <c r="T316" i="3"/>
  <c r="S316" i="3"/>
  <c r="R316" i="3"/>
  <c r="R319" i="3" s="1"/>
  <c r="Q316" i="3"/>
  <c r="Q319" i="3" s="1"/>
  <c r="P316" i="3"/>
  <c r="O316" i="3"/>
  <c r="O319" i="3" s="1"/>
  <c r="N316" i="3"/>
  <c r="M316" i="3"/>
  <c r="L316" i="3"/>
  <c r="L319" i="3" s="1"/>
  <c r="K316" i="3"/>
  <c r="K319" i="3" s="1"/>
  <c r="J316" i="3"/>
  <c r="I316" i="3"/>
  <c r="I319" i="3" s="1"/>
  <c r="H316" i="3"/>
  <c r="H319" i="3" s="1"/>
  <c r="G316" i="3"/>
  <c r="F316" i="3"/>
  <c r="F319" i="3" s="1"/>
  <c r="E316" i="3"/>
  <c r="E319" i="3" s="1"/>
  <c r="D316" i="3"/>
  <c r="D319" i="3" s="1"/>
  <c r="AH302" i="3"/>
  <c r="AB302" i="3"/>
  <c r="O302" i="3"/>
  <c r="J302" i="3"/>
  <c r="D302" i="3"/>
  <c r="E301" i="3"/>
  <c r="AC300" i="3"/>
  <c r="AI299" i="3"/>
  <c r="AI302" i="3" s="1"/>
  <c r="AH299" i="3"/>
  <c r="AH300" i="3" s="1"/>
  <c r="AG299" i="3"/>
  <c r="AH301" i="3" s="1"/>
  <c r="AF299" i="3"/>
  <c r="AE299" i="3"/>
  <c r="AD299" i="3"/>
  <c r="AD302" i="3" s="1"/>
  <c r="AC299" i="3"/>
  <c r="AC302" i="3" s="1"/>
  <c r="AB299" i="3"/>
  <c r="AA299" i="3"/>
  <c r="AB301" i="3" s="1"/>
  <c r="Z299" i="3"/>
  <c r="Z302" i="3" s="1"/>
  <c r="Y299" i="3"/>
  <c r="X299" i="3"/>
  <c r="W299" i="3"/>
  <c r="W302" i="3" s="1"/>
  <c r="V299" i="3"/>
  <c r="V300" i="3" s="1"/>
  <c r="U299" i="3"/>
  <c r="U302" i="3" s="1"/>
  <c r="T299" i="3"/>
  <c r="S299" i="3"/>
  <c r="R299" i="3"/>
  <c r="R302" i="3" s="1"/>
  <c r="Q299" i="3"/>
  <c r="Q302" i="3" s="1"/>
  <c r="P299" i="3"/>
  <c r="O299" i="3"/>
  <c r="P301" i="3" s="1"/>
  <c r="N299" i="3"/>
  <c r="N302" i="3" s="1"/>
  <c r="M299" i="3"/>
  <c r="L299" i="3"/>
  <c r="K299" i="3"/>
  <c r="K302" i="3" s="1"/>
  <c r="J299" i="3"/>
  <c r="J300" i="3" s="1"/>
  <c r="I299" i="3"/>
  <c r="I302" i="3" s="1"/>
  <c r="H299" i="3"/>
  <c r="G299" i="3"/>
  <c r="F299" i="3"/>
  <c r="F302" i="3" s="1"/>
  <c r="E299" i="3"/>
  <c r="E302" i="3" s="1"/>
  <c r="D299" i="3"/>
  <c r="AI287" i="3"/>
  <c r="AH287" i="3"/>
  <c r="AG287" i="3"/>
  <c r="AF287" i="3"/>
  <c r="AE287" i="3"/>
  <c r="AD287" i="3"/>
  <c r="AC287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AD277" i="3"/>
  <c r="R277" i="3"/>
  <c r="AI274" i="3"/>
  <c r="AH274" i="3"/>
  <c r="AG274" i="3"/>
  <c r="AG277" i="3" s="1"/>
  <c r="AF274" i="3"/>
  <c r="AF277" i="3" s="1"/>
  <c r="AE274" i="3"/>
  <c r="AF276" i="3" s="1"/>
  <c r="AD274" i="3"/>
  <c r="AC274" i="3"/>
  <c r="AC277" i="3" s="1"/>
  <c r="AB274" i="3"/>
  <c r="AA274" i="3"/>
  <c r="AA277" i="3" s="1"/>
  <c r="Z274" i="3"/>
  <c r="Z277" i="3" s="1"/>
  <c r="Y274" i="3"/>
  <c r="Z276" i="3" s="1"/>
  <c r="X274" i="3"/>
  <c r="W274" i="3"/>
  <c r="W277" i="3" s="1"/>
  <c r="V274" i="3"/>
  <c r="U274" i="3"/>
  <c r="U277" i="3" s="1"/>
  <c r="T274" i="3"/>
  <c r="T277" i="3" s="1"/>
  <c r="S274" i="3"/>
  <c r="R274" i="3"/>
  <c r="Q274" i="3"/>
  <c r="Q277" i="3" s="1"/>
  <c r="P274" i="3"/>
  <c r="O274" i="3"/>
  <c r="O277" i="3" s="1"/>
  <c r="N274" i="3"/>
  <c r="N277" i="3" s="1"/>
  <c r="M274" i="3"/>
  <c r="L274" i="3"/>
  <c r="K274" i="3"/>
  <c r="K277" i="3" s="1"/>
  <c r="J274" i="3"/>
  <c r="I274" i="3"/>
  <c r="I277" i="3" s="1"/>
  <c r="H274" i="3"/>
  <c r="H277" i="3" s="1"/>
  <c r="G274" i="3"/>
  <c r="H276" i="3" s="1"/>
  <c r="F274" i="3"/>
  <c r="E274" i="3"/>
  <c r="E277" i="3" s="1"/>
  <c r="D274" i="3"/>
  <c r="AE265" i="3"/>
  <c r="AD265" i="3"/>
  <c r="AA265" i="3"/>
  <c r="X265" i="3"/>
  <c r="O265" i="3"/>
  <c r="M265" i="3"/>
  <c r="H265" i="3"/>
  <c r="V264" i="3"/>
  <c r="N264" i="3"/>
  <c r="AF263" i="3"/>
  <c r="P263" i="3"/>
  <c r="N263" i="3"/>
  <c r="AI262" i="3"/>
  <c r="AI265" i="3" s="1"/>
  <c r="AH262" i="3"/>
  <c r="AH265" i="3" s="1"/>
  <c r="AG262" i="3"/>
  <c r="AG265" i="3" s="1"/>
  <c r="AF262" i="3"/>
  <c r="AF265" i="3" s="1"/>
  <c r="AE262" i="3"/>
  <c r="AE264" i="3" s="1"/>
  <c r="AD262" i="3"/>
  <c r="AC262" i="3"/>
  <c r="AC265" i="3" s="1"/>
  <c r="AB262" i="3"/>
  <c r="AB265" i="3" s="1"/>
  <c r="AA262" i="3"/>
  <c r="AA264" i="3" s="1"/>
  <c r="Z262" i="3"/>
  <c r="Z265" i="3" s="1"/>
  <c r="Y262" i="3"/>
  <c r="Y264" i="3" s="1"/>
  <c r="X262" i="3"/>
  <c r="W262" i="3"/>
  <c r="W265" i="3" s="1"/>
  <c r="V262" i="3"/>
  <c r="V265" i="3" s="1"/>
  <c r="U262" i="3"/>
  <c r="U265" i="3" s="1"/>
  <c r="T262" i="3"/>
  <c r="T265" i="3" s="1"/>
  <c r="S262" i="3"/>
  <c r="S265" i="3" s="1"/>
  <c r="R262" i="3"/>
  <c r="Q262" i="3"/>
  <c r="P262" i="3"/>
  <c r="P265" i="3" s="1"/>
  <c r="O262" i="3"/>
  <c r="O264" i="3" s="1"/>
  <c r="N262" i="3"/>
  <c r="N265" i="3" s="1"/>
  <c r="M262" i="3"/>
  <c r="M263" i="3" s="1"/>
  <c r="L262" i="3"/>
  <c r="L264" i="3" s="1"/>
  <c r="K262" i="3"/>
  <c r="J262" i="3"/>
  <c r="J265" i="3" s="1"/>
  <c r="I262" i="3"/>
  <c r="I263" i="3" s="1"/>
  <c r="H262" i="3"/>
  <c r="H264" i="3" s="1"/>
  <c r="G262" i="3"/>
  <c r="G265" i="3" s="1"/>
  <c r="F262" i="3"/>
  <c r="E262" i="3"/>
  <c r="D262" i="3"/>
  <c r="D265" i="3" s="1"/>
  <c r="AC251" i="3"/>
  <c r="X251" i="3"/>
  <c r="R251" i="3"/>
  <c r="M251" i="3"/>
  <c r="K251" i="3"/>
  <c r="F251" i="3"/>
  <c r="AI248" i="3"/>
  <c r="AH248" i="3"/>
  <c r="AG248" i="3"/>
  <c r="AG251" i="3" s="1"/>
  <c r="AF248" i="3"/>
  <c r="AF251" i="3" s="1"/>
  <c r="AE248" i="3"/>
  <c r="AE251" i="3" s="1"/>
  <c r="AD248" i="3"/>
  <c r="AD251" i="3" s="1"/>
  <c r="AC248" i="3"/>
  <c r="AB248" i="3"/>
  <c r="AA248" i="3"/>
  <c r="AA251" i="3" s="1"/>
  <c r="Z248" i="3"/>
  <c r="Z251" i="3" s="1"/>
  <c r="Y248" i="3"/>
  <c r="Y250" i="3" s="1"/>
  <c r="X248" i="3"/>
  <c r="W248" i="3"/>
  <c r="V248" i="3"/>
  <c r="V251" i="3" s="1"/>
  <c r="U248" i="3"/>
  <c r="U251" i="3" s="1"/>
  <c r="T248" i="3"/>
  <c r="T251" i="3" s="1"/>
  <c r="S248" i="3"/>
  <c r="S250" i="3" s="1"/>
  <c r="R248" i="3"/>
  <c r="Q248" i="3"/>
  <c r="R250" i="3" s="1"/>
  <c r="P248" i="3"/>
  <c r="O248" i="3"/>
  <c r="O251" i="3" s="1"/>
  <c r="N248" i="3"/>
  <c r="N251" i="3" s="1"/>
  <c r="M248" i="3"/>
  <c r="M250" i="3" s="1"/>
  <c r="L248" i="3"/>
  <c r="L251" i="3" s="1"/>
  <c r="K248" i="3"/>
  <c r="J248" i="3"/>
  <c r="I248" i="3"/>
  <c r="I251" i="3" s="1"/>
  <c r="H248" i="3"/>
  <c r="H251" i="3" s="1"/>
  <c r="G248" i="3"/>
  <c r="G251" i="3" s="1"/>
  <c r="F248" i="3"/>
  <c r="E248" i="3"/>
  <c r="D248" i="3"/>
  <c r="D251" i="3" s="1"/>
  <c r="AE233" i="3"/>
  <c r="N233" i="3"/>
  <c r="AI223" i="3"/>
  <c r="AI226" i="3" s="1"/>
  <c r="AH223" i="3"/>
  <c r="AG223" i="3"/>
  <c r="AF223" i="3"/>
  <c r="AF226" i="3" s="1"/>
  <c r="AE223" i="3"/>
  <c r="AE226" i="3" s="1"/>
  <c r="AD223" i="3"/>
  <c r="AD226" i="3" s="1"/>
  <c r="AC223" i="3"/>
  <c r="AC226" i="3" s="1"/>
  <c r="AB223" i="3"/>
  <c r="AA223" i="3"/>
  <c r="Z223" i="3"/>
  <c r="Z226" i="3" s="1"/>
  <c r="Y223" i="3"/>
  <c r="Z225" i="3" s="1"/>
  <c r="X223" i="3"/>
  <c r="X226" i="3" s="1"/>
  <c r="W223" i="3"/>
  <c r="W226" i="3" s="1"/>
  <c r="V223" i="3"/>
  <c r="U223" i="3"/>
  <c r="T223" i="3"/>
  <c r="T226" i="3" s="1"/>
  <c r="S223" i="3"/>
  <c r="S226" i="3" s="1"/>
  <c r="R223" i="3"/>
  <c r="R226" i="3" s="1"/>
  <c r="Q223" i="3"/>
  <c r="P223" i="3"/>
  <c r="O223" i="3"/>
  <c r="N223" i="3"/>
  <c r="N226" i="3" s="1"/>
  <c r="M223" i="3"/>
  <c r="M226" i="3" s="1"/>
  <c r="L223" i="3"/>
  <c r="L226" i="3" s="1"/>
  <c r="K223" i="3"/>
  <c r="J223" i="3"/>
  <c r="I223" i="3"/>
  <c r="H223" i="3"/>
  <c r="H226" i="3" s="1"/>
  <c r="G223" i="3"/>
  <c r="F223" i="3"/>
  <c r="F226" i="3" s="1"/>
  <c r="E223" i="3"/>
  <c r="E226" i="3" s="1"/>
  <c r="D223" i="3"/>
  <c r="AF224" i="3" s="1"/>
  <c r="AI218" i="3"/>
  <c r="AF218" i="3"/>
  <c r="AE218" i="3"/>
  <c r="AC218" i="3"/>
  <c r="Z218" i="3"/>
  <c r="Y218" i="3"/>
  <c r="W218" i="3"/>
  <c r="T218" i="3"/>
  <c r="S218" i="3"/>
  <c r="Q218" i="3"/>
  <c r="N218" i="3"/>
  <c r="M218" i="3"/>
  <c r="K218" i="3"/>
  <c r="H218" i="3"/>
  <c r="E218" i="3"/>
  <c r="AI208" i="3"/>
  <c r="AJ210" i="3" s="1"/>
  <c r="AH208" i="3"/>
  <c r="AG208" i="3"/>
  <c r="AF208" i="3"/>
  <c r="AF211" i="3" s="1"/>
  <c r="AE208" i="3"/>
  <c r="AD208" i="3"/>
  <c r="AC208" i="3"/>
  <c r="AB208" i="3"/>
  <c r="AA208" i="3"/>
  <c r="Z208" i="3"/>
  <c r="Z211" i="3" s="1"/>
  <c r="Y208" i="3"/>
  <c r="X208" i="3"/>
  <c r="W208" i="3"/>
  <c r="V208" i="3"/>
  <c r="U208" i="3"/>
  <c r="T208" i="3"/>
  <c r="T211" i="3" s="1"/>
  <c r="S208" i="3"/>
  <c r="R208" i="3"/>
  <c r="Q208" i="3"/>
  <c r="P208" i="3"/>
  <c r="O208" i="3"/>
  <c r="N208" i="3"/>
  <c r="N211" i="3" s="1"/>
  <c r="M208" i="3"/>
  <c r="L208" i="3"/>
  <c r="K208" i="3"/>
  <c r="J208" i="3"/>
  <c r="I208" i="3"/>
  <c r="I209" i="3" s="1"/>
  <c r="H208" i="3"/>
  <c r="H211" i="3" s="1"/>
  <c r="G208" i="3"/>
  <c r="F208" i="3"/>
  <c r="E208" i="3"/>
  <c r="D208" i="3"/>
  <c r="AL209" i="3" s="1"/>
  <c r="AI201" i="3"/>
  <c r="AH201" i="3"/>
  <c r="AH195" i="3" s="1"/>
  <c r="AG201" i="3"/>
  <c r="AG195" i="3" s="1"/>
  <c r="AF201" i="3"/>
  <c r="AE201" i="3"/>
  <c r="AE195" i="3" s="1"/>
  <c r="AD201" i="3"/>
  <c r="AC201" i="3"/>
  <c r="AB201" i="3"/>
  <c r="AA201" i="3"/>
  <c r="Z201" i="3"/>
  <c r="Y201" i="3"/>
  <c r="Y195" i="3" s="1"/>
  <c r="X201" i="3"/>
  <c r="W201" i="3"/>
  <c r="W195" i="3" s="1"/>
  <c r="V201" i="3"/>
  <c r="U201" i="3"/>
  <c r="T201" i="3"/>
  <c r="S201" i="3"/>
  <c r="R201" i="3"/>
  <c r="Q201" i="3"/>
  <c r="P201" i="3"/>
  <c r="O201" i="3"/>
  <c r="O195" i="3" s="1"/>
  <c r="N201" i="3"/>
  <c r="M201" i="3"/>
  <c r="L201" i="3"/>
  <c r="K201" i="3"/>
  <c r="J201" i="3"/>
  <c r="J195" i="3" s="1"/>
  <c r="I201" i="3"/>
  <c r="I195" i="3" s="1"/>
  <c r="H201" i="3"/>
  <c r="G201" i="3"/>
  <c r="G195" i="3" s="1"/>
  <c r="F201" i="3"/>
  <c r="F195" i="3" s="1"/>
  <c r="E201" i="3"/>
  <c r="D201" i="3"/>
  <c r="AE183" i="3"/>
  <c r="M183" i="3"/>
  <c r="G183" i="3"/>
  <c r="AI180" i="3"/>
  <c r="AI183" i="3" s="1"/>
  <c r="AH180" i="3"/>
  <c r="AG180" i="3"/>
  <c r="AF180" i="3"/>
  <c r="AF183" i="3" s="1"/>
  <c r="AE180" i="3"/>
  <c r="AD180" i="3"/>
  <c r="AC180" i="3"/>
  <c r="AC183" i="3" s="1"/>
  <c r="AB180" i="3"/>
  <c r="AA180" i="3"/>
  <c r="Z180" i="3"/>
  <c r="Z183" i="3" s="1"/>
  <c r="Y180" i="3"/>
  <c r="Y183" i="3" s="1"/>
  <c r="X180" i="3"/>
  <c r="X183" i="3" s="1"/>
  <c r="W180" i="3"/>
  <c r="W183" i="3" s="1"/>
  <c r="V180" i="3"/>
  <c r="U180" i="3"/>
  <c r="T180" i="3"/>
  <c r="T183" i="3" s="1"/>
  <c r="S180" i="3"/>
  <c r="S183" i="3" s="1"/>
  <c r="R180" i="3"/>
  <c r="R183" i="3" s="1"/>
  <c r="Q180" i="3"/>
  <c r="Q183" i="3" s="1"/>
  <c r="P180" i="3"/>
  <c r="O180" i="3"/>
  <c r="N180" i="3"/>
  <c r="N183" i="3" s="1"/>
  <c r="M180" i="3"/>
  <c r="L180" i="3"/>
  <c r="L183" i="3" s="1"/>
  <c r="K180" i="3"/>
  <c r="K183" i="3" s="1"/>
  <c r="J180" i="3"/>
  <c r="I180" i="3"/>
  <c r="H180" i="3"/>
  <c r="H183" i="3" s="1"/>
  <c r="G180" i="3"/>
  <c r="F180" i="3"/>
  <c r="F183" i="3" s="1"/>
  <c r="E180" i="3"/>
  <c r="E183" i="3" s="1"/>
  <c r="D180" i="3"/>
  <c r="P181" i="3" s="1"/>
  <c r="Y176" i="3"/>
  <c r="AB174" i="3"/>
  <c r="AI173" i="3"/>
  <c r="AI176" i="3" s="1"/>
  <c r="AH173" i="3"/>
  <c r="AH174" i="3" s="1"/>
  <c r="AG173" i="3"/>
  <c r="AF173" i="3"/>
  <c r="AF176" i="3" s="1"/>
  <c r="AE173" i="3"/>
  <c r="AD173" i="3"/>
  <c r="AC173" i="3"/>
  <c r="AC176" i="3" s="1"/>
  <c r="AB173" i="3"/>
  <c r="AA173" i="3"/>
  <c r="AA174" i="3" s="1"/>
  <c r="Z173" i="3"/>
  <c r="Z174" i="3" s="1"/>
  <c r="Y173" i="3"/>
  <c r="X173" i="3"/>
  <c r="W173" i="3"/>
  <c r="W176" i="3" s="1"/>
  <c r="V173" i="3"/>
  <c r="V174" i="3" s="1"/>
  <c r="U173" i="3"/>
  <c r="T173" i="3"/>
  <c r="T176" i="3" s="1"/>
  <c r="S173" i="3"/>
  <c r="R173" i="3"/>
  <c r="Q173" i="3"/>
  <c r="Q176" i="3" s="1"/>
  <c r="P173" i="3"/>
  <c r="P174" i="3" s="1"/>
  <c r="O173" i="3"/>
  <c r="N173" i="3"/>
  <c r="N174" i="3" s="1"/>
  <c r="M173" i="3"/>
  <c r="M174" i="3" s="1"/>
  <c r="L173" i="3"/>
  <c r="L176" i="3" s="1"/>
  <c r="K173" i="3"/>
  <c r="J173" i="3"/>
  <c r="I173" i="3"/>
  <c r="I176" i="3" s="1"/>
  <c r="H173" i="3"/>
  <c r="H176" i="3" s="1"/>
  <c r="G173" i="3"/>
  <c r="F173" i="3"/>
  <c r="E173" i="3"/>
  <c r="E175" i="3" s="1"/>
  <c r="D173" i="3"/>
  <c r="D176" i="3" s="1"/>
  <c r="AI159" i="3"/>
  <c r="AJ161" i="3" s="1"/>
  <c r="AH159" i="3"/>
  <c r="AH162" i="3" s="1"/>
  <c r="AG159" i="3"/>
  <c r="AF159" i="3"/>
  <c r="AE159" i="3"/>
  <c r="AE162" i="3" s="1"/>
  <c r="AD159" i="3"/>
  <c r="AD162" i="3" s="1"/>
  <c r="AC159" i="3"/>
  <c r="AC162" i="3" s="1"/>
  <c r="AB159" i="3"/>
  <c r="AB162" i="3" s="1"/>
  <c r="AA159" i="3"/>
  <c r="AA162" i="3" s="1"/>
  <c r="Z159" i="3"/>
  <c r="Y159" i="3"/>
  <c r="Y162" i="3" s="1"/>
  <c r="X159" i="3"/>
  <c r="X162" i="3" s="1"/>
  <c r="W159" i="3"/>
  <c r="V159" i="3"/>
  <c r="U159" i="3"/>
  <c r="U162" i="3" s="1"/>
  <c r="T159" i="3"/>
  <c r="T162" i="3" s="1"/>
  <c r="S159" i="3"/>
  <c r="S162" i="3" s="1"/>
  <c r="R159" i="3"/>
  <c r="R162" i="3" s="1"/>
  <c r="Q159" i="3"/>
  <c r="Q162" i="3" s="1"/>
  <c r="P159" i="3"/>
  <c r="P162" i="3" s="1"/>
  <c r="O159" i="3"/>
  <c r="N159" i="3"/>
  <c r="M159" i="3"/>
  <c r="M162" i="3" s="1"/>
  <c r="L159" i="3"/>
  <c r="L162" i="3" s="1"/>
  <c r="K159" i="3"/>
  <c r="J159" i="3"/>
  <c r="I159" i="3"/>
  <c r="I162" i="3" s="1"/>
  <c r="H159" i="3"/>
  <c r="G159" i="3"/>
  <c r="G162" i="3" s="1"/>
  <c r="F159" i="3"/>
  <c r="F162" i="3" s="1"/>
  <c r="E159" i="3"/>
  <c r="E162" i="3" s="1"/>
  <c r="D159" i="3"/>
  <c r="AL160" i="3" s="1"/>
  <c r="AI152" i="3"/>
  <c r="AH152" i="3"/>
  <c r="AG152" i="3"/>
  <c r="AG155" i="3" s="1"/>
  <c r="AF152" i="3"/>
  <c r="AE152" i="3"/>
  <c r="AD152" i="3"/>
  <c r="AC152" i="3"/>
  <c r="AB152" i="3"/>
  <c r="AA152" i="3"/>
  <c r="AA155" i="3" s="1"/>
  <c r="Z152" i="3"/>
  <c r="Z155" i="3" s="1"/>
  <c r="Y152" i="3"/>
  <c r="X152" i="3"/>
  <c r="W152" i="3"/>
  <c r="V152" i="3"/>
  <c r="V155" i="3" s="1"/>
  <c r="U152" i="3"/>
  <c r="T152" i="3"/>
  <c r="T155" i="3" s="1"/>
  <c r="S152" i="3"/>
  <c r="R152" i="3"/>
  <c r="Q152" i="3"/>
  <c r="Q155" i="3" s="1"/>
  <c r="P152" i="3"/>
  <c r="O152" i="3"/>
  <c r="O155" i="3" s="1"/>
  <c r="N152" i="3"/>
  <c r="M152" i="3"/>
  <c r="L152" i="3"/>
  <c r="K152" i="3"/>
  <c r="J152" i="3"/>
  <c r="J155" i="3" s="1"/>
  <c r="I152" i="3"/>
  <c r="H152" i="3"/>
  <c r="H155" i="3" s="1"/>
  <c r="G152" i="3"/>
  <c r="F152" i="3"/>
  <c r="E152" i="3"/>
  <c r="D152" i="3"/>
  <c r="AI145" i="3"/>
  <c r="AI148" i="3" s="1"/>
  <c r="AH145" i="3"/>
  <c r="AG145" i="3"/>
  <c r="AF145" i="3"/>
  <c r="AF148" i="3" s="1"/>
  <c r="AE145" i="3"/>
  <c r="AD145" i="3"/>
  <c r="AD148" i="3" s="1"/>
  <c r="AC145" i="3"/>
  <c r="AB145" i="3"/>
  <c r="AA145" i="3"/>
  <c r="Z145" i="3"/>
  <c r="Y145" i="3"/>
  <c r="Y148" i="3" s="1"/>
  <c r="X145" i="3"/>
  <c r="X148" i="3" s="1"/>
  <c r="W145" i="3"/>
  <c r="V145" i="3"/>
  <c r="U145" i="3"/>
  <c r="T145" i="3"/>
  <c r="T148" i="3" s="1"/>
  <c r="S145" i="3"/>
  <c r="S148" i="3" s="1"/>
  <c r="R145" i="3"/>
  <c r="R148" i="3" s="1"/>
  <c r="Q145" i="3"/>
  <c r="R147" i="3" s="1"/>
  <c r="P145" i="3"/>
  <c r="P148" i="3" s="1"/>
  <c r="O145" i="3"/>
  <c r="N145" i="3"/>
  <c r="M145" i="3"/>
  <c r="M148" i="3" s="1"/>
  <c r="L145" i="3"/>
  <c r="L148" i="3" s="1"/>
  <c r="K145" i="3"/>
  <c r="J145" i="3"/>
  <c r="J148" i="3" s="1"/>
  <c r="I145" i="3"/>
  <c r="H145" i="3"/>
  <c r="H148" i="3" s="1"/>
  <c r="G145" i="3"/>
  <c r="G148" i="3" s="1"/>
  <c r="F145" i="3"/>
  <c r="F148" i="3" s="1"/>
  <c r="E145" i="3"/>
  <c r="E148" i="3" s="1"/>
  <c r="D145" i="3"/>
  <c r="AL146" i="3" s="1"/>
  <c r="AI138" i="3"/>
  <c r="AI141" i="3" s="1"/>
  <c r="AH138" i="3"/>
  <c r="AH141" i="3" s="1"/>
  <c r="AG138" i="3"/>
  <c r="AF138" i="3"/>
  <c r="AE138" i="3"/>
  <c r="AD138" i="3"/>
  <c r="AC138" i="3"/>
  <c r="AC141" i="3" s="1"/>
  <c r="AB138" i="3"/>
  <c r="AB141" i="3" s="1"/>
  <c r="AA138" i="3"/>
  <c r="Z138" i="3"/>
  <c r="Z141" i="3" s="1"/>
  <c r="Y138" i="3"/>
  <c r="X138" i="3"/>
  <c r="X141" i="3" s="1"/>
  <c r="W138" i="3"/>
  <c r="W141" i="3" s="1"/>
  <c r="V138" i="3"/>
  <c r="V141" i="3" s="1"/>
  <c r="U138" i="3"/>
  <c r="T138" i="3"/>
  <c r="S138" i="3"/>
  <c r="R138" i="3"/>
  <c r="Q138" i="3"/>
  <c r="Q141" i="3" s="1"/>
  <c r="P138" i="3"/>
  <c r="P141" i="3" s="1"/>
  <c r="O138" i="3"/>
  <c r="N138" i="3"/>
  <c r="N141" i="3" s="1"/>
  <c r="M138" i="3"/>
  <c r="L138" i="3"/>
  <c r="L141" i="3" s="1"/>
  <c r="K138" i="3"/>
  <c r="K141" i="3" s="1"/>
  <c r="J138" i="3"/>
  <c r="J141" i="3" s="1"/>
  <c r="I138" i="3"/>
  <c r="H138" i="3"/>
  <c r="G138" i="3"/>
  <c r="F138" i="3"/>
  <c r="E138" i="3"/>
  <c r="E141" i="3" s="1"/>
  <c r="D138" i="3"/>
  <c r="AL139" i="3" s="1"/>
  <c r="AI96" i="3"/>
  <c r="AJ98" i="3" s="1"/>
  <c r="AH96" i="3"/>
  <c r="AG96" i="3"/>
  <c r="AG99" i="3" s="1"/>
  <c r="AF96" i="3"/>
  <c r="AF99" i="3" s="1"/>
  <c r="AE96" i="3"/>
  <c r="AE99" i="3" s="1"/>
  <c r="AD96" i="3"/>
  <c r="AC96" i="3"/>
  <c r="AB96" i="3"/>
  <c r="AA96" i="3"/>
  <c r="AA99" i="3" s="1"/>
  <c r="Z96" i="3"/>
  <c r="Z99" i="3" s="1"/>
  <c r="Y96" i="3"/>
  <c r="Y83" i="3" s="1"/>
  <c r="X96" i="3"/>
  <c r="X99" i="3" s="1"/>
  <c r="W96" i="3"/>
  <c r="V96" i="3"/>
  <c r="V83" i="3" s="1"/>
  <c r="V7" i="4" s="1"/>
  <c r="U96" i="3"/>
  <c r="U99" i="3" s="1"/>
  <c r="T96" i="3"/>
  <c r="T99" i="3" s="1"/>
  <c r="S96" i="3"/>
  <c r="S98" i="3" s="1"/>
  <c r="R96" i="3"/>
  <c r="R83" i="3" s="1"/>
  <c r="Q96" i="3"/>
  <c r="P96" i="3"/>
  <c r="P83" i="3" s="1"/>
  <c r="P7" i="4" s="1"/>
  <c r="O96" i="3"/>
  <c r="O99" i="3" s="1"/>
  <c r="N96" i="3"/>
  <c r="N99" i="3" s="1"/>
  <c r="M96" i="3"/>
  <c r="M98" i="3" s="1"/>
  <c r="L96" i="3"/>
  <c r="K96" i="3"/>
  <c r="J96" i="3"/>
  <c r="I96" i="3"/>
  <c r="I99" i="3" s="1"/>
  <c r="H96" i="3"/>
  <c r="H99" i="3" s="1"/>
  <c r="G96" i="3"/>
  <c r="F96" i="3"/>
  <c r="F83" i="3" s="1"/>
  <c r="E96" i="3"/>
  <c r="E99" i="3" s="1"/>
  <c r="D96" i="3"/>
  <c r="AL97" i="3" s="1"/>
  <c r="AH83" i="3"/>
  <c r="AH7" i="4" s="1"/>
  <c r="AD83" i="3"/>
  <c r="AA83" i="3"/>
  <c r="AA7" i="4" s="1"/>
  <c r="L83" i="3"/>
  <c r="G83" i="3"/>
  <c r="AI69" i="3"/>
  <c r="AI72" i="3" s="1"/>
  <c r="AH69" i="3"/>
  <c r="AG69" i="3"/>
  <c r="AG72" i="3" s="1"/>
  <c r="AF69" i="3"/>
  <c r="AF72" i="3" s="1"/>
  <c r="AE69" i="3"/>
  <c r="AE72" i="3" s="1"/>
  <c r="AD69" i="3"/>
  <c r="AD72" i="3" s="1"/>
  <c r="AC69" i="3"/>
  <c r="AC72" i="3" s="1"/>
  <c r="AB69" i="3"/>
  <c r="AB72" i="3" s="1"/>
  <c r="AA69" i="3"/>
  <c r="AA72" i="3" s="1"/>
  <c r="Z69" i="3"/>
  <c r="Z72" i="3" s="1"/>
  <c r="Y69" i="3"/>
  <c r="Y72" i="3" s="1"/>
  <c r="X69" i="3"/>
  <c r="W69" i="3"/>
  <c r="V69" i="3"/>
  <c r="U69" i="3"/>
  <c r="U72" i="3" s="1"/>
  <c r="T69" i="3"/>
  <c r="T72" i="3" s="1"/>
  <c r="S69" i="3"/>
  <c r="S72" i="3" s="1"/>
  <c r="R69" i="3"/>
  <c r="R72" i="3" s="1"/>
  <c r="Q69" i="3"/>
  <c r="Q72" i="3" s="1"/>
  <c r="P69" i="3"/>
  <c r="O69" i="3"/>
  <c r="O72" i="3" s="1"/>
  <c r="N69" i="3"/>
  <c r="N72" i="3" s="1"/>
  <c r="M69" i="3"/>
  <c r="L69" i="3"/>
  <c r="L72" i="3" s="1"/>
  <c r="K69" i="3"/>
  <c r="K72" i="3" s="1"/>
  <c r="J69" i="3"/>
  <c r="I69" i="3"/>
  <c r="I72" i="3" s="1"/>
  <c r="H69" i="3"/>
  <c r="H72" i="3" s="1"/>
  <c r="G69" i="3"/>
  <c r="G72" i="3" s="1"/>
  <c r="F69" i="3"/>
  <c r="E69" i="3"/>
  <c r="D69" i="3"/>
  <c r="AL70" i="3" s="1"/>
  <c r="AI62" i="3"/>
  <c r="AH62" i="3"/>
  <c r="AG62" i="3"/>
  <c r="AG65" i="3" s="1"/>
  <c r="AF62" i="3"/>
  <c r="AF65" i="3" s="1"/>
  <c r="AE62" i="3"/>
  <c r="AD62" i="3"/>
  <c r="AD65" i="3" s="1"/>
  <c r="AC62" i="3"/>
  <c r="AB62" i="3"/>
  <c r="AB65" i="3" s="1"/>
  <c r="AA62" i="3"/>
  <c r="AA65" i="3" s="1"/>
  <c r="Z62" i="3"/>
  <c r="Z65" i="3" s="1"/>
  <c r="Y62" i="3"/>
  <c r="X62" i="3"/>
  <c r="X65" i="3" s="1"/>
  <c r="W62" i="3"/>
  <c r="V62" i="3"/>
  <c r="U62" i="3"/>
  <c r="U65" i="3" s="1"/>
  <c r="T62" i="3"/>
  <c r="T65" i="3" s="1"/>
  <c r="S62" i="3"/>
  <c r="R62" i="3"/>
  <c r="R65" i="3" s="1"/>
  <c r="Q62" i="3"/>
  <c r="P62" i="3"/>
  <c r="P65" i="3" s="1"/>
  <c r="O62" i="3"/>
  <c r="O65" i="3" s="1"/>
  <c r="N62" i="3"/>
  <c r="N65" i="3" s="1"/>
  <c r="M62" i="3"/>
  <c r="M65" i="3" s="1"/>
  <c r="L62" i="3"/>
  <c r="K62" i="3"/>
  <c r="J62" i="3"/>
  <c r="J65" i="3" s="1"/>
  <c r="I62" i="3"/>
  <c r="I65" i="3" s="1"/>
  <c r="H62" i="3"/>
  <c r="H65" i="3" s="1"/>
  <c r="G62" i="3"/>
  <c r="F62" i="3"/>
  <c r="E62" i="3"/>
  <c r="E65" i="3" s="1"/>
  <c r="D62" i="3"/>
  <c r="AL63" i="3" s="1"/>
  <c r="AI55" i="3"/>
  <c r="AH55" i="3"/>
  <c r="AG55" i="3"/>
  <c r="AF55" i="3"/>
  <c r="AF58" i="3" s="1"/>
  <c r="AE55" i="3"/>
  <c r="AE58" i="3" s="1"/>
  <c r="AD55" i="3"/>
  <c r="AD58" i="3" s="1"/>
  <c r="AC55" i="3"/>
  <c r="AC58" i="3" s="1"/>
  <c r="AB55" i="3"/>
  <c r="AA55" i="3"/>
  <c r="Z55" i="3"/>
  <c r="Z58" i="3" s="1"/>
  <c r="Y55" i="3"/>
  <c r="Y58" i="3" s="1"/>
  <c r="X55" i="3"/>
  <c r="X58" i="3" s="1"/>
  <c r="W55" i="3"/>
  <c r="V55" i="3"/>
  <c r="U55" i="3"/>
  <c r="T55" i="3"/>
  <c r="T58" i="3" s="1"/>
  <c r="S55" i="3"/>
  <c r="R55" i="3"/>
  <c r="R58" i="3" s="1"/>
  <c r="Q55" i="3"/>
  <c r="Q58" i="3" s="1"/>
  <c r="P55" i="3"/>
  <c r="O55" i="3"/>
  <c r="N55" i="3"/>
  <c r="N58" i="3" s="1"/>
  <c r="M55" i="3"/>
  <c r="M58" i="3" s="1"/>
  <c r="L55" i="3"/>
  <c r="L58" i="3" s="1"/>
  <c r="K55" i="3"/>
  <c r="K58" i="3" s="1"/>
  <c r="J55" i="3"/>
  <c r="I55" i="3"/>
  <c r="H55" i="3"/>
  <c r="H58" i="3" s="1"/>
  <c r="G55" i="3"/>
  <c r="F55" i="3"/>
  <c r="F58" i="3" s="1"/>
  <c r="E55" i="3"/>
  <c r="D55" i="3"/>
  <c r="AL56" i="3" s="1"/>
  <c r="AI44" i="3"/>
  <c r="AI47" i="3" s="1"/>
  <c r="AH44" i="3"/>
  <c r="AG44" i="3"/>
  <c r="AG47" i="3" s="1"/>
  <c r="AF44" i="3"/>
  <c r="AF47" i="3" s="1"/>
  <c r="AE44" i="3"/>
  <c r="AE47" i="3" s="1"/>
  <c r="AD44" i="3"/>
  <c r="AD47" i="3" s="1"/>
  <c r="AC44" i="3"/>
  <c r="AC47" i="3" s="1"/>
  <c r="AB44" i="3"/>
  <c r="AA44" i="3"/>
  <c r="AA47" i="3" s="1"/>
  <c r="Z44" i="3"/>
  <c r="Z47" i="3" s="1"/>
  <c r="Y44" i="3"/>
  <c r="Y47" i="3" s="1"/>
  <c r="X44" i="3"/>
  <c r="X47" i="3" s="1"/>
  <c r="W44" i="3"/>
  <c r="W47" i="3" s="1"/>
  <c r="V44" i="3"/>
  <c r="U44" i="3"/>
  <c r="U47" i="3" s="1"/>
  <c r="T44" i="3"/>
  <c r="T47" i="3" s="1"/>
  <c r="S44" i="3"/>
  <c r="S47" i="3" s="1"/>
  <c r="R44" i="3"/>
  <c r="R47" i="3" s="1"/>
  <c r="Q44" i="3"/>
  <c r="Q47" i="3" s="1"/>
  <c r="P44" i="3"/>
  <c r="O44" i="3"/>
  <c r="O47" i="3" s="1"/>
  <c r="N44" i="3"/>
  <c r="N47" i="3" s="1"/>
  <c r="M44" i="3"/>
  <c r="L44" i="3"/>
  <c r="L47" i="3" s="1"/>
  <c r="K44" i="3"/>
  <c r="K47" i="3" s="1"/>
  <c r="J44" i="3"/>
  <c r="I44" i="3"/>
  <c r="I47" i="3" s="1"/>
  <c r="H44" i="3"/>
  <c r="H47" i="3" s="1"/>
  <c r="G44" i="3"/>
  <c r="F44" i="3"/>
  <c r="F47" i="3" s="1"/>
  <c r="E44" i="3"/>
  <c r="D44" i="3"/>
  <c r="AI37" i="3"/>
  <c r="AH37" i="3"/>
  <c r="AH40" i="3" s="1"/>
  <c r="AG37" i="3"/>
  <c r="AG40" i="3" s="1"/>
  <c r="AF37" i="3"/>
  <c r="AF40" i="3" s="1"/>
  <c r="AE37" i="3"/>
  <c r="AD37" i="3"/>
  <c r="AD40" i="3" s="1"/>
  <c r="AC37" i="3"/>
  <c r="AB37" i="3"/>
  <c r="AB40" i="3" s="1"/>
  <c r="AA37" i="3"/>
  <c r="AA40" i="3" s="1"/>
  <c r="Z37" i="3"/>
  <c r="Z40" i="3" s="1"/>
  <c r="Y37" i="3"/>
  <c r="Y40" i="3" s="1"/>
  <c r="X37" i="3"/>
  <c r="X40" i="3" s="1"/>
  <c r="W37" i="3"/>
  <c r="V37" i="3"/>
  <c r="U37" i="3"/>
  <c r="U40" i="3" s="1"/>
  <c r="T37" i="3"/>
  <c r="T40" i="3" s="1"/>
  <c r="S37" i="3"/>
  <c r="R37" i="3"/>
  <c r="R40" i="3" s="1"/>
  <c r="Q37" i="3"/>
  <c r="P37" i="3"/>
  <c r="P40" i="3" s="1"/>
  <c r="O37" i="3"/>
  <c r="O40" i="3" s="1"/>
  <c r="N37" i="3"/>
  <c r="N40" i="3" s="1"/>
  <c r="M37" i="3"/>
  <c r="M40" i="3" s="1"/>
  <c r="L37" i="3"/>
  <c r="L40" i="3" s="1"/>
  <c r="K37" i="3"/>
  <c r="J37" i="3"/>
  <c r="J40" i="3" s="1"/>
  <c r="I37" i="3"/>
  <c r="I40" i="3" s="1"/>
  <c r="H37" i="3"/>
  <c r="H40" i="3" s="1"/>
  <c r="G37" i="3"/>
  <c r="F37" i="3"/>
  <c r="E37" i="3"/>
  <c r="D37" i="3"/>
  <c r="AL38" i="3" s="1"/>
  <c r="AI29" i="3"/>
  <c r="AI32" i="3" s="1"/>
  <c r="AH29" i="3"/>
  <c r="AG29" i="3"/>
  <c r="AF29" i="3"/>
  <c r="AF32" i="3" s="1"/>
  <c r="AE29" i="3"/>
  <c r="AD29" i="3"/>
  <c r="AD32" i="3" s="1"/>
  <c r="AC29" i="3"/>
  <c r="AC32" i="3" s="1"/>
  <c r="AB29" i="3"/>
  <c r="AA29" i="3"/>
  <c r="Z29" i="3"/>
  <c r="Z32" i="3" s="1"/>
  <c r="Y29" i="3"/>
  <c r="Y32" i="3" s="1"/>
  <c r="X29" i="3"/>
  <c r="W29" i="3"/>
  <c r="V29" i="3"/>
  <c r="V32" i="3" s="1"/>
  <c r="U29" i="3"/>
  <c r="T29" i="3"/>
  <c r="T32" i="3" s="1"/>
  <c r="S29" i="3"/>
  <c r="R29" i="3"/>
  <c r="Q29" i="3"/>
  <c r="Q32" i="3" s="1"/>
  <c r="P29" i="3"/>
  <c r="O29" i="3"/>
  <c r="N29" i="3"/>
  <c r="N32" i="3" s="1"/>
  <c r="M29" i="3"/>
  <c r="M32" i="3" s="1"/>
  <c r="L29" i="3"/>
  <c r="L32" i="3" s="1"/>
  <c r="K29" i="3"/>
  <c r="K32" i="3" s="1"/>
  <c r="J29" i="3"/>
  <c r="I29" i="3"/>
  <c r="H29" i="3"/>
  <c r="H32" i="3" s="1"/>
  <c r="G29" i="3"/>
  <c r="F29" i="3"/>
  <c r="E29" i="3"/>
  <c r="D29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S23" i="16" l="1"/>
  <c r="M21" i="16"/>
  <c r="M25" i="16"/>
  <c r="S25" i="16"/>
  <c r="M28" i="16"/>
  <c r="M16" i="16"/>
  <c r="AA24" i="16"/>
  <c r="M24" i="16"/>
  <c r="S28" i="16"/>
  <c r="AA27" i="16"/>
  <c r="S21" i="16"/>
  <c r="AA16" i="16"/>
  <c r="S29" i="16"/>
  <c r="S16" i="16"/>
  <c r="AA29" i="16"/>
  <c r="AA26" i="16"/>
  <c r="S22" i="16"/>
  <c r="S24" i="16"/>
  <c r="M22" i="16"/>
  <c r="M29" i="16"/>
  <c r="M27" i="16"/>
  <c r="M26" i="16"/>
  <c r="S26" i="16"/>
  <c r="AH23" i="12"/>
  <c r="AB28" i="12"/>
  <c r="H25" i="12"/>
  <c r="H27" i="12"/>
  <c r="AH28" i="12"/>
  <c r="AH27" i="12"/>
  <c r="AH21" i="12"/>
  <c r="AF25" i="12"/>
  <c r="R28" i="12"/>
  <c r="R23" i="12"/>
  <c r="AB21" i="12"/>
  <c r="AB25" i="12"/>
  <c r="AF27" i="12"/>
  <c r="AF29" i="12"/>
  <c r="AF23" i="12"/>
  <c r="R26" i="12"/>
  <c r="R25" i="12"/>
  <c r="R16" i="12"/>
  <c r="R22" i="12"/>
  <c r="R24" i="12"/>
  <c r="AB27" i="12"/>
  <c r="AB23" i="12"/>
  <c r="AB26" i="12"/>
  <c r="AB16" i="12"/>
  <c r="AB24" i="12"/>
  <c r="AB29" i="12"/>
  <c r="M24" i="12"/>
  <c r="M21" i="12"/>
  <c r="M25" i="12"/>
  <c r="M26" i="12"/>
  <c r="K25" i="12"/>
  <c r="K16" i="12"/>
  <c r="T29" i="12"/>
  <c r="T23" i="12"/>
  <c r="AF26" i="12"/>
  <c r="M27" i="12"/>
  <c r="R29" i="12"/>
  <c r="R27" i="12"/>
  <c r="AF16" i="12"/>
  <c r="AF21" i="12"/>
  <c r="T25" i="12"/>
  <c r="AF24" i="12"/>
  <c r="M16" i="12"/>
  <c r="T22" i="12"/>
  <c r="AF22" i="12"/>
  <c r="M22" i="12"/>
  <c r="K26" i="12"/>
  <c r="M23" i="12"/>
  <c r="K22" i="12"/>
  <c r="M29" i="12"/>
  <c r="K24" i="12"/>
  <c r="AD28" i="12"/>
  <c r="AD22" i="12"/>
  <c r="K27" i="12"/>
  <c r="AD23" i="12"/>
  <c r="K29" i="12"/>
  <c r="AJ21" i="12"/>
  <c r="AJ23" i="12"/>
  <c r="E56" i="12"/>
  <c r="G25" i="10"/>
  <c r="G26" i="10"/>
  <c r="G29" i="10"/>
  <c r="G23" i="10"/>
  <c r="AE27" i="10"/>
  <c r="G24" i="10"/>
  <c r="G22" i="10"/>
  <c r="G21" i="10"/>
  <c r="AE29" i="10"/>
  <c r="AE26" i="10"/>
  <c r="I26" i="10"/>
  <c r="I29" i="10"/>
  <c r="I25" i="10"/>
  <c r="I16" i="10"/>
  <c r="I22" i="10"/>
  <c r="AG24" i="10"/>
  <c r="W25" i="10"/>
  <c r="AG28" i="10"/>
  <c r="W16" i="10"/>
  <c r="AG29" i="10"/>
  <c r="W21" i="10"/>
  <c r="O22" i="10"/>
  <c r="O24" i="10"/>
  <c r="W29" i="10"/>
  <c r="W24" i="10"/>
  <c r="W26" i="10"/>
  <c r="AG22" i="10"/>
  <c r="AE22" i="10"/>
  <c r="AE25" i="10"/>
  <c r="D29" i="10"/>
  <c r="D28" i="10"/>
  <c r="D27" i="10"/>
  <c r="AE23" i="10"/>
  <c r="D21" i="10"/>
  <c r="D23" i="10"/>
  <c r="AE28" i="10"/>
  <c r="AE16" i="10"/>
  <c r="AG23" i="10"/>
  <c r="AG26" i="10"/>
  <c r="AG21" i="10"/>
  <c r="AG16" i="10"/>
  <c r="L27" i="10"/>
  <c r="O27" i="10"/>
  <c r="AG25" i="10"/>
  <c r="L24" i="10"/>
  <c r="L16" i="10"/>
  <c r="N25" i="10"/>
  <c r="L23" i="10"/>
  <c r="L25" i="10"/>
  <c r="L21" i="10"/>
  <c r="L29" i="10"/>
  <c r="L28" i="10"/>
  <c r="L26" i="10"/>
  <c r="K26" i="10"/>
  <c r="K29" i="10"/>
  <c r="K28" i="10"/>
  <c r="K25" i="10"/>
  <c r="K24" i="10"/>
  <c r="K16" i="10"/>
  <c r="K23" i="10"/>
  <c r="K22" i="10"/>
  <c r="K27" i="10"/>
  <c r="O23" i="10"/>
  <c r="O16" i="10"/>
  <c r="O26" i="10"/>
  <c r="E56" i="10"/>
  <c r="D56" i="10"/>
  <c r="H56" i="10" s="1"/>
  <c r="AG24" i="8"/>
  <c r="AG28" i="8"/>
  <c r="S22" i="8"/>
  <c r="S24" i="8"/>
  <c r="S23" i="8"/>
  <c r="S29" i="8"/>
  <c r="AG22" i="8"/>
  <c r="AG29" i="8"/>
  <c r="AG27" i="8"/>
  <c r="O28" i="8"/>
  <c r="AG25" i="8"/>
  <c r="AH27" i="8"/>
  <c r="AH22" i="8"/>
  <c r="I28" i="8"/>
  <c r="J21" i="8"/>
  <c r="AH23" i="8"/>
  <c r="J22" i="8"/>
  <c r="AH24" i="8"/>
  <c r="J28" i="8"/>
  <c r="O23" i="8"/>
  <c r="AG26" i="8"/>
  <c r="AG16" i="8"/>
  <c r="AG23" i="8"/>
  <c r="O27" i="8"/>
  <c r="J27" i="8"/>
  <c r="J26" i="8"/>
  <c r="S28" i="8"/>
  <c r="I23" i="8"/>
  <c r="J24" i="8"/>
  <c r="J23" i="8"/>
  <c r="S25" i="8"/>
  <c r="J25" i="8"/>
  <c r="S16" i="8"/>
  <c r="I25" i="8"/>
  <c r="O24" i="8"/>
  <c r="I27" i="8"/>
  <c r="I26" i="8"/>
  <c r="O16" i="8"/>
  <c r="O25" i="8"/>
  <c r="O26" i="8"/>
  <c r="I22" i="8"/>
  <c r="O29" i="8"/>
  <c r="O21" i="8"/>
  <c r="I16" i="8"/>
  <c r="AH28" i="8"/>
  <c r="AH25" i="8"/>
  <c r="AH21" i="8"/>
  <c r="AH26" i="8"/>
  <c r="AH16" i="8"/>
  <c r="E16" i="8"/>
  <c r="V29" i="8"/>
  <c r="V24" i="8"/>
  <c r="AD29" i="6"/>
  <c r="AD25" i="6"/>
  <c r="AD24" i="6"/>
  <c r="AD16" i="6"/>
  <c r="AD28" i="6"/>
  <c r="AD22" i="6"/>
  <c r="AD26" i="6"/>
  <c r="AD27" i="6"/>
  <c r="AD23" i="6"/>
  <c r="W16" i="6"/>
  <c r="I26" i="6"/>
  <c r="I27" i="6"/>
  <c r="I21" i="6"/>
  <c r="I23" i="6"/>
  <c r="I29" i="6"/>
  <c r="T11" i="4"/>
  <c r="AF11" i="4"/>
  <c r="AJ318" i="3"/>
  <c r="AK318" i="3"/>
  <c r="Z11" i="4"/>
  <c r="K195" i="3"/>
  <c r="AA195" i="3"/>
  <c r="AI195" i="3"/>
  <c r="AB195" i="3"/>
  <c r="M195" i="3"/>
  <c r="U195" i="3"/>
  <c r="P195" i="3"/>
  <c r="AK231" i="3"/>
  <c r="AL231" i="3"/>
  <c r="AJ195" i="3"/>
  <c r="AK197" i="3" s="1"/>
  <c r="X195" i="3"/>
  <c r="AL202" i="3"/>
  <c r="D195" i="3"/>
  <c r="AL196" i="3" s="1"/>
  <c r="L204" i="3"/>
  <c r="L195" i="3"/>
  <c r="T204" i="3"/>
  <c r="T195" i="3"/>
  <c r="X204" i="3"/>
  <c r="E204" i="3"/>
  <c r="E195" i="3"/>
  <c r="AC204" i="3"/>
  <c r="AC195" i="3"/>
  <c r="S204" i="3"/>
  <c r="S195" i="3"/>
  <c r="S9" i="4" s="1"/>
  <c r="N204" i="3"/>
  <c r="N195" i="3"/>
  <c r="V195" i="3"/>
  <c r="V198" i="3" s="1"/>
  <c r="AD204" i="3"/>
  <c r="AD195" i="3"/>
  <c r="R204" i="3"/>
  <c r="R195" i="3"/>
  <c r="Z204" i="3"/>
  <c r="Z195" i="3"/>
  <c r="H204" i="3"/>
  <c r="H195" i="3"/>
  <c r="AF204" i="3"/>
  <c r="AF195" i="3"/>
  <c r="Q204" i="3"/>
  <c r="Q195" i="3"/>
  <c r="I154" i="3"/>
  <c r="AK153" i="3"/>
  <c r="AL153" i="3"/>
  <c r="S147" i="3"/>
  <c r="AE147" i="3"/>
  <c r="I83" i="3"/>
  <c r="I7" i="4" s="1"/>
  <c r="AG83" i="3"/>
  <c r="AG7" i="4" s="1"/>
  <c r="S83" i="3"/>
  <c r="X83" i="3"/>
  <c r="G64" i="3"/>
  <c r="AE64" i="3"/>
  <c r="AJ45" i="3"/>
  <c r="AL45" i="3"/>
  <c r="AK45" i="3"/>
  <c r="AK30" i="3"/>
  <c r="AL30" i="3"/>
  <c r="AD27" i="12"/>
  <c r="AD25" i="12"/>
  <c r="AD29" i="12"/>
  <c r="AD26" i="12"/>
  <c r="AD16" i="12"/>
  <c r="D28" i="8"/>
  <c r="AD24" i="12"/>
  <c r="P27" i="12"/>
  <c r="P23" i="12"/>
  <c r="P25" i="12"/>
  <c r="X29" i="16"/>
  <c r="X25" i="16"/>
  <c r="X16" i="16"/>
  <c r="X21" i="16"/>
  <c r="X28" i="16"/>
  <c r="X22" i="16"/>
  <c r="X23" i="16"/>
  <c r="X24" i="16"/>
  <c r="X27" i="16"/>
  <c r="AC16" i="16"/>
  <c r="AC24" i="16"/>
  <c r="AC23" i="16"/>
  <c r="AC22" i="16"/>
  <c r="AC27" i="16"/>
  <c r="AC28" i="16"/>
  <c r="AC29" i="16"/>
  <c r="AC26" i="16"/>
  <c r="AC25" i="16"/>
  <c r="AE16" i="16"/>
  <c r="AE28" i="16"/>
  <c r="AE23" i="16"/>
  <c r="AE29" i="16"/>
  <c r="AE25" i="16"/>
  <c r="AE24" i="16"/>
  <c r="AE27" i="16"/>
  <c r="AE22" i="16"/>
  <c r="AE26" i="16"/>
  <c r="N16" i="16"/>
  <c r="N29" i="16"/>
  <c r="N23" i="16"/>
  <c r="N25" i="16"/>
  <c r="N28" i="16"/>
  <c r="N24" i="16"/>
  <c r="N27" i="16"/>
  <c r="N22" i="16"/>
  <c r="N26" i="16"/>
  <c r="I16" i="16"/>
  <c r="I26" i="16"/>
  <c r="I23" i="16"/>
  <c r="I29" i="16"/>
  <c r="I27" i="16"/>
  <c r="I24" i="16"/>
  <c r="I25" i="16"/>
  <c r="I28" i="16"/>
  <c r="I22" i="16"/>
  <c r="F56" i="16"/>
  <c r="AJ26" i="16"/>
  <c r="AJ24" i="16"/>
  <c r="AJ27" i="16"/>
  <c r="AJ28" i="16"/>
  <c r="AJ25" i="16"/>
  <c r="AJ16" i="16"/>
  <c r="Q22" i="16"/>
  <c r="Q28" i="16"/>
  <c r="Q27" i="16"/>
  <c r="Q29" i="16"/>
  <c r="Q26" i="16"/>
  <c r="Q24" i="16"/>
  <c r="Q23" i="16"/>
  <c r="Q25" i="16"/>
  <c r="Q16" i="16"/>
  <c r="P26" i="16"/>
  <c r="P16" i="16"/>
  <c r="P24" i="16"/>
  <c r="P29" i="16"/>
  <c r="P22" i="16"/>
  <c r="P25" i="16"/>
  <c r="P23" i="16"/>
  <c r="P28" i="16"/>
  <c r="P27" i="16"/>
  <c r="V26" i="16"/>
  <c r="V25" i="16"/>
  <c r="V22" i="16"/>
  <c r="V24" i="16"/>
  <c r="V23" i="16"/>
  <c r="V28" i="16"/>
  <c r="V16" i="16"/>
  <c r="V29" i="16"/>
  <c r="V27" i="16"/>
  <c r="O26" i="16"/>
  <c r="O24" i="16"/>
  <c r="O22" i="16"/>
  <c r="O29" i="16"/>
  <c r="O25" i="16"/>
  <c r="O23" i="16"/>
  <c r="O27" i="16"/>
  <c r="O16" i="16"/>
  <c r="O28" i="16"/>
  <c r="J22" i="16"/>
  <c r="J23" i="16"/>
  <c r="J28" i="16"/>
  <c r="J16" i="16"/>
  <c r="J24" i="16"/>
  <c r="J27" i="16"/>
  <c r="J25" i="16"/>
  <c r="J29" i="16"/>
  <c r="J26" i="16"/>
  <c r="AC21" i="16"/>
  <c r="E56" i="16"/>
  <c r="AI23" i="16"/>
  <c r="AI26" i="16"/>
  <c r="AI27" i="16"/>
  <c r="AI28" i="16"/>
  <c r="AI22" i="16"/>
  <c r="AI24" i="16"/>
  <c r="AI16" i="16"/>
  <c r="AI29" i="16"/>
  <c r="AI25" i="16"/>
  <c r="AB16" i="16"/>
  <c r="AB23" i="16"/>
  <c r="AB26" i="16"/>
  <c r="AB25" i="16"/>
  <c r="AB27" i="16"/>
  <c r="AB24" i="16"/>
  <c r="AB28" i="16"/>
  <c r="AB29" i="16"/>
  <c r="AB22" i="16"/>
  <c r="D16" i="16"/>
  <c r="D22" i="16"/>
  <c r="D26" i="16"/>
  <c r="D28" i="16"/>
  <c r="D23" i="16"/>
  <c r="D24" i="16"/>
  <c r="D25" i="16"/>
  <c r="D29" i="16"/>
  <c r="D27" i="16"/>
  <c r="P28" i="12"/>
  <c r="O22" i="12"/>
  <c r="P21" i="12"/>
  <c r="P16" i="12"/>
  <c r="P26" i="12"/>
  <c r="P24" i="12"/>
  <c r="P22" i="12"/>
  <c r="O28" i="12"/>
  <c r="O21" i="12"/>
  <c r="AE29" i="12"/>
  <c r="AE23" i="12"/>
  <c r="Y28" i="12"/>
  <c r="J21" i="12"/>
  <c r="D28" i="12"/>
  <c r="O29" i="12"/>
  <c r="O16" i="12"/>
  <c r="J22" i="12"/>
  <c r="O25" i="12"/>
  <c r="O27" i="12"/>
  <c r="J28" i="12"/>
  <c r="O23" i="12"/>
  <c r="O24" i="12"/>
  <c r="D24" i="12"/>
  <c r="J25" i="12"/>
  <c r="D23" i="12"/>
  <c r="D29" i="12"/>
  <c r="D16" i="12"/>
  <c r="F29" i="12"/>
  <c r="D21" i="12"/>
  <c r="D27" i="12"/>
  <c r="D22" i="12"/>
  <c r="S29" i="12"/>
  <c r="S26" i="12"/>
  <c r="D26" i="12"/>
  <c r="J26" i="12"/>
  <c r="J23" i="12"/>
  <c r="S27" i="12"/>
  <c r="Y27" i="12"/>
  <c r="Y25" i="12"/>
  <c r="Y22" i="12"/>
  <c r="S24" i="12"/>
  <c r="Y29" i="12"/>
  <c r="Y16" i="12"/>
  <c r="S22" i="12"/>
  <c r="Y21" i="12"/>
  <c r="Y24" i="12"/>
  <c r="S25" i="12"/>
  <c r="Y26" i="12"/>
  <c r="S28" i="12"/>
  <c r="F28" i="12"/>
  <c r="J27" i="12"/>
  <c r="AE21" i="12"/>
  <c r="J24" i="12"/>
  <c r="AE25" i="12"/>
  <c r="AE24" i="12"/>
  <c r="AE26" i="12"/>
  <c r="J16" i="12"/>
  <c r="AE16" i="12"/>
  <c r="AE28" i="12"/>
  <c r="AE22" i="12"/>
  <c r="S16" i="12"/>
  <c r="V26" i="12"/>
  <c r="V29" i="12"/>
  <c r="V22" i="12"/>
  <c r="V28" i="12"/>
  <c r="V24" i="12"/>
  <c r="V23" i="12"/>
  <c r="V16" i="12"/>
  <c r="V21" i="12"/>
  <c r="V27" i="12"/>
  <c r="F16" i="12"/>
  <c r="S23" i="12"/>
  <c r="F23" i="12"/>
  <c r="F27" i="12"/>
  <c r="F22" i="12"/>
  <c r="U26" i="12"/>
  <c r="U23" i="12"/>
  <c r="U21" i="12"/>
  <c r="U29" i="12"/>
  <c r="U27" i="12"/>
  <c r="U22" i="12"/>
  <c r="U24" i="12"/>
  <c r="U16" i="12"/>
  <c r="U28" i="12"/>
  <c r="F21" i="12"/>
  <c r="F25" i="12"/>
  <c r="F24" i="12"/>
  <c r="Z28" i="12"/>
  <c r="Z16" i="12"/>
  <c r="Z26" i="12"/>
  <c r="Z24" i="12"/>
  <c r="Z21" i="12"/>
  <c r="Z27" i="12"/>
  <c r="Z25" i="12"/>
  <c r="Z29" i="12"/>
  <c r="Z23" i="12"/>
  <c r="Z22" i="12"/>
  <c r="AA27" i="12"/>
  <c r="AA16" i="12"/>
  <c r="AA24" i="12"/>
  <c r="AA25" i="12"/>
  <c r="AA29" i="12"/>
  <c r="AA28" i="12"/>
  <c r="AA23" i="12"/>
  <c r="AA26" i="12"/>
  <c r="AA22" i="12"/>
  <c r="I27" i="12"/>
  <c r="I16" i="12"/>
  <c r="I25" i="12"/>
  <c r="I23" i="12"/>
  <c r="I26" i="12"/>
  <c r="I28" i="12"/>
  <c r="I24" i="12"/>
  <c r="I29" i="12"/>
  <c r="I22" i="12"/>
  <c r="AJ22" i="12"/>
  <c r="AJ28" i="12"/>
  <c r="AJ27" i="12"/>
  <c r="AJ26" i="12"/>
  <c r="AJ24" i="12"/>
  <c r="AJ25" i="12"/>
  <c r="AJ16" i="12"/>
  <c r="Q16" i="12"/>
  <c r="Q22" i="12"/>
  <c r="Q26" i="12"/>
  <c r="Q25" i="12"/>
  <c r="Q29" i="12"/>
  <c r="Q23" i="12"/>
  <c r="Q27" i="12"/>
  <c r="Q28" i="12"/>
  <c r="Q24" i="12"/>
  <c r="AG27" i="12"/>
  <c r="AG16" i="12"/>
  <c r="AG22" i="12"/>
  <c r="AG25" i="12"/>
  <c r="AG24" i="12"/>
  <c r="AG26" i="12"/>
  <c r="AG28" i="12"/>
  <c r="AG29" i="12"/>
  <c r="AG23" i="12"/>
  <c r="AA21" i="12"/>
  <c r="O25" i="10"/>
  <c r="O21" i="10"/>
  <c r="O29" i="10"/>
  <c r="AJ21" i="10"/>
  <c r="AJ24" i="10"/>
  <c r="N26" i="10"/>
  <c r="N29" i="10"/>
  <c r="N21" i="10"/>
  <c r="N22" i="10"/>
  <c r="N24" i="10"/>
  <c r="AF22" i="10"/>
  <c r="Y29" i="10"/>
  <c r="N16" i="10"/>
  <c r="Y24" i="10"/>
  <c r="N27" i="10"/>
  <c r="N28" i="10"/>
  <c r="Y21" i="10"/>
  <c r="T22" i="10"/>
  <c r="T16" i="10"/>
  <c r="Y27" i="10"/>
  <c r="T21" i="10"/>
  <c r="AF24" i="10"/>
  <c r="T23" i="10"/>
  <c r="T25" i="10"/>
  <c r="T29" i="10"/>
  <c r="Y22" i="10"/>
  <c r="T24" i="10"/>
  <c r="T26" i="10"/>
  <c r="T27" i="10"/>
  <c r="AF27" i="10"/>
  <c r="Y25" i="10"/>
  <c r="AF23" i="10"/>
  <c r="AF25" i="10"/>
  <c r="Y16" i="10"/>
  <c r="Y26" i="10"/>
  <c r="Y28" i="10"/>
  <c r="AF26" i="10"/>
  <c r="AF16" i="10"/>
  <c r="AF29" i="10"/>
  <c r="AF21" i="10"/>
  <c r="E27" i="10"/>
  <c r="E23" i="10"/>
  <c r="E16" i="10"/>
  <c r="E24" i="10"/>
  <c r="E28" i="10"/>
  <c r="E22" i="10"/>
  <c r="E21" i="10"/>
  <c r="E29" i="10"/>
  <c r="E26" i="10"/>
  <c r="AJ28" i="10"/>
  <c r="AJ26" i="10"/>
  <c r="AJ16" i="10"/>
  <c r="AJ25" i="10"/>
  <c r="AJ22" i="10"/>
  <c r="AI29" i="10"/>
  <c r="AI16" i="10"/>
  <c r="AI26" i="10"/>
  <c r="AI23" i="10"/>
  <c r="AI28" i="10"/>
  <c r="AI22" i="10"/>
  <c r="AI27" i="10"/>
  <c r="AI25" i="10"/>
  <c r="AI24" i="10"/>
  <c r="AI21" i="10"/>
  <c r="E25" i="8"/>
  <c r="V27" i="8"/>
  <c r="E22" i="8"/>
  <c r="E56" i="8"/>
  <c r="V28" i="8"/>
  <c r="AJ21" i="6"/>
  <c r="E56" i="6"/>
  <c r="AI21" i="6"/>
  <c r="D56" i="6"/>
  <c r="I22" i="6"/>
  <c r="D16" i="6"/>
  <c r="I24" i="6"/>
  <c r="D25" i="6"/>
  <c r="X217" i="3"/>
  <c r="F217" i="3"/>
  <c r="AD217" i="3"/>
  <c r="G217" i="3"/>
  <c r="M225" i="3"/>
  <c r="AG224" i="3"/>
  <c r="Y226" i="3"/>
  <c r="L225" i="3"/>
  <c r="R225" i="3"/>
  <c r="AF225" i="3"/>
  <c r="E21" i="8"/>
  <c r="E27" i="8"/>
  <c r="E24" i="8"/>
  <c r="E23" i="8"/>
  <c r="E26" i="8"/>
  <c r="E29" i="8"/>
  <c r="D16" i="8"/>
  <c r="V22" i="8"/>
  <c r="R21" i="8"/>
  <c r="R26" i="8"/>
  <c r="R16" i="8"/>
  <c r="R22" i="8"/>
  <c r="V21" i="8"/>
  <c r="V26" i="8"/>
  <c r="V23" i="8"/>
  <c r="V16" i="8"/>
  <c r="R29" i="8"/>
  <c r="R24" i="8"/>
  <c r="R23" i="8"/>
  <c r="R27" i="8"/>
  <c r="R25" i="8"/>
  <c r="D24" i="8"/>
  <c r="D22" i="8"/>
  <c r="D23" i="8"/>
  <c r="D29" i="8"/>
  <c r="D26" i="8"/>
  <c r="D21" i="8"/>
  <c r="D25" i="8"/>
  <c r="T26" i="8"/>
  <c r="T25" i="8"/>
  <c r="T24" i="8"/>
  <c r="T16" i="8"/>
  <c r="T29" i="8"/>
  <c r="T27" i="8"/>
  <c r="T28" i="8"/>
  <c r="T21" i="8"/>
  <c r="T23" i="8"/>
  <c r="Z28" i="8"/>
  <c r="Z29" i="8"/>
  <c r="Z16" i="8"/>
  <c r="Z21" i="8"/>
  <c r="Z24" i="8"/>
  <c r="Z27" i="8"/>
  <c r="Z25" i="8"/>
  <c r="Z26" i="8"/>
  <c r="Z23" i="8"/>
  <c r="AF16" i="8"/>
  <c r="AF22" i="8"/>
  <c r="AF23" i="8"/>
  <c r="AF25" i="8"/>
  <c r="AF28" i="8"/>
  <c r="AF29" i="8"/>
  <c r="AF27" i="8"/>
  <c r="AF26" i="8"/>
  <c r="AF24" i="8"/>
  <c r="G16" i="8"/>
  <c r="G25" i="8"/>
  <c r="G24" i="8"/>
  <c r="G22" i="8"/>
  <c r="G28" i="8"/>
  <c r="G23" i="8"/>
  <c r="G27" i="8"/>
  <c r="G29" i="8"/>
  <c r="G26" i="8"/>
  <c r="AC16" i="8"/>
  <c r="AC26" i="8"/>
  <c r="AC23" i="8"/>
  <c r="AC24" i="8"/>
  <c r="AC29" i="8"/>
  <c r="AC28" i="8"/>
  <c r="AC27" i="8"/>
  <c r="AC25" i="8"/>
  <c r="AC22" i="8"/>
  <c r="AJ22" i="8"/>
  <c r="AJ25" i="8"/>
  <c r="AJ28" i="8"/>
  <c r="AJ26" i="8"/>
  <c r="AJ16" i="8"/>
  <c r="F16" i="8"/>
  <c r="F24" i="8"/>
  <c r="F25" i="8"/>
  <c r="F28" i="8"/>
  <c r="F22" i="8"/>
  <c r="F26" i="8"/>
  <c r="F27" i="8"/>
  <c r="F29" i="8"/>
  <c r="F23" i="8"/>
  <c r="L29" i="8"/>
  <c r="L16" i="8"/>
  <c r="L23" i="8"/>
  <c r="L25" i="8"/>
  <c r="L28" i="8"/>
  <c r="L27" i="8"/>
  <c r="L22" i="8"/>
  <c r="L26" i="8"/>
  <c r="L24" i="8"/>
  <c r="AF21" i="8"/>
  <c r="N16" i="8"/>
  <c r="N24" i="8"/>
  <c r="N25" i="8"/>
  <c r="N28" i="8"/>
  <c r="N29" i="8"/>
  <c r="N23" i="8"/>
  <c r="N22" i="8"/>
  <c r="N26" i="8"/>
  <c r="N27" i="8"/>
  <c r="AJ21" i="8"/>
  <c r="L21" i="8"/>
  <c r="AE16" i="8"/>
  <c r="AE22" i="8"/>
  <c r="AE27" i="8"/>
  <c r="AE24" i="8"/>
  <c r="AE23" i="8"/>
  <c r="AE25" i="8"/>
  <c r="AE28" i="8"/>
  <c r="AE26" i="8"/>
  <c r="AE29" i="8"/>
  <c r="I16" i="6"/>
  <c r="V22" i="6"/>
  <c r="V24" i="6"/>
  <c r="S21" i="6"/>
  <c r="I28" i="6"/>
  <c r="V29" i="6"/>
  <c r="V28" i="6"/>
  <c r="V23" i="6"/>
  <c r="V16" i="6"/>
  <c r="V21" i="6"/>
  <c r="V26" i="6"/>
  <c r="V25" i="6"/>
  <c r="D28" i="6"/>
  <c r="D21" i="6"/>
  <c r="W23" i="6"/>
  <c r="D29" i="6"/>
  <c r="D23" i="6"/>
  <c r="D27" i="6"/>
  <c r="W25" i="6"/>
  <c r="W22" i="6"/>
  <c r="W28" i="6"/>
  <c r="D26" i="6"/>
  <c r="D22" i="6"/>
  <c r="S26" i="6"/>
  <c r="AE28" i="6"/>
  <c r="W27" i="6"/>
  <c r="W26" i="6"/>
  <c r="W29" i="6"/>
  <c r="W24" i="6"/>
  <c r="AE21" i="6"/>
  <c r="S28" i="6"/>
  <c r="M25" i="6"/>
  <c r="AE27" i="6"/>
  <c r="AE29" i="6"/>
  <c r="M23" i="6"/>
  <c r="AE16" i="6"/>
  <c r="S16" i="6"/>
  <c r="AE24" i="6"/>
  <c r="M28" i="6"/>
  <c r="M27" i="6"/>
  <c r="AE22" i="6"/>
  <c r="M24" i="6"/>
  <c r="X28" i="6"/>
  <c r="AE26" i="6"/>
  <c r="AE23" i="6"/>
  <c r="M22" i="6"/>
  <c r="S25" i="6"/>
  <c r="X16" i="6"/>
  <c r="X24" i="6"/>
  <c r="X22" i="6"/>
  <c r="M16" i="6"/>
  <c r="M26" i="6"/>
  <c r="M21" i="6"/>
  <c r="X25" i="6"/>
  <c r="X27" i="6"/>
  <c r="AA16" i="6"/>
  <c r="AA27" i="6"/>
  <c r="AA26" i="6"/>
  <c r="AA29" i="6"/>
  <c r="AA28" i="6"/>
  <c r="AA25" i="6"/>
  <c r="AA23" i="6"/>
  <c r="AA21" i="6"/>
  <c r="AA24" i="6"/>
  <c r="X26" i="6"/>
  <c r="X23" i="6"/>
  <c r="X29" i="6"/>
  <c r="S24" i="6"/>
  <c r="S29" i="6"/>
  <c r="S27" i="6"/>
  <c r="S22" i="6"/>
  <c r="N16" i="6"/>
  <c r="N25" i="6"/>
  <c r="N29" i="6"/>
  <c r="N23" i="6"/>
  <c r="N24" i="6"/>
  <c r="N22" i="6"/>
  <c r="N28" i="6"/>
  <c r="N27" i="6"/>
  <c r="N26" i="6"/>
  <c r="L25" i="6"/>
  <c r="L16" i="6"/>
  <c r="L26" i="6"/>
  <c r="L28" i="6"/>
  <c r="L24" i="6"/>
  <c r="L23" i="6"/>
  <c r="L27" i="6"/>
  <c r="L29" i="6"/>
  <c r="L22" i="6"/>
  <c r="O24" i="6"/>
  <c r="O16" i="6"/>
  <c r="O27" i="6"/>
  <c r="O28" i="6"/>
  <c r="O29" i="6"/>
  <c r="O25" i="6"/>
  <c r="O22" i="6"/>
  <c r="O23" i="6"/>
  <c r="O26" i="6"/>
  <c r="AI24" i="6"/>
  <c r="AI16" i="6"/>
  <c r="AI25" i="6"/>
  <c r="AI23" i="6"/>
  <c r="AI22" i="6"/>
  <c r="AI27" i="6"/>
  <c r="AI28" i="6"/>
  <c r="AI29" i="6"/>
  <c r="AI26" i="6"/>
  <c r="AG22" i="6"/>
  <c r="AG16" i="6"/>
  <c r="AG25" i="6"/>
  <c r="AG23" i="6"/>
  <c r="AG29" i="6"/>
  <c r="AG26" i="6"/>
  <c r="AG28" i="6"/>
  <c r="AG24" i="6"/>
  <c r="AG27" i="6"/>
  <c r="AJ26" i="6"/>
  <c r="AJ25" i="6"/>
  <c r="AJ16" i="6"/>
  <c r="AJ22" i="6"/>
  <c r="AJ24" i="6"/>
  <c r="AJ28" i="6"/>
  <c r="T16" i="6"/>
  <c r="T27" i="6"/>
  <c r="T26" i="6"/>
  <c r="T29" i="6"/>
  <c r="T25" i="6"/>
  <c r="T23" i="6"/>
  <c r="T28" i="6"/>
  <c r="T24" i="6"/>
  <c r="T22" i="6"/>
  <c r="N21" i="6"/>
  <c r="AC16" i="6"/>
  <c r="AC22" i="6"/>
  <c r="AC24" i="6"/>
  <c r="AC25" i="6"/>
  <c r="AC28" i="6"/>
  <c r="AC27" i="6"/>
  <c r="AC29" i="6"/>
  <c r="AC26" i="6"/>
  <c r="AC23" i="6"/>
  <c r="L21" i="6"/>
  <c r="Q24" i="6"/>
  <c r="Q16" i="6"/>
  <c r="Q26" i="6"/>
  <c r="Q22" i="6"/>
  <c r="Q28" i="6"/>
  <c r="Q27" i="6"/>
  <c r="Q23" i="6"/>
  <c r="Q25" i="6"/>
  <c r="Q29" i="6"/>
  <c r="D13" i="4"/>
  <c r="AK378" i="3"/>
  <c r="V289" i="3"/>
  <c r="AJ289" i="3"/>
  <c r="AK289" i="3"/>
  <c r="AH289" i="3"/>
  <c r="AE232" i="3"/>
  <c r="AJ232" i="3"/>
  <c r="AK232" i="3"/>
  <c r="AJ209" i="3"/>
  <c r="AK210" i="3"/>
  <c r="D211" i="3"/>
  <c r="AK209" i="3"/>
  <c r="AJ203" i="3"/>
  <c r="AK203" i="3"/>
  <c r="D204" i="3"/>
  <c r="AK202" i="3"/>
  <c r="D162" i="3"/>
  <c r="AK160" i="3"/>
  <c r="R153" i="3"/>
  <c r="AJ154" i="3"/>
  <c r="AJ153" i="3"/>
  <c r="AK154" i="3"/>
  <c r="I146" i="3"/>
  <c r="AG146" i="3"/>
  <c r="Z146" i="3"/>
  <c r="AA146" i="3"/>
  <c r="AJ146" i="3"/>
  <c r="AK146" i="3"/>
  <c r="U146" i="3"/>
  <c r="O146" i="3"/>
  <c r="Y139" i="3"/>
  <c r="Q132" i="3"/>
  <c r="Q10" i="4" s="1"/>
  <c r="AJ139" i="3"/>
  <c r="AK139" i="3"/>
  <c r="AF139" i="3"/>
  <c r="F139" i="3"/>
  <c r="D99" i="3"/>
  <c r="AK97" i="3"/>
  <c r="AE83" i="3"/>
  <c r="AE7" i="4" s="1"/>
  <c r="AJ83" i="3"/>
  <c r="AJ70" i="3"/>
  <c r="AK70" i="3"/>
  <c r="AJ71" i="3"/>
  <c r="AK71" i="3"/>
  <c r="Y63" i="3"/>
  <c r="D65" i="3"/>
  <c r="AK63" i="3"/>
  <c r="AK65" i="3" s="1"/>
  <c r="AJ64" i="3"/>
  <c r="AK64" i="3"/>
  <c r="AK57" i="3"/>
  <c r="AJ56" i="3"/>
  <c r="AK56" i="3"/>
  <c r="AJ39" i="3"/>
  <c r="D40" i="3"/>
  <c r="AK38" i="3"/>
  <c r="X86" i="3"/>
  <c r="X7" i="4"/>
  <c r="M83" i="3"/>
  <c r="AD86" i="3"/>
  <c r="AD7" i="4"/>
  <c r="AD140" i="3"/>
  <c r="E140" i="3"/>
  <c r="AE154" i="3"/>
  <c r="M175" i="3"/>
  <c r="T182" i="3"/>
  <c r="O202" i="3"/>
  <c r="S217" i="3"/>
  <c r="M249" i="3"/>
  <c r="Z250" i="3"/>
  <c r="G263" i="3"/>
  <c r="AG276" i="3"/>
  <c r="G290" i="3"/>
  <c r="G11" i="4"/>
  <c r="O290" i="3"/>
  <c r="O11" i="4"/>
  <c r="W290" i="3"/>
  <c r="W11" i="4"/>
  <c r="AE290" i="3"/>
  <c r="AE11" i="4"/>
  <c r="K300" i="3"/>
  <c r="AI301" i="3"/>
  <c r="V302" i="3"/>
  <c r="V356" i="3"/>
  <c r="U355" i="3"/>
  <c r="W395" i="3"/>
  <c r="Y394" i="3"/>
  <c r="S395" i="3"/>
  <c r="AI58" i="3"/>
  <c r="S63" i="3"/>
  <c r="O83" i="3"/>
  <c r="O7" i="4" s="1"/>
  <c r="AE86" i="3"/>
  <c r="E176" i="3"/>
  <c r="Z182" i="3"/>
  <c r="T217" i="3"/>
  <c r="H225" i="3"/>
  <c r="X225" i="3"/>
  <c r="N225" i="3"/>
  <c r="Q226" i="3"/>
  <c r="AE249" i="3"/>
  <c r="AE250" i="3"/>
  <c r="S251" i="3"/>
  <c r="H263" i="3"/>
  <c r="AG263" i="3"/>
  <c r="T264" i="3"/>
  <c r="I265" i="3"/>
  <c r="Y265" i="3"/>
  <c r="I276" i="3"/>
  <c r="H290" i="3"/>
  <c r="H11" i="4"/>
  <c r="P290" i="3"/>
  <c r="P11" i="4"/>
  <c r="X290" i="3"/>
  <c r="X11" i="4"/>
  <c r="Q300" i="3"/>
  <c r="Q301" i="3"/>
  <c r="G356" i="3"/>
  <c r="AE356" i="3"/>
  <c r="V355" i="3"/>
  <c r="X394" i="3"/>
  <c r="AE394" i="3"/>
  <c r="X395" i="3"/>
  <c r="R86" i="3"/>
  <c r="R7" i="4"/>
  <c r="S146" i="3"/>
  <c r="F147" i="3"/>
  <c r="G175" i="3"/>
  <c r="AE175" i="3"/>
  <c r="Y217" i="3"/>
  <c r="T225" i="3"/>
  <c r="G250" i="3"/>
  <c r="F264" i="3"/>
  <c r="AD264" i="3"/>
  <c r="AH263" i="3"/>
  <c r="U264" i="3"/>
  <c r="L265" i="3"/>
  <c r="N276" i="3"/>
  <c r="I290" i="3"/>
  <c r="I11" i="4"/>
  <c r="Q290" i="3"/>
  <c r="Q11" i="4"/>
  <c r="Y290" i="3"/>
  <c r="Y11" i="4"/>
  <c r="AG289" i="3"/>
  <c r="AG11" i="4"/>
  <c r="P300" i="3"/>
  <c r="X300" i="3"/>
  <c r="W300" i="3"/>
  <c r="R301" i="3"/>
  <c r="AA302" i="3"/>
  <c r="I379" i="3"/>
  <c r="I13" i="4"/>
  <c r="Q395" i="3"/>
  <c r="AF394" i="3"/>
  <c r="AJ9" i="4"/>
  <c r="AJ231" i="3"/>
  <c r="AJ11" i="4"/>
  <c r="AE71" i="3"/>
  <c r="S86" i="3"/>
  <c r="S7" i="4"/>
  <c r="H250" i="3"/>
  <c r="G264" i="3"/>
  <c r="O276" i="3"/>
  <c r="J290" i="3"/>
  <c r="J11" i="4"/>
  <c r="R290" i="3"/>
  <c r="R11" i="4"/>
  <c r="AH290" i="3"/>
  <c r="AH11" i="4"/>
  <c r="V301" i="3"/>
  <c r="R394" i="3"/>
  <c r="F395" i="3"/>
  <c r="F38" i="3"/>
  <c r="M71" i="3"/>
  <c r="M72" i="3"/>
  <c r="U83" i="3"/>
  <c r="U7" i="4" s="1"/>
  <c r="S99" i="3"/>
  <c r="R140" i="3"/>
  <c r="Y174" i="3"/>
  <c r="AA202" i="3"/>
  <c r="R217" i="3"/>
  <c r="G218" i="3"/>
  <c r="Y251" i="3"/>
  <c r="X264" i="3"/>
  <c r="O263" i="3"/>
  <c r="AF264" i="3"/>
  <c r="U276" i="3"/>
  <c r="K290" i="3"/>
  <c r="K11" i="4"/>
  <c r="S290" i="3"/>
  <c r="S11" i="4"/>
  <c r="AA289" i="3"/>
  <c r="AA11" i="4"/>
  <c r="AI290" i="3"/>
  <c r="AI11" i="4"/>
  <c r="AI300" i="3"/>
  <c r="W301" i="3"/>
  <c r="AG302" i="3"/>
  <c r="J356" i="3"/>
  <c r="I356" i="3"/>
  <c r="G395" i="3"/>
  <c r="AJ57" i="3"/>
  <c r="AJ97" i="3"/>
  <c r="AJ160" i="3"/>
  <c r="AJ202" i="3"/>
  <c r="I264" i="3"/>
  <c r="AG264" i="3"/>
  <c r="D290" i="3"/>
  <c r="D11" i="4"/>
  <c r="L290" i="3"/>
  <c r="L11" i="4"/>
  <c r="AC289" i="3"/>
  <c r="AB11" i="4"/>
  <c r="AB290" i="3"/>
  <c r="L394" i="3"/>
  <c r="L395" i="3"/>
  <c r="X289" i="3"/>
  <c r="Y86" i="3"/>
  <c r="Y7" i="4"/>
  <c r="F86" i="3"/>
  <c r="F7" i="4"/>
  <c r="N139" i="3"/>
  <c r="S153" i="3"/>
  <c r="P160" i="3"/>
  <c r="K175" i="3"/>
  <c r="AF181" i="3"/>
  <c r="L217" i="3"/>
  <c r="T216" i="3"/>
  <c r="N224" i="3"/>
  <c r="K226" i="3"/>
  <c r="R264" i="3"/>
  <c r="Z264" i="3"/>
  <c r="Z263" i="3"/>
  <c r="J264" i="3"/>
  <c r="F265" i="3"/>
  <c r="R265" i="3"/>
  <c r="AA276" i="3"/>
  <c r="E290" i="3"/>
  <c r="E11" i="4"/>
  <c r="M290" i="3"/>
  <c r="M11" i="4"/>
  <c r="U289" i="3"/>
  <c r="U11" i="4"/>
  <c r="AC290" i="3"/>
  <c r="AC11" i="4"/>
  <c r="L300" i="3"/>
  <c r="AB300" i="3"/>
  <c r="E300" i="3"/>
  <c r="J301" i="3"/>
  <c r="AC301" i="3"/>
  <c r="P302" i="3"/>
  <c r="AB356" i="3"/>
  <c r="U379" i="3"/>
  <c r="U13" i="4"/>
  <c r="E395" i="3"/>
  <c r="AC395" i="3"/>
  <c r="M394" i="3"/>
  <c r="AJ63" i="3"/>
  <c r="AB289" i="3"/>
  <c r="G86" i="3"/>
  <c r="G7" i="4"/>
  <c r="P70" i="3"/>
  <c r="L86" i="3"/>
  <c r="L7" i="4"/>
  <c r="G98" i="3"/>
  <c r="E174" i="3"/>
  <c r="H175" i="3"/>
  <c r="AE182" i="3"/>
  <c r="H182" i="3"/>
  <c r="U209" i="3"/>
  <c r="F225" i="3"/>
  <c r="AD225" i="3"/>
  <c r="AA263" i="3"/>
  <c r="M264" i="3"/>
  <c r="T276" i="3"/>
  <c r="F290" i="3"/>
  <c r="F11" i="4"/>
  <c r="N290" i="3"/>
  <c r="N11" i="4"/>
  <c r="V290" i="3"/>
  <c r="V11" i="4"/>
  <c r="AD290" i="3"/>
  <c r="AD11" i="4"/>
  <c r="F300" i="3"/>
  <c r="K301" i="3"/>
  <c r="T356" i="3"/>
  <c r="AD394" i="3"/>
  <c r="R395" i="3"/>
  <c r="AD289" i="3"/>
  <c r="AJ379" i="3"/>
  <c r="AJ30" i="3"/>
  <c r="AI378" i="3"/>
  <c r="AJ378" i="3"/>
  <c r="AA379" i="3"/>
  <c r="O379" i="3"/>
  <c r="AG379" i="3"/>
  <c r="F379" i="3"/>
  <c r="L379" i="3"/>
  <c r="R379" i="3"/>
  <c r="X379" i="3"/>
  <c r="AD379" i="3"/>
  <c r="H379" i="3"/>
  <c r="N379" i="3"/>
  <c r="T379" i="3"/>
  <c r="Z379" i="3"/>
  <c r="AF379" i="3"/>
  <c r="P379" i="3"/>
  <c r="AH379" i="3"/>
  <c r="E379" i="3"/>
  <c r="K379" i="3"/>
  <c r="Q379" i="3"/>
  <c r="W378" i="3"/>
  <c r="W379" i="3"/>
  <c r="AC378" i="3"/>
  <c r="AC379" i="3"/>
  <c r="AI379" i="3"/>
  <c r="V379" i="3"/>
  <c r="E378" i="3"/>
  <c r="J379" i="3"/>
  <c r="AB379" i="3"/>
  <c r="G379" i="3"/>
  <c r="M379" i="3"/>
  <c r="S379" i="3"/>
  <c r="Y379" i="3"/>
  <c r="AE379" i="3"/>
  <c r="K378" i="3"/>
  <c r="L378" i="3"/>
  <c r="Q378" i="3"/>
  <c r="J378" i="3"/>
  <c r="P378" i="3"/>
  <c r="V378" i="3"/>
  <c r="AB378" i="3"/>
  <c r="AH378" i="3"/>
  <c r="V318" i="3"/>
  <c r="AH318" i="3"/>
  <c r="AB318" i="3"/>
  <c r="V319" i="3"/>
  <c r="X318" i="3"/>
  <c r="AC318" i="3"/>
  <c r="AD318" i="3"/>
  <c r="J319" i="3"/>
  <c r="W318" i="3"/>
  <c r="AI318" i="3"/>
  <c r="P319" i="3"/>
  <c r="AH319" i="3"/>
  <c r="AE289" i="3"/>
  <c r="T289" i="3"/>
  <c r="Z289" i="3"/>
  <c r="AF289" i="3"/>
  <c r="Y289" i="3"/>
  <c r="AA290" i="3"/>
  <c r="W289" i="3"/>
  <c r="AI289" i="3"/>
  <c r="M9" i="4"/>
  <c r="AE9" i="4"/>
  <c r="AH9" i="4"/>
  <c r="F231" i="3"/>
  <c r="L231" i="3"/>
  <c r="R231" i="3"/>
  <c r="I231" i="3"/>
  <c r="AB232" i="3"/>
  <c r="N232" i="3"/>
  <c r="E210" i="3"/>
  <c r="K210" i="3"/>
  <c r="Q210" i="3"/>
  <c r="W210" i="3"/>
  <c r="AC210" i="3"/>
  <c r="AI210" i="3"/>
  <c r="AG9" i="4"/>
  <c r="S210" i="3"/>
  <c r="S85" i="3"/>
  <c r="Q148" i="3"/>
  <c r="AF175" i="3"/>
  <c r="S182" i="3"/>
  <c r="AG182" i="3"/>
  <c r="N217" i="3"/>
  <c r="AF217" i="3"/>
  <c r="AE225" i="3"/>
  <c r="U249" i="3"/>
  <c r="AJ38" i="3"/>
  <c r="G31" i="3"/>
  <c r="S31" i="3"/>
  <c r="AE31" i="3"/>
  <c r="I45" i="3"/>
  <c r="AA63" i="3"/>
  <c r="I175" i="3"/>
  <c r="K176" i="3"/>
  <c r="G182" i="3"/>
  <c r="Y182" i="3"/>
  <c r="AD183" i="3"/>
  <c r="F218" i="3"/>
  <c r="R218" i="3"/>
  <c r="AD218" i="3"/>
  <c r="S225" i="3"/>
  <c r="AJ140" i="3"/>
  <c r="O31" i="3"/>
  <c r="AG31" i="3"/>
  <c r="I38" i="3"/>
  <c r="I174" i="3"/>
  <c r="Y175" i="3"/>
  <c r="M176" i="3"/>
  <c r="T181" i="3"/>
  <c r="M182" i="3"/>
  <c r="AA209" i="3"/>
  <c r="H217" i="3"/>
  <c r="Z217" i="3"/>
  <c r="G225" i="3"/>
  <c r="Y225" i="3"/>
  <c r="G226" i="3"/>
  <c r="AJ31" i="3"/>
  <c r="AJ46" i="3"/>
  <c r="S38" i="3"/>
  <c r="I39" i="3"/>
  <c r="H57" i="3"/>
  <c r="N182" i="3"/>
  <c r="AF182" i="3"/>
  <c r="O216" i="3"/>
  <c r="U216" i="3"/>
  <c r="M217" i="3"/>
  <c r="AE217" i="3"/>
  <c r="L218" i="3"/>
  <c r="X218" i="3"/>
  <c r="AJ147" i="3"/>
  <c r="P202" i="3"/>
  <c r="AB202" i="3"/>
  <c r="N202" i="3"/>
  <c r="AF202" i="3"/>
  <c r="S232" i="3"/>
  <c r="Y231" i="3"/>
  <c r="O231" i="3"/>
  <c r="X232" i="3"/>
  <c r="AB233" i="3"/>
  <c r="U231" i="3"/>
  <c r="Y232" i="3"/>
  <c r="F232" i="3"/>
  <c r="R233" i="3"/>
  <c r="G232" i="3"/>
  <c r="AF232" i="3"/>
  <c r="M232" i="3"/>
  <c r="F233" i="3"/>
  <c r="AC211" i="3"/>
  <c r="E9" i="4"/>
  <c r="F210" i="3"/>
  <c r="L210" i="3"/>
  <c r="R210" i="3"/>
  <c r="X210" i="3"/>
  <c r="AD210" i="3"/>
  <c r="H209" i="3"/>
  <c r="AF209" i="3"/>
  <c r="T210" i="3"/>
  <c r="F211" i="3"/>
  <c r="R211" i="3"/>
  <c r="AD211" i="3"/>
  <c r="Q211" i="3"/>
  <c r="G209" i="3"/>
  <c r="M209" i="3"/>
  <c r="S209" i="3"/>
  <c r="Y209" i="3"/>
  <c r="AE209" i="3"/>
  <c r="G210" i="3"/>
  <c r="Y210" i="3"/>
  <c r="G211" i="3"/>
  <c r="S211" i="3"/>
  <c r="AE211" i="3"/>
  <c r="E211" i="3"/>
  <c r="N209" i="3"/>
  <c r="H210" i="3"/>
  <c r="Z210" i="3"/>
  <c r="K211" i="3"/>
  <c r="W211" i="3"/>
  <c r="AI211" i="3"/>
  <c r="M210" i="3"/>
  <c r="AE210" i="3"/>
  <c r="L211" i="3"/>
  <c r="X211" i="3"/>
  <c r="K9" i="4"/>
  <c r="Z209" i="3"/>
  <c r="N210" i="3"/>
  <c r="AF210" i="3"/>
  <c r="M211" i="3"/>
  <c r="Y211" i="3"/>
  <c r="T203" i="3"/>
  <c r="G204" i="3"/>
  <c r="O9" i="4"/>
  <c r="G203" i="3"/>
  <c r="Y203" i="3"/>
  <c r="Y204" i="3"/>
  <c r="H203" i="3"/>
  <c r="Z203" i="3"/>
  <c r="M204" i="3"/>
  <c r="Z202" i="3"/>
  <c r="M203" i="3"/>
  <c r="AE203" i="3"/>
  <c r="N203" i="3"/>
  <c r="AE204" i="3"/>
  <c r="AF203" i="3"/>
  <c r="F203" i="3"/>
  <c r="L203" i="3"/>
  <c r="R203" i="3"/>
  <c r="X203" i="3"/>
  <c r="AD203" i="3"/>
  <c r="H202" i="3"/>
  <c r="S203" i="3"/>
  <c r="F204" i="3"/>
  <c r="AJ132" i="3"/>
  <c r="N160" i="3"/>
  <c r="AB160" i="3"/>
  <c r="E161" i="3"/>
  <c r="J160" i="3"/>
  <c r="V160" i="3"/>
  <c r="AH160" i="3"/>
  <c r="P161" i="3"/>
  <c r="AC161" i="3"/>
  <c r="K160" i="3"/>
  <c r="W160" i="3"/>
  <c r="AI160" i="3"/>
  <c r="E160" i="3"/>
  <c r="AA132" i="3"/>
  <c r="M153" i="3"/>
  <c r="Y153" i="3"/>
  <c r="O154" i="3"/>
  <c r="P154" i="3"/>
  <c r="AB153" i="3"/>
  <c r="X147" i="3"/>
  <c r="I132" i="3"/>
  <c r="M146" i="3"/>
  <c r="D148" i="3"/>
  <c r="AE148" i="3"/>
  <c r="J132" i="3"/>
  <c r="AE146" i="3"/>
  <c r="AH132" i="3"/>
  <c r="AD141" i="3"/>
  <c r="N132" i="3"/>
  <c r="AI132" i="3"/>
  <c r="AI10" i="4" s="1"/>
  <c r="F160" i="3"/>
  <c r="Q160" i="3"/>
  <c r="AC160" i="3"/>
  <c r="F161" i="3"/>
  <c r="Q161" i="3"/>
  <c r="AD161" i="3"/>
  <c r="J162" i="3"/>
  <c r="V162" i="3"/>
  <c r="AI162" i="3"/>
  <c r="G160" i="3"/>
  <c r="R160" i="3"/>
  <c r="AD160" i="3"/>
  <c r="G161" i="3"/>
  <c r="R161" i="3"/>
  <c r="AE161" i="3"/>
  <c r="K162" i="3"/>
  <c r="W162" i="3"/>
  <c r="AE160" i="3"/>
  <c r="K161" i="3"/>
  <c r="W161" i="3"/>
  <c r="AI161" i="3"/>
  <c r="L161" i="3"/>
  <c r="X161" i="3"/>
  <c r="X160" i="3"/>
  <c r="M161" i="3"/>
  <c r="Y161" i="3"/>
  <c r="AF153" i="3"/>
  <c r="J153" i="3"/>
  <c r="V153" i="3"/>
  <c r="AH154" i="3"/>
  <c r="P155" i="3"/>
  <c r="AH153" i="3"/>
  <c r="AB132" i="3"/>
  <c r="AB10" i="4" s="1"/>
  <c r="P132" i="3"/>
  <c r="V132" i="3"/>
  <c r="J154" i="3"/>
  <c r="D155" i="3"/>
  <c r="AH155" i="3"/>
  <c r="V154" i="3"/>
  <c r="T153" i="3"/>
  <c r="AB155" i="3"/>
  <c r="D132" i="3"/>
  <c r="P153" i="3"/>
  <c r="Z153" i="3"/>
  <c r="I153" i="3"/>
  <c r="O153" i="3"/>
  <c r="U153" i="3"/>
  <c r="AA153" i="3"/>
  <c r="I155" i="3"/>
  <c r="E146" i="3"/>
  <c r="K146" i="3"/>
  <c r="Q146" i="3"/>
  <c r="W146" i="3"/>
  <c r="AC146" i="3"/>
  <c r="G147" i="3"/>
  <c r="Y147" i="3"/>
  <c r="W148" i="3"/>
  <c r="O132" i="3"/>
  <c r="O10" i="4" s="1"/>
  <c r="G146" i="3"/>
  <c r="Y146" i="3"/>
  <c r="L147" i="3"/>
  <c r="AD147" i="3"/>
  <c r="K148" i="3"/>
  <c r="M147" i="3"/>
  <c r="AC148" i="3"/>
  <c r="X140" i="3"/>
  <c r="R139" i="3"/>
  <c r="F140" i="3"/>
  <c r="Z140" i="3"/>
  <c r="F141" i="3"/>
  <c r="Y140" i="3"/>
  <c r="AA139" i="3"/>
  <c r="X139" i="3"/>
  <c r="L140" i="3"/>
  <c r="K132" i="3"/>
  <c r="AC132" i="3"/>
  <c r="AC10" i="4" s="1"/>
  <c r="M140" i="3"/>
  <c r="AD139" i="3"/>
  <c r="N140" i="3"/>
  <c r="D141" i="3"/>
  <c r="R141" i="3"/>
  <c r="Z139" i="3"/>
  <c r="J97" i="3"/>
  <c r="P97" i="3"/>
  <c r="AB97" i="3"/>
  <c r="AH97" i="3"/>
  <c r="T98" i="3"/>
  <c r="Y97" i="3"/>
  <c r="G99" i="3"/>
  <c r="AE85" i="3"/>
  <c r="S97" i="3"/>
  <c r="AG97" i="3"/>
  <c r="Y98" i="3"/>
  <c r="J99" i="3"/>
  <c r="O97" i="3"/>
  <c r="AH99" i="3"/>
  <c r="J83" i="3"/>
  <c r="AB83" i="3"/>
  <c r="F97" i="3"/>
  <c r="L97" i="3"/>
  <c r="R97" i="3"/>
  <c r="X97" i="3"/>
  <c r="AD97" i="3"/>
  <c r="G97" i="3"/>
  <c r="V97" i="3"/>
  <c r="AA98" i="3"/>
  <c r="L99" i="3"/>
  <c r="Y99" i="3"/>
  <c r="Y85" i="3"/>
  <c r="G85" i="3"/>
  <c r="I97" i="3"/>
  <c r="I98" i="3"/>
  <c r="AE98" i="3"/>
  <c r="M99" i="3"/>
  <c r="AB99" i="3"/>
  <c r="D83" i="3"/>
  <c r="M85" i="3"/>
  <c r="AA97" i="3"/>
  <c r="P99" i="3"/>
  <c r="AD99" i="3"/>
  <c r="AF97" i="3"/>
  <c r="N97" i="3"/>
  <c r="F99" i="3"/>
  <c r="R99" i="3"/>
  <c r="AJ23" i="3"/>
  <c r="X71" i="3"/>
  <c r="G71" i="3"/>
  <c r="F71" i="3"/>
  <c r="S70" i="3"/>
  <c r="Y71" i="3"/>
  <c r="AB63" i="3"/>
  <c r="M64" i="3"/>
  <c r="V63" i="3"/>
  <c r="S64" i="3"/>
  <c r="AE65" i="3"/>
  <c r="F63" i="3"/>
  <c r="J63" i="3"/>
  <c r="F65" i="3"/>
  <c r="G57" i="3"/>
  <c r="S57" i="3"/>
  <c r="S58" i="3"/>
  <c r="S56" i="3"/>
  <c r="J56" i="3"/>
  <c r="AB56" i="3"/>
  <c r="G58" i="3"/>
  <c r="X57" i="3"/>
  <c r="M46" i="3"/>
  <c r="F46" i="3"/>
  <c r="R23" i="3"/>
  <c r="X46" i="3"/>
  <c r="AG45" i="3"/>
  <c r="P45" i="3"/>
  <c r="V46" i="3"/>
  <c r="AB46" i="3"/>
  <c r="AH46" i="3"/>
  <c r="G39" i="3"/>
  <c r="V38" i="3"/>
  <c r="AE23" i="3"/>
  <c r="G23" i="3"/>
  <c r="T31" i="3"/>
  <c r="AE32" i="3"/>
  <c r="S30" i="3"/>
  <c r="F31" i="3"/>
  <c r="R31" i="3"/>
  <c r="X31" i="3"/>
  <c r="AD31" i="3"/>
  <c r="H31" i="3"/>
  <c r="AB30" i="3"/>
  <c r="J30" i="3"/>
  <c r="AG70" i="3"/>
  <c r="J71" i="3"/>
  <c r="P71" i="3"/>
  <c r="V71" i="3"/>
  <c r="AB71" i="3"/>
  <c r="AH71" i="3"/>
  <c r="Z70" i="3"/>
  <c r="R71" i="3"/>
  <c r="F72" i="3"/>
  <c r="AA70" i="3"/>
  <c r="S71" i="3"/>
  <c r="H70" i="3"/>
  <c r="AH70" i="3"/>
  <c r="U71" i="3"/>
  <c r="J72" i="3"/>
  <c r="X72" i="3"/>
  <c r="I70" i="3"/>
  <c r="N63" i="3"/>
  <c r="P63" i="3"/>
  <c r="AH63" i="3"/>
  <c r="O63" i="3"/>
  <c r="AF63" i="3"/>
  <c r="T64" i="3"/>
  <c r="G65" i="3"/>
  <c r="S65" i="3"/>
  <c r="AH65" i="3"/>
  <c r="AG63" i="3"/>
  <c r="Y64" i="3"/>
  <c r="L63" i="3"/>
  <c r="R63" i="3"/>
  <c r="X63" i="3"/>
  <c r="AD63" i="3"/>
  <c r="G63" i="3"/>
  <c r="AA64" i="3"/>
  <c r="L65" i="3"/>
  <c r="Y65" i="3"/>
  <c r="I63" i="3"/>
  <c r="I64" i="3"/>
  <c r="L57" i="3"/>
  <c r="Y57" i="3"/>
  <c r="T56" i="3"/>
  <c r="M57" i="3"/>
  <c r="Z57" i="3"/>
  <c r="R57" i="3"/>
  <c r="AD57" i="3"/>
  <c r="O57" i="3"/>
  <c r="F57" i="3"/>
  <c r="AE57" i="3"/>
  <c r="T57" i="3"/>
  <c r="G46" i="3"/>
  <c r="Y46" i="3"/>
  <c r="M47" i="3"/>
  <c r="AB47" i="3"/>
  <c r="S45" i="3"/>
  <c r="AE46" i="3"/>
  <c r="J46" i="3"/>
  <c r="P46" i="3"/>
  <c r="Z45" i="3"/>
  <c r="R46" i="3"/>
  <c r="AA45" i="3"/>
  <c r="S46" i="3"/>
  <c r="G47" i="3"/>
  <c r="H45" i="3"/>
  <c r="AH45" i="3"/>
  <c r="U46" i="3"/>
  <c r="J47" i="3"/>
  <c r="M23" i="3"/>
  <c r="J38" i="3"/>
  <c r="AA38" i="3"/>
  <c r="M39" i="3"/>
  <c r="F40" i="3"/>
  <c r="AE40" i="3"/>
  <c r="AE39" i="3"/>
  <c r="N38" i="3"/>
  <c r="AB38" i="3"/>
  <c r="S39" i="3"/>
  <c r="G40" i="3"/>
  <c r="S40" i="3"/>
  <c r="Y38" i="3"/>
  <c r="S23" i="3"/>
  <c r="S6" i="4" s="1"/>
  <c r="P38" i="3"/>
  <c r="AH38" i="3"/>
  <c r="O38" i="3"/>
  <c r="AF38" i="3"/>
  <c r="T39" i="3"/>
  <c r="Y23" i="3"/>
  <c r="AG38" i="3"/>
  <c r="Y39" i="3"/>
  <c r="L38" i="3"/>
  <c r="R38" i="3"/>
  <c r="X38" i="3"/>
  <c r="AD38" i="3"/>
  <c r="G38" i="3"/>
  <c r="AA39" i="3"/>
  <c r="L31" i="3"/>
  <c r="R32" i="3"/>
  <c r="F23" i="3"/>
  <c r="F6" i="4" s="1"/>
  <c r="X23" i="3"/>
  <c r="T30" i="3"/>
  <c r="M31" i="3"/>
  <c r="Y31" i="3"/>
  <c r="G32" i="3"/>
  <c r="S32" i="3"/>
  <c r="E23" i="3"/>
  <c r="Q23" i="3"/>
  <c r="Q6" i="4" s="1"/>
  <c r="AC23" i="3"/>
  <c r="AC6" i="4" s="1"/>
  <c r="Z31" i="3"/>
  <c r="X32" i="3"/>
  <c r="F32" i="3"/>
  <c r="L23" i="3"/>
  <c r="L6" i="4" s="1"/>
  <c r="AD23" i="3"/>
  <c r="I32" i="3"/>
  <c r="I30" i="3"/>
  <c r="I23" i="3"/>
  <c r="I6" i="4" s="1"/>
  <c r="I31" i="3"/>
  <c r="O32" i="3"/>
  <c r="O23" i="3"/>
  <c r="O6" i="4" s="1"/>
  <c r="O30" i="3"/>
  <c r="U32" i="3"/>
  <c r="U31" i="3"/>
  <c r="U23" i="3"/>
  <c r="U6" i="4" s="1"/>
  <c r="U30" i="3"/>
  <c r="AA32" i="3"/>
  <c r="AA30" i="3"/>
  <c r="AA23" i="3"/>
  <c r="AA6" i="4" s="1"/>
  <c r="AA31" i="3"/>
  <c r="AG32" i="3"/>
  <c r="AG23" i="3"/>
  <c r="AG6" i="4" s="1"/>
  <c r="AG30" i="3"/>
  <c r="E39" i="3"/>
  <c r="E38" i="3"/>
  <c r="F39" i="3"/>
  <c r="K39" i="3"/>
  <c r="K38" i="3"/>
  <c r="K40" i="3"/>
  <c r="L39" i="3"/>
  <c r="Q39" i="3"/>
  <c r="Q38" i="3"/>
  <c r="R39" i="3"/>
  <c r="Q40" i="3"/>
  <c r="W39" i="3"/>
  <c r="W38" i="3"/>
  <c r="X39" i="3"/>
  <c r="AC39" i="3"/>
  <c r="AC38" i="3"/>
  <c r="AC40" i="3"/>
  <c r="AD39" i="3"/>
  <c r="AI39" i="3"/>
  <c r="AI38" i="3"/>
  <c r="AI40" i="3"/>
  <c r="W40" i="3"/>
  <c r="AG86" i="3"/>
  <c r="E98" i="3"/>
  <c r="E97" i="3"/>
  <c r="F98" i="3"/>
  <c r="E83" i="3"/>
  <c r="E7" i="4" s="1"/>
  <c r="K98" i="3"/>
  <c r="K97" i="3"/>
  <c r="K99" i="3"/>
  <c r="K83" i="3"/>
  <c r="K7" i="4" s="1"/>
  <c r="L98" i="3"/>
  <c r="Q98" i="3"/>
  <c r="Q97" i="3"/>
  <c r="R98" i="3"/>
  <c r="Q99" i="3"/>
  <c r="Q83" i="3"/>
  <c r="Q7" i="4" s="1"/>
  <c r="W98" i="3"/>
  <c r="W97" i="3"/>
  <c r="X98" i="3"/>
  <c r="W83" i="3"/>
  <c r="W7" i="4" s="1"/>
  <c r="AC98" i="3"/>
  <c r="AC97" i="3"/>
  <c r="AC99" i="3"/>
  <c r="AC83" i="3"/>
  <c r="AC7" i="4" s="1"/>
  <c r="AD98" i="3"/>
  <c r="AI98" i="3"/>
  <c r="AI97" i="3"/>
  <c r="AI99" i="3"/>
  <c r="AI83" i="3"/>
  <c r="W99" i="3"/>
  <c r="U58" i="3"/>
  <c r="U57" i="3"/>
  <c r="U56" i="3"/>
  <c r="AI64" i="3"/>
  <c r="AI63" i="3"/>
  <c r="AI65" i="3"/>
  <c r="I86" i="3"/>
  <c r="I58" i="3"/>
  <c r="I56" i="3"/>
  <c r="I57" i="3"/>
  <c r="AA58" i="3"/>
  <c r="AA56" i="3"/>
  <c r="AA57" i="3"/>
  <c r="K64" i="3"/>
  <c r="K63" i="3"/>
  <c r="K65" i="3"/>
  <c r="L64" i="3"/>
  <c r="W64" i="3"/>
  <c r="W63" i="3"/>
  <c r="X64" i="3"/>
  <c r="K23" i="3"/>
  <c r="K6" i="4" s="1"/>
  <c r="W23" i="3"/>
  <c r="W6" i="4" s="1"/>
  <c r="AI23" i="3"/>
  <c r="AI6" i="4" s="1"/>
  <c r="E40" i="3"/>
  <c r="O58" i="3"/>
  <c r="O56" i="3"/>
  <c r="AG58" i="3"/>
  <c r="AG56" i="3"/>
  <c r="E64" i="3"/>
  <c r="E63" i="3"/>
  <c r="F64" i="3"/>
  <c r="Q64" i="3"/>
  <c r="Q63" i="3"/>
  <c r="R64" i="3"/>
  <c r="Q65" i="3"/>
  <c r="AC64" i="3"/>
  <c r="AC63" i="3"/>
  <c r="AC65" i="3"/>
  <c r="AD64" i="3"/>
  <c r="W65" i="3"/>
  <c r="AA86" i="3"/>
  <c r="AG57" i="3"/>
  <c r="U141" i="3"/>
  <c r="U140" i="3"/>
  <c r="U139" i="3"/>
  <c r="E155" i="3"/>
  <c r="E154" i="3"/>
  <c r="W155" i="3"/>
  <c r="W153" i="3"/>
  <c r="P31" i="3"/>
  <c r="AH31" i="3"/>
  <c r="D32" i="3"/>
  <c r="N46" i="3"/>
  <c r="AF46" i="3"/>
  <c r="J57" i="3"/>
  <c r="P57" i="3"/>
  <c r="V57" i="3"/>
  <c r="AB57" i="3"/>
  <c r="AH57" i="3"/>
  <c r="M56" i="3"/>
  <c r="AE56" i="3"/>
  <c r="D58" i="3"/>
  <c r="V58" i="3"/>
  <c r="N71" i="3"/>
  <c r="AF71" i="3"/>
  <c r="AH85" i="3"/>
  <c r="V86" i="3"/>
  <c r="T132" i="3"/>
  <c r="T10" i="4" s="1"/>
  <c r="H147" i="3"/>
  <c r="T147" i="3"/>
  <c r="AF147" i="3"/>
  <c r="Z148" i="3"/>
  <c r="F155" i="3"/>
  <c r="F154" i="3"/>
  <c r="F132" i="3"/>
  <c r="F10" i="4" s="1"/>
  <c r="L155" i="3"/>
  <c r="L154" i="3"/>
  <c r="L153" i="3"/>
  <c r="L132" i="3"/>
  <c r="L10" i="4" s="1"/>
  <c r="R155" i="3"/>
  <c r="R132" i="3"/>
  <c r="R10" i="4" s="1"/>
  <c r="X155" i="3"/>
  <c r="X153" i="3"/>
  <c r="X132" i="3"/>
  <c r="X10" i="4" s="1"/>
  <c r="AD155" i="3"/>
  <c r="AD153" i="3"/>
  <c r="AD154" i="3"/>
  <c r="AD132" i="3"/>
  <c r="AD10" i="4" s="1"/>
  <c r="E153" i="3"/>
  <c r="E31" i="3"/>
  <c r="E30" i="3"/>
  <c r="K31" i="3"/>
  <c r="K30" i="3"/>
  <c r="Q31" i="3"/>
  <c r="Q30" i="3"/>
  <c r="W31" i="3"/>
  <c r="W30" i="3"/>
  <c r="AC31" i="3"/>
  <c r="AC30" i="3"/>
  <c r="AI31" i="3"/>
  <c r="AI30" i="3"/>
  <c r="N30" i="3"/>
  <c r="V30" i="3"/>
  <c r="AF30" i="3"/>
  <c r="E32" i="3"/>
  <c r="W32" i="3"/>
  <c r="H38" i="3"/>
  <c r="Z38" i="3"/>
  <c r="U39" i="3"/>
  <c r="J45" i="3"/>
  <c r="T45" i="3"/>
  <c r="AB45" i="3"/>
  <c r="O46" i="3"/>
  <c r="AG46" i="3"/>
  <c r="E57" i="3"/>
  <c r="E56" i="3"/>
  <c r="K57" i="3"/>
  <c r="K56" i="3"/>
  <c r="Q57" i="3"/>
  <c r="Q56" i="3"/>
  <c r="W57" i="3"/>
  <c r="W56" i="3"/>
  <c r="AC57" i="3"/>
  <c r="AC56" i="3"/>
  <c r="AI57" i="3"/>
  <c r="AI56" i="3"/>
  <c r="N56" i="3"/>
  <c r="V56" i="3"/>
  <c r="AF56" i="3"/>
  <c r="E58" i="3"/>
  <c r="W58" i="3"/>
  <c r="H63" i="3"/>
  <c r="Z63" i="3"/>
  <c r="U64" i="3"/>
  <c r="J70" i="3"/>
  <c r="T70" i="3"/>
  <c r="AB70" i="3"/>
  <c r="O71" i="3"/>
  <c r="AG71" i="3"/>
  <c r="H97" i="3"/>
  <c r="Z97" i="3"/>
  <c r="U98" i="3"/>
  <c r="U132" i="3"/>
  <c r="U10" i="4" s="1"/>
  <c r="O139" i="3"/>
  <c r="G155" i="3"/>
  <c r="G154" i="3"/>
  <c r="G153" i="3"/>
  <c r="M155" i="3"/>
  <c r="M154" i="3"/>
  <c r="S155" i="3"/>
  <c r="S154" i="3"/>
  <c r="Y155" i="3"/>
  <c r="Y154" i="3"/>
  <c r="AE155" i="3"/>
  <c r="AE153" i="3"/>
  <c r="F153" i="3"/>
  <c r="R154" i="3"/>
  <c r="H161" i="3"/>
  <c r="H162" i="3"/>
  <c r="H160" i="3"/>
  <c r="N161" i="3"/>
  <c r="N162" i="3"/>
  <c r="T161" i="3"/>
  <c r="T160" i="3"/>
  <c r="Z161" i="3"/>
  <c r="Z162" i="3"/>
  <c r="Z160" i="3"/>
  <c r="AF161" i="3"/>
  <c r="AF162" i="3"/>
  <c r="AF160" i="3"/>
  <c r="I226" i="3"/>
  <c r="I225" i="3"/>
  <c r="I224" i="3"/>
  <c r="O226" i="3"/>
  <c r="O225" i="3"/>
  <c r="O224" i="3"/>
  <c r="U226" i="3"/>
  <c r="U225" i="3"/>
  <c r="U224" i="3"/>
  <c r="AA226" i="3"/>
  <c r="AA225" i="3"/>
  <c r="AA224" i="3"/>
  <c r="AG226" i="3"/>
  <c r="AG225" i="3"/>
  <c r="AA141" i="3"/>
  <c r="AA140" i="3"/>
  <c r="Q153" i="3"/>
  <c r="Q154" i="3"/>
  <c r="AI154" i="3"/>
  <c r="AI153" i="3"/>
  <c r="AI155" i="3"/>
  <c r="J31" i="3"/>
  <c r="Z23" i="3"/>
  <c r="Z6" i="4" s="1"/>
  <c r="L30" i="3"/>
  <c r="X30" i="3"/>
  <c r="AD30" i="3"/>
  <c r="G30" i="3"/>
  <c r="Y30" i="3"/>
  <c r="P32" i="3"/>
  <c r="AH32" i="3"/>
  <c r="N39" i="3"/>
  <c r="AF39" i="3"/>
  <c r="M45" i="3"/>
  <c r="U45" i="3"/>
  <c r="AE45" i="3"/>
  <c r="H46" i="3"/>
  <c r="Z46" i="3"/>
  <c r="D47" i="3"/>
  <c r="V47" i="3"/>
  <c r="F56" i="3"/>
  <c r="L56" i="3"/>
  <c r="R56" i="3"/>
  <c r="X56" i="3"/>
  <c r="AD56" i="3"/>
  <c r="G56" i="3"/>
  <c r="Y56" i="3"/>
  <c r="P58" i="3"/>
  <c r="AH58" i="3"/>
  <c r="N64" i="3"/>
  <c r="AF64" i="3"/>
  <c r="M70" i="3"/>
  <c r="U70" i="3"/>
  <c r="AE70" i="3"/>
  <c r="H71" i="3"/>
  <c r="Z71" i="3"/>
  <c r="D72" i="3"/>
  <c r="V72" i="3"/>
  <c r="P86" i="3"/>
  <c r="AH86" i="3"/>
  <c r="N98" i="3"/>
  <c r="AF98" i="3"/>
  <c r="AF132" i="3"/>
  <c r="AF10" i="4" s="1"/>
  <c r="AF146" i="3"/>
  <c r="I141" i="3"/>
  <c r="I140" i="3"/>
  <c r="AG141" i="3"/>
  <c r="AG140" i="3"/>
  <c r="N148" i="3"/>
  <c r="N146" i="3"/>
  <c r="AC154" i="3"/>
  <c r="AC155" i="3"/>
  <c r="AC153" i="3"/>
  <c r="AB31" i="3"/>
  <c r="AE30" i="3"/>
  <c r="N23" i="3"/>
  <c r="N6" i="4" s="1"/>
  <c r="AF23" i="3"/>
  <c r="AF6" i="4" s="1"/>
  <c r="F30" i="3"/>
  <c r="Z30" i="3"/>
  <c r="O39" i="3"/>
  <c r="E46" i="3"/>
  <c r="E45" i="3"/>
  <c r="Q46" i="3"/>
  <c r="Q45" i="3"/>
  <c r="AC46" i="3"/>
  <c r="AC45" i="3"/>
  <c r="AI46" i="3"/>
  <c r="AI45" i="3"/>
  <c r="N45" i="3"/>
  <c r="V45" i="3"/>
  <c r="AF45" i="3"/>
  <c r="I46" i="3"/>
  <c r="AA46" i="3"/>
  <c r="E47" i="3"/>
  <c r="H56" i="3"/>
  <c r="P56" i="3"/>
  <c r="Z56" i="3"/>
  <c r="AH56" i="3"/>
  <c r="T63" i="3"/>
  <c r="O64" i="3"/>
  <c r="AG64" i="3"/>
  <c r="E71" i="3"/>
  <c r="E70" i="3"/>
  <c r="K71" i="3"/>
  <c r="K70" i="3"/>
  <c r="Q71" i="3"/>
  <c r="Q70" i="3"/>
  <c r="W71" i="3"/>
  <c r="W70" i="3"/>
  <c r="AC71" i="3"/>
  <c r="AC70" i="3"/>
  <c r="AI71" i="3"/>
  <c r="AI70" i="3"/>
  <c r="N70" i="3"/>
  <c r="V70" i="3"/>
  <c r="AF70" i="3"/>
  <c r="I71" i="3"/>
  <c r="AA71" i="3"/>
  <c r="E72" i="3"/>
  <c r="W72" i="3"/>
  <c r="T97" i="3"/>
  <c r="O98" i="3"/>
  <c r="AG98" i="3"/>
  <c r="E132" i="3"/>
  <c r="E10" i="4" s="1"/>
  <c r="W132" i="3"/>
  <c r="W10" i="4" s="1"/>
  <c r="AG132" i="3"/>
  <c r="G141" i="3"/>
  <c r="G132" i="3"/>
  <c r="G10" i="4" s="1"/>
  <c r="G140" i="3"/>
  <c r="M141" i="3"/>
  <c r="M139" i="3"/>
  <c r="M132" i="3"/>
  <c r="M10" i="4" s="1"/>
  <c r="S141" i="3"/>
  <c r="S132" i="3"/>
  <c r="S10" i="4" s="1"/>
  <c r="S140" i="3"/>
  <c r="Y141" i="3"/>
  <c r="Y132" i="3"/>
  <c r="Y10" i="4" s="1"/>
  <c r="AE141" i="3"/>
  <c r="AE139" i="3"/>
  <c r="AE132" i="3"/>
  <c r="AE10" i="4" s="1"/>
  <c r="AE140" i="3"/>
  <c r="G139" i="3"/>
  <c r="S139" i="3"/>
  <c r="AG139" i="3"/>
  <c r="T146" i="3"/>
  <c r="N147" i="3"/>
  <c r="Z147" i="3"/>
  <c r="W154" i="3"/>
  <c r="I183" i="3"/>
  <c r="I181" i="3"/>
  <c r="I182" i="3"/>
  <c r="O183" i="3"/>
  <c r="O182" i="3"/>
  <c r="O181" i="3"/>
  <c r="U183" i="3"/>
  <c r="U181" i="3"/>
  <c r="AA183" i="3"/>
  <c r="AA182" i="3"/>
  <c r="AA181" i="3"/>
  <c r="AG183" i="3"/>
  <c r="AG181" i="3"/>
  <c r="U182" i="3"/>
  <c r="O141" i="3"/>
  <c r="O140" i="3"/>
  <c r="I139" i="3"/>
  <c r="K155" i="3"/>
  <c r="K153" i="3"/>
  <c r="V31" i="3"/>
  <c r="M30" i="3"/>
  <c r="H23" i="3"/>
  <c r="H6" i="4" s="1"/>
  <c r="T23" i="3"/>
  <c r="T6" i="4" s="1"/>
  <c r="R30" i="3"/>
  <c r="H30" i="3"/>
  <c r="P30" i="3"/>
  <c r="AH30" i="3"/>
  <c r="T38" i="3"/>
  <c r="AG39" i="3"/>
  <c r="K46" i="3"/>
  <c r="K45" i="3"/>
  <c r="W46" i="3"/>
  <c r="W45" i="3"/>
  <c r="D23" i="3"/>
  <c r="AL24" i="3" s="1"/>
  <c r="J23" i="3"/>
  <c r="J6" i="4" s="1"/>
  <c r="P23" i="3"/>
  <c r="P6" i="4" s="1"/>
  <c r="V23" i="3"/>
  <c r="V6" i="4" s="1"/>
  <c r="AB23" i="3"/>
  <c r="AB6" i="4" s="1"/>
  <c r="AH23" i="3"/>
  <c r="AH6" i="4" s="1"/>
  <c r="N31" i="3"/>
  <c r="AF31" i="3"/>
  <c r="J32" i="3"/>
  <c r="AB32" i="3"/>
  <c r="J39" i="3"/>
  <c r="P39" i="3"/>
  <c r="V39" i="3"/>
  <c r="AB39" i="3"/>
  <c r="AH39" i="3"/>
  <c r="M38" i="3"/>
  <c r="U38" i="3"/>
  <c r="AE38" i="3"/>
  <c r="H39" i="3"/>
  <c r="Z39" i="3"/>
  <c r="V40" i="3"/>
  <c r="F45" i="3"/>
  <c r="L45" i="3"/>
  <c r="R45" i="3"/>
  <c r="X45" i="3"/>
  <c r="AD45" i="3"/>
  <c r="G45" i="3"/>
  <c r="O45" i="3"/>
  <c r="Y45" i="3"/>
  <c r="L46" i="3"/>
  <c r="T46" i="3"/>
  <c r="AD46" i="3"/>
  <c r="P47" i="3"/>
  <c r="AH47" i="3"/>
  <c r="N57" i="3"/>
  <c r="AF57" i="3"/>
  <c r="J58" i="3"/>
  <c r="AB58" i="3"/>
  <c r="J64" i="3"/>
  <c r="P64" i="3"/>
  <c r="V64" i="3"/>
  <c r="AB64" i="3"/>
  <c r="AH64" i="3"/>
  <c r="M63" i="3"/>
  <c r="U63" i="3"/>
  <c r="AE63" i="3"/>
  <c r="H64" i="3"/>
  <c r="Z64" i="3"/>
  <c r="V65" i="3"/>
  <c r="F70" i="3"/>
  <c r="L70" i="3"/>
  <c r="R70" i="3"/>
  <c r="X70" i="3"/>
  <c r="AD70" i="3"/>
  <c r="G70" i="3"/>
  <c r="O70" i="3"/>
  <c r="Y70" i="3"/>
  <c r="L71" i="3"/>
  <c r="T71" i="3"/>
  <c r="AD71" i="3"/>
  <c r="P72" i="3"/>
  <c r="AH72" i="3"/>
  <c r="H83" i="3"/>
  <c r="N83" i="3"/>
  <c r="T83" i="3"/>
  <c r="T7" i="4" s="1"/>
  <c r="Z83" i="3"/>
  <c r="AF83" i="3"/>
  <c r="AF7" i="4" s="1"/>
  <c r="J98" i="3"/>
  <c r="P98" i="3"/>
  <c r="V98" i="3"/>
  <c r="AB98" i="3"/>
  <c r="AH98" i="3"/>
  <c r="M97" i="3"/>
  <c r="U97" i="3"/>
  <c r="AE97" i="3"/>
  <c r="H98" i="3"/>
  <c r="Z98" i="3"/>
  <c r="V99" i="3"/>
  <c r="H132" i="3"/>
  <c r="Z132" i="3"/>
  <c r="Z10" i="4" s="1"/>
  <c r="H141" i="3"/>
  <c r="H140" i="3"/>
  <c r="T141" i="3"/>
  <c r="T140" i="3"/>
  <c r="T139" i="3"/>
  <c r="AF141" i="3"/>
  <c r="AF140" i="3"/>
  <c r="H139" i="3"/>
  <c r="H146" i="3"/>
  <c r="K154" i="3"/>
  <c r="X154" i="3"/>
  <c r="D183" i="3"/>
  <c r="N181" i="3"/>
  <c r="H181" i="3"/>
  <c r="Z181" i="3"/>
  <c r="J183" i="3"/>
  <c r="J182" i="3"/>
  <c r="J181" i="3"/>
  <c r="P183" i="3"/>
  <c r="P182" i="3"/>
  <c r="V183" i="3"/>
  <c r="V182" i="3"/>
  <c r="V181" i="3"/>
  <c r="AB183" i="3"/>
  <c r="AB182" i="3"/>
  <c r="AB181" i="3"/>
  <c r="AH183" i="3"/>
  <c r="AH182" i="3"/>
  <c r="AH181" i="3"/>
  <c r="K140" i="3"/>
  <c r="J140" i="3"/>
  <c r="J139" i="3"/>
  <c r="Q140" i="3"/>
  <c r="P140" i="3"/>
  <c r="P139" i="3"/>
  <c r="W140" i="3"/>
  <c r="V140" i="3"/>
  <c r="V139" i="3"/>
  <c r="AC140" i="3"/>
  <c r="AB140" i="3"/>
  <c r="AB139" i="3"/>
  <c r="AI140" i="3"/>
  <c r="AH140" i="3"/>
  <c r="AH139" i="3"/>
  <c r="L139" i="3"/>
  <c r="I148" i="3"/>
  <c r="I147" i="3"/>
  <c r="O148" i="3"/>
  <c r="O147" i="3"/>
  <c r="U148" i="3"/>
  <c r="U147" i="3"/>
  <c r="AA148" i="3"/>
  <c r="AA147" i="3"/>
  <c r="AG147" i="3"/>
  <c r="AG148" i="3"/>
  <c r="I161" i="3"/>
  <c r="I160" i="3"/>
  <c r="J161" i="3"/>
  <c r="O161" i="3"/>
  <c r="O160" i="3"/>
  <c r="O162" i="3"/>
  <c r="U161" i="3"/>
  <c r="U160" i="3"/>
  <c r="V161" i="3"/>
  <c r="AA161" i="3"/>
  <c r="AA160" i="3"/>
  <c r="AB161" i="3"/>
  <c r="AG161" i="3"/>
  <c r="AG160" i="3"/>
  <c r="AG162" i="3"/>
  <c r="O176" i="3"/>
  <c r="O175" i="3"/>
  <c r="U176" i="3"/>
  <c r="U174" i="3"/>
  <c r="U175" i="3"/>
  <c r="AA176" i="3"/>
  <c r="AA175" i="3"/>
  <c r="AG176" i="3"/>
  <c r="AG174" i="3"/>
  <c r="AG175" i="3"/>
  <c r="O174" i="3"/>
  <c r="E139" i="3"/>
  <c r="K139" i="3"/>
  <c r="Q139" i="3"/>
  <c r="W139" i="3"/>
  <c r="AC139" i="3"/>
  <c r="AI139" i="3"/>
  <c r="E147" i="3"/>
  <c r="AD146" i="3"/>
  <c r="X146" i="3"/>
  <c r="R146" i="3"/>
  <c r="L146" i="3"/>
  <c r="F146" i="3"/>
  <c r="K147" i="3"/>
  <c r="J147" i="3"/>
  <c r="J146" i="3"/>
  <c r="Q147" i="3"/>
  <c r="P147" i="3"/>
  <c r="P146" i="3"/>
  <c r="V148" i="3"/>
  <c r="W147" i="3"/>
  <c r="V147" i="3"/>
  <c r="V146" i="3"/>
  <c r="AC147" i="3"/>
  <c r="AB148" i="3"/>
  <c r="AB147" i="3"/>
  <c r="AB146" i="3"/>
  <c r="AI147" i="3"/>
  <c r="AH147" i="3"/>
  <c r="AH148" i="3"/>
  <c r="AH146" i="3"/>
  <c r="AH161" i="3"/>
  <c r="G302" i="3"/>
  <c r="G301" i="3"/>
  <c r="G300" i="3"/>
  <c r="M302" i="3"/>
  <c r="M301" i="3"/>
  <c r="M300" i="3"/>
  <c r="S302" i="3"/>
  <c r="S301" i="3"/>
  <c r="S300" i="3"/>
  <c r="Y302" i="3"/>
  <c r="Y301" i="3"/>
  <c r="Y300" i="3"/>
  <c r="AE302" i="3"/>
  <c r="AE301" i="3"/>
  <c r="AE300" i="3"/>
  <c r="I218" i="3"/>
  <c r="I217" i="3"/>
  <c r="I216" i="3"/>
  <c r="O218" i="3"/>
  <c r="O217" i="3"/>
  <c r="U218" i="3"/>
  <c r="U217" i="3"/>
  <c r="AA218" i="3"/>
  <c r="AA217" i="3"/>
  <c r="AA216" i="3"/>
  <c r="AG218" i="3"/>
  <c r="AG217" i="3"/>
  <c r="AG216" i="3"/>
  <c r="D277" i="3"/>
  <c r="E276" i="3"/>
  <c r="R275" i="3"/>
  <c r="AA275" i="3"/>
  <c r="I275" i="3"/>
  <c r="X275" i="3"/>
  <c r="F275" i="3"/>
  <c r="AG275" i="3"/>
  <c r="O275" i="3"/>
  <c r="AD275" i="3"/>
  <c r="L275" i="3"/>
  <c r="U275" i="3"/>
  <c r="K275" i="3"/>
  <c r="AC275" i="3"/>
  <c r="J275" i="3"/>
  <c r="J277" i="3"/>
  <c r="J276" i="3"/>
  <c r="P277" i="3"/>
  <c r="P275" i="3"/>
  <c r="P276" i="3"/>
  <c r="W276" i="3"/>
  <c r="V276" i="3"/>
  <c r="V277" i="3"/>
  <c r="V275" i="3"/>
  <c r="AB277" i="3"/>
  <c r="AB275" i="3"/>
  <c r="AB276" i="3"/>
  <c r="AH275" i="3"/>
  <c r="AH276" i="3"/>
  <c r="AH277" i="3"/>
  <c r="H154" i="3"/>
  <c r="N154" i="3"/>
  <c r="T154" i="3"/>
  <c r="Z154" i="3"/>
  <c r="AF154" i="3"/>
  <c r="N153" i="3"/>
  <c r="AA154" i="3"/>
  <c r="U155" i="3"/>
  <c r="Y160" i="3"/>
  <c r="F175" i="3"/>
  <c r="F176" i="3"/>
  <c r="L175" i="3"/>
  <c r="L174" i="3"/>
  <c r="R175" i="3"/>
  <c r="R174" i="3"/>
  <c r="R176" i="3"/>
  <c r="X175" i="3"/>
  <c r="X174" i="3"/>
  <c r="AD175" i="3"/>
  <c r="AD174" i="3"/>
  <c r="AD176" i="3"/>
  <c r="AF174" i="3"/>
  <c r="S175" i="3"/>
  <c r="E182" i="3"/>
  <c r="E181" i="3"/>
  <c r="K182" i="3"/>
  <c r="K181" i="3"/>
  <c r="Q182" i="3"/>
  <c r="Q181" i="3"/>
  <c r="W182" i="3"/>
  <c r="W181" i="3"/>
  <c r="AC182" i="3"/>
  <c r="AC181" i="3"/>
  <c r="AI182" i="3"/>
  <c r="AI181" i="3"/>
  <c r="I204" i="3"/>
  <c r="I202" i="3"/>
  <c r="O204" i="3"/>
  <c r="O203" i="3"/>
  <c r="U204" i="3"/>
  <c r="U202" i="3"/>
  <c r="AA204" i="3"/>
  <c r="AA203" i="3"/>
  <c r="AG204" i="3"/>
  <c r="AG203" i="3"/>
  <c r="AG202" i="3"/>
  <c r="D218" i="3"/>
  <c r="AF216" i="3"/>
  <c r="N216" i="3"/>
  <c r="J218" i="3"/>
  <c r="J217" i="3"/>
  <c r="J216" i="3"/>
  <c r="P218" i="3"/>
  <c r="P217" i="3"/>
  <c r="P216" i="3"/>
  <c r="V218" i="3"/>
  <c r="V217" i="3"/>
  <c r="V216" i="3"/>
  <c r="AB218" i="3"/>
  <c r="AB217" i="3"/>
  <c r="AB216" i="3"/>
  <c r="AH218" i="3"/>
  <c r="AH217" i="3"/>
  <c r="AH216" i="3"/>
  <c r="Z216" i="3"/>
  <c r="AI146" i="3"/>
  <c r="AG154" i="3"/>
  <c r="AG153" i="3"/>
  <c r="H153" i="3"/>
  <c r="U154" i="3"/>
  <c r="AB154" i="3"/>
  <c r="N155" i="3"/>
  <c r="AF155" i="3"/>
  <c r="L160" i="3"/>
  <c r="S160" i="3"/>
  <c r="S161" i="3"/>
  <c r="G174" i="3"/>
  <c r="G176" i="3"/>
  <c r="S174" i="3"/>
  <c r="S176" i="3"/>
  <c r="AE174" i="3"/>
  <c r="AE176" i="3"/>
  <c r="F174" i="3"/>
  <c r="T174" i="3"/>
  <c r="T175" i="3"/>
  <c r="X176" i="3"/>
  <c r="F182" i="3"/>
  <c r="L182" i="3"/>
  <c r="R182" i="3"/>
  <c r="X182" i="3"/>
  <c r="AD182" i="3"/>
  <c r="J204" i="3"/>
  <c r="J203" i="3"/>
  <c r="J202" i="3"/>
  <c r="P204" i="3"/>
  <c r="P203" i="3"/>
  <c r="V204" i="3"/>
  <c r="V203" i="3"/>
  <c r="V202" i="3"/>
  <c r="AB204" i="3"/>
  <c r="AB203" i="3"/>
  <c r="AH204" i="3"/>
  <c r="AH203" i="3"/>
  <c r="AH202" i="3"/>
  <c r="T202" i="3"/>
  <c r="U203" i="3"/>
  <c r="E217" i="3"/>
  <c r="K217" i="3"/>
  <c r="Q217" i="3"/>
  <c r="W217" i="3"/>
  <c r="AC217" i="3"/>
  <c r="AI217" i="3"/>
  <c r="M160" i="3"/>
  <c r="N176" i="3"/>
  <c r="N175" i="3"/>
  <c r="Z176" i="3"/>
  <c r="Z175" i="3"/>
  <c r="H174" i="3"/>
  <c r="E203" i="3"/>
  <c r="E202" i="3"/>
  <c r="K203" i="3"/>
  <c r="K202" i="3"/>
  <c r="K204" i="3"/>
  <c r="Q203" i="3"/>
  <c r="Q202" i="3"/>
  <c r="W203" i="3"/>
  <c r="W202" i="3"/>
  <c r="W204" i="3"/>
  <c r="AC203" i="3"/>
  <c r="AC202" i="3"/>
  <c r="AI203" i="3"/>
  <c r="AI202" i="3"/>
  <c r="AI204" i="3"/>
  <c r="I203" i="3"/>
  <c r="H216" i="3"/>
  <c r="D226" i="3"/>
  <c r="AE224" i="3"/>
  <c r="Y224" i="3"/>
  <c r="S224" i="3"/>
  <c r="M224" i="3"/>
  <c r="G224" i="3"/>
  <c r="J226" i="3"/>
  <c r="J225" i="3"/>
  <c r="J224" i="3"/>
  <c r="P226" i="3"/>
  <c r="P225" i="3"/>
  <c r="P224" i="3"/>
  <c r="V226" i="3"/>
  <c r="V225" i="3"/>
  <c r="V224" i="3"/>
  <c r="AB226" i="3"/>
  <c r="AB225" i="3"/>
  <c r="AB224" i="3"/>
  <c r="AH226" i="3"/>
  <c r="AH225" i="3"/>
  <c r="AH224" i="3"/>
  <c r="T224" i="3"/>
  <c r="K276" i="3"/>
  <c r="Q275" i="3"/>
  <c r="AI275" i="3"/>
  <c r="T290" i="3"/>
  <c r="Z290" i="3"/>
  <c r="AF290" i="3"/>
  <c r="J176" i="3"/>
  <c r="J175" i="3"/>
  <c r="P176" i="3"/>
  <c r="P175" i="3"/>
  <c r="V176" i="3"/>
  <c r="V175" i="3"/>
  <c r="AB176" i="3"/>
  <c r="AB175" i="3"/>
  <c r="AH176" i="3"/>
  <c r="AH175" i="3"/>
  <c r="J174" i="3"/>
  <c r="G181" i="3"/>
  <c r="M181" i="3"/>
  <c r="S181" i="3"/>
  <c r="Y181" i="3"/>
  <c r="AE181" i="3"/>
  <c r="G202" i="3"/>
  <c r="M202" i="3"/>
  <c r="S202" i="3"/>
  <c r="Y202" i="3"/>
  <c r="AE202" i="3"/>
  <c r="I211" i="3"/>
  <c r="I210" i="3"/>
  <c r="O211" i="3"/>
  <c r="O210" i="3"/>
  <c r="U211" i="3"/>
  <c r="U210" i="3"/>
  <c r="AA211" i="3"/>
  <c r="AA210" i="3"/>
  <c r="AG211" i="3"/>
  <c r="AG210" i="3"/>
  <c r="O209" i="3"/>
  <c r="AG209" i="3"/>
  <c r="G216" i="3"/>
  <c r="M216" i="3"/>
  <c r="S216" i="3"/>
  <c r="Y216" i="3"/>
  <c r="AE216" i="3"/>
  <c r="AI225" i="3"/>
  <c r="AB231" i="3"/>
  <c r="Q175" i="3"/>
  <c r="Q174" i="3"/>
  <c r="W175" i="3"/>
  <c r="W174" i="3"/>
  <c r="AC175" i="3"/>
  <c r="AC174" i="3"/>
  <c r="AI175" i="3"/>
  <c r="AI174" i="3"/>
  <c r="K174" i="3"/>
  <c r="J211" i="3"/>
  <c r="J210" i="3"/>
  <c r="J209" i="3"/>
  <c r="P211" i="3"/>
  <c r="P210" i="3"/>
  <c r="P209" i="3"/>
  <c r="V211" i="3"/>
  <c r="V210" i="3"/>
  <c r="V209" i="3"/>
  <c r="AB211" i="3"/>
  <c r="AB210" i="3"/>
  <c r="AB209" i="3"/>
  <c r="AH211" i="3"/>
  <c r="AH210" i="3"/>
  <c r="AH209" i="3"/>
  <c r="T209" i="3"/>
  <c r="F224" i="3"/>
  <c r="L224" i="3"/>
  <c r="R224" i="3"/>
  <c r="X224" i="3"/>
  <c r="AD224" i="3"/>
  <c r="H224" i="3"/>
  <c r="Z224" i="3"/>
  <c r="T231" i="3"/>
  <c r="N231" i="3"/>
  <c r="H231" i="3"/>
  <c r="S231" i="3"/>
  <c r="M231" i="3"/>
  <c r="G231" i="3"/>
  <c r="D233" i="3"/>
  <c r="J232" i="3"/>
  <c r="J231" i="3"/>
  <c r="P232" i="3"/>
  <c r="P233" i="3"/>
  <c r="P231" i="3"/>
  <c r="V232" i="3"/>
  <c r="V233" i="3"/>
  <c r="V231" i="3"/>
  <c r="AH232" i="3"/>
  <c r="AH231" i="3"/>
  <c r="AH233" i="3"/>
  <c r="T249" i="3"/>
  <c r="S249" i="3"/>
  <c r="Y249" i="3"/>
  <c r="G249" i="3"/>
  <c r="AF249" i="3"/>
  <c r="N249" i="3"/>
  <c r="J250" i="3"/>
  <c r="J249" i="3"/>
  <c r="J251" i="3"/>
  <c r="P250" i="3"/>
  <c r="P249" i="3"/>
  <c r="P251" i="3"/>
  <c r="V250" i="3"/>
  <c r="V249" i="3"/>
  <c r="AB250" i="3"/>
  <c r="AB249" i="3"/>
  <c r="AB251" i="3"/>
  <c r="AH250" i="3"/>
  <c r="AH249" i="3"/>
  <c r="AH251" i="3"/>
  <c r="E232" i="3"/>
  <c r="K232" i="3"/>
  <c r="Q232" i="3"/>
  <c r="W232" i="3"/>
  <c r="AC232" i="3"/>
  <c r="AI232" i="3"/>
  <c r="AI231" i="3"/>
  <c r="AC231" i="3"/>
  <c r="O232" i="3"/>
  <c r="AG232" i="3"/>
  <c r="K233" i="3"/>
  <c r="AC233" i="3"/>
  <c r="E250" i="3"/>
  <c r="E249" i="3"/>
  <c r="K250" i="3"/>
  <c r="K249" i="3"/>
  <c r="Q250" i="3"/>
  <c r="Q249" i="3"/>
  <c r="W250" i="3"/>
  <c r="W249" i="3"/>
  <c r="AC250" i="3"/>
  <c r="AC249" i="3"/>
  <c r="AI250" i="3"/>
  <c r="AI249" i="3"/>
  <c r="I250" i="3"/>
  <c r="AA250" i="3"/>
  <c r="E251" i="3"/>
  <c r="W251" i="3"/>
  <c r="AI263" i="3"/>
  <c r="W264" i="3"/>
  <c r="Q276" i="3"/>
  <c r="AI276" i="3"/>
  <c r="AI277" i="3"/>
  <c r="U290" i="3"/>
  <c r="AG290" i="3"/>
  <c r="F301" i="3"/>
  <c r="N319" i="3"/>
  <c r="T318" i="3"/>
  <c r="Z318" i="3"/>
  <c r="Z319" i="3"/>
  <c r="AF318" i="3"/>
  <c r="E209" i="3"/>
  <c r="K209" i="3"/>
  <c r="Q209" i="3"/>
  <c r="W209" i="3"/>
  <c r="AC209" i="3"/>
  <c r="AI209" i="3"/>
  <c r="E216" i="3"/>
  <c r="K216" i="3"/>
  <c r="Q216" i="3"/>
  <c r="W216" i="3"/>
  <c r="AC216" i="3"/>
  <c r="AI216" i="3"/>
  <c r="E224" i="3"/>
  <c r="K224" i="3"/>
  <c r="Q224" i="3"/>
  <c r="W224" i="3"/>
  <c r="AC224" i="3"/>
  <c r="AI224" i="3"/>
  <c r="X231" i="3"/>
  <c r="AD231" i="3"/>
  <c r="E231" i="3"/>
  <c r="K231" i="3"/>
  <c r="Q231" i="3"/>
  <c r="W231" i="3"/>
  <c r="AE231" i="3"/>
  <c r="H232" i="3"/>
  <c r="R232" i="3"/>
  <c r="Z232" i="3"/>
  <c r="L233" i="3"/>
  <c r="AD233" i="3"/>
  <c r="F249" i="3"/>
  <c r="L249" i="3"/>
  <c r="R249" i="3"/>
  <c r="X249" i="3"/>
  <c r="AD249" i="3"/>
  <c r="O249" i="3"/>
  <c r="AG249" i="3"/>
  <c r="L250" i="3"/>
  <c r="T250" i="3"/>
  <c r="AD250" i="3"/>
  <c r="T263" i="3"/>
  <c r="AB263" i="3"/>
  <c r="AH264" i="3"/>
  <c r="F276" i="3"/>
  <c r="L277" i="3"/>
  <c r="L276" i="3"/>
  <c r="R276" i="3"/>
  <c r="X277" i="3"/>
  <c r="X276" i="3"/>
  <c r="AD276" i="3"/>
  <c r="E275" i="3"/>
  <c r="W275" i="3"/>
  <c r="F277" i="3"/>
  <c r="U318" i="3"/>
  <c r="AA318" i="3"/>
  <c r="AG318" i="3"/>
  <c r="AG355" i="3"/>
  <c r="O355" i="3"/>
  <c r="P356" i="3"/>
  <c r="P355" i="3"/>
  <c r="AH356" i="3"/>
  <c r="AH355" i="3"/>
  <c r="AA355" i="3"/>
  <c r="F181" i="3"/>
  <c r="L181" i="3"/>
  <c r="R181" i="3"/>
  <c r="X181" i="3"/>
  <c r="AD181" i="3"/>
  <c r="F202" i="3"/>
  <c r="L202" i="3"/>
  <c r="R202" i="3"/>
  <c r="X202" i="3"/>
  <c r="AD202" i="3"/>
  <c r="F209" i="3"/>
  <c r="L209" i="3"/>
  <c r="R209" i="3"/>
  <c r="X209" i="3"/>
  <c r="AD209" i="3"/>
  <c r="F216" i="3"/>
  <c r="L216" i="3"/>
  <c r="R216" i="3"/>
  <c r="X216" i="3"/>
  <c r="AD216" i="3"/>
  <c r="E225" i="3"/>
  <c r="K225" i="3"/>
  <c r="Q225" i="3"/>
  <c r="W225" i="3"/>
  <c r="AC225" i="3"/>
  <c r="AF231" i="3"/>
  <c r="I232" i="3"/>
  <c r="AA232" i="3"/>
  <c r="E233" i="3"/>
  <c r="W233" i="3"/>
  <c r="H249" i="3"/>
  <c r="Z249" i="3"/>
  <c r="U250" i="3"/>
  <c r="Q251" i="3"/>
  <c r="AI251" i="3"/>
  <c r="J263" i="3"/>
  <c r="U263" i="3"/>
  <c r="AC263" i="3"/>
  <c r="P264" i="3"/>
  <c r="AI264" i="3"/>
  <c r="G276" i="3"/>
  <c r="G275" i="3"/>
  <c r="M277" i="3"/>
  <c r="M276" i="3"/>
  <c r="M275" i="3"/>
  <c r="S277" i="3"/>
  <c r="S276" i="3"/>
  <c r="S275" i="3"/>
  <c r="Y277" i="3"/>
  <c r="Y276" i="3"/>
  <c r="Y275" i="3"/>
  <c r="AE277" i="3"/>
  <c r="AE276" i="3"/>
  <c r="AE275" i="3"/>
  <c r="AC276" i="3"/>
  <c r="G277" i="3"/>
  <c r="AF319" i="3"/>
  <c r="E356" i="3"/>
  <c r="E355" i="3"/>
  <c r="K356" i="3"/>
  <c r="K355" i="3"/>
  <c r="Q356" i="3"/>
  <c r="Q355" i="3"/>
  <c r="W356" i="3"/>
  <c r="W355" i="3"/>
  <c r="AC356" i="3"/>
  <c r="AC355" i="3"/>
  <c r="AI356" i="3"/>
  <c r="AI355" i="3"/>
  <c r="H395" i="3"/>
  <c r="H394" i="3"/>
  <c r="T395" i="3"/>
  <c r="T394" i="3"/>
  <c r="Z395" i="3"/>
  <c r="Z394" i="3"/>
  <c r="N394" i="3"/>
  <c r="Z231" i="3"/>
  <c r="AG231" i="3"/>
  <c r="L232" i="3"/>
  <c r="T232" i="3"/>
  <c r="AD232" i="3"/>
  <c r="I249" i="3"/>
  <c r="AA249" i="3"/>
  <c r="F250" i="3"/>
  <c r="N250" i="3"/>
  <c r="X250" i="3"/>
  <c r="AF250" i="3"/>
  <c r="V263" i="3"/>
  <c r="AB264" i="3"/>
  <c r="AD300" i="3"/>
  <c r="T319" i="3"/>
  <c r="F356" i="3"/>
  <c r="L356" i="3"/>
  <c r="R356" i="3"/>
  <c r="X356" i="3"/>
  <c r="AD356" i="3"/>
  <c r="F378" i="3"/>
  <c r="R378" i="3"/>
  <c r="X378" i="3"/>
  <c r="AD378" i="3"/>
  <c r="I395" i="3"/>
  <c r="I394" i="3"/>
  <c r="O395" i="3"/>
  <c r="O394" i="3"/>
  <c r="U395" i="3"/>
  <c r="U394" i="3"/>
  <c r="AA395" i="3"/>
  <c r="AA394" i="3"/>
  <c r="AG395" i="3"/>
  <c r="AG394" i="3"/>
  <c r="AA231" i="3"/>
  <c r="U232" i="3"/>
  <c r="O250" i="3"/>
  <c r="AG250" i="3"/>
  <c r="E265" i="3"/>
  <c r="E264" i="3"/>
  <c r="E263" i="3"/>
  <c r="K265" i="3"/>
  <c r="K264" i="3"/>
  <c r="K263" i="3"/>
  <c r="Q265" i="3"/>
  <c r="Q264" i="3"/>
  <c r="Q263" i="3"/>
  <c r="W263" i="3"/>
  <c r="AC264" i="3"/>
  <c r="L302" i="3"/>
  <c r="L301" i="3"/>
  <c r="X302" i="3"/>
  <c r="X301" i="3"/>
  <c r="R300" i="3"/>
  <c r="AD301" i="3"/>
  <c r="G378" i="3"/>
  <c r="M378" i="3"/>
  <c r="S378" i="3"/>
  <c r="Y378" i="3"/>
  <c r="X263" i="3"/>
  <c r="AD263" i="3"/>
  <c r="H301" i="3"/>
  <c r="H300" i="3"/>
  <c r="N301" i="3"/>
  <c r="N300" i="3"/>
  <c r="T301" i="3"/>
  <c r="T300" i="3"/>
  <c r="Z301" i="3"/>
  <c r="Z300" i="3"/>
  <c r="AF301" i="3"/>
  <c r="AF300" i="3"/>
  <c r="H355" i="3"/>
  <c r="N355" i="3"/>
  <c r="T355" i="3"/>
  <c r="Z355" i="3"/>
  <c r="AF355" i="3"/>
  <c r="J395" i="3"/>
  <c r="P395" i="3"/>
  <c r="V395" i="3"/>
  <c r="AB395" i="3"/>
  <c r="AH395" i="3"/>
  <c r="F263" i="3"/>
  <c r="L263" i="3"/>
  <c r="R263" i="3"/>
  <c r="Y263" i="3"/>
  <c r="AE263" i="3"/>
  <c r="H275" i="3"/>
  <c r="N275" i="3"/>
  <c r="T275" i="3"/>
  <c r="Z275" i="3"/>
  <c r="AF275" i="3"/>
  <c r="I301" i="3"/>
  <c r="O301" i="3"/>
  <c r="U301" i="3"/>
  <c r="AA301" i="3"/>
  <c r="AG301" i="3"/>
  <c r="H302" i="3"/>
  <c r="T302" i="3"/>
  <c r="AF302" i="3"/>
  <c r="G319" i="3"/>
  <c r="M319" i="3"/>
  <c r="S319" i="3"/>
  <c r="Y319" i="3"/>
  <c r="Y318" i="3"/>
  <c r="AE319" i="3"/>
  <c r="AE318" i="3"/>
  <c r="AE378" i="3"/>
  <c r="F355" i="3"/>
  <c r="L355" i="3"/>
  <c r="R355" i="3"/>
  <c r="X355" i="3"/>
  <c r="AD355" i="3"/>
  <c r="H378" i="3"/>
  <c r="N378" i="3"/>
  <c r="T378" i="3"/>
  <c r="Z378" i="3"/>
  <c r="AF378" i="3"/>
  <c r="J394" i="3"/>
  <c r="P394" i="3"/>
  <c r="V394" i="3"/>
  <c r="AB394" i="3"/>
  <c r="AH394" i="3"/>
  <c r="I300" i="3"/>
  <c r="O300" i="3"/>
  <c r="U300" i="3"/>
  <c r="AA300" i="3"/>
  <c r="AG300" i="3"/>
  <c r="G355" i="3"/>
  <c r="M355" i="3"/>
  <c r="S355" i="3"/>
  <c r="Y355" i="3"/>
  <c r="AE355" i="3"/>
  <c r="I378" i="3"/>
  <c r="O378" i="3"/>
  <c r="U378" i="3"/>
  <c r="AA378" i="3"/>
  <c r="AG378" i="3"/>
  <c r="E394" i="3"/>
  <c r="K394" i="3"/>
  <c r="Q394" i="3"/>
  <c r="W394" i="3"/>
  <c r="AC394" i="3"/>
  <c r="AI394" i="3"/>
  <c r="C14" i="2"/>
  <c r="C13" i="2"/>
  <c r="C12" i="2"/>
  <c r="C11" i="2"/>
  <c r="C10" i="2"/>
  <c r="C9" i="2"/>
  <c r="C7" i="2"/>
  <c r="C6" i="2"/>
  <c r="AJ406" i="1"/>
  <c r="AJ393" i="1"/>
  <c r="AJ377" i="1"/>
  <c r="AJ316" i="1"/>
  <c r="AK318" i="1" s="1"/>
  <c r="AJ287" i="1"/>
  <c r="AJ208" i="1"/>
  <c r="AK210" i="1" s="1"/>
  <c r="AJ159" i="1"/>
  <c r="AK161" i="1" s="1"/>
  <c r="AJ152" i="1"/>
  <c r="AK154" i="1" s="1"/>
  <c r="AJ146" i="1"/>
  <c r="AJ145" i="1"/>
  <c r="AK147" i="1" s="1"/>
  <c r="AJ138" i="1"/>
  <c r="AK140" i="1" s="1"/>
  <c r="AJ96" i="1"/>
  <c r="AK98" i="1" s="1"/>
  <c r="AJ69" i="1"/>
  <c r="AJ62" i="1"/>
  <c r="AK64" i="1" s="1"/>
  <c r="AJ55" i="1"/>
  <c r="AJ44" i="1"/>
  <c r="AK46" i="1" s="1"/>
  <c r="AJ37" i="1"/>
  <c r="AK39" i="1" s="1"/>
  <c r="AJ29" i="1"/>
  <c r="AK31" i="1" s="1"/>
  <c r="AJ12" i="1"/>
  <c r="AJ11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AI393" i="1"/>
  <c r="AH393" i="1"/>
  <c r="AG393" i="1"/>
  <c r="AF393" i="1"/>
  <c r="AF14" i="2" s="1"/>
  <c r="AE393" i="1"/>
  <c r="AE14" i="2" s="1"/>
  <c r="AD393" i="1"/>
  <c r="AC393" i="1"/>
  <c r="AB393" i="1"/>
  <c r="AB14" i="2" s="1"/>
  <c r="AA393" i="1"/>
  <c r="Z393" i="1"/>
  <c r="Z14" i="2" s="1"/>
  <c r="Y393" i="1"/>
  <c r="Y14" i="2" s="1"/>
  <c r="X393" i="1"/>
  <c r="W393" i="1"/>
  <c r="W14" i="2" s="1"/>
  <c r="V393" i="1"/>
  <c r="V14" i="2" s="1"/>
  <c r="U393" i="1"/>
  <c r="T393" i="1"/>
  <c r="T14" i="2" s="1"/>
  <c r="S393" i="1"/>
  <c r="R393" i="1"/>
  <c r="Q393" i="1"/>
  <c r="P393" i="1"/>
  <c r="P14" i="2" s="1"/>
  <c r="O393" i="1"/>
  <c r="N393" i="1"/>
  <c r="N14" i="2" s="1"/>
  <c r="M393" i="1"/>
  <c r="M14" i="2" s="1"/>
  <c r="L393" i="1"/>
  <c r="L395" i="1" s="1"/>
  <c r="K393" i="1"/>
  <c r="K14" i="2" s="1"/>
  <c r="J393" i="1"/>
  <c r="J14" i="2" s="1"/>
  <c r="I393" i="1"/>
  <c r="H393" i="1"/>
  <c r="H14" i="2" s="1"/>
  <c r="G393" i="1"/>
  <c r="G14" i="2" s="1"/>
  <c r="F393" i="1"/>
  <c r="E393" i="1"/>
  <c r="D393" i="1"/>
  <c r="AI377" i="1"/>
  <c r="AI13" i="2" s="1"/>
  <c r="AH377" i="1"/>
  <c r="AH13" i="2" s="1"/>
  <c r="AG377" i="1"/>
  <c r="AG13" i="2" s="1"/>
  <c r="AF377" i="1"/>
  <c r="AF13" i="2" s="1"/>
  <c r="AE377" i="1"/>
  <c r="AE13" i="2" s="1"/>
  <c r="AD377" i="1"/>
  <c r="AC377" i="1"/>
  <c r="AC13" i="2" s="1"/>
  <c r="AB377" i="1"/>
  <c r="AB13" i="2" s="1"/>
  <c r="AA377" i="1"/>
  <c r="AA13" i="2" s="1"/>
  <c r="Z377" i="1"/>
  <c r="Z13" i="2" s="1"/>
  <c r="Y377" i="1"/>
  <c r="Y13" i="2" s="1"/>
  <c r="X377" i="1"/>
  <c r="W377" i="1"/>
  <c r="W13" i="2" s="1"/>
  <c r="V377" i="1"/>
  <c r="V13" i="2" s="1"/>
  <c r="U377" i="1"/>
  <c r="T377" i="1"/>
  <c r="T13" i="2" s="1"/>
  <c r="S377" i="1"/>
  <c r="S13" i="2" s="1"/>
  <c r="R377" i="1"/>
  <c r="Q377" i="1"/>
  <c r="P377" i="1"/>
  <c r="P13" i="2" s="1"/>
  <c r="O377" i="1"/>
  <c r="O13" i="2" s="1"/>
  <c r="N377" i="1"/>
  <c r="N13" i="2" s="1"/>
  <c r="M377" i="1"/>
  <c r="M13" i="2" s="1"/>
  <c r="L377" i="1"/>
  <c r="K377" i="1"/>
  <c r="K13" i="2" s="1"/>
  <c r="J377" i="1"/>
  <c r="J13" i="2" s="1"/>
  <c r="I377" i="1"/>
  <c r="H377" i="1"/>
  <c r="H13" i="2" s="1"/>
  <c r="G377" i="1"/>
  <c r="G13" i="2" s="1"/>
  <c r="F377" i="1"/>
  <c r="E377" i="1"/>
  <c r="E13" i="2" s="1"/>
  <c r="D377" i="1"/>
  <c r="AL378" i="1" s="1"/>
  <c r="AE356" i="1"/>
  <c r="AD356" i="1"/>
  <c r="Y356" i="1"/>
  <c r="X356" i="1"/>
  <c r="S356" i="1"/>
  <c r="R356" i="1"/>
  <c r="M356" i="1"/>
  <c r="L356" i="1"/>
  <c r="G356" i="1"/>
  <c r="F356" i="1"/>
  <c r="AF355" i="1"/>
  <c r="AE355" i="1"/>
  <c r="Z355" i="1"/>
  <c r="Y355" i="1"/>
  <c r="T355" i="1"/>
  <c r="S355" i="1"/>
  <c r="N355" i="1"/>
  <c r="M355" i="1"/>
  <c r="H355" i="1"/>
  <c r="G355" i="1"/>
  <c r="AI354" i="1"/>
  <c r="AI356" i="1" s="1"/>
  <c r="AH354" i="1"/>
  <c r="AG354" i="1"/>
  <c r="AF354" i="1"/>
  <c r="AF356" i="1" s="1"/>
  <c r="AE354" i="1"/>
  <c r="AD354" i="1"/>
  <c r="AD355" i="1" s="1"/>
  <c r="AC354" i="1"/>
  <c r="AC356" i="1" s="1"/>
  <c r="AB354" i="1"/>
  <c r="AA354" i="1"/>
  <c r="Z354" i="1"/>
  <c r="Z356" i="1" s="1"/>
  <c r="Y354" i="1"/>
  <c r="X354" i="1"/>
  <c r="X355" i="1" s="1"/>
  <c r="W354" i="1"/>
  <c r="W356" i="1" s="1"/>
  <c r="V354" i="1"/>
  <c r="U354" i="1"/>
  <c r="T354" i="1"/>
  <c r="T356" i="1" s="1"/>
  <c r="S354" i="1"/>
  <c r="R354" i="1"/>
  <c r="R355" i="1" s="1"/>
  <c r="Q354" i="1"/>
  <c r="Q356" i="1" s="1"/>
  <c r="P354" i="1"/>
  <c r="O354" i="1"/>
  <c r="N354" i="1"/>
  <c r="N356" i="1" s="1"/>
  <c r="M354" i="1"/>
  <c r="L354" i="1"/>
  <c r="L355" i="1" s="1"/>
  <c r="K354" i="1"/>
  <c r="K356" i="1" s="1"/>
  <c r="J354" i="1"/>
  <c r="I354" i="1"/>
  <c r="H354" i="1"/>
  <c r="H356" i="1" s="1"/>
  <c r="G354" i="1"/>
  <c r="F354" i="1"/>
  <c r="F355" i="1" s="1"/>
  <c r="E354" i="1"/>
  <c r="E356" i="1" s="1"/>
  <c r="D354" i="1"/>
  <c r="AI316" i="1"/>
  <c r="AJ318" i="1" s="1"/>
  <c r="AH316" i="1"/>
  <c r="AH319" i="1" s="1"/>
  <c r="AG316" i="1"/>
  <c r="AG319" i="1" s="1"/>
  <c r="AF316" i="1"/>
  <c r="AF319" i="1" s="1"/>
  <c r="AE316" i="1"/>
  <c r="AE319" i="1" s="1"/>
  <c r="AD316" i="1"/>
  <c r="AC316" i="1"/>
  <c r="AB316" i="1"/>
  <c r="AB319" i="1" s="1"/>
  <c r="AA316" i="1"/>
  <c r="AA319" i="1" s="1"/>
  <c r="Z316" i="1"/>
  <c r="Z319" i="1" s="1"/>
  <c r="Y316" i="1"/>
  <c r="X316" i="1"/>
  <c r="W316" i="1"/>
  <c r="V316" i="1"/>
  <c r="U316" i="1"/>
  <c r="U319" i="1" s="1"/>
  <c r="T316" i="1"/>
  <c r="T319" i="1" s="1"/>
  <c r="S316" i="1"/>
  <c r="S319" i="1" s="1"/>
  <c r="R316" i="1"/>
  <c r="Q316" i="1"/>
  <c r="P316" i="1"/>
  <c r="P319" i="1" s="1"/>
  <c r="O316" i="1"/>
  <c r="O319" i="1" s="1"/>
  <c r="N316" i="1"/>
  <c r="N319" i="1" s="1"/>
  <c r="M316" i="1"/>
  <c r="L316" i="1"/>
  <c r="K316" i="1"/>
  <c r="J316" i="1"/>
  <c r="J319" i="1" s="1"/>
  <c r="I316" i="1"/>
  <c r="I319" i="1" s="1"/>
  <c r="H316" i="1"/>
  <c r="H319" i="1" s="1"/>
  <c r="G316" i="1"/>
  <c r="G319" i="1" s="1"/>
  <c r="F316" i="1"/>
  <c r="E316" i="1"/>
  <c r="D316" i="1"/>
  <c r="AH302" i="1"/>
  <c r="AE302" i="1"/>
  <c r="AB302" i="1"/>
  <c r="Z302" i="1"/>
  <c r="Y302" i="1"/>
  <c r="V302" i="1"/>
  <c r="S302" i="1"/>
  <c r="P302" i="1"/>
  <c r="N302" i="1"/>
  <c r="M302" i="1"/>
  <c r="J302" i="1"/>
  <c r="G302" i="1"/>
  <c r="D302" i="1"/>
  <c r="AH301" i="1"/>
  <c r="AG301" i="1"/>
  <c r="AD301" i="1"/>
  <c r="AB301" i="1"/>
  <c r="V301" i="1"/>
  <c r="U301" i="1"/>
  <c r="P301" i="1"/>
  <c r="J301" i="1"/>
  <c r="I301" i="1"/>
  <c r="AH300" i="1"/>
  <c r="AE300" i="1"/>
  <c r="AC300" i="1"/>
  <c r="AB300" i="1"/>
  <c r="Y300" i="1"/>
  <c r="V300" i="1"/>
  <c r="S300" i="1"/>
  <c r="Q300" i="1"/>
  <c r="P300" i="1"/>
  <c r="M300" i="1"/>
  <c r="J300" i="1"/>
  <c r="G300" i="1"/>
  <c r="E300" i="1"/>
  <c r="AI299" i="1"/>
  <c r="AI300" i="1" s="1"/>
  <c r="AH299" i="1"/>
  <c r="AG299" i="1"/>
  <c r="AG302" i="1" s="1"/>
  <c r="AF299" i="1"/>
  <c r="AE299" i="1"/>
  <c r="AD299" i="1"/>
  <c r="AC299" i="1"/>
  <c r="AB299" i="1"/>
  <c r="AA299" i="1"/>
  <c r="AA302" i="1" s="1"/>
  <c r="Z299" i="1"/>
  <c r="Y299" i="1"/>
  <c r="X299" i="1"/>
  <c r="W299" i="1"/>
  <c r="W300" i="1" s="1"/>
  <c r="V299" i="1"/>
  <c r="U299" i="1"/>
  <c r="U302" i="1" s="1"/>
  <c r="T299" i="1"/>
  <c r="S299" i="1"/>
  <c r="R299" i="1"/>
  <c r="R301" i="1" s="1"/>
  <c r="Q299" i="1"/>
  <c r="P299" i="1"/>
  <c r="O299" i="1"/>
  <c r="O302" i="1" s="1"/>
  <c r="N299" i="1"/>
  <c r="M299" i="1"/>
  <c r="L299" i="1"/>
  <c r="K299" i="1"/>
  <c r="K300" i="1" s="1"/>
  <c r="J299" i="1"/>
  <c r="I299" i="1"/>
  <c r="I302" i="1" s="1"/>
  <c r="H299" i="1"/>
  <c r="G299" i="1"/>
  <c r="F299" i="1"/>
  <c r="E299" i="1"/>
  <c r="D299" i="1"/>
  <c r="AG300" i="1" s="1"/>
  <c r="AI287" i="1"/>
  <c r="AH287" i="1"/>
  <c r="AG287" i="1"/>
  <c r="AF287" i="1"/>
  <c r="AF11" i="2" s="1"/>
  <c r="AE287" i="1"/>
  <c r="AD287" i="1"/>
  <c r="AC287" i="1"/>
  <c r="AC11" i="2" s="1"/>
  <c r="AB287" i="1"/>
  <c r="AA287" i="1"/>
  <c r="Z287" i="1"/>
  <c r="Y287" i="1"/>
  <c r="X287" i="1"/>
  <c r="W287" i="1"/>
  <c r="V287" i="1"/>
  <c r="U287" i="1"/>
  <c r="T287" i="1"/>
  <c r="T11" i="2" s="1"/>
  <c r="S287" i="1"/>
  <c r="R287" i="1"/>
  <c r="Q287" i="1"/>
  <c r="Q11" i="2" s="1"/>
  <c r="P287" i="1"/>
  <c r="O287" i="1"/>
  <c r="N287" i="1"/>
  <c r="N11" i="2" s="1"/>
  <c r="M287" i="1"/>
  <c r="L287" i="1"/>
  <c r="K287" i="1"/>
  <c r="J287" i="1"/>
  <c r="I287" i="1"/>
  <c r="H287" i="1"/>
  <c r="H11" i="2" s="1"/>
  <c r="G287" i="1"/>
  <c r="F287" i="1"/>
  <c r="E287" i="1"/>
  <c r="D287" i="1"/>
  <c r="AL288" i="1" s="1"/>
  <c r="AI277" i="1"/>
  <c r="AE277" i="1"/>
  <c r="AD277" i="1"/>
  <c r="AC277" i="1"/>
  <c r="Y277" i="1"/>
  <c r="X277" i="1"/>
  <c r="W277" i="1"/>
  <c r="V277" i="1"/>
  <c r="S277" i="1"/>
  <c r="R277" i="1"/>
  <c r="Q277" i="1"/>
  <c r="M277" i="1"/>
  <c r="L277" i="1"/>
  <c r="K277" i="1"/>
  <c r="G277" i="1"/>
  <c r="F277" i="1"/>
  <c r="E277" i="1"/>
  <c r="D277" i="1"/>
  <c r="AF276" i="1"/>
  <c r="AE276" i="1"/>
  <c r="AD276" i="1"/>
  <c r="Y276" i="1"/>
  <c r="X276" i="1"/>
  <c r="T276" i="1"/>
  <c r="S276" i="1"/>
  <c r="R276" i="1"/>
  <c r="M276" i="1"/>
  <c r="L276" i="1"/>
  <c r="H276" i="1"/>
  <c r="G276" i="1"/>
  <c r="F276" i="1"/>
  <c r="AE275" i="1"/>
  <c r="S275" i="1"/>
  <c r="G275" i="1"/>
  <c r="AI274" i="1"/>
  <c r="AH274" i="1"/>
  <c r="AH277" i="1" s="1"/>
  <c r="AG274" i="1"/>
  <c r="AF274" i="1"/>
  <c r="AF277" i="1" s="1"/>
  <c r="AE274" i="1"/>
  <c r="AD274" i="1"/>
  <c r="AD275" i="1" s="1"/>
  <c r="AC274" i="1"/>
  <c r="AB274" i="1"/>
  <c r="AA274" i="1"/>
  <c r="Z274" i="1"/>
  <c r="Z277" i="1" s="1"/>
  <c r="Y274" i="1"/>
  <c r="X274" i="1"/>
  <c r="X275" i="1" s="1"/>
  <c r="W274" i="1"/>
  <c r="V274" i="1"/>
  <c r="U274" i="1"/>
  <c r="T274" i="1"/>
  <c r="T277" i="1" s="1"/>
  <c r="S274" i="1"/>
  <c r="R274" i="1"/>
  <c r="R275" i="1" s="1"/>
  <c r="Q274" i="1"/>
  <c r="P274" i="1"/>
  <c r="P277" i="1" s="1"/>
  <c r="O274" i="1"/>
  <c r="N274" i="1"/>
  <c r="N277" i="1" s="1"/>
  <c r="M274" i="1"/>
  <c r="L274" i="1"/>
  <c r="L275" i="1" s="1"/>
  <c r="K274" i="1"/>
  <c r="J274" i="1"/>
  <c r="I274" i="1"/>
  <c r="H274" i="1"/>
  <c r="H277" i="1" s="1"/>
  <c r="G274" i="1"/>
  <c r="F274" i="1"/>
  <c r="F275" i="1" s="1"/>
  <c r="E274" i="1"/>
  <c r="D274" i="1"/>
  <c r="AA275" i="1" s="1"/>
  <c r="AI265" i="1"/>
  <c r="AH265" i="1"/>
  <c r="AC265" i="1"/>
  <c r="AB265" i="1"/>
  <c r="X265" i="1"/>
  <c r="W265" i="1"/>
  <c r="V265" i="1"/>
  <c r="Q265" i="1"/>
  <c r="P265" i="1"/>
  <c r="L265" i="1"/>
  <c r="K265" i="1"/>
  <c r="J265" i="1"/>
  <c r="E265" i="1"/>
  <c r="D265" i="1"/>
  <c r="Y264" i="1"/>
  <c r="Q264" i="1"/>
  <c r="L264" i="1"/>
  <c r="K264" i="1"/>
  <c r="E264" i="1"/>
  <c r="Z263" i="1"/>
  <c r="AI262" i="1"/>
  <c r="AI264" i="1" s="1"/>
  <c r="AH262" i="1"/>
  <c r="AH264" i="1" s="1"/>
  <c r="AG262" i="1"/>
  <c r="AG265" i="1" s="1"/>
  <c r="AF262" i="1"/>
  <c r="AF265" i="1" s="1"/>
  <c r="AE262" i="1"/>
  <c r="AE263" i="1" s="1"/>
  <c r="AD262" i="1"/>
  <c r="AC262" i="1"/>
  <c r="AC264" i="1" s="1"/>
  <c r="AB262" i="1"/>
  <c r="AB264" i="1" s="1"/>
  <c r="AA262" i="1"/>
  <c r="AA265" i="1" s="1"/>
  <c r="Z262" i="1"/>
  <c r="Z265" i="1" s="1"/>
  <c r="Y262" i="1"/>
  <c r="X262" i="1"/>
  <c r="X264" i="1" s="1"/>
  <c r="W262" i="1"/>
  <c r="W264" i="1" s="1"/>
  <c r="V262" i="1"/>
  <c r="V264" i="1" s="1"/>
  <c r="U262" i="1"/>
  <c r="U265" i="1" s="1"/>
  <c r="T262" i="1"/>
  <c r="T265" i="1" s="1"/>
  <c r="S262" i="1"/>
  <c r="F263" i="1" s="1"/>
  <c r="R262" i="1"/>
  <c r="R264" i="1" s="1"/>
  <c r="Q262" i="1"/>
  <c r="P262" i="1"/>
  <c r="P264" i="1" s="1"/>
  <c r="O262" i="1"/>
  <c r="O265" i="1" s="1"/>
  <c r="N262" i="1"/>
  <c r="M262" i="1"/>
  <c r="L262" i="1"/>
  <c r="K262" i="1"/>
  <c r="J262" i="1"/>
  <c r="J264" i="1" s="1"/>
  <c r="I262" i="1"/>
  <c r="I265" i="1" s="1"/>
  <c r="H262" i="1"/>
  <c r="G262" i="1"/>
  <c r="F262" i="1"/>
  <c r="F264" i="1" s="1"/>
  <c r="E262" i="1"/>
  <c r="D262" i="1"/>
  <c r="AI251" i="1"/>
  <c r="AH251" i="1"/>
  <c r="AG251" i="1"/>
  <c r="AC251" i="1"/>
  <c r="AB251" i="1"/>
  <c r="AA251" i="1"/>
  <c r="W251" i="1"/>
  <c r="V251" i="1"/>
  <c r="U251" i="1"/>
  <c r="Q251" i="1"/>
  <c r="P251" i="1"/>
  <c r="K251" i="1"/>
  <c r="J251" i="1"/>
  <c r="E251" i="1"/>
  <c r="D251" i="1"/>
  <c r="AI250" i="1"/>
  <c r="AH250" i="1"/>
  <c r="AD250" i="1"/>
  <c r="AC250" i="1"/>
  <c r="AB250" i="1"/>
  <c r="X250" i="1"/>
  <c r="W250" i="1"/>
  <c r="V250" i="1"/>
  <c r="R250" i="1"/>
  <c r="Q250" i="1"/>
  <c r="P250" i="1"/>
  <c r="L250" i="1"/>
  <c r="K250" i="1"/>
  <c r="E250" i="1"/>
  <c r="AI249" i="1"/>
  <c r="AD249" i="1"/>
  <c r="AC249" i="1"/>
  <c r="W249" i="1"/>
  <c r="R249" i="1"/>
  <c r="Q249" i="1"/>
  <c r="K249" i="1"/>
  <c r="F249" i="1"/>
  <c r="E249" i="1"/>
  <c r="AI248" i="1"/>
  <c r="AH248" i="1"/>
  <c r="AH249" i="1" s="1"/>
  <c r="AG248" i="1"/>
  <c r="AG250" i="1" s="1"/>
  <c r="AF248" i="1"/>
  <c r="AE248" i="1"/>
  <c r="AD248" i="1"/>
  <c r="AD251" i="1" s="1"/>
  <c r="AC248" i="1"/>
  <c r="AB248" i="1"/>
  <c r="AB249" i="1" s="1"/>
  <c r="AA248" i="1"/>
  <c r="AA250" i="1" s="1"/>
  <c r="Z248" i="1"/>
  <c r="Z251" i="1" s="1"/>
  <c r="Y248" i="1"/>
  <c r="X248" i="1"/>
  <c r="X251" i="1" s="1"/>
  <c r="W248" i="1"/>
  <c r="V248" i="1"/>
  <c r="V249" i="1" s="1"/>
  <c r="U248" i="1"/>
  <c r="U250" i="1" s="1"/>
  <c r="T248" i="1"/>
  <c r="T251" i="1" s="1"/>
  <c r="S248" i="1"/>
  <c r="R248" i="1"/>
  <c r="R251" i="1" s="1"/>
  <c r="Q248" i="1"/>
  <c r="P248" i="1"/>
  <c r="P249" i="1" s="1"/>
  <c r="O248" i="1"/>
  <c r="N248" i="1"/>
  <c r="M248" i="1"/>
  <c r="L248" i="1"/>
  <c r="L251" i="1" s="1"/>
  <c r="K248" i="1"/>
  <c r="J248" i="1"/>
  <c r="J249" i="1" s="1"/>
  <c r="I248" i="1"/>
  <c r="H248" i="1"/>
  <c r="H251" i="1" s="1"/>
  <c r="G248" i="1"/>
  <c r="F248" i="1"/>
  <c r="F251" i="1" s="1"/>
  <c r="E248" i="1"/>
  <c r="D248" i="1"/>
  <c r="AG233" i="1"/>
  <c r="AE233" i="1"/>
  <c r="AC233" i="1"/>
  <c r="AA233" i="1"/>
  <c r="Z233" i="1"/>
  <c r="Y233" i="1"/>
  <c r="W233" i="1"/>
  <c r="U233" i="1"/>
  <c r="S233" i="1"/>
  <c r="Q233" i="1"/>
  <c r="O233" i="1"/>
  <c r="M233" i="1"/>
  <c r="I233" i="1"/>
  <c r="G233" i="1"/>
  <c r="D233" i="1"/>
  <c r="AF226" i="1"/>
  <c r="AE226" i="1"/>
  <c r="AD226" i="1"/>
  <c r="Z226" i="1"/>
  <c r="Y226" i="1"/>
  <c r="X226" i="1"/>
  <c r="T226" i="1"/>
  <c r="S226" i="1"/>
  <c r="R226" i="1"/>
  <c r="N226" i="1"/>
  <c r="M226" i="1"/>
  <c r="L226" i="1"/>
  <c r="H226" i="1"/>
  <c r="G226" i="1"/>
  <c r="F226" i="1"/>
  <c r="AG225" i="1"/>
  <c r="AF225" i="1"/>
  <c r="AA225" i="1"/>
  <c r="Z225" i="1"/>
  <c r="V225" i="1"/>
  <c r="U225" i="1"/>
  <c r="T225" i="1"/>
  <c r="O225" i="1"/>
  <c r="N225" i="1"/>
  <c r="I225" i="1"/>
  <c r="H225" i="1"/>
  <c r="AI223" i="1"/>
  <c r="AH223" i="1"/>
  <c r="AG223" i="1"/>
  <c r="AG226" i="1" s="1"/>
  <c r="AF223" i="1"/>
  <c r="AE223" i="1"/>
  <c r="AE225" i="1" s="1"/>
  <c r="AD223" i="1"/>
  <c r="AC223" i="1"/>
  <c r="AB223" i="1"/>
  <c r="AA223" i="1"/>
  <c r="AA226" i="1" s="1"/>
  <c r="Z223" i="1"/>
  <c r="Y223" i="1"/>
  <c r="Y225" i="1" s="1"/>
  <c r="X223" i="1"/>
  <c r="W223" i="1"/>
  <c r="V223" i="1"/>
  <c r="V226" i="1" s="1"/>
  <c r="U223" i="1"/>
  <c r="U226" i="1" s="1"/>
  <c r="T223" i="1"/>
  <c r="S223" i="1"/>
  <c r="S225" i="1" s="1"/>
  <c r="R223" i="1"/>
  <c r="Q223" i="1"/>
  <c r="P223" i="1"/>
  <c r="O223" i="1"/>
  <c r="O226" i="1" s="1"/>
  <c r="N223" i="1"/>
  <c r="M223" i="1"/>
  <c r="M225" i="1" s="1"/>
  <c r="L223" i="1"/>
  <c r="K223" i="1"/>
  <c r="J223" i="1"/>
  <c r="J226" i="1" s="1"/>
  <c r="I223" i="1"/>
  <c r="I226" i="1" s="1"/>
  <c r="H223" i="1"/>
  <c r="G223" i="1"/>
  <c r="G225" i="1" s="1"/>
  <c r="F223" i="1"/>
  <c r="E223" i="1"/>
  <c r="D223" i="1"/>
  <c r="AA224" i="1" s="1"/>
  <c r="AF218" i="1"/>
  <c r="AE218" i="1"/>
  <c r="Z218" i="1"/>
  <c r="Y218" i="1"/>
  <c r="X218" i="1"/>
  <c r="T218" i="1"/>
  <c r="S218" i="1"/>
  <c r="N218" i="1"/>
  <c r="M218" i="1"/>
  <c r="L218" i="1"/>
  <c r="H218" i="1"/>
  <c r="G218" i="1"/>
  <c r="AG217" i="1"/>
  <c r="AF217" i="1"/>
  <c r="AA217" i="1"/>
  <c r="Z217" i="1"/>
  <c r="U217" i="1"/>
  <c r="T217" i="1"/>
  <c r="O217" i="1"/>
  <c r="N217" i="1"/>
  <c r="I217" i="1"/>
  <c r="H217" i="1"/>
  <c r="AH216" i="1"/>
  <c r="AI215" i="1"/>
  <c r="AH215" i="1"/>
  <c r="AG215" i="1"/>
  <c r="AG218" i="1" s="1"/>
  <c r="AF215" i="1"/>
  <c r="AE215" i="1"/>
  <c r="AE217" i="1" s="1"/>
  <c r="AD215" i="1"/>
  <c r="AC215" i="1"/>
  <c r="AB215" i="1"/>
  <c r="AA215" i="1"/>
  <c r="AA218" i="1" s="1"/>
  <c r="Z215" i="1"/>
  <c r="Y215" i="1"/>
  <c r="Y217" i="1" s="1"/>
  <c r="X215" i="1"/>
  <c r="W215" i="1"/>
  <c r="V215" i="1"/>
  <c r="U215" i="1"/>
  <c r="U218" i="1" s="1"/>
  <c r="T215" i="1"/>
  <c r="S215" i="1"/>
  <c r="S217" i="1" s="1"/>
  <c r="R215" i="1"/>
  <c r="Q215" i="1"/>
  <c r="P215" i="1"/>
  <c r="O215" i="1"/>
  <c r="O218" i="1" s="1"/>
  <c r="N215" i="1"/>
  <c r="M215" i="1"/>
  <c r="M217" i="1" s="1"/>
  <c r="L215" i="1"/>
  <c r="K215" i="1"/>
  <c r="J215" i="1"/>
  <c r="I215" i="1"/>
  <c r="I218" i="1" s="1"/>
  <c r="H215" i="1"/>
  <c r="G215" i="1"/>
  <c r="G217" i="1" s="1"/>
  <c r="F215" i="1"/>
  <c r="E215" i="1"/>
  <c r="D215" i="1"/>
  <c r="AI208" i="1"/>
  <c r="AI195" i="1" s="1"/>
  <c r="AI9" i="2" s="1"/>
  <c r="AH208" i="1"/>
  <c r="AH195" i="1" s="1"/>
  <c r="AH9" i="2" s="1"/>
  <c r="AG208" i="1"/>
  <c r="AG211" i="1" s="1"/>
  <c r="AF208" i="1"/>
  <c r="AF211" i="1" s="1"/>
  <c r="AE208" i="1"/>
  <c r="AD208" i="1"/>
  <c r="AD195" i="1" s="1"/>
  <c r="AC208" i="1"/>
  <c r="AB208" i="1"/>
  <c r="AB195" i="1" s="1"/>
  <c r="AB9" i="2" s="1"/>
  <c r="AA208" i="1"/>
  <c r="AA211" i="1" s="1"/>
  <c r="Z208" i="1"/>
  <c r="Z195" i="1" s="1"/>
  <c r="Z9" i="2" s="1"/>
  <c r="Y208" i="1"/>
  <c r="Y211" i="1" s="1"/>
  <c r="X208" i="1"/>
  <c r="X211" i="1" s="1"/>
  <c r="W208" i="1"/>
  <c r="W195" i="1" s="1"/>
  <c r="W9" i="2" s="1"/>
  <c r="V208" i="1"/>
  <c r="U208" i="1"/>
  <c r="U211" i="1" s="1"/>
  <c r="T208" i="1"/>
  <c r="T195" i="1" s="1"/>
  <c r="T9" i="2" s="1"/>
  <c r="S208" i="1"/>
  <c r="S195" i="1" s="1"/>
  <c r="R208" i="1"/>
  <c r="R195" i="1" s="1"/>
  <c r="Q208" i="1"/>
  <c r="P208" i="1"/>
  <c r="P195" i="1" s="1"/>
  <c r="P9" i="2" s="1"/>
  <c r="O208" i="1"/>
  <c r="O211" i="1" s="1"/>
  <c r="N208" i="1"/>
  <c r="N211" i="1" s="1"/>
  <c r="M208" i="1"/>
  <c r="M211" i="1" s="1"/>
  <c r="L208" i="1"/>
  <c r="L211" i="1" s="1"/>
  <c r="K208" i="1"/>
  <c r="K195" i="1" s="1"/>
  <c r="K9" i="2" s="1"/>
  <c r="J208" i="1"/>
  <c r="J195" i="1" s="1"/>
  <c r="J9" i="2" s="1"/>
  <c r="I208" i="1"/>
  <c r="I211" i="1" s="1"/>
  <c r="H208" i="1"/>
  <c r="H195" i="1" s="1"/>
  <c r="H9" i="2" s="1"/>
  <c r="G208" i="1"/>
  <c r="F208" i="1"/>
  <c r="F195" i="1" s="1"/>
  <c r="E208" i="1"/>
  <c r="D208" i="1"/>
  <c r="AL209" i="1" s="1"/>
  <c r="AF204" i="1"/>
  <c r="AE204" i="1"/>
  <c r="AD204" i="1"/>
  <c r="Z204" i="1"/>
  <c r="Y204" i="1"/>
  <c r="X204" i="1"/>
  <c r="T204" i="1"/>
  <c r="S204" i="1"/>
  <c r="R204" i="1"/>
  <c r="N204" i="1"/>
  <c r="M204" i="1"/>
  <c r="L204" i="1"/>
  <c r="H204" i="1"/>
  <c r="G204" i="1"/>
  <c r="F204" i="1"/>
  <c r="AG203" i="1"/>
  <c r="AF203" i="1"/>
  <c r="AA203" i="1"/>
  <c r="Z203" i="1"/>
  <c r="U203" i="1"/>
  <c r="T203" i="1"/>
  <c r="O203" i="1"/>
  <c r="N203" i="1"/>
  <c r="I203" i="1"/>
  <c r="H203" i="1"/>
  <c r="AI201" i="1"/>
  <c r="AH201" i="1"/>
  <c r="AG201" i="1"/>
  <c r="AG204" i="1" s="1"/>
  <c r="AF201" i="1"/>
  <c r="AE201" i="1"/>
  <c r="AE203" i="1" s="1"/>
  <c r="AD201" i="1"/>
  <c r="AC201" i="1"/>
  <c r="AB201" i="1"/>
  <c r="AA201" i="1"/>
  <c r="AA204" i="1" s="1"/>
  <c r="Z201" i="1"/>
  <c r="Y201" i="1"/>
  <c r="Y203" i="1" s="1"/>
  <c r="X201" i="1"/>
  <c r="W201" i="1"/>
  <c r="V201" i="1"/>
  <c r="V202" i="1" s="1"/>
  <c r="U201" i="1"/>
  <c r="U204" i="1" s="1"/>
  <c r="T201" i="1"/>
  <c r="S201" i="1"/>
  <c r="S203" i="1" s="1"/>
  <c r="R201" i="1"/>
  <c r="Q201" i="1"/>
  <c r="P201" i="1"/>
  <c r="O201" i="1"/>
  <c r="O204" i="1" s="1"/>
  <c r="N201" i="1"/>
  <c r="M201" i="1"/>
  <c r="M203" i="1" s="1"/>
  <c r="L201" i="1"/>
  <c r="K201" i="1"/>
  <c r="J201" i="1"/>
  <c r="J202" i="1" s="1"/>
  <c r="I201" i="1"/>
  <c r="I204" i="1" s="1"/>
  <c r="H201" i="1"/>
  <c r="G201" i="1"/>
  <c r="G203" i="1" s="1"/>
  <c r="F201" i="1"/>
  <c r="E201" i="1"/>
  <c r="D201" i="1"/>
  <c r="AA202" i="1" s="1"/>
  <c r="AE195" i="1"/>
  <c r="AE9" i="2" s="1"/>
  <c r="AC195" i="1"/>
  <c r="AC9" i="2" s="1"/>
  <c r="Y195" i="1"/>
  <c r="Y9" i="2" s="1"/>
  <c r="Q195" i="1"/>
  <c r="Q9" i="2" s="1"/>
  <c r="M195" i="1"/>
  <c r="M9" i="2" s="1"/>
  <c r="G195" i="1"/>
  <c r="E195" i="1"/>
  <c r="E9" i="2" s="1"/>
  <c r="AF183" i="1"/>
  <c r="AE183" i="1"/>
  <c r="AD183" i="1"/>
  <c r="Z183" i="1"/>
  <c r="Y183" i="1"/>
  <c r="X183" i="1"/>
  <c r="T183" i="1"/>
  <c r="S183" i="1"/>
  <c r="R183" i="1"/>
  <c r="N183" i="1"/>
  <c r="M183" i="1"/>
  <c r="L183" i="1"/>
  <c r="H183" i="1"/>
  <c r="G183" i="1"/>
  <c r="F183" i="1"/>
  <c r="AG182" i="1"/>
  <c r="AF182" i="1"/>
  <c r="AA182" i="1"/>
  <c r="Z182" i="1"/>
  <c r="U182" i="1"/>
  <c r="T182" i="1"/>
  <c r="O182" i="1"/>
  <c r="N182" i="1"/>
  <c r="I182" i="1"/>
  <c r="H182" i="1"/>
  <c r="AA181" i="1"/>
  <c r="V181" i="1"/>
  <c r="O181" i="1"/>
  <c r="AI180" i="1"/>
  <c r="AH180" i="1"/>
  <c r="AG180" i="1"/>
  <c r="AG183" i="1" s="1"/>
  <c r="AF180" i="1"/>
  <c r="AF181" i="1" s="1"/>
  <c r="AE180" i="1"/>
  <c r="AE182" i="1" s="1"/>
  <c r="AD180" i="1"/>
  <c r="AC180" i="1"/>
  <c r="AB180" i="1"/>
  <c r="AA180" i="1"/>
  <c r="AA183" i="1" s="1"/>
  <c r="Z180" i="1"/>
  <c r="Z181" i="1" s="1"/>
  <c r="Y180" i="1"/>
  <c r="Y182" i="1" s="1"/>
  <c r="X180" i="1"/>
  <c r="W180" i="1"/>
  <c r="V180" i="1"/>
  <c r="U180" i="1"/>
  <c r="U183" i="1" s="1"/>
  <c r="T180" i="1"/>
  <c r="T181" i="1" s="1"/>
  <c r="S180" i="1"/>
  <c r="S182" i="1" s="1"/>
  <c r="R180" i="1"/>
  <c r="Q180" i="1"/>
  <c r="P180" i="1"/>
  <c r="O180" i="1"/>
  <c r="O183" i="1" s="1"/>
  <c r="N180" i="1"/>
  <c r="N181" i="1" s="1"/>
  <c r="M180" i="1"/>
  <c r="M182" i="1" s="1"/>
  <c r="L180" i="1"/>
  <c r="K180" i="1"/>
  <c r="J180" i="1"/>
  <c r="I180" i="1"/>
  <c r="I183" i="1" s="1"/>
  <c r="H180" i="1"/>
  <c r="H181" i="1" s="1"/>
  <c r="G180" i="1"/>
  <c r="G182" i="1" s="1"/>
  <c r="F180" i="1"/>
  <c r="E180" i="1"/>
  <c r="D180" i="1"/>
  <c r="AF176" i="1"/>
  <c r="AE176" i="1"/>
  <c r="AD176" i="1"/>
  <c r="Z176" i="1"/>
  <c r="Y176" i="1"/>
  <c r="X176" i="1"/>
  <c r="T176" i="1"/>
  <c r="S176" i="1"/>
  <c r="R176" i="1"/>
  <c r="N176" i="1"/>
  <c r="M176" i="1"/>
  <c r="L176" i="1"/>
  <c r="H176" i="1"/>
  <c r="G176" i="1"/>
  <c r="F176" i="1"/>
  <c r="AG175" i="1"/>
  <c r="AF175" i="1"/>
  <c r="AA175" i="1"/>
  <c r="Z175" i="1"/>
  <c r="U175" i="1"/>
  <c r="T175" i="1"/>
  <c r="O175" i="1"/>
  <c r="N175" i="1"/>
  <c r="I175" i="1"/>
  <c r="H175" i="1"/>
  <c r="AI173" i="1"/>
  <c r="AH173" i="1"/>
  <c r="AG173" i="1"/>
  <c r="AG176" i="1" s="1"/>
  <c r="AF173" i="1"/>
  <c r="AE173" i="1"/>
  <c r="AE175" i="1" s="1"/>
  <c r="AD173" i="1"/>
  <c r="AC173" i="1"/>
  <c r="AB173" i="1"/>
  <c r="AA173" i="1"/>
  <c r="AA176" i="1" s="1"/>
  <c r="Z173" i="1"/>
  <c r="Y173" i="1"/>
  <c r="Y175" i="1" s="1"/>
  <c r="X173" i="1"/>
  <c r="W173" i="1"/>
  <c r="V173" i="1"/>
  <c r="V174" i="1" s="1"/>
  <c r="U173" i="1"/>
  <c r="U176" i="1" s="1"/>
  <c r="T173" i="1"/>
  <c r="S173" i="1"/>
  <c r="S175" i="1" s="1"/>
  <c r="R173" i="1"/>
  <c r="Q173" i="1"/>
  <c r="P173" i="1"/>
  <c r="O173" i="1"/>
  <c r="O176" i="1" s="1"/>
  <c r="N173" i="1"/>
  <c r="M173" i="1"/>
  <c r="M175" i="1" s="1"/>
  <c r="L173" i="1"/>
  <c r="K173" i="1"/>
  <c r="J173" i="1"/>
  <c r="J174" i="1" s="1"/>
  <c r="I173" i="1"/>
  <c r="I176" i="1" s="1"/>
  <c r="H173" i="1"/>
  <c r="G173" i="1"/>
  <c r="G175" i="1" s="1"/>
  <c r="F173" i="1"/>
  <c r="E173" i="1"/>
  <c r="D173" i="1"/>
  <c r="AA174" i="1" s="1"/>
  <c r="AI159" i="1"/>
  <c r="AH159" i="1"/>
  <c r="AG159" i="1"/>
  <c r="AG162" i="1" s="1"/>
  <c r="AF159" i="1"/>
  <c r="AE159" i="1"/>
  <c r="AF161" i="1" s="1"/>
  <c r="AD159" i="1"/>
  <c r="AD162" i="1" s="1"/>
  <c r="AC159" i="1"/>
  <c r="AB159" i="1"/>
  <c r="AA159" i="1"/>
  <c r="AA162" i="1" s="1"/>
  <c r="Z159" i="1"/>
  <c r="Y159" i="1"/>
  <c r="Y162" i="1" s="1"/>
  <c r="X159" i="1"/>
  <c r="X162" i="1" s="1"/>
  <c r="W159" i="1"/>
  <c r="V159" i="1"/>
  <c r="U159" i="1"/>
  <c r="U162" i="1" s="1"/>
  <c r="T159" i="1"/>
  <c r="S159" i="1"/>
  <c r="S162" i="1" s="1"/>
  <c r="R159" i="1"/>
  <c r="R162" i="1" s="1"/>
  <c r="Q159" i="1"/>
  <c r="P159" i="1"/>
  <c r="O159" i="1"/>
  <c r="O162" i="1" s="1"/>
  <c r="N159" i="1"/>
  <c r="N162" i="1" s="1"/>
  <c r="M159" i="1"/>
  <c r="M162" i="1" s="1"/>
  <c r="L159" i="1"/>
  <c r="L162" i="1" s="1"/>
  <c r="K159" i="1"/>
  <c r="J159" i="1"/>
  <c r="I159" i="1"/>
  <c r="I162" i="1" s="1"/>
  <c r="H159" i="1"/>
  <c r="G159" i="1"/>
  <c r="G162" i="1" s="1"/>
  <c r="F159" i="1"/>
  <c r="F162" i="1" s="1"/>
  <c r="E159" i="1"/>
  <c r="D159" i="1"/>
  <c r="AI152" i="1"/>
  <c r="AH152" i="1"/>
  <c r="AG152" i="1"/>
  <c r="AG155" i="1" s="1"/>
  <c r="AF152" i="1"/>
  <c r="AF155" i="1" s="1"/>
  <c r="AE152" i="1"/>
  <c r="AD152" i="1"/>
  <c r="AC152" i="1"/>
  <c r="AB152" i="1"/>
  <c r="AA152" i="1"/>
  <c r="AA155" i="1" s="1"/>
  <c r="Z152" i="1"/>
  <c r="Z155" i="1" s="1"/>
  <c r="Y152" i="1"/>
  <c r="X152" i="1"/>
  <c r="W152" i="1"/>
  <c r="V152" i="1"/>
  <c r="U152" i="1"/>
  <c r="U155" i="1" s="1"/>
  <c r="T152" i="1"/>
  <c r="T155" i="1" s="1"/>
  <c r="S152" i="1"/>
  <c r="S155" i="1" s="1"/>
  <c r="R152" i="1"/>
  <c r="Q152" i="1"/>
  <c r="P152" i="1"/>
  <c r="O152" i="1"/>
  <c r="O155" i="1" s="1"/>
  <c r="N152" i="1"/>
  <c r="N155" i="1" s="1"/>
  <c r="M152" i="1"/>
  <c r="L152" i="1"/>
  <c r="L155" i="1" s="1"/>
  <c r="K152" i="1"/>
  <c r="K155" i="1" s="1"/>
  <c r="J152" i="1"/>
  <c r="I152" i="1"/>
  <c r="H152" i="1"/>
  <c r="H155" i="1" s="1"/>
  <c r="G152" i="1"/>
  <c r="G155" i="1" s="1"/>
  <c r="F152" i="1"/>
  <c r="E152" i="1"/>
  <c r="E155" i="1" s="1"/>
  <c r="D152" i="1"/>
  <c r="AI148" i="1"/>
  <c r="AI145" i="1"/>
  <c r="AJ147" i="1" s="1"/>
  <c r="AH145" i="1"/>
  <c r="AG145" i="1"/>
  <c r="AF145" i="1"/>
  <c r="AF148" i="1" s="1"/>
  <c r="AE145" i="1"/>
  <c r="AD145" i="1"/>
  <c r="AC145" i="1"/>
  <c r="AC148" i="1" s="1"/>
  <c r="AB145" i="1"/>
  <c r="AA145" i="1"/>
  <c r="Z145" i="1"/>
  <c r="Z147" i="1" s="1"/>
  <c r="Y145" i="1"/>
  <c r="X145" i="1"/>
  <c r="X147" i="1" s="1"/>
  <c r="W145" i="1"/>
  <c r="W148" i="1" s="1"/>
  <c r="V145" i="1"/>
  <c r="U145" i="1"/>
  <c r="T145" i="1"/>
  <c r="S145" i="1"/>
  <c r="R145" i="1"/>
  <c r="R147" i="1" s="1"/>
  <c r="Q145" i="1"/>
  <c r="Q148" i="1" s="1"/>
  <c r="P145" i="1"/>
  <c r="P147" i="1" s="1"/>
  <c r="O145" i="1"/>
  <c r="N145" i="1"/>
  <c r="M145" i="1"/>
  <c r="L145" i="1"/>
  <c r="L147" i="1" s="1"/>
  <c r="K145" i="1"/>
  <c r="K148" i="1" s="1"/>
  <c r="J145" i="1"/>
  <c r="I145" i="1"/>
  <c r="H145" i="1"/>
  <c r="G145" i="1"/>
  <c r="F145" i="1"/>
  <c r="E145" i="1"/>
  <c r="E148" i="1" s="1"/>
  <c r="D145" i="1"/>
  <c r="AI138" i="1"/>
  <c r="AI141" i="1" s="1"/>
  <c r="AH138" i="1"/>
  <c r="AH140" i="1" s="1"/>
  <c r="AG138" i="1"/>
  <c r="AF138" i="1"/>
  <c r="AF141" i="1" s="1"/>
  <c r="AE138" i="1"/>
  <c r="AD138" i="1"/>
  <c r="AC138" i="1"/>
  <c r="AB138" i="1"/>
  <c r="AA138" i="1"/>
  <c r="AA141" i="1" s="1"/>
  <c r="Z138" i="1"/>
  <c r="Z141" i="1" s="1"/>
  <c r="Y138" i="1"/>
  <c r="X138" i="1"/>
  <c r="W138" i="1"/>
  <c r="W141" i="1" s="1"/>
  <c r="V138" i="1"/>
  <c r="U138" i="1"/>
  <c r="T138" i="1"/>
  <c r="T141" i="1" s="1"/>
  <c r="S138" i="1"/>
  <c r="R138" i="1"/>
  <c r="Q138" i="1"/>
  <c r="Q141" i="1" s="1"/>
  <c r="P138" i="1"/>
  <c r="P141" i="1" s="1"/>
  <c r="O138" i="1"/>
  <c r="N138" i="1"/>
  <c r="N141" i="1" s="1"/>
  <c r="M138" i="1"/>
  <c r="L138" i="1"/>
  <c r="K138" i="1"/>
  <c r="J138" i="1"/>
  <c r="J141" i="1" s="1"/>
  <c r="I138" i="1"/>
  <c r="H138" i="1"/>
  <c r="G138" i="1"/>
  <c r="G141" i="1" s="1"/>
  <c r="F138" i="1"/>
  <c r="E138" i="1"/>
  <c r="E141" i="1" s="1"/>
  <c r="D138" i="1"/>
  <c r="AL139" i="1" s="1"/>
  <c r="AI96" i="1"/>
  <c r="AH96" i="1"/>
  <c r="AH99" i="1" s="1"/>
  <c r="AG96" i="1"/>
  <c r="AG99" i="1" s="1"/>
  <c r="AF96" i="1"/>
  <c r="AE96" i="1"/>
  <c r="AE99" i="1" s="1"/>
  <c r="AD96" i="1"/>
  <c r="AC96" i="1"/>
  <c r="AB96" i="1"/>
  <c r="AB99" i="1" s="1"/>
  <c r="AA96" i="1"/>
  <c r="Z96" i="1"/>
  <c r="Z99" i="1" s="1"/>
  <c r="Y96" i="1"/>
  <c r="Y99" i="1" s="1"/>
  <c r="X96" i="1"/>
  <c r="W96" i="1"/>
  <c r="V96" i="1"/>
  <c r="V99" i="1" s="1"/>
  <c r="U96" i="1"/>
  <c r="U99" i="1" s="1"/>
  <c r="T96" i="1"/>
  <c r="T98" i="1" s="1"/>
  <c r="S96" i="1"/>
  <c r="S99" i="1" s="1"/>
  <c r="R96" i="1"/>
  <c r="Q96" i="1"/>
  <c r="P96" i="1"/>
  <c r="P99" i="1" s="1"/>
  <c r="O96" i="1"/>
  <c r="N96" i="1"/>
  <c r="N99" i="1" s="1"/>
  <c r="M96" i="1"/>
  <c r="M99" i="1" s="1"/>
  <c r="L96" i="1"/>
  <c r="K96" i="1"/>
  <c r="J96" i="1"/>
  <c r="J99" i="1" s="1"/>
  <c r="I96" i="1"/>
  <c r="I99" i="1" s="1"/>
  <c r="H96" i="1"/>
  <c r="G96" i="1"/>
  <c r="G99" i="1" s="1"/>
  <c r="F96" i="1"/>
  <c r="E96" i="1"/>
  <c r="D96" i="1"/>
  <c r="AH83" i="1"/>
  <c r="AF83" i="1"/>
  <c r="AF7" i="2" s="1"/>
  <c r="AE83" i="1"/>
  <c r="AA83" i="1"/>
  <c r="Y83" i="1"/>
  <c r="Y7" i="2" s="1"/>
  <c r="V83" i="1"/>
  <c r="T83" i="1"/>
  <c r="T7" i="2" s="1"/>
  <c r="S83" i="1"/>
  <c r="P83" i="1"/>
  <c r="N83" i="1"/>
  <c r="N7" i="2" s="1"/>
  <c r="J83" i="1"/>
  <c r="G83" i="1"/>
  <c r="G7" i="2" s="1"/>
  <c r="AI69" i="1"/>
  <c r="AH69" i="1"/>
  <c r="AH72" i="1" s="1"/>
  <c r="AG69" i="1"/>
  <c r="AG72" i="1" s="1"/>
  <c r="AF69" i="1"/>
  <c r="AE69" i="1"/>
  <c r="AE72" i="1" s="1"/>
  <c r="AD69" i="1"/>
  <c r="AC69" i="1"/>
  <c r="AB69" i="1"/>
  <c r="AB72" i="1" s="1"/>
  <c r="AA69" i="1"/>
  <c r="AA72" i="1" s="1"/>
  <c r="Z69" i="1"/>
  <c r="Y69" i="1"/>
  <c r="Y72" i="1" s="1"/>
  <c r="X69" i="1"/>
  <c r="W69" i="1"/>
  <c r="V69" i="1"/>
  <c r="V72" i="1" s="1"/>
  <c r="U69" i="1"/>
  <c r="U72" i="1" s="1"/>
  <c r="T69" i="1"/>
  <c r="S69" i="1"/>
  <c r="S72" i="1" s="1"/>
  <c r="R69" i="1"/>
  <c r="Q69" i="1"/>
  <c r="P69" i="1"/>
  <c r="P72" i="1" s="1"/>
  <c r="O69" i="1"/>
  <c r="O72" i="1" s="1"/>
  <c r="N69" i="1"/>
  <c r="M69" i="1"/>
  <c r="M72" i="1" s="1"/>
  <c r="L69" i="1"/>
  <c r="K69" i="1"/>
  <c r="J69" i="1"/>
  <c r="J72" i="1" s="1"/>
  <c r="I69" i="1"/>
  <c r="I72" i="1" s="1"/>
  <c r="H69" i="1"/>
  <c r="G69" i="1"/>
  <c r="G72" i="1" s="1"/>
  <c r="F69" i="1"/>
  <c r="E69" i="1"/>
  <c r="D69" i="1"/>
  <c r="AI62" i="1"/>
  <c r="AH62" i="1"/>
  <c r="AH65" i="1" s="1"/>
  <c r="AG62" i="1"/>
  <c r="AG65" i="1" s="1"/>
  <c r="AF62" i="1"/>
  <c r="AE62" i="1"/>
  <c r="AE65" i="1" s="1"/>
  <c r="AD62" i="1"/>
  <c r="AC62" i="1"/>
  <c r="AB62" i="1"/>
  <c r="AB65" i="1" s="1"/>
  <c r="AA62" i="1"/>
  <c r="AA65" i="1" s="1"/>
  <c r="Z62" i="1"/>
  <c r="Y62" i="1"/>
  <c r="Y65" i="1" s="1"/>
  <c r="X62" i="1"/>
  <c r="X65" i="1" s="1"/>
  <c r="W62" i="1"/>
  <c r="V62" i="1"/>
  <c r="V65" i="1" s="1"/>
  <c r="U62" i="1"/>
  <c r="U65" i="1" s="1"/>
  <c r="T62" i="1"/>
  <c r="S62" i="1"/>
  <c r="S65" i="1" s="1"/>
  <c r="R62" i="1"/>
  <c r="Q62" i="1"/>
  <c r="P62" i="1"/>
  <c r="P65" i="1" s="1"/>
  <c r="O62" i="1"/>
  <c r="O65" i="1" s="1"/>
  <c r="N62" i="1"/>
  <c r="M62" i="1"/>
  <c r="M65" i="1" s="1"/>
  <c r="L62" i="1"/>
  <c r="L65" i="1" s="1"/>
  <c r="K62" i="1"/>
  <c r="J62" i="1"/>
  <c r="J65" i="1" s="1"/>
  <c r="I62" i="1"/>
  <c r="I65" i="1" s="1"/>
  <c r="H62" i="1"/>
  <c r="G62" i="1"/>
  <c r="G65" i="1" s="1"/>
  <c r="F62" i="1"/>
  <c r="E62" i="1"/>
  <c r="D62" i="1"/>
  <c r="AL63" i="1" s="1"/>
  <c r="AI55" i="1"/>
  <c r="AH55" i="1"/>
  <c r="AG55" i="1"/>
  <c r="AG58" i="1" s="1"/>
  <c r="AF55" i="1"/>
  <c r="AE55" i="1"/>
  <c r="AE58" i="1" s="1"/>
  <c r="AD55" i="1"/>
  <c r="AC55" i="1"/>
  <c r="AB55" i="1"/>
  <c r="AB58" i="1" s="1"/>
  <c r="AA55" i="1"/>
  <c r="AA58" i="1" s="1"/>
  <c r="Z55" i="1"/>
  <c r="Y55" i="1"/>
  <c r="Y58" i="1" s="1"/>
  <c r="X55" i="1"/>
  <c r="X58" i="1" s="1"/>
  <c r="W55" i="1"/>
  <c r="V55" i="1"/>
  <c r="V58" i="1" s="1"/>
  <c r="U55" i="1"/>
  <c r="U58" i="1" s="1"/>
  <c r="T55" i="1"/>
  <c r="S55" i="1"/>
  <c r="S58" i="1" s="1"/>
  <c r="R55" i="1"/>
  <c r="Q55" i="1"/>
  <c r="P55" i="1"/>
  <c r="P58" i="1" s="1"/>
  <c r="O55" i="1"/>
  <c r="O58" i="1" s="1"/>
  <c r="N55" i="1"/>
  <c r="M55" i="1"/>
  <c r="M58" i="1" s="1"/>
  <c r="L55" i="1"/>
  <c r="L58" i="1" s="1"/>
  <c r="K55" i="1"/>
  <c r="K56" i="1" s="1"/>
  <c r="J55" i="1"/>
  <c r="J58" i="1" s="1"/>
  <c r="I55" i="1"/>
  <c r="I58" i="1" s="1"/>
  <c r="H55" i="1"/>
  <c r="G55" i="1"/>
  <c r="G58" i="1" s="1"/>
  <c r="F55" i="1"/>
  <c r="E55" i="1"/>
  <c r="D55" i="1"/>
  <c r="AI44" i="1"/>
  <c r="AH44" i="1"/>
  <c r="AH47" i="1" s="1"/>
  <c r="AG44" i="1"/>
  <c r="AG47" i="1" s="1"/>
  <c r="AF44" i="1"/>
  <c r="AE44" i="1"/>
  <c r="AE47" i="1" s="1"/>
  <c r="AD44" i="1"/>
  <c r="AC44" i="1"/>
  <c r="AB44" i="1"/>
  <c r="AB47" i="1" s="1"/>
  <c r="AA44" i="1"/>
  <c r="AA47" i="1" s="1"/>
  <c r="Z44" i="1"/>
  <c r="Y44" i="1"/>
  <c r="Y47" i="1" s="1"/>
  <c r="X44" i="1"/>
  <c r="X47" i="1" s="1"/>
  <c r="W44" i="1"/>
  <c r="V44" i="1"/>
  <c r="V47" i="1" s="1"/>
  <c r="U44" i="1"/>
  <c r="U47" i="1" s="1"/>
  <c r="T44" i="1"/>
  <c r="S44" i="1"/>
  <c r="R44" i="1"/>
  <c r="Q44" i="1"/>
  <c r="P44" i="1"/>
  <c r="P47" i="1" s="1"/>
  <c r="O44" i="1"/>
  <c r="O47" i="1" s="1"/>
  <c r="N44" i="1"/>
  <c r="M44" i="1"/>
  <c r="M47" i="1" s="1"/>
  <c r="L44" i="1"/>
  <c r="L47" i="1" s="1"/>
  <c r="K44" i="1"/>
  <c r="K45" i="1" s="1"/>
  <c r="J44" i="1"/>
  <c r="J47" i="1" s="1"/>
  <c r="I44" i="1"/>
  <c r="I47" i="1" s="1"/>
  <c r="H44" i="1"/>
  <c r="G44" i="1"/>
  <c r="G47" i="1" s="1"/>
  <c r="F44" i="1"/>
  <c r="E44" i="1"/>
  <c r="D44" i="1"/>
  <c r="AL45" i="1" s="1"/>
  <c r="AI37" i="1"/>
  <c r="AI40" i="1" s="1"/>
  <c r="AH37" i="1"/>
  <c r="AH40" i="1" s="1"/>
  <c r="AG37" i="1"/>
  <c r="AG40" i="1" s="1"/>
  <c r="AF37" i="1"/>
  <c r="AE37" i="1"/>
  <c r="AE39" i="1" s="1"/>
  <c r="AD37" i="1"/>
  <c r="AD40" i="1" s="1"/>
  <c r="AC37" i="1"/>
  <c r="AC40" i="1" s="1"/>
  <c r="AB37" i="1"/>
  <c r="AB40" i="1" s="1"/>
  <c r="AA37" i="1"/>
  <c r="AA40" i="1" s="1"/>
  <c r="Z37" i="1"/>
  <c r="Y37" i="1"/>
  <c r="X37" i="1"/>
  <c r="W37" i="1"/>
  <c r="V37" i="1"/>
  <c r="V40" i="1" s="1"/>
  <c r="U37" i="1"/>
  <c r="U40" i="1" s="1"/>
  <c r="T37" i="1"/>
  <c r="S37" i="1"/>
  <c r="S40" i="1" s="1"/>
  <c r="R37" i="1"/>
  <c r="Q37" i="1"/>
  <c r="Q40" i="1" s="1"/>
  <c r="P37" i="1"/>
  <c r="P40" i="1" s="1"/>
  <c r="O37" i="1"/>
  <c r="O40" i="1" s="1"/>
  <c r="N37" i="1"/>
  <c r="M37" i="1"/>
  <c r="L37" i="1"/>
  <c r="K37" i="1"/>
  <c r="K40" i="1" s="1"/>
  <c r="J37" i="1"/>
  <c r="J40" i="1" s="1"/>
  <c r="I37" i="1"/>
  <c r="I40" i="1" s="1"/>
  <c r="H37" i="1"/>
  <c r="G37" i="1"/>
  <c r="F37" i="1"/>
  <c r="F40" i="1" s="1"/>
  <c r="E37" i="1"/>
  <c r="E40" i="1" s="1"/>
  <c r="D37" i="1"/>
  <c r="AL38" i="1" s="1"/>
  <c r="AI29" i="1"/>
  <c r="AI32" i="1" s="1"/>
  <c r="AH29" i="1"/>
  <c r="AH32" i="1" s="1"/>
  <c r="AG29" i="1"/>
  <c r="AG32" i="1" s="1"/>
  <c r="AF29" i="1"/>
  <c r="AE29" i="1"/>
  <c r="AD29" i="1"/>
  <c r="AC29" i="1"/>
  <c r="AC32" i="1" s="1"/>
  <c r="AB29" i="1"/>
  <c r="AB32" i="1" s="1"/>
  <c r="AA29" i="1"/>
  <c r="AA32" i="1" s="1"/>
  <c r="Z29" i="1"/>
  <c r="Y29" i="1"/>
  <c r="X29" i="1"/>
  <c r="X32" i="1" s="1"/>
  <c r="W29" i="1"/>
  <c r="W32" i="1" s="1"/>
  <c r="V29" i="1"/>
  <c r="V32" i="1" s="1"/>
  <c r="U29" i="1"/>
  <c r="U32" i="1" s="1"/>
  <c r="T29" i="1"/>
  <c r="S29" i="1"/>
  <c r="R29" i="1"/>
  <c r="R32" i="1" s="1"/>
  <c r="Q29" i="1"/>
  <c r="Q32" i="1" s="1"/>
  <c r="P29" i="1"/>
  <c r="P32" i="1" s="1"/>
  <c r="O29" i="1"/>
  <c r="O32" i="1" s="1"/>
  <c r="N29" i="1"/>
  <c r="M29" i="1"/>
  <c r="L29" i="1"/>
  <c r="K29" i="1"/>
  <c r="K32" i="1" s="1"/>
  <c r="J29" i="1"/>
  <c r="J32" i="1" s="1"/>
  <c r="I29" i="1"/>
  <c r="I32" i="1" s="1"/>
  <c r="H29" i="1"/>
  <c r="G29" i="1"/>
  <c r="F29" i="1"/>
  <c r="F32" i="1" s="1"/>
  <c r="E29" i="1"/>
  <c r="E32" i="1" s="1"/>
  <c r="D29" i="1"/>
  <c r="AL30" i="1" s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V9" i="4" l="1"/>
  <c r="N196" i="3"/>
  <c r="Q135" i="3"/>
  <c r="AK133" i="3"/>
  <c r="AL133" i="3"/>
  <c r="AK84" i="3"/>
  <c r="AL84" i="3"/>
  <c r="AC394" i="1"/>
  <c r="AK395" i="1"/>
  <c r="AJ395" i="1"/>
  <c r="D14" i="2"/>
  <c r="AL394" i="1"/>
  <c r="AK394" i="1"/>
  <c r="Z11" i="2"/>
  <c r="AH11" i="2"/>
  <c r="AA11" i="2"/>
  <c r="AI11" i="2"/>
  <c r="W11" i="2"/>
  <c r="V11" i="2"/>
  <c r="AK160" i="1"/>
  <c r="AL160" i="1"/>
  <c r="AK153" i="1"/>
  <c r="AL153" i="1"/>
  <c r="AK146" i="1"/>
  <c r="AL146" i="1"/>
  <c r="AB140" i="1"/>
  <c r="M83" i="1"/>
  <c r="AB83" i="1"/>
  <c r="AF98" i="1"/>
  <c r="AJ83" i="1"/>
  <c r="AK97" i="1"/>
  <c r="AL97" i="1"/>
  <c r="K70" i="1"/>
  <c r="D72" i="1"/>
  <c r="AL70" i="1"/>
  <c r="AK70" i="1"/>
  <c r="AK72" i="1" s="1"/>
  <c r="AJ70" i="1"/>
  <c r="AK71" i="1"/>
  <c r="K63" i="1"/>
  <c r="AI63" i="1"/>
  <c r="AJ64" i="1"/>
  <c r="AJ57" i="1"/>
  <c r="E56" i="1"/>
  <c r="Q45" i="1"/>
  <c r="W45" i="1"/>
  <c r="E45" i="1"/>
  <c r="M39" i="1"/>
  <c r="H39" i="1"/>
  <c r="R39" i="1"/>
  <c r="Z39" i="1"/>
  <c r="G31" i="1"/>
  <c r="U196" i="3"/>
  <c r="AE196" i="3"/>
  <c r="AE198" i="3"/>
  <c r="AH198" i="3"/>
  <c r="AG198" i="3"/>
  <c r="P196" i="3"/>
  <c r="Y196" i="3"/>
  <c r="D198" i="3"/>
  <c r="AG196" i="3"/>
  <c r="M196" i="3"/>
  <c r="AJ196" i="3"/>
  <c r="AK196" i="3"/>
  <c r="M198" i="3"/>
  <c r="AI135" i="3"/>
  <c r="AJ10" i="4"/>
  <c r="AK134" i="3"/>
  <c r="V85" i="3"/>
  <c r="P85" i="3"/>
  <c r="U86" i="3"/>
  <c r="O86" i="3"/>
  <c r="AJ7" i="4"/>
  <c r="AK85" i="3"/>
  <c r="AJ65" i="3"/>
  <c r="I134" i="3"/>
  <c r="H10" i="4"/>
  <c r="I85" i="3"/>
  <c r="H7" i="4"/>
  <c r="AH135" i="3"/>
  <c r="AH10" i="4"/>
  <c r="AH15" i="4" s="1"/>
  <c r="AA198" i="3"/>
  <c r="AA9" i="4"/>
  <c r="AI196" i="3"/>
  <c r="AI9" i="4"/>
  <c r="F198" i="3"/>
  <c r="F9" i="4"/>
  <c r="F15" i="4" s="1"/>
  <c r="F26" i="4" s="1"/>
  <c r="Z198" i="3"/>
  <c r="Z9" i="4"/>
  <c r="U198" i="3"/>
  <c r="U9" i="4"/>
  <c r="U15" i="4" s="1"/>
  <c r="U25" i="4" s="1"/>
  <c r="AF198" i="3"/>
  <c r="AF9" i="4"/>
  <c r="AF15" i="4" s="1"/>
  <c r="AF23" i="4" s="1"/>
  <c r="S84" i="3"/>
  <c r="D7" i="4"/>
  <c r="Q198" i="3"/>
  <c r="Q9" i="4"/>
  <c r="Q15" i="4" s="1"/>
  <c r="Q25" i="4" s="1"/>
  <c r="W197" i="3"/>
  <c r="W9" i="4"/>
  <c r="W15" i="4" s="1"/>
  <c r="I198" i="3"/>
  <c r="I9" i="4"/>
  <c r="K135" i="3"/>
  <c r="K10" i="4"/>
  <c r="K15" i="4" s="1"/>
  <c r="V135" i="3"/>
  <c r="V10" i="4"/>
  <c r="J135" i="3"/>
  <c r="J10" i="4"/>
  <c r="T198" i="3"/>
  <c r="T9" i="4"/>
  <c r="T15" i="4" s="1"/>
  <c r="Y198" i="3"/>
  <c r="Y9" i="4"/>
  <c r="AB86" i="3"/>
  <c r="AB7" i="4"/>
  <c r="D135" i="3"/>
  <c r="D10" i="4"/>
  <c r="P135" i="3"/>
  <c r="P10" i="4"/>
  <c r="S15" i="4"/>
  <c r="S23" i="4" s="1"/>
  <c r="J85" i="3"/>
  <c r="J7" i="4"/>
  <c r="AC198" i="3"/>
  <c r="AC9" i="4"/>
  <c r="AC15" i="4" s="1"/>
  <c r="P198" i="3"/>
  <c r="P9" i="4"/>
  <c r="G196" i="3"/>
  <c r="G9" i="4"/>
  <c r="AA85" i="3"/>
  <c r="Z7" i="4"/>
  <c r="AA135" i="3"/>
  <c r="AA10" i="4"/>
  <c r="N198" i="3"/>
  <c r="N9" i="4"/>
  <c r="H198" i="3"/>
  <c r="H9" i="4"/>
  <c r="H15" i="4" s="1"/>
  <c r="V196" i="3"/>
  <c r="D9" i="4"/>
  <c r="AJ197" i="3"/>
  <c r="M86" i="3"/>
  <c r="M7" i="4"/>
  <c r="AH134" i="3"/>
  <c r="AG10" i="4"/>
  <c r="AG15" i="4" s="1"/>
  <c r="N135" i="3"/>
  <c r="N10" i="4"/>
  <c r="I135" i="3"/>
  <c r="I10" i="4"/>
  <c r="G198" i="3"/>
  <c r="X198" i="3"/>
  <c r="X9" i="4"/>
  <c r="AD198" i="3"/>
  <c r="AD9" i="4"/>
  <c r="AB198" i="3"/>
  <c r="AB9" i="4"/>
  <c r="O85" i="3"/>
  <c r="N7" i="4"/>
  <c r="AJ85" i="3"/>
  <c r="AI7" i="4"/>
  <c r="L198" i="3"/>
  <c r="L9" i="4"/>
  <c r="R198" i="3"/>
  <c r="R9" i="4"/>
  <c r="J198" i="3"/>
  <c r="J9" i="4"/>
  <c r="O15" i="4"/>
  <c r="AE26" i="3"/>
  <c r="AE6" i="4"/>
  <c r="R26" i="3"/>
  <c r="R6" i="4"/>
  <c r="AK25" i="3"/>
  <c r="AJ405" i="3"/>
  <c r="AJ407" i="3" s="1"/>
  <c r="AJ6" i="4"/>
  <c r="G26" i="3"/>
  <c r="G6" i="4"/>
  <c r="M26" i="3"/>
  <c r="M6" i="4"/>
  <c r="Y25" i="3"/>
  <c r="X6" i="4"/>
  <c r="Y26" i="3"/>
  <c r="Y6" i="4"/>
  <c r="E26" i="3"/>
  <c r="E6" i="4"/>
  <c r="AK24" i="3"/>
  <c r="D6" i="4"/>
  <c r="AD26" i="3"/>
  <c r="AD6" i="4"/>
  <c r="AJ32" i="3"/>
  <c r="AI233" i="1"/>
  <c r="E233" i="1"/>
  <c r="H233" i="1"/>
  <c r="AJ63" i="1"/>
  <c r="Q63" i="1"/>
  <c r="D65" i="1"/>
  <c r="AK63" i="1"/>
  <c r="AH63" i="1"/>
  <c r="X394" i="1"/>
  <c r="X14" i="2"/>
  <c r="I395" i="1"/>
  <c r="I14" i="2"/>
  <c r="Q395" i="1"/>
  <c r="Q14" i="2"/>
  <c r="AG395" i="1"/>
  <c r="AG14" i="2"/>
  <c r="AE394" i="1"/>
  <c r="R394" i="1"/>
  <c r="R14" i="2"/>
  <c r="AH14" i="2"/>
  <c r="K395" i="1"/>
  <c r="S394" i="1"/>
  <c r="S14" i="2"/>
  <c r="AA395" i="1"/>
  <c r="AA14" i="2"/>
  <c r="AI394" i="1"/>
  <c r="AI14" i="2"/>
  <c r="L394" i="1"/>
  <c r="L14" i="2"/>
  <c r="E394" i="1"/>
  <c r="W395" i="1"/>
  <c r="O395" i="1"/>
  <c r="O14" i="2"/>
  <c r="W394" i="1"/>
  <c r="E395" i="1"/>
  <c r="E14" i="2"/>
  <c r="U395" i="1"/>
  <c r="U14" i="2"/>
  <c r="AC395" i="1"/>
  <c r="AC14" i="2"/>
  <c r="K394" i="1"/>
  <c r="X395" i="1"/>
  <c r="AJ14" i="2"/>
  <c r="F394" i="1"/>
  <c r="F14" i="2"/>
  <c r="AD394" i="1"/>
  <c r="AD14" i="2"/>
  <c r="M394" i="1"/>
  <c r="AI395" i="1"/>
  <c r="AJ394" i="1"/>
  <c r="AJ379" i="1"/>
  <c r="J379" i="1"/>
  <c r="I13" i="2"/>
  <c r="Q378" i="1"/>
  <c r="Q13" i="2"/>
  <c r="R379" i="1"/>
  <c r="R13" i="2"/>
  <c r="V379" i="1"/>
  <c r="U13" i="2"/>
  <c r="AJ378" i="1"/>
  <c r="AK378" i="1"/>
  <c r="D13" i="2"/>
  <c r="F379" i="1"/>
  <c r="F13" i="2"/>
  <c r="AD379" i="1"/>
  <c r="AD13" i="2"/>
  <c r="AK379" i="1"/>
  <c r="AJ13" i="2"/>
  <c r="L379" i="1"/>
  <c r="L13" i="2"/>
  <c r="X379" i="1"/>
  <c r="X13" i="2"/>
  <c r="O11" i="2"/>
  <c r="E11" i="2"/>
  <c r="D319" i="1"/>
  <c r="J11" i="2"/>
  <c r="K11" i="2"/>
  <c r="AB11" i="2"/>
  <c r="I290" i="1"/>
  <c r="I11" i="2"/>
  <c r="Y290" i="1"/>
  <c r="Y11" i="2"/>
  <c r="AG290" i="1"/>
  <c r="AG11" i="2"/>
  <c r="X290" i="1"/>
  <c r="X11" i="2"/>
  <c r="R290" i="1"/>
  <c r="R11" i="2"/>
  <c r="G290" i="1"/>
  <c r="G11" i="2"/>
  <c r="P290" i="1"/>
  <c r="P11" i="2"/>
  <c r="S288" i="1"/>
  <c r="S11" i="2"/>
  <c r="AK288" i="1"/>
  <c r="D11" i="2"/>
  <c r="L290" i="1"/>
  <c r="L11" i="2"/>
  <c r="AK289" i="1"/>
  <c r="AJ11" i="2"/>
  <c r="AE290" i="1"/>
  <c r="AE11" i="2"/>
  <c r="M290" i="1"/>
  <c r="M11" i="2"/>
  <c r="U290" i="1"/>
  <c r="U11" i="2"/>
  <c r="AJ288" i="1"/>
  <c r="F290" i="1"/>
  <c r="F11" i="2"/>
  <c r="AD290" i="1"/>
  <c r="AD11" i="2"/>
  <c r="AJ289" i="1"/>
  <c r="R198" i="1"/>
  <c r="R9" i="2"/>
  <c r="AJ195" i="1"/>
  <c r="G198" i="1"/>
  <c r="G9" i="2"/>
  <c r="D195" i="1"/>
  <c r="AL196" i="1" s="1"/>
  <c r="AK209" i="1"/>
  <c r="H210" i="1"/>
  <c r="AJ209" i="1"/>
  <c r="AJ210" i="1"/>
  <c r="F198" i="1"/>
  <c r="F9" i="2"/>
  <c r="AD198" i="1"/>
  <c r="AD9" i="2"/>
  <c r="S198" i="1"/>
  <c r="S9" i="2"/>
  <c r="Z211" i="1"/>
  <c r="AJ161" i="1"/>
  <c r="T160" i="1"/>
  <c r="J160" i="1"/>
  <c r="N160" i="1"/>
  <c r="H160" i="1"/>
  <c r="AJ160" i="1"/>
  <c r="AJ153" i="1"/>
  <c r="AJ154" i="1"/>
  <c r="AA154" i="1"/>
  <c r="T146" i="1"/>
  <c r="F147" i="1"/>
  <c r="AD147" i="1"/>
  <c r="D141" i="1"/>
  <c r="AK139" i="1"/>
  <c r="AJ139" i="1"/>
  <c r="AJ140" i="1"/>
  <c r="P86" i="1"/>
  <c r="P7" i="2"/>
  <c r="H98" i="1"/>
  <c r="S86" i="1"/>
  <c r="S7" i="2"/>
  <c r="AH86" i="1"/>
  <c r="AH7" i="2"/>
  <c r="AK85" i="1"/>
  <c r="AJ7" i="2"/>
  <c r="G86" i="1"/>
  <c r="D83" i="1"/>
  <c r="AL84" i="1" s="1"/>
  <c r="V86" i="1"/>
  <c r="V7" i="2"/>
  <c r="Y86" i="1"/>
  <c r="AA98" i="1"/>
  <c r="AJ97" i="1"/>
  <c r="AJ98" i="1"/>
  <c r="J86" i="1"/>
  <c r="J7" i="2"/>
  <c r="AA86" i="1"/>
  <c r="AA7" i="2"/>
  <c r="M86" i="1"/>
  <c r="M7" i="2"/>
  <c r="AB86" i="1"/>
  <c r="AB7" i="2"/>
  <c r="AE86" i="1"/>
  <c r="AE7" i="2"/>
  <c r="O98" i="1"/>
  <c r="AJ71" i="1"/>
  <c r="AI56" i="1"/>
  <c r="AJ56" i="1"/>
  <c r="AH58" i="1"/>
  <c r="D58" i="1"/>
  <c r="AK56" i="1"/>
  <c r="AC56" i="1"/>
  <c r="AK57" i="1"/>
  <c r="W56" i="1"/>
  <c r="Q56" i="1"/>
  <c r="AI45" i="1"/>
  <c r="D47" i="1"/>
  <c r="AK45" i="1"/>
  <c r="AC45" i="1"/>
  <c r="P46" i="1"/>
  <c r="AJ45" i="1"/>
  <c r="AJ46" i="1"/>
  <c r="D40" i="1"/>
  <c r="AK38" i="1"/>
  <c r="T39" i="1"/>
  <c r="AJ38" i="1"/>
  <c r="AJ39" i="1"/>
  <c r="G39" i="1"/>
  <c r="S31" i="1"/>
  <c r="AE31" i="1"/>
  <c r="Y31" i="1"/>
  <c r="AD31" i="1"/>
  <c r="M31" i="1"/>
  <c r="D32" i="1"/>
  <c r="AK30" i="1"/>
  <c r="L31" i="1"/>
  <c r="AJ30" i="1"/>
  <c r="AJ31" i="1"/>
  <c r="K23" i="1"/>
  <c r="K6" i="2" s="1"/>
  <c r="I196" i="3"/>
  <c r="O196" i="3"/>
  <c r="F196" i="3"/>
  <c r="V197" i="3"/>
  <c r="E196" i="3"/>
  <c r="AG197" i="3"/>
  <c r="AB196" i="3"/>
  <c r="Z196" i="3"/>
  <c r="AF197" i="3"/>
  <c r="AH197" i="3"/>
  <c r="AF196" i="3"/>
  <c r="J196" i="3"/>
  <c r="J197" i="3"/>
  <c r="E198" i="3"/>
  <c r="AH196" i="3"/>
  <c r="T196" i="3"/>
  <c r="E197" i="3"/>
  <c r="G197" i="3"/>
  <c r="AC197" i="3"/>
  <c r="AI197" i="3"/>
  <c r="H196" i="3"/>
  <c r="M197" i="3"/>
  <c r="AD196" i="3"/>
  <c r="S196" i="3"/>
  <c r="Q196" i="3"/>
  <c r="R197" i="3"/>
  <c r="Q197" i="3"/>
  <c r="H197" i="3"/>
  <c r="I197" i="3"/>
  <c r="N197" i="3"/>
  <c r="K196" i="3"/>
  <c r="AH84" i="3"/>
  <c r="AB85" i="3"/>
  <c r="AJ84" i="3"/>
  <c r="U197" i="3"/>
  <c r="AJ134" i="3"/>
  <c r="AJ25" i="3"/>
  <c r="G84" i="3"/>
  <c r="V84" i="3"/>
  <c r="AD84" i="3"/>
  <c r="AA84" i="3"/>
  <c r="W198" i="3"/>
  <c r="K197" i="3"/>
  <c r="X196" i="3"/>
  <c r="W196" i="3"/>
  <c r="Z197" i="3"/>
  <c r="R196" i="3"/>
  <c r="L196" i="3"/>
  <c r="AI198" i="3"/>
  <c r="Y197" i="3"/>
  <c r="F197" i="3"/>
  <c r="L197" i="3"/>
  <c r="K198" i="3"/>
  <c r="X197" i="3"/>
  <c r="AE197" i="3"/>
  <c r="AD197" i="3"/>
  <c r="AC196" i="3"/>
  <c r="AB197" i="3"/>
  <c r="AA196" i="3"/>
  <c r="AA197" i="3"/>
  <c r="O197" i="3"/>
  <c r="S197" i="3"/>
  <c r="S198" i="3"/>
  <c r="O198" i="3"/>
  <c r="P197" i="3"/>
  <c r="T197" i="3"/>
  <c r="AJ133" i="3"/>
  <c r="AB134" i="3"/>
  <c r="Q134" i="3"/>
  <c r="AI134" i="3"/>
  <c r="J134" i="3"/>
  <c r="I133" i="3"/>
  <c r="N133" i="3"/>
  <c r="O134" i="3"/>
  <c r="J133" i="3"/>
  <c r="P134" i="3"/>
  <c r="V134" i="3"/>
  <c r="O135" i="3"/>
  <c r="AC134" i="3"/>
  <c r="AH133" i="3"/>
  <c r="AI133" i="3"/>
  <c r="K133" i="3"/>
  <c r="V133" i="3"/>
  <c r="AB135" i="3"/>
  <c r="O133" i="3"/>
  <c r="AA133" i="3"/>
  <c r="P133" i="3"/>
  <c r="AB133" i="3"/>
  <c r="Q133" i="3"/>
  <c r="L405" i="3"/>
  <c r="L407" i="3" s="1"/>
  <c r="AC133" i="3"/>
  <c r="F405" i="3"/>
  <c r="F407" i="3" s="1"/>
  <c r="AC135" i="3"/>
  <c r="K134" i="3"/>
  <c r="R84" i="3"/>
  <c r="D86" i="3"/>
  <c r="J86" i="3"/>
  <c r="L84" i="3"/>
  <c r="M84" i="3"/>
  <c r="I84" i="3"/>
  <c r="P84" i="3"/>
  <c r="X84" i="3"/>
  <c r="Y84" i="3"/>
  <c r="F84" i="3"/>
  <c r="AE84" i="3"/>
  <c r="U84" i="3"/>
  <c r="O84" i="3"/>
  <c r="Q405" i="3"/>
  <c r="Q407" i="3" s="1"/>
  <c r="AB84" i="3"/>
  <c r="J84" i="3"/>
  <c r="AG84" i="3"/>
  <c r="AJ24" i="3"/>
  <c r="R405" i="3"/>
  <c r="R407" i="3" s="1"/>
  <c r="S25" i="3"/>
  <c r="G405" i="3"/>
  <c r="G407" i="3" s="1"/>
  <c r="L26" i="3"/>
  <c r="Y405" i="3"/>
  <c r="Y407" i="3" s="1"/>
  <c r="S26" i="3"/>
  <c r="X26" i="3"/>
  <c r="E25" i="3"/>
  <c r="X405" i="3"/>
  <c r="X407" i="3" s="1"/>
  <c r="L25" i="3"/>
  <c r="AC405" i="3"/>
  <c r="AC407" i="3" s="1"/>
  <c r="AC24" i="3"/>
  <c r="F26" i="3"/>
  <c r="M405" i="3"/>
  <c r="M407" i="3" s="1"/>
  <c r="X24" i="3"/>
  <c r="AC25" i="3"/>
  <c r="G25" i="3"/>
  <c r="M25" i="3"/>
  <c r="AC26" i="3"/>
  <c r="F25" i="3"/>
  <c r="AD25" i="3"/>
  <c r="AD405" i="3"/>
  <c r="AD407" i="3" s="1"/>
  <c r="Q26" i="3"/>
  <c r="R25" i="3"/>
  <c r="AE25" i="3"/>
  <c r="R24" i="3"/>
  <c r="Q25" i="3"/>
  <c r="F24" i="3"/>
  <c r="AH405" i="3"/>
  <c r="AH407" i="3" s="1"/>
  <c r="AH26" i="3"/>
  <c r="AH25" i="3"/>
  <c r="AH24" i="3"/>
  <c r="AF86" i="3"/>
  <c r="AF85" i="3"/>
  <c r="AF84" i="3"/>
  <c r="AG85" i="3"/>
  <c r="K405" i="3"/>
  <c r="K407" i="3" s="1"/>
  <c r="K25" i="3"/>
  <c r="K24" i="3"/>
  <c r="K26" i="3"/>
  <c r="W85" i="3"/>
  <c r="W84" i="3"/>
  <c r="X85" i="3"/>
  <c r="W86" i="3"/>
  <c r="Z86" i="3"/>
  <c r="Z84" i="3"/>
  <c r="Z85" i="3"/>
  <c r="V405" i="3"/>
  <c r="V407" i="3" s="1"/>
  <c r="V25" i="3"/>
  <c r="V26" i="3"/>
  <c r="V24" i="3"/>
  <c r="AE135" i="3"/>
  <c r="AE133" i="3"/>
  <c r="AE134" i="3"/>
  <c r="S135" i="3"/>
  <c r="S133" i="3"/>
  <c r="S134" i="3"/>
  <c r="G135" i="3"/>
  <c r="G134" i="3"/>
  <c r="G133" i="3"/>
  <c r="AF135" i="3"/>
  <c r="AF134" i="3"/>
  <c r="AF133" i="3"/>
  <c r="Z405" i="3"/>
  <c r="Z407" i="3" s="1"/>
  <c r="Z26" i="3"/>
  <c r="Z24" i="3"/>
  <c r="Z25" i="3"/>
  <c r="AE405" i="3"/>
  <c r="AE407" i="3" s="1"/>
  <c r="AD133" i="3"/>
  <c r="AD135" i="3"/>
  <c r="AD134" i="3"/>
  <c r="T135" i="3"/>
  <c r="T133" i="3"/>
  <c r="T134" i="3"/>
  <c r="L24" i="3"/>
  <c r="AD24" i="3"/>
  <c r="I405" i="3"/>
  <c r="I407" i="3" s="1"/>
  <c r="I26" i="3"/>
  <c r="I25" i="3"/>
  <c r="I24" i="3"/>
  <c r="E24" i="3"/>
  <c r="T405" i="3"/>
  <c r="T407" i="3" s="1"/>
  <c r="T26" i="3"/>
  <c r="T24" i="3"/>
  <c r="T25" i="3"/>
  <c r="W405" i="3"/>
  <c r="W407" i="3" s="1"/>
  <c r="W25" i="3"/>
  <c r="W26" i="3"/>
  <c r="W24" i="3"/>
  <c r="U405" i="3"/>
  <c r="U407" i="3" s="1"/>
  <c r="U26" i="3"/>
  <c r="U24" i="3"/>
  <c r="U25" i="3"/>
  <c r="Z135" i="3"/>
  <c r="Z134" i="3"/>
  <c r="Z133" i="3"/>
  <c r="T86" i="3"/>
  <c r="T85" i="3"/>
  <c r="T84" i="3"/>
  <c r="P405" i="3"/>
  <c r="P407" i="3" s="1"/>
  <c r="P26" i="3"/>
  <c r="P25" i="3"/>
  <c r="P24" i="3"/>
  <c r="AF405" i="3"/>
  <c r="AF407" i="3" s="1"/>
  <c r="AF26" i="3"/>
  <c r="AF24" i="3"/>
  <c r="AF25" i="3"/>
  <c r="U134" i="3"/>
  <c r="U135" i="3"/>
  <c r="U133" i="3"/>
  <c r="R133" i="3"/>
  <c r="R135" i="3"/>
  <c r="R134" i="3"/>
  <c r="F133" i="3"/>
  <c r="F134" i="3"/>
  <c r="F135" i="3"/>
  <c r="AC85" i="3"/>
  <c r="AC84" i="3"/>
  <c r="AD85" i="3"/>
  <c r="AC86" i="3"/>
  <c r="E85" i="3"/>
  <c r="E84" i="3"/>
  <c r="F85" i="3"/>
  <c r="E86" i="3"/>
  <c r="AA405" i="3"/>
  <c r="AA407" i="3" s="1"/>
  <c r="AA26" i="3"/>
  <c r="AA24" i="3"/>
  <c r="AA25" i="3"/>
  <c r="W133" i="3"/>
  <c r="W134" i="3"/>
  <c r="W135" i="3"/>
  <c r="AG405" i="3"/>
  <c r="AG407" i="3" s="1"/>
  <c r="AG26" i="3"/>
  <c r="AG24" i="3"/>
  <c r="AG25" i="3"/>
  <c r="H405" i="3"/>
  <c r="H407" i="3" s="1"/>
  <c r="H26" i="3"/>
  <c r="H24" i="3"/>
  <c r="H25" i="3"/>
  <c r="N86" i="3"/>
  <c r="N85" i="3"/>
  <c r="N84" i="3"/>
  <c r="J405" i="3"/>
  <c r="J407" i="3" s="1"/>
  <c r="J26" i="3"/>
  <c r="J24" i="3"/>
  <c r="J25" i="3"/>
  <c r="M135" i="3"/>
  <c r="M133" i="3"/>
  <c r="M134" i="3"/>
  <c r="N405" i="3"/>
  <c r="N407" i="3" s="1"/>
  <c r="N26" i="3"/>
  <c r="N24" i="3"/>
  <c r="N25" i="3"/>
  <c r="S405" i="3"/>
  <c r="S407" i="3" s="1"/>
  <c r="U85" i="3"/>
  <c r="AI85" i="3"/>
  <c r="AI84" i="3"/>
  <c r="AI86" i="3"/>
  <c r="N134" i="3"/>
  <c r="X133" i="3"/>
  <c r="X134" i="3"/>
  <c r="X135" i="3"/>
  <c r="AB405" i="3"/>
  <c r="AB407" i="3" s="1"/>
  <c r="AB25" i="3"/>
  <c r="AB26" i="3"/>
  <c r="AB24" i="3"/>
  <c r="E133" i="3"/>
  <c r="E135" i="3"/>
  <c r="E134" i="3"/>
  <c r="H135" i="3"/>
  <c r="H134" i="3"/>
  <c r="H133" i="3"/>
  <c r="H86" i="3"/>
  <c r="H84" i="3"/>
  <c r="H85" i="3"/>
  <c r="X25" i="3"/>
  <c r="D405" i="3"/>
  <c r="D407" i="3" s="1"/>
  <c r="AE24" i="3"/>
  <c r="G24" i="3"/>
  <c r="Y24" i="3"/>
  <c r="M24" i="3"/>
  <c r="D26" i="3"/>
  <c r="S24" i="3"/>
  <c r="Y135" i="3"/>
  <c r="Y134" i="3"/>
  <c r="Y133" i="3"/>
  <c r="AG134" i="3"/>
  <c r="AG133" i="3"/>
  <c r="AG135" i="3"/>
  <c r="L133" i="3"/>
  <c r="L134" i="3"/>
  <c r="L135" i="3"/>
  <c r="AI405" i="3"/>
  <c r="AI407" i="3" s="1"/>
  <c r="AI25" i="3"/>
  <c r="AI24" i="3"/>
  <c r="AI26" i="3"/>
  <c r="AA134" i="3"/>
  <c r="Q85" i="3"/>
  <c r="Q84" i="3"/>
  <c r="Q86" i="3"/>
  <c r="R85" i="3"/>
  <c r="K85" i="3"/>
  <c r="K84" i="3"/>
  <c r="L85" i="3"/>
  <c r="K86" i="3"/>
  <c r="O405" i="3"/>
  <c r="O407" i="3" s="1"/>
  <c r="O26" i="3"/>
  <c r="O24" i="3"/>
  <c r="O25" i="3"/>
  <c r="Q24" i="3"/>
  <c r="E405" i="3"/>
  <c r="E407" i="3" s="1"/>
  <c r="J394" i="1"/>
  <c r="P394" i="1"/>
  <c r="V394" i="1"/>
  <c r="AB394" i="1"/>
  <c r="AH394" i="1"/>
  <c r="Q394" i="1"/>
  <c r="P395" i="1"/>
  <c r="AB395" i="1"/>
  <c r="F395" i="1"/>
  <c r="R395" i="1"/>
  <c r="AD395" i="1"/>
  <c r="G395" i="1"/>
  <c r="M395" i="1"/>
  <c r="S395" i="1"/>
  <c r="Y395" i="1"/>
  <c r="AE395" i="1"/>
  <c r="G394" i="1"/>
  <c r="Y394" i="1"/>
  <c r="J395" i="1"/>
  <c r="V395" i="1"/>
  <c r="AH395" i="1"/>
  <c r="H395" i="1"/>
  <c r="N395" i="1"/>
  <c r="T395" i="1"/>
  <c r="Z395" i="1"/>
  <c r="AF395" i="1"/>
  <c r="AH379" i="1"/>
  <c r="H378" i="1"/>
  <c r="N378" i="1"/>
  <c r="T378" i="1"/>
  <c r="Z378" i="1"/>
  <c r="AF378" i="1"/>
  <c r="AE379" i="1"/>
  <c r="W378" i="1"/>
  <c r="AG378" i="1"/>
  <c r="AC378" i="1"/>
  <c r="N379" i="1"/>
  <c r="Z379" i="1"/>
  <c r="J378" i="1"/>
  <c r="P378" i="1"/>
  <c r="V378" i="1"/>
  <c r="AB378" i="1"/>
  <c r="AH378" i="1"/>
  <c r="O379" i="1"/>
  <c r="AA379" i="1"/>
  <c r="E379" i="1"/>
  <c r="K379" i="1"/>
  <c r="Q379" i="1"/>
  <c r="W379" i="1"/>
  <c r="AC379" i="1"/>
  <c r="AI379" i="1"/>
  <c r="AI378" i="1"/>
  <c r="P379" i="1"/>
  <c r="AB379" i="1"/>
  <c r="E378" i="1"/>
  <c r="H379" i="1"/>
  <c r="T379" i="1"/>
  <c r="AF379" i="1"/>
  <c r="G379" i="1"/>
  <c r="M379" i="1"/>
  <c r="S379" i="1"/>
  <c r="Y379" i="1"/>
  <c r="K378" i="1"/>
  <c r="I379" i="1"/>
  <c r="U379" i="1"/>
  <c r="AG379" i="1"/>
  <c r="AB318" i="1"/>
  <c r="V319" i="1"/>
  <c r="AG318" i="1"/>
  <c r="M319" i="1"/>
  <c r="Y319" i="1"/>
  <c r="V318" i="1"/>
  <c r="AH318" i="1"/>
  <c r="U318" i="1"/>
  <c r="AJ196" i="1"/>
  <c r="L289" i="1"/>
  <c r="H288" i="1"/>
  <c r="T288" i="1"/>
  <c r="AE288" i="1"/>
  <c r="S290" i="1"/>
  <c r="AA288" i="1"/>
  <c r="V289" i="1"/>
  <c r="AH288" i="1"/>
  <c r="U289" i="1"/>
  <c r="X289" i="1"/>
  <c r="G288" i="1"/>
  <c r="V209" i="1"/>
  <c r="T211" i="1"/>
  <c r="L195" i="1"/>
  <c r="L197" i="1" s="1"/>
  <c r="X195" i="1"/>
  <c r="G210" i="1"/>
  <c r="M210" i="1"/>
  <c r="S210" i="1"/>
  <c r="Y210" i="1"/>
  <c r="AE210" i="1"/>
  <c r="Z210" i="1"/>
  <c r="J196" i="1"/>
  <c r="H196" i="1"/>
  <c r="H198" i="1"/>
  <c r="H197" i="1"/>
  <c r="T196" i="1"/>
  <c r="T198" i="1"/>
  <c r="T197" i="1"/>
  <c r="Z196" i="1"/>
  <c r="Z197" i="1"/>
  <c r="Z198" i="1"/>
  <c r="AE197" i="1"/>
  <c r="I210" i="1"/>
  <c r="N195" i="1"/>
  <c r="N9" i="2" s="1"/>
  <c r="AF195" i="1"/>
  <c r="AF9" i="2" s="1"/>
  <c r="AE198" i="1"/>
  <c r="N210" i="1"/>
  <c r="AF210" i="1"/>
  <c r="AE211" i="1"/>
  <c r="G197" i="1"/>
  <c r="Y197" i="1"/>
  <c r="I195" i="1"/>
  <c r="I9" i="2" s="1"/>
  <c r="O195" i="1"/>
  <c r="U195" i="1"/>
  <c r="U9" i="2" s="1"/>
  <c r="AA195" i="1"/>
  <c r="AG195" i="1"/>
  <c r="O209" i="1"/>
  <c r="O210" i="1"/>
  <c r="AG210" i="1"/>
  <c r="S211" i="1"/>
  <c r="S197" i="1"/>
  <c r="V195" i="1"/>
  <c r="T210" i="1"/>
  <c r="G211" i="1"/>
  <c r="AA210" i="1"/>
  <c r="M198" i="1"/>
  <c r="Y198" i="1"/>
  <c r="H209" i="1"/>
  <c r="N209" i="1"/>
  <c r="T209" i="1"/>
  <c r="Z209" i="1"/>
  <c r="AF209" i="1"/>
  <c r="AA209" i="1"/>
  <c r="U210" i="1"/>
  <c r="H211" i="1"/>
  <c r="AJ132" i="1"/>
  <c r="AJ84" i="1"/>
  <c r="N161" i="1"/>
  <c r="Z160" i="1"/>
  <c r="AF160" i="1"/>
  <c r="O161" i="1"/>
  <c r="AA160" i="1"/>
  <c r="AG161" i="1"/>
  <c r="Z162" i="1"/>
  <c r="AE162" i="1"/>
  <c r="AG154" i="1"/>
  <c r="I153" i="1"/>
  <c r="AC153" i="1"/>
  <c r="M132" i="1"/>
  <c r="S132" i="1"/>
  <c r="Y132" i="1"/>
  <c r="AE132" i="1"/>
  <c r="AE10" i="2" s="1"/>
  <c r="O153" i="1"/>
  <c r="AE147" i="1"/>
  <c r="G147" i="1"/>
  <c r="M147" i="1"/>
  <c r="Y147" i="1"/>
  <c r="H140" i="1"/>
  <c r="Z140" i="1"/>
  <c r="I140" i="1"/>
  <c r="O140" i="1"/>
  <c r="U140" i="1"/>
  <c r="AA140" i="1"/>
  <c r="AG140" i="1"/>
  <c r="W140" i="1"/>
  <c r="Q132" i="1"/>
  <c r="AI132" i="1"/>
  <c r="AI10" i="2" s="1"/>
  <c r="W132" i="1"/>
  <c r="G132" i="1"/>
  <c r="AF140" i="1"/>
  <c r="R132" i="1"/>
  <c r="R10" i="2" s="1"/>
  <c r="G161" i="1"/>
  <c r="M161" i="1"/>
  <c r="S161" i="1"/>
  <c r="Y161" i="1"/>
  <c r="AE161" i="1"/>
  <c r="O160" i="1"/>
  <c r="T161" i="1"/>
  <c r="V160" i="1"/>
  <c r="U161" i="1"/>
  <c r="H161" i="1"/>
  <c r="Z161" i="1"/>
  <c r="H162" i="1"/>
  <c r="T162" i="1"/>
  <c r="AF162" i="1"/>
  <c r="I161" i="1"/>
  <c r="AA161" i="1"/>
  <c r="AC132" i="1"/>
  <c r="H132" i="1"/>
  <c r="N132" i="1"/>
  <c r="N10" i="2" s="1"/>
  <c r="K132" i="1"/>
  <c r="H154" i="1"/>
  <c r="L154" i="1"/>
  <c r="O154" i="1"/>
  <c r="E132" i="1"/>
  <c r="W153" i="1"/>
  <c r="J154" i="1"/>
  <c r="T154" i="1"/>
  <c r="Z148" i="1"/>
  <c r="L132" i="1"/>
  <c r="L10" i="2" s="1"/>
  <c r="T132" i="1"/>
  <c r="T10" i="2" s="1"/>
  <c r="AD132" i="1"/>
  <c r="AD10" i="2" s="1"/>
  <c r="I147" i="1"/>
  <c r="O147" i="1"/>
  <c r="U147" i="1"/>
  <c r="AA147" i="1"/>
  <c r="AG147" i="1"/>
  <c r="AF147" i="1"/>
  <c r="N148" i="1"/>
  <c r="N147" i="1"/>
  <c r="R148" i="1"/>
  <c r="AD148" i="1"/>
  <c r="H147" i="1"/>
  <c r="F132" i="1"/>
  <c r="F10" i="2" s="1"/>
  <c r="X132" i="1"/>
  <c r="X10" i="2" s="1"/>
  <c r="AF132" i="1"/>
  <c r="AF10" i="2" s="1"/>
  <c r="H148" i="1"/>
  <c r="T148" i="1"/>
  <c r="Z132" i="1"/>
  <c r="Z10" i="2" s="1"/>
  <c r="S147" i="1"/>
  <c r="L148" i="1"/>
  <c r="X148" i="1"/>
  <c r="K140" i="1"/>
  <c r="AC140" i="1"/>
  <c r="E140" i="1"/>
  <c r="H141" i="1"/>
  <c r="AG141" i="1"/>
  <c r="R140" i="1"/>
  <c r="E139" i="1"/>
  <c r="N140" i="1"/>
  <c r="I141" i="1"/>
  <c r="J139" i="1"/>
  <c r="T140" i="1"/>
  <c r="O141" i="1"/>
  <c r="K139" i="1"/>
  <c r="V140" i="1"/>
  <c r="AA139" i="1"/>
  <c r="Z139" i="1"/>
  <c r="O83" i="1"/>
  <c r="AG83" i="1"/>
  <c r="AG7" i="2" s="1"/>
  <c r="J97" i="1"/>
  <c r="AG98" i="1"/>
  <c r="H83" i="1"/>
  <c r="Z83" i="1"/>
  <c r="I83" i="1"/>
  <c r="P84" i="1"/>
  <c r="I98" i="1"/>
  <c r="T84" i="1"/>
  <c r="V84" i="1"/>
  <c r="U83" i="1"/>
  <c r="V85" i="1"/>
  <c r="AG97" i="1"/>
  <c r="U98" i="1"/>
  <c r="N84" i="1"/>
  <c r="AF84" i="1"/>
  <c r="AB84" i="1"/>
  <c r="O85" i="1"/>
  <c r="P97" i="1"/>
  <c r="J98" i="1"/>
  <c r="V98" i="1"/>
  <c r="AH98" i="1"/>
  <c r="O99" i="1"/>
  <c r="AA99" i="1"/>
  <c r="J85" i="1"/>
  <c r="N85" i="1"/>
  <c r="AH84" i="1"/>
  <c r="P85" i="1"/>
  <c r="AB85" i="1"/>
  <c r="H97" i="1"/>
  <c r="N97" i="1"/>
  <c r="T97" i="1"/>
  <c r="Z97" i="1"/>
  <c r="AF97" i="1"/>
  <c r="V97" i="1"/>
  <c r="N98" i="1"/>
  <c r="Z98" i="1"/>
  <c r="T86" i="1"/>
  <c r="Z84" i="1"/>
  <c r="H85" i="1"/>
  <c r="T85" i="1"/>
  <c r="AF85" i="1"/>
  <c r="N86" i="1"/>
  <c r="AF86" i="1"/>
  <c r="AB97" i="1"/>
  <c r="H99" i="1"/>
  <c r="T99" i="1"/>
  <c r="AF99" i="1"/>
  <c r="J84" i="1"/>
  <c r="U85" i="1"/>
  <c r="AH97" i="1"/>
  <c r="P98" i="1"/>
  <c r="AB98" i="1"/>
  <c r="AJ23" i="1"/>
  <c r="E70" i="1"/>
  <c r="Q70" i="1"/>
  <c r="W70" i="1"/>
  <c r="AC70" i="1"/>
  <c r="AI70" i="1"/>
  <c r="J23" i="1"/>
  <c r="J6" i="2" s="1"/>
  <c r="H70" i="1"/>
  <c r="N70" i="1"/>
  <c r="T70" i="1"/>
  <c r="Z70" i="1"/>
  <c r="AF70" i="1"/>
  <c r="P71" i="1"/>
  <c r="AB71" i="1"/>
  <c r="E63" i="1"/>
  <c r="W63" i="1"/>
  <c r="AC63" i="1"/>
  <c r="P64" i="1"/>
  <c r="J63" i="1"/>
  <c r="AB64" i="1"/>
  <c r="H63" i="1"/>
  <c r="N63" i="1"/>
  <c r="T63" i="1"/>
  <c r="Z63" i="1"/>
  <c r="AF63" i="1"/>
  <c r="H56" i="1"/>
  <c r="N56" i="1"/>
  <c r="T56" i="1"/>
  <c r="Z56" i="1"/>
  <c r="AF56" i="1"/>
  <c r="P57" i="1"/>
  <c r="AB57" i="1"/>
  <c r="AB23" i="1"/>
  <c r="J45" i="1"/>
  <c r="AB46" i="1"/>
  <c r="AC23" i="1"/>
  <c r="AC6" i="2" s="1"/>
  <c r="H45" i="1"/>
  <c r="N45" i="1"/>
  <c r="T45" i="1"/>
  <c r="Z45" i="1"/>
  <c r="AF45" i="1"/>
  <c r="AI23" i="1"/>
  <c r="AH45" i="1"/>
  <c r="G40" i="1"/>
  <c r="T40" i="1"/>
  <c r="AE40" i="1"/>
  <c r="H30" i="1"/>
  <c r="N30" i="1"/>
  <c r="T30" i="1"/>
  <c r="Z30" i="1"/>
  <c r="AF30" i="1"/>
  <c r="M23" i="1"/>
  <c r="S23" i="1"/>
  <c r="AE23" i="1"/>
  <c r="Y23" i="1"/>
  <c r="Y6" i="2" s="1"/>
  <c r="R31" i="1"/>
  <c r="H71" i="1"/>
  <c r="T71" i="1"/>
  <c r="AF71" i="1"/>
  <c r="N72" i="1"/>
  <c r="AF72" i="1"/>
  <c r="V70" i="1"/>
  <c r="I71" i="1"/>
  <c r="U71" i="1"/>
  <c r="AG71" i="1"/>
  <c r="J71" i="1"/>
  <c r="V71" i="1"/>
  <c r="AH71" i="1"/>
  <c r="T72" i="1"/>
  <c r="N71" i="1"/>
  <c r="Z71" i="1"/>
  <c r="J70" i="1"/>
  <c r="AH70" i="1"/>
  <c r="O71" i="1"/>
  <c r="AA71" i="1"/>
  <c r="H72" i="1"/>
  <c r="Z72" i="1"/>
  <c r="AF64" i="1"/>
  <c r="V63" i="1"/>
  <c r="I64" i="1"/>
  <c r="U64" i="1"/>
  <c r="AG64" i="1"/>
  <c r="H64" i="1"/>
  <c r="AF65" i="1"/>
  <c r="J64" i="1"/>
  <c r="V64" i="1"/>
  <c r="AH64" i="1"/>
  <c r="T65" i="1"/>
  <c r="T64" i="1"/>
  <c r="N64" i="1"/>
  <c r="Z64" i="1"/>
  <c r="N65" i="1"/>
  <c r="U23" i="1"/>
  <c r="O64" i="1"/>
  <c r="AA64" i="1"/>
  <c r="H65" i="1"/>
  <c r="Z65" i="1"/>
  <c r="T57" i="1"/>
  <c r="I23" i="1"/>
  <c r="AA23" i="1"/>
  <c r="V56" i="1"/>
  <c r="I57" i="1"/>
  <c r="U57" i="1"/>
  <c r="AG57" i="1"/>
  <c r="AF58" i="1"/>
  <c r="J57" i="1"/>
  <c r="V57" i="1"/>
  <c r="AH57" i="1"/>
  <c r="T58" i="1"/>
  <c r="H57" i="1"/>
  <c r="N58" i="1"/>
  <c r="N57" i="1"/>
  <c r="Z57" i="1"/>
  <c r="AF57" i="1"/>
  <c r="O23" i="1"/>
  <c r="AG23" i="1"/>
  <c r="J56" i="1"/>
  <c r="AH56" i="1"/>
  <c r="O57" i="1"/>
  <c r="AA57" i="1"/>
  <c r="H58" i="1"/>
  <c r="Z58" i="1"/>
  <c r="H46" i="1"/>
  <c r="T46" i="1"/>
  <c r="AF46" i="1"/>
  <c r="N47" i="1"/>
  <c r="AF47" i="1"/>
  <c r="V45" i="1"/>
  <c r="I46" i="1"/>
  <c r="U46" i="1"/>
  <c r="AG46" i="1"/>
  <c r="S47" i="1"/>
  <c r="G23" i="1"/>
  <c r="G6" i="2" s="1"/>
  <c r="J46" i="1"/>
  <c r="V46" i="1"/>
  <c r="AH46" i="1"/>
  <c r="T47" i="1"/>
  <c r="AF23" i="1"/>
  <c r="AF6" i="2" s="1"/>
  <c r="N46" i="1"/>
  <c r="Z46" i="1"/>
  <c r="O46" i="1"/>
  <c r="AA46" i="1"/>
  <c r="H47" i="1"/>
  <c r="Z47" i="1"/>
  <c r="D23" i="1"/>
  <c r="AL24" i="1" s="1"/>
  <c r="V23" i="1"/>
  <c r="V6" i="2" s="1"/>
  <c r="F38" i="1"/>
  <c r="L38" i="1"/>
  <c r="R38" i="1"/>
  <c r="X38" i="1"/>
  <c r="F39" i="1"/>
  <c r="X39" i="1"/>
  <c r="W39" i="1"/>
  <c r="E23" i="1"/>
  <c r="W23" i="1"/>
  <c r="W6" i="2" s="1"/>
  <c r="Y39" i="1"/>
  <c r="L40" i="1"/>
  <c r="P23" i="1"/>
  <c r="H38" i="1"/>
  <c r="N38" i="1"/>
  <c r="T38" i="1"/>
  <c r="Z38" i="1"/>
  <c r="AF38" i="1"/>
  <c r="L39" i="1"/>
  <c r="AD39" i="1"/>
  <c r="M40" i="1"/>
  <c r="Q23" i="1"/>
  <c r="AH23" i="1"/>
  <c r="N39" i="1"/>
  <c r="AF39" i="1"/>
  <c r="R40" i="1"/>
  <c r="Z23" i="1"/>
  <c r="Z6" i="2" s="1"/>
  <c r="N31" i="1"/>
  <c r="AF31" i="1"/>
  <c r="S32" i="1"/>
  <c r="T23" i="1"/>
  <c r="T6" i="2" s="1"/>
  <c r="N23" i="1"/>
  <c r="N6" i="2" s="1"/>
  <c r="T31" i="1"/>
  <c r="G32" i="1"/>
  <c r="Y32" i="1"/>
  <c r="H23" i="1"/>
  <c r="F30" i="1"/>
  <c r="L30" i="1"/>
  <c r="R30" i="1"/>
  <c r="X30" i="1"/>
  <c r="AD30" i="1"/>
  <c r="F31" i="1"/>
  <c r="X31" i="1"/>
  <c r="L32" i="1"/>
  <c r="AD32" i="1"/>
  <c r="F23" i="1"/>
  <c r="R23" i="1"/>
  <c r="AD23" i="1"/>
  <c r="AD6" i="2" s="1"/>
  <c r="H31" i="1"/>
  <c r="Z31" i="1"/>
  <c r="M32" i="1"/>
  <c r="AE32" i="1"/>
  <c r="I38" i="1"/>
  <c r="AA38" i="1"/>
  <c r="E99" i="1"/>
  <c r="E98" i="1"/>
  <c r="W99" i="1"/>
  <c r="W98" i="1"/>
  <c r="J30" i="1"/>
  <c r="P30" i="1"/>
  <c r="V30" i="1"/>
  <c r="AB30" i="1"/>
  <c r="AH30" i="1"/>
  <c r="I31" i="1"/>
  <c r="O31" i="1"/>
  <c r="U31" i="1"/>
  <c r="AA31" i="1"/>
  <c r="AG31" i="1"/>
  <c r="J38" i="1"/>
  <c r="P38" i="1"/>
  <c r="V38" i="1"/>
  <c r="AB38" i="1"/>
  <c r="AH38" i="1"/>
  <c r="I39" i="1"/>
  <c r="O39" i="1"/>
  <c r="U39" i="1"/>
  <c r="AA39" i="1"/>
  <c r="AG39" i="1"/>
  <c r="W40" i="1"/>
  <c r="AF40" i="1"/>
  <c r="F99" i="1"/>
  <c r="F98" i="1"/>
  <c r="F97" i="1"/>
  <c r="L99" i="1"/>
  <c r="L98" i="1"/>
  <c r="L97" i="1"/>
  <c r="R99" i="1"/>
  <c r="R98" i="1"/>
  <c r="R97" i="1"/>
  <c r="X99" i="1"/>
  <c r="X98" i="1"/>
  <c r="X97" i="1"/>
  <c r="AD99" i="1"/>
  <c r="AD98" i="1"/>
  <c r="AD97" i="1"/>
  <c r="E97" i="1"/>
  <c r="W97" i="1"/>
  <c r="D148" i="1"/>
  <c r="E147" i="1"/>
  <c r="R146" i="1"/>
  <c r="AI146" i="1"/>
  <c r="Z146" i="1"/>
  <c r="Q146" i="1"/>
  <c r="H146" i="1"/>
  <c r="D132" i="1"/>
  <c r="AL133" i="1" s="1"/>
  <c r="X146" i="1"/>
  <c r="F146" i="1"/>
  <c r="AF146" i="1"/>
  <c r="W146" i="1"/>
  <c r="N146" i="1"/>
  <c r="E146" i="1"/>
  <c r="AD146" i="1"/>
  <c r="L146" i="1"/>
  <c r="J146" i="1"/>
  <c r="J148" i="1"/>
  <c r="J132" i="1"/>
  <c r="J10" i="2" s="1"/>
  <c r="K147" i="1"/>
  <c r="J147" i="1"/>
  <c r="P146" i="1"/>
  <c r="P148" i="1"/>
  <c r="P132" i="1"/>
  <c r="P10" i="2" s="1"/>
  <c r="Q147" i="1"/>
  <c r="V146" i="1"/>
  <c r="V148" i="1"/>
  <c r="W147" i="1"/>
  <c r="V147" i="1"/>
  <c r="V132" i="1"/>
  <c r="V10" i="2" s="1"/>
  <c r="AB146" i="1"/>
  <c r="AB148" i="1"/>
  <c r="AB132" i="1"/>
  <c r="AB10" i="2" s="1"/>
  <c r="AC147" i="1"/>
  <c r="AB147" i="1"/>
  <c r="AH146" i="1"/>
  <c r="AH148" i="1"/>
  <c r="AH132" i="1"/>
  <c r="AH10" i="2" s="1"/>
  <c r="AI147" i="1"/>
  <c r="I30" i="1"/>
  <c r="AG30" i="1"/>
  <c r="AG38" i="1"/>
  <c r="Q99" i="1"/>
  <c r="Q98" i="1"/>
  <c r="AI99" i="1"/>
  <c r="AI98" i="1"/>
  <c r="L23" i="1"/>
  <c r="L6" i="2" s="1"/>
  <c r="X23" i="1"/>
  <c r="X6" i="2" s="1"/>
  <c r="E30" i="1"/>
  <c r="K30" i="1"/>
  <c r="Q30" i="1"/>
  <c r="W30" i="1"/>
  <c r="AC30" i="1"/>
  <c r="AI30" i="1"/>
  <c r="J31" i="1"/>
  <c r="P31" i="1"/>
  <c r="V31" i="1"/>
  <c r="AB31" i="1"/>
  <c r="AH31" i="1"/>
  <c r="H32" i="1"/>
  <c r="N32" i="1"/>
  <c r="T32" i="1"/>
  <c r="Z32" i="1"/>
  <c r="AF32" i="1"/>
  <c r="E38" i="1"/>
  <c r="K38" i="1"/>
  <c r="Q38" i="1"/>
  <c r="W38" i="1"/>
  <c r="AC38" i="1"/>
  <c r="AI38" i="1"/>
  <c r="J39" i="1"/>
  <c r="P39" i="1"/>
  <c r="V39" i="1"/>
  <c r="AB39" i="1"/>
  <c r="AH39" i="1"/>
  <c r="H40" i="1"/>
  <c r="N40" i="1"/>
  <c r="X40" i="1"/>
  <c r="O45" i="1"/>
  <c r="AA45" i="1"/>
  <c r="O56" i="1"/>
  <c r="AA56" i="1"/>
  <c r="O63" i="1"/>
  <c r="AA63" i="1"/>
  <c r="O70" i="1"/>
  <c r="AA70" i="1"/>
  <c r="G98" i="1"/>
  <c r="M98" i="1"/>
  <c r="S98" i="1"/>
  <c r="Y98" i="1"/>
  <c r="AE98" i="1"/>
  <c r="R139" i="1"/>
  <c r="R141" i="1"/>
  <c r="O30" i="1"/>
  <c r="K99" i="1"/>
  <c r="K98" i="1"/>
  <c r="AC99" i="1"/>
  <c r="AC98" i="1"/>
  <c r="E31" i="1"/>
  <c r="K31" i="1"/>
  <c r="Q31" i="1"/>
  <c r="W31" i="1"/>
  <c r="AC31" i="1"/>
  <c r="AI31" i="1"/>
  <c r="AD38" i="1"/>
  <c r="E39" i="1"/>
  <c r="K39" i="1"/>
  <c r="Q39" i="1"/>
  <c r="AC39" i="1"/>
  <c r="AI39" i="1"/>
  <c r="Y40" i="1"/>
  <c r="E47" i="1"/>
  <c r="E46" i="1"/>
  <c r="K47" i="1"/>
  <c r="K46" i="1"/>
  <c r="Q47" i="1"/>
  <c r="Q46" i="1"/>
  <c r="W47" i="1"/>
  <c r="W46" i="1"/>
  <c r="AC47" i="1"/>
  <c r="AC46" i="1"/>
  <c r="AI47" i="1"/>
  <c r="AI46" i="1"/>
  <c r="P45" i="1"/>
  <c r="AB45" i="1"/>
  <c r="E58" i="1"/>
  <c r="E57" i="1"/>
  <c r="K58" i="1"/>
  <c r="K57" i="1"/>
  <c r="Q58" i="1"/>
  <c r="Q57" i="1"/>
  <c r="W58" i="1"/>
  <c r="W57" i="1"/>
  <c r="AC58" i="1"/>
  <c r="AC57" i="1"/>
  <c r="AI58" i="1"/>
  <c r="AI57" i="1"/>
  <c r="P56" i="1"/>
  <c r="AB56" i="1"/>
  <c r="E65" i="1"/>
  <c r="E64" i="1"/>
  <c r="K65" i="1"/>
  <c r="K64" i="1"/>
  <c r="Q65" i="1"/>
  <c r="Q64" i="1"/>
  <c r="W65" i="1"/>
  <c r="W64" i="1"/>
  <c r="AC65" i="1"/>
  <c r="AC64" i="1"/>
  <c r="AI65" i="1"/>
  <c r="AI64" i="1"/>
  <c r="P63" i="1"/>
  <c r="AB63" i="1"/>
  <c r="E72" i="1"/>
  <c r="E71" i="1"/>
  <c r="K72" i="1"/>
  <c r="K71" i="1"/>
  <c r="Q72" i="1"/>
  <c r="Q71" i="1"/>
  <c r="W72" i="1"/>
  <c r="W71" i="1"/>
  <c r="AC72" i="1"/>
  <c r="AC71" i="1"/>
  <c r="AI72" i="1"/>
  <c r="AI71" i="1"/>
  <c r="P70" i="1"/>
  <c r="AB70" i="1"/>
  <c r="K97" i="1"/>
  <c r="AC97" i="1"/>
  <c r="K146" i="1"/>
  <c r="AH147" i="1"/>
  <c r="AA30" i="1"/>
  <c r="O38" i="1"/>
  <c r="Y30" i="1"/>
  <c r="M38" i="1"/>
  <c r="Y38" i="1"/>
  <c r="Z40" i="1"/>
  <c r="L46" i="1"/>
  <c r="L45" i="1"/>
  <c r="X46" i="1"/>
  <c r="X45" i="1"/>
  <c r="L57" i="1"/>
  <c r="L56" i="1"/>
  <c r="X57" i="1"/>
  <c r="X56" i="1"/>
  <c r="AD57" i="1"/>
  <c r="AD56" i="1"/>
  <c r="F64" i="1"/>
  <c r="F63" i="1"/>
  <c r="L64" i="1"/>
  <c r="L63" i="1"/>
  <c r="X64" i="1"/>
  <c r="X63" i="1"/>
  <c r="AD64" i="1"/>
  <c r="AD63" i="1"/>
  <c r="F72" i="1"/>
  <c r="F71" i="1"/>
  <c r="F70" i="1"/>
  <c r="L72" i="1"/>
  <c r="L71" i="1"/>
  <c r="L70" i="1"/>
  <c r="R72" i="1"/>
  <c r="R71" i="1"/>
  <c r="R70" i="1"/>
  <c r="X72" i="1"/>
  <c r="X71" i="1"/>
  <c r="X70" i="1"/>
  <c r="AD72" i="1"/>
  <c r="AD71" i="1"/>
  <c r="AD70" i="1"/>
  <c r="E83" i="1"/>
  <c r="E7" i="2" s="1"/>
  <c r="K83" i="1"/>
  <c r="K7" i="2" s="1"/>
  <c r="Q83" i="1"/>
  <c r="Q7" i="2" s="1"/>
  <c r="W83" i="1"/>
  <c r="W7" i="2" s="1"/>
  <c r="AC83" i="1"/>
  <c r="AC7" i="2" s="1"/>
  <c r="AI83" i="1"/>
  <c r="AI7" i="2" s="1"/>
  <c r="D218" i="1"/>
  <c r="AE216" i="1"/>
  <c r="Y216" i="1"/>
  <c r="S216" i="1"/>
  <c r="AG216" i="1"/>
  <c r="U216" i="1"/>
  <c r="I216" i="1"/>
  <c r="AA216" i="1"/>
  <c r="O216" i="1"/>
  <c r="J218" i="1"/>
  <c r="J217" i="1"/>
  <c r="J216" i="1"/>
  <c r="P218" i="1"/>
  <c r="P217" i="1"/>
  <c r="P216" i="1"/>
  <c r="V218" i="1"/>
  <c r="V217" i="1"/>
  <c r="V216" i="1"/>
  <c r="AB218" i="1"/>
  <c r="AB217" i="1"/>
  <c r="AB216" i="1"/>
  <c r="AH218" i="1"/>
  <c r="AH217" i="1"/>
  <c r="U30" i="1"/>
  <c r="U38" i="1"/>
  <c r="G30" i="1"/>
  <c r="M30" i="1"/>
  <c r="S30" i="1"/>
  <c r="AE30" i="1"/>
  <c r="G38" i="1"/>
  <c r="S38" i="1"/>
  <c r="AE38" i="1"/>
  <c r="F46" i="1"/>
  <c r="F45" i="1"/>
  <c r="R46" i="1"/>
  <c r="R45" i="1"/>
  <c r="AD46" i="1"/>
  <c r="AD45" i="1"/>
  <c r="F57" i="1"/>
  <c r="F56" i="1"/>
  <c r="R57" i="1"/>
  <c r="R56" i="1"/>
  <c r="R64" i="1"/>
  <c r="R63" i="1"/>
  <c r="S39" i="1"/>
  <c r="G46" i="1"/>
  <c r="M46" i="1"/>
  <c r="S46" i="1"/>
  <c r="Y46" i="1"/>
  <c r="AE46" i="1"/>
  <c r="I45" i="1"/>
  <c r="U45" i="1"/>
  <c r="AG45" i="1"/>
  <c r="F47" i="1"/>
  <c r="R47" i="1"/>
  <c r="AD47" i="1"/>
  <c r="G57" i="1"/>
  <c r="M57" i="1"/>
  <c r="S57" i="1"/>
  <c r="Y57" i="1"/>
  <c r="AE57" i="1"/>
  <c r="I56" i="1"/>
  <c r="U56" i="1"/>
  <c r="AG56" i="1"/>
  <c r="F58" i="1"/>
  <c r="R58" i="1"/>
  <c r="AD58" i="1"/>
  <c r="G64" i="1"/>
  <c r="M64" i="1"/>
  <c r="S64" i="1"/>
  <c r="Y64" i="1"/>
  <c r="AE64" i="1"/>
  <c r="I63" i="1"/>
  <c r="U63" i="1"/>
  <c r="AG63" i="1"/>
  <c r="F65" i="1"/>
  <c r="R65" i="1"/>
  <c r="AD65" i="1"/>
  <c r="G71" i="1"/>
  <c r="M71" i="1"/>
  <c r="S71" i="1"/>
  <c r="Y71" i="1"/>
  <c r="AE71" i="1"/>
  <c r="I70" i="1"/>
  <c r="U70" i="1"/>
  <c r="AG70" i="1"/>
  <c r="F83" i="1"/>
  <c r="L83" i="1"/>
  <c r="R83" i="1"/>
  <c r="X83" i="1"/>
  <c r="X7" i="2" s="1"/>
  <c r="AD83" i="1"/>
  <c r="AD7" i="2" s="1"/>
  <c r="Q97" i="1"/>
  <c r="AI97" i="1"/>
  <c r="F140" i="1"/>
  <c r="F141" i="1"/>
  <c r="F139" i="1"/>
  <c r="L140" i="1"/>
  <c r="M140" i="1"/>
  <c r="L141" i="1"/>
  <c r="L139" i="1"/>
  <c r="X140" i="1"/>
  <c r="X141" i="1"/>
  <c r="X139" i="1"/>
  <c r="AD140" i="1"/>
  <c r="AE140" i="1"/>
  <c r="AD141" i="1"/>
  <c r="AD139" i="1"/>
  <c r="AC146" i="1"/>
  <c r="M141" i="1"/>
  <c r="M139" i="1"/>
  <c r="S141" i="1"/>
  <c r="S139" i="1"/>
  <c r="Y141" i="1"/>
  <c r="Y139" i="1"/>
  <c r="AE141" i="1"/>
  <c r="AE139" i="1"/>
  <c r="T139" i="1"/>
  <c r="AC139" i="1"/>
  <c r="G140" i="1"/>
  <c r="P140" i="1"/>
  <c r="Y140" i="1"/>
  <c r="K141" i="1"/>
  <c r="AC141" i="1"/>
  <c r="U146" i="1"/>
  <c r="U148" i="1"/>
  <c r="F155" i="1"/>
  <c r="F154" i="1"/>
  <c r="R154" i="1"/>
  <c r="R155" i="1"/>
  <c r="X154" i="1"/>
  <c r="X153" i="1"/>
  <c r="AD154" i="1"/>
  <c r="AD155" i="1"/>
  <c r="AD153" i="1"/>
  <c r="E153" i="1"/>
  <c r="Q153" i="1"/>
  <c r="AG153" i="1"/>
  <c r="X155" i="1"/>
  <c r="D183" i="1"/>
  <c r="AG181" i="1"/>
  <c r="U181" i="1"/>
  <c r="I181" i="1"/>
  <c r="J183" i="1"/>
  <c r="J182" i="1"/>
  <c r="P183" i="1"/>
  <c r="P182" i="1"/>
  <c r="P181" i="1"/>
  <c r="V183" i="1"/>
  <c r="V182" i="1"/>
  <c r="AB183" i="1"/>
  <c r="AB182" i="1"/>
  <c r="AB181" i="1"/>
  <c r="AH183" i="1"/>
  <c r="AH182" i="1"/>
  <c r="AH181" i="1"/>
  <c r="D211" i="1"/>
  <c r="AG209" i="1"/>
  <c r="U209" i="1"/>
  <c r="I209" i="1"/>
  <c r="J211" i="1"/>
  <c r="J210" i="1"/>
  <c r="P211" i="1"/>
  <c r="P210" i="1"/>
  <c r="P209" i="1"/>
  <c r="V211" i="1"/>
  <c r="V210" i="1"/>
  <c r="AB211" i="1"/>
  <c r="AB210" i="1"/>
  <c r="AB209" i="1"/>
  <c r="AH211" i="1"/>
  <c r="AH210" i="1"/>
  <c r="AH209" i="1"/>
  <c r="J224" i="1"/>
  <c r="J225" i="1"/>
  <c r="G45" i="1"/>
  <c r="M45" i="1"/>
  <c r="S45" i="1"/>
  <c r="Y45" i="1"/>
  <c r="AE45" i="1"/>
  <c r="G56" i="1"/>
  <c r="M56" i="1"/>
  <c r="S56" i="1"/>
  <c r="Y56" i="1"/>
  <c r="AE56" i="1"/>
  <c r="G63" i="1"/>
  <c r="M63" i="1"/>
  <c r="S63" i="1"/>
  <c r="Y63" i="1"/>
  <c r="AE63" i="1"/>
  <c r="G70" i="1"/>
  <c r="M70" i="1"/>
  <c r="S70" i="1"/>
  <c r="Y70" i="1"/>
  <c r="AE70" i="1"/>
  <c r="G84" i="1"/>
  <c r="M84" i="1"/>
  <c r="S84" i="1"/>
  <c r="Y84" i="1"/>
  <c r="AE84" i="1"/>
  <c r="D86" i="1"/>
  <c r="G97" i="1"/>
  <c r="M97" i="1"/>
  <c r="S97" i="1"/>
  <c r="Y97" i="1"/>
  <c r="AE97" i="1"/>
  <c r="D99" i="1"/>
  <c r="G139" i="1"/>
  <c r="N139" i="1"/>
  <c r="U139" i="1"/>
  <c r="Q140" i="1"/>
  <c r="AI140" i="1"/>
  <c r="U141" i="1"/>
  <c r="G154" i="1"/>
  <c r="G153" i="1"/>
  <c r="M154" i="1"/>
  <c r="N154" i="1"/>
  <c r="M153" i="1"/>
  <c r="M155" i="1"/>
  <c r="S154" i="1"/>
  <c r="S153" i="1"/>
  <c r="Y154" i="1"/>
  <c r="Z154" i="1"/>
  <c r="Y153" i="1"/>
  <c r="Y155" i="1"/>
  <c r="AE154" i="1"/>
  <c r="AE153" i="1"/>
  <c r="F153" i="1"/>
  <c r="R153" i="1"/>
  <c r="AI153" i="1"/>
  <c r="AF154" i="1"/>
  <c r="AE155" i="1"/>
  <c r="O174" i="1"/>
  <c r="O202" i="1"/>
  <c r="O224" i="1"/>
  <c r="I132" i="1"/>
  <c r="I10" i="2" s="1"/>
  <c r="O132" i="1"/>
  <c r="O10" i="2" s="1"/>
  <c r="U132" i="1"/>
  <c r="U10" i="2" s="1"/>
  <c r="AA132" i="1"/>
  <c r="AA10" i="2" s="1"/>
  <c r="AG132" i="1"/>
  <c r="AG10" i="2" s="1"/>
  <c r="H139" i="1"/>
  <c r="O139" i="1"/>
  <c r="W139" i="1"/>
  <c r="AF139" i="1"/>
  <c r="J140" i="1"/>
  <c r="S140" i="1"/>
  <c r="G148" i="1"/>
  <c r="G146" i="1"/>
  <c r="M148" i="1"/>
  <c r="M146" i="1"/>
  <c r="S148" i="1"/>
  <c r="S146" i="1"/>
  <c r="Y148" i="1"/>
  <c r="Y146" i="1"/>
  <c r="AE148" i="1"/>
  <c r="AE146" i="1"/>
  <c r="O146" i="1"/>
  <c r="AG146" i="1"/>
  <c r="T147" i="1"/>
  <c r="F148" i="1"/>
  <c r="O148" i="1"/>
  <c r="AG148" i="1"/>
  <c r="U153" i="1"/>
  <c r="D162" i="1"/>
  <c r="AG160" i="1"/>
  <c r="U160" i="1"/>
  <c r="I160" i="1"/>
  <c r="J162" i="1"/>
  <c r="J161" i="1"/>
  <c r="P162" i="1"/>
  <c r="P161" i="1"/>
  <c r="P160" i="1"/>
  <c r="V162" i="1"/>
  <c r="V161" i="1"/>
  <c r="AB162" i="1"/>
  <c r="AB161" i="1"/>
  <c r="AB160" i="1"/>
  <c r="AH162" i="1"/>
  <c r="AH161" i="1"/>
  <c r="AH160" i="1"/>
  <c r="H174" i="1"/>
  <c r="N174" i="1"/>
  <c r="T174" i="1"/>
  <c r="Z174" i="1"/>
  <c r="AF174" i="1"/>
  <c r="J181" i="1"/>
  <c r="D198" i="1"/>
  <c r="J198" i="1"/>
  <c r="J197" i="1"/>
  <c r="P198" i="1"/>
  <c r="P196" i="1"/>
  <c r="AB198" i="1"/>
  <c r="AB196" i="1"/>
  <c r="AH198" i="1"/>
  <c r="AH197" i="1"/>
  <c r="AH196" i="1"/>
  <c r="H202" i="1"/>
  <c r="N202" i="1"/>
  <c r="T202" i="1"/>
  <c r="Z202" i="1"/>
  <c r="AF202" i="1"/>
  <c r="J209" i="1"/>
  <c r="H224" i="1"/>
  <c r="N224" i="1"/>
  <c r="T224" i="1"/>
  <c r="Z224" i="1"/>
  <c r="AF224" i="1"/>
  <c r="V224" i="1"/>
  <c r="O84" i="1"/>
  <c r="AA84" i="1"/>
  <c r="I97" i="1"/>
  <c r="O97" i="1"/>
  <c r="U97" i="1"/>
  <c r="AA97" i="1"/>
  <c r="V139" i="1"/>
  <c r="V141" i="1"/>
  <c r="AB139" i="1"/>
  <c r="AB141" i="1"/>
  <c r="AH139" i="1"/>
  <c r="AH141" i="1"/>
  <c r="I139" i="1"/>
  <c r="P139" i="1"/>
  <c r="AG139" i="1"/>
  <c r="I155" i="1"/>
  <c r="I154" i="1"/>
  <c r="K153" i="1"/>
  <c r="H216" i="1"/>
  <c r="N216" i="1"/>
  <c r="T216" i="1"/>
  <c r="Z216" i="1"/>
  <c r="AF216" i="1"/>
  <c r="Q139" i="1"/>
  <c r="AI139" i="1"/>
  <c r="I146" i="1"/>
  <c r="AA146" i="1"/>
  <c r="I148" i="1"/>
  <c r="AA148" i="1"/>
  <c r="D155" i="1"/>
  <c r="AF153" i="1"/>
  <c r="Z153" i="1"/>
  <c r="T153" i="1"/>
  <c r="N153" i="1"/>
  <c r="H153" i="1"/>
  <c r="E154" i="1"/>
  <c r="J155" i="1"/>
  <c r="J153" i="1"/>
  <c r="K154" i="1"/>
  <c r="P155" i="1"/>
  <c r="P154" i="1"/>
  <c r="P153" i="1"/>
  <c r="V155" i="1"/>
  <c r="V153" i="1"/>
  <c r="V154" i="1"/>
  <c r="AB155" i="1"/>
  <c r="AB154" i="1"/>
  <c r="AB153" i="1"/>
  <c r="AH155" i="1"/>
  <c r="AH153" i="1"/>
  <c r="AH154" i="1"/>
  <c r="L153" i="1"/>
  <c r="AA153" i="1"/>
  <c r="D176" i="1"/>
  <c r="AG174" i="1"/>
  <c r="U174" i="1"/>
  <c r="I174" i="1"/>
  <c r="J176" i="1"/>
  <c r="J175" i="1"/>
  <c r="P176" i="1"/>
  <c r="P175" i="1"/>
  <c r="P174" i="1"/>
  <c r="V176" i="1"/>
  <c r="V175" i="1"/>
  <c r="AB176" i="1"/>
  <c r="AB175" i="1"/>
  <c r="AB174" i="1"/>
  <c r="AH176" i="1"/>
  <c r="AH175" i="1"/>
  <c r="AH174" i="1"/>
  <c r="D204" i="1"/>
  <c r="AG202" i="1"/>
  <c r="U202" i="1"/>
  <c r="I202" i="1"/>
  <c r="J204" i="1"/>
  <c r="J203" i="1"/>
  <c r="P204" i="1"/>
  <c r="P203" i="1"/>
  <c r="P202" i="1"/>
  <c r="V204" i="1"/>
  <c r="V203" i="1"/>
  <c r="AB204" i="1"/>
  <c r="AB203" i="1"/>
  <c r="AB202" i="1"/>
  <c r="AH204" i="1"/>
  <c r="AH203" i="1"/>
  <c r="AH202" i="1"/>
  <c r="D226" i="1"/>
  <c r="AE224" i="1"/>
  <c r="Y224" i="1"/>
  <c r="S224" i="1"/>
  <c r="M224" i="1"/>
  <c r="G224" i="1"/>
  <c r="U224" i="1"/>
  <c r="I224" i="1"/>
  <c r="AG224" i="1"/>
  <c r="P226" i="1"/>
  <c r="P225" i="1"/>
  <c r="P224" i="1"/>
  <c r="AB224" i="1"/>
  <c r="AB226" i="1"/>
  <c r="AB225" i="1"/>
  <c r="AH224" i="1"/>
  <c r="AH226" i="1"/>
  <c r="AH225" i="1"/>
  <c r="F233" i="1"/>
  <c r="L233" i="1"/>
  <c r="R233" i="1"/>
  <c r="X233" i="1"/>
  <c r="AD233" i="1"/>
  <c r="U154" i="1"/>
  <c r="E162" i="1"/>
  <c r="E161" i="1"/>
  <c r="K162" i="1"/>
  <c r="K161" i="1"/>
  <c r="Q162" i="1"/>
  <c r="Q161" i="1"/>
  <c r="W162" i="1"/>
  <c r="W161" i="1"/>
  <c r="AC162" i="1"/>
  <c r="AC161" i="1"/>
  <c r="AI162" i="1"/>
  <c r="AI161" i="1"/>
  <c r="E176" i="1"/>
  <c r="E175" i="1"/>
  <c r="K176" i="1"/>
  <c r="K175" i="1"/>
  <c r="Q176" i="1"/>
  <c r="Q175" i="1"/>
  <c r="W176" i="1"/>
  <c r="W175" i="1"/>
  <c r="AC176" i="1"/>
  <c r="AC175" i="1"/>
  <c r="AI176" i="1"/>
  <c r="AI175" i="1"/>
  <c r="E183" i="1"/>
  <c r="E182" i="1"/>
  <c r="K183" i="1"/>
  <c r="K182" i="1"/>
  <c r="Q183" i="1"/>
  <c r="Q182" i="1"/>
  <c r="W183" i="1"/>
  <c r="W182" i="1"/>
  <c r="AC183" i="1"/>
  <c r="AC182" i="1"/>
  <c r="AI183" i="1"/>
  <c r="AI182" i="1"/>
  <c r="E198" i="1"/>
  <c r="E197" i="1"/>
  <c r="K198" i="1"/>
  <c r="K197" i="1"/>
  <c r="Q198" i="1"/>
  <c r="Q197" i="1"/>
  <c r="W198" i="1"/>
  <c r="AC198" i="1"/>
  <c r="AC197" i="1"/>
  <c r="AI198" i="1"/>
  <c r="AI197" i="1"/>
  <c r="E204" i="1"/>
  <c r="E203" i="1"/>
  <c r="K204" i="1"/>
  <c r="K203" i="1"/>
  <c r="Q204" i="1"/>
  <c r="Q203" i="1"/>
  <c r="W204" i="1"/>
  <c r="W203" i="1"/>
  <c r="AC204" i="1"/>
  <c r="AC203" i="1"/>
  <c r="AI204" i="1"/>
  <c r="AI203" i="1"/>
  <c r="E211" i="1"/>
  <c r="E210" i="1"/>
  <c r="K211" i="1"/>
  <c r="K210" i="1"/>
  <c r="Q211" i="1"/>
  <c r="Q210" i="1"/>
  <c r="W211" i="1"/>
  <c r="W210" i="1"/>
  <c r="AC211" i="1"/>
  <c r="AC210" i="1"/>
  <c r="AI211" i="1"/>
  <c r="AI210" i="1"/>
  <c r="E218" i="1"/>
  <c r="E217" i="1"/>
  <c r="K218" i="1"/>
  <c r="K217" i="1"/>
  <c r="Q218" i="1"/>
  <c r="Q217" i="1"/>
  <c r="W218" i="1"/>
  <c r="W217" i="1"/>
  <c r="AC218" i="1"/>
  <c r="AC217" i="1"/>
  <c r="AI218" i="1"/>
  <c r="AI217" i="1"/>
  <c r="E226" i="1"/>
  <c r="E225" i="1"/>
  <c r="K226" i="1"/>
  <c r="K225" i="1"/>
  <c r="Q226" i="1"/>
  <c r="Q225" i="1"/>
  <c r="W226" i="1"/>
  <c r="W225" i="1"/>
  <c r="AC226" i="1"/>
  <c r="AC225" i="1"/>
  <c r="AI226" i="1"/>
  <c r="AI225" i="1"/>
  <c r="AC224" i="1"/>
  <c r="I250" i="1"/>
  <c r="I249" i="1"/>
  <c r="J250" i="1"/>
  <c r="I251" i="1"/>
  <c r="O250" i="1"/>
  <c r="O249" i="1"/>
  <c r="O251" i="1"/>
  <c r="F161" i="1"/>
  <c r="F160" i="1"/>
  <c r="L161" i="1"/>
  <c r="L160" i="1"/>
  <c r="R161" i="1"/>
  <c r="R160" i="1"/>
  <c r="X161" i="1"/>
  <c r="X160" i="1"/>
  <c r="AD161" i="1"/>
  <c r="AD160" i="1"/>
  <c r="E160" i="1"/>
  <c r="Q160" i="1"/>
  <c r="AC160" i="1"/>
  <c r="F175" i="1"/>
  <c r="F174" i="1"/>
  <c r="L175" i="1"/>
  <c r="L174" i="1"/>
  <c r="R175" i="1"/>
  <c r="R174" i="1"/>
  <c r="X175" i="1"/>
  <c r="X174" i="1"/>
  <c r="AD175" i="1"/>
  <c r="AD174" i="1"/>
  <c r="E174" i="1"/>
  <c r="Q174" i="1"/>
  <c r="AC174" i="1"/>
  <c r="F182" i="1"/>
  <c r="F181" i="1"/>
  <c r="L182" i="1"/>
  <c r="L181" i="1"/>
  <c r="R182" i="1"/>
  <c r="R181" i="1"/>
  <c r="X182" i="1"/>
  <c r="X181" i="1"/>
  <c r="AD182" i="1"/>
  <c r="AD181" i="1"/>
  <c r="E181" i="1"/>
  <c r="Q181" i="1"/>
  <c r="AC181" i="1"/>
  <c r="F197" i="1"/>
  <c r="F196" i="1"/>
  <c r="R197" i="1"/>
  <c r="R196" i="1"/>
  <c r="X197" i="1"/>
  <c r="X196" i="1"/>
  <c r="AD197" i="1"/>
  <c r="AD196" i="1"/>
  <c r="E196" i="1"/>
  <c r="Q196" i="1"/>
  <c r="AC196" i="1"/>
  <c r="F203" i="1"/>
  <c r="F202" i="1"/>
  <c r="L203" i="1"/>
  <c r="L202" i="1"/>
  <c r="R203" i="1"/>
  <c r="R202" i="1"/>
  <c r="X203" i="1"/>
  <c r="X202" i="1"/>
  <c r="AD203" i="1"/>
  <c r="AD202" i="1"/>
  <c r="E202" i="1"/>
  <c r="Q202" i="1"/>
  <c r="AC202" i="1"/>
  <c r="F210" i="1"/>
  <c r="F209" i="1"/>
  <c r="L210" i="1"/>
  <c r="L209" i="1"/>
  <c r="R210" i="1"/>
  <c r="R209" i="1"/>
  <c r="X210" i="1"/>
  <c r="X209" i="1"/>
  <c r="AD210" i="1"/>
  <c r="AD209" i="1"/>
  <c r="E209" i="1"/>
  <c r="Q209" i="1"/>
  <c r="AC209" i="1"/>
  <c r="F217" i="1"/>
  <c r="F216" i="1"/>
  <c r="L217" i="1"/>
  <c r="L216" i="1"/>
  <c r="R217" i="1"/>
  <c r="R216" i="1"/>
  <c r="X217" i="1"/>
  <c r="X216" i="1"/>
  <c r="AD217" i="1"/>
  <c r="AD216" i="1"/>
  <c r="E216" i="1"/>
  <c r="Q216" i="1"/>
  <c r="AC216" i="1"/>
  <c r="F225" i="1"/>
  <c r="F224" i="1"/>
  <c r="L225" i="1"/>
  <c r="L224" i="1"/>
  <c r="R225" i="1"/>
  <c r="R224" i="1"/>
  <c r="X225" i="1"/>
  <c r="X224" i="1"/>
  <c r="AD225" i="1"/>
  <c r="AD224" i="1"/>
  <c r="E224" i="1"/>
  <c r="Q224" i="1"/>
  <c r="F211" i="1"/>
  <c r="R211" i="1"/>
  <c r="AD211" i="1"/>
  <c r="F218" i="1"/>
  <c r="R218" i="1"/>
  <c r="AD218" i="1"/>
  <c r="AI224" i="1"/>
  <c r="L263" i="1"/>
  <c r="AD263" i="1"/>
  <c r="J233" i="1"/>
  <c r="P233" i="1"/>
  <c r="V233" i="1"/>
  <c r="AB233" i="1"/>
  <c r="AH233" i="1"/>
  <c r="G265" i="1"/>
  <c r="G264" i="1"/>
  <c r="G263" i="1"/>
  <c r="M265" i="1"/>
  <c r="M264" i="1"/>
  <c r="S265" i="1"/>
  <c r="Q263" i="1"/>
  <c r="E263" i="1"/>
  <c r="T264" i="1"/>
  <c r="K263" i="1"/>
  <c r="Y265" i="1"/>
  <c r="Y263" i="1"/>
  <c r="AE265" i="1"/>
  <c r="AF264" i="1"/>
  <c r="AE264" i="1"/>
  <c r="M263" i="1"/>
  <c r="Q155" i="1"/>
  <c r="Q154" i="1"/>
  <c r="W155" i="1"/>
  <c r="W154" i="1"/>
  <c r="AC155" i="1"/>
  <c r="AC154" i="1"/>
  <c r="AI155" i="1"/>
  <c r="AI154" i="1"/>
  <c r="K160" i="1"/>
  <c r="W160" i="1"/>
  <c r="AI160" i="1"/>
  <c r="K174" i="1"/>
  <c r="W174" i="1"/>
  <c r="AI174" i="1"/>
  <c r="K181" i="1"/>
  <c r="W181" i="1"/>
  <c r="AI181" i="1"/>
  <c r="K196" i="1"/>
  <c r="W196" i="1"/>
  <c r="AI196" i="1"/>
  <c r="K202" i="1"/>
  <c r="W202" i="1"/>
  <c r="AI202" i="1"/>
  <c r="K209" i="1"/>
  <c r="W209" i="1"/>
  <c r="AI209" i="1"/>
  <c r="K216" i="1"/>
  <c r="W216" i="1"/>
  <c r="AI216" i="1"/>
  <c r="K224" i="1"/>
  <c r="W224" i="1"/>
  <c r="G251" i="1"/>
  <c r="G250" i="1"/>
  <c r="G249" i="1"/>
  <c r="M251" i="1"/>
  <c r="M250" i="1"/>
  <c r="M249" i="1"/>
  <c r="S251" i="1"/>
  <c r="S250" i="1"/>
  <c r="S249" i="1"/>
  <c r="Y251" i="1"/>
  <c r="Y250" i="1"/>
  <c r="Y249" i="1"/>
  <c r="AE251" i="1"/>
  <c r="AE250" i="1"/>
  <c r="AE249" i="1"/>
  <c r="R263" i="1"/>
  <c r="T233" i="1"/>
  <c r="L249" i="1"/>
  <c r="X249" i="1"/>
  <c r="H265" i="1"/>
  <c r="H264" i="1"/>
  <c r="H263" i="1"/>
  <c r="N265" i="1"/>
  <c r="N264" i="1"/>
  <c r="N263" i="1"/>
  <c r="T263" i="1"/>
  <c r="AF263" i="1"/>
  <c r="Z264" i="1"/>
  <c r="F265" i="1"/>
  <c r="R265" i="1"/>
  <c r="AD265" i="1"/>
  <c r="H275" i="1"/>
  <c r="T275" i="1"/>
  <c r="AF275" i="1"/>
  <c r="AG288" i="1"/>
  <c r="G160" i="1"/>
  <c r="M160" i="1"/>
  <c r="S160" i="1"/>
  <c r="Y160" i="1"/>
  <c r="AE160" i="1"/>
  <c r="G174" i="1"/>
  <c r="M174" i="1"/>
  <c r="S174" i="1"/>
  <c r="Y174" i="1"/>
  <c r="AE174" i="1"/>
  <c r="G181" i="1"/>
  <c r="M181" i="1"/>
  <c r="S181" i="1"/>
  <c r="Y181" i="1"/>
  <c r="AE181" i="1"/>
  <c r="G196" i="1"/>
  <c r="M196" i="1"/>
  <c r="S196" i="1"/>
  <c r="Y196" i="1"/>
  <c r="AE196" i="1"/>
  <c r="G202" i="1"/>
  <c r="M202" i="1"/>
  <c r="S202" i="1"/>
  <c r="Y202" i="1"/>
  <c r="AE202" i="1"/>
  <c r="G209" i="1"/>
  <c r="M209" i="1"/>
  <c r="S209" i="1"/>
  <c r="Y209" i="1"/>
  <c r="AE209" i="1"/>
  <c r="G216" i="1"/>
  <c r="M216" i="1"/>
  <c r="K233" i="1"/>
  <c r="F250" i="1"/>
  <c r="X263" i="1"/>
  <c r="AD264" i="1"/>
  <c r="I275" i="1"/>
  <c r="U275" i="1"/>
  <c r="AG275" i="1"/>
  <c r="N276" i="1"/>
  <c r="Z276" i="1"/>
  <c r="H289" i="1"/>
  <c r="H290" i="1"/>
  <c r="N289" i="1"/>
  <c r="N290" i="1"/>
  <c r="T289" i="1"/>
  <c r="T290" i="1"/>
  <c r="Z289" i="1"/>
  <c r="Z290" i="1"/>
  <c r="AF289" i="1"/>
  <c r="AF288" i="1"/>
  <c r="AF290" i="1"/>
  <c r="I288" i="1"/>
  <c r="U288" i="1"/>
  <c r="F302" i="1"/>
  <c r="F300" i="1"/>
  <c r="L302" i="1"/>
  <c r="L300" i="1"/>
  <c r="L301" i="1"/>
  <c r="R302" i="1"/>
  <c r="R300" i="1"/>
  <c r="X302" i="1"/>
  <c r="X300" i="1"/>
  <c r="X301" i="1"/>
  <c r="AD302" i="1"/>
  <c r="AD300" i="1"/>
  <c r="N233" i="1"/>
  <c r="AF233" i="1"/>
  <c r="I277" i="1"/>
  <c r="I276" i="1"/>
  <c r="O277" i="1"/>
  <c r="O276" i="1"/>
  <c r="U277" i="1"/>
  <c r="U276" i="1"/>
  <c r="AA277" i="1"/>
  <c r="AA276" i="1"/>
  <c r="AG277" i="1"/>
  <c r="AG276" i="1"/>
  <c r="M275" i="1"/>
  <c r="Y275" i="1"/>
  <c r="O290" i="1"/>
  <c r="O289" i="1"/>
  <c r="AA290" i="1"/>
  <c r="AA289" i="1"/>
  <c r="M288" i="1"/>
  <c r="Y288" i="1"/>
  <c r="I289" i="1"/>
  <c r="AG289" i="1"/>
  <c r="F301" i="1"/>
  <c r="J276" i="1"/>
  <c r="J275" i="1"/>
  <c r="P276" i="1"/>
  <c r="P275" i="1"/>
  <c r="V276" i="1"/>
  <c r="V275" i="1"/>
  <c r="AB276" i="1"/>
  <c r="AB275" i="1"/>
  <c r="AH276" i="1"/>
  <c r="AH275" i="1"/>
  <c r="N275" i="1"/>
  <c r="Z275" i="1"/>
  <c r="J277" i="1"/>
  <c r="AB277" i="1"/>
  <c r="J290" i="1"/>
  <c r="J288" i="1"/>
  <c r="P289" i="1"/>
  <c r="P288" i="1"/>
  <c r="V290" i="1"/>
  <c r="V288" i="1"/>
  <c r="AB289" i="1"/>
  <c r="AB288" i="1"/>
  <c r="AH289" i="1"/>
  <c r="AH290" i="1"/>
  <c r="N288" i="1"/>
  <c r="Z288" i="1"/>
  <c r="J289" i="1"/>
  <c r="D290" i="1"/>
  <c r="AB290" i="1"/>
  <c r="E319" i="1"/>
  <c r="K319" i="1"/>
  <c r="Q319" i="1"/>
  <c r="W319" i="1"/>
  <c r="W318" i="1"/>
  <c r="AC319" i="1"/>
  <c r="AC318" i="1"/>
  <c r="AD318" i="1"/>
  <c r="AI319" i="1"/>
  <c r="AI318" i="1"/>
  <c r="H250" i="1"/>
  <c r="H249" i="1"/>
  <c r="N250" i="1"/>
  <c r="N249" i="1"/>
  <c r="T250" i="1"/>
  <c r="T249" i="1"/>
  <c r="Z250" i="1"/>
  <c r="Z249" i="1"/>
  <c r="AF250" i="1"/>
  <c r="AF249" i="1"/>
  <c r="N251" i="1"/>
  <c r="AF251" i="1"/>
  <c r="E276" i="1"/>
  <c r="K276" i="1"/>
  <c r="Q276" i="1"/>
  <c r="W276" i="1"/>
  <c r="AC276" i="1"/>
  <c r="AI276" i="1"/>
  <c r="O275" i="1"/>
  <c r="O288" i="1"/>
  <c r="U263" i="1"/>
  <c r="AA263" i="1"/>
  <c r="AG263" i="1"/>
  <c r="U264" i="1"/>
  <c r="AA264" i="1"/>
  <c r="AG264" i="1"/>
  <c r="E290" i="1"/>
  <c r="E289" i="1"/>
  <c r="K290" i="1"/>
  <c r="K289" i="1"/>
  <c r="Q290" i="1"/>
  <c r="Q289" i="1"/>
  <c r="W290" i="1"/>
  <c r="W289" i="1"/>
  <c r="AC290" i="1"/>
  <c r="AC289" i="1"/>
  <c r="AI290" i="1"/>
  <c r="AI289" i="1"/>
  <c r="AI288" i="1"/>
  <c r="G301" i="1"/>
  <c r="M301" i="1"/>
  <c r="S301" i="1"/>
  <c r="Y301" i="1"/>
  <c r="AE301" i="1"/>
  <c r="F319" i="1"/>
  <c r="L319" i="1"/>
  <c r="R319" i="1"/>
  <c r="X319" i="1"/>
  <c r="AD319" i="1"/>
  <c r="I356" i="1"/>
  <c r="I355" i="1"/>
  <c r="O356" i="1"/>
  <c r="O355" i="1"/>
  <c r="U356" i="1"/>
  <c r="U355" i="1"/>
  <c r="AA356" i="1"/>
  <c r="AA355" i="1"/>
  <c r="AG356" i="1"/>
  <c r="AG355" i="1"/>
  <c r="U249" i="1"/>
  <c r="AA249" i="1"/>
  <c r="AG249" i="1"/>
  <c r="I263" i="1"/>
  <c r="O263" i="1"/>
  <c r="V263" i="1"/>
  <c r="AB263" i="1"/>
  <c r="AH263" i="1"/>
  <c r="I264" i="1"/>
  <c r="O264" i="1"/>
  <c r="E275" i="1"/>
  <c r="K275" i="1"/>
  <c r="Q275" i="1"/>
  <c r="W275" i="1"/>
  <c r="AC275" i="1"/>
  <c r="AI275" i="1"/>
  <c r="E288" i="1"/>
  <c r="K288" i="1"/>
  <c r="Q288" i="1"/>
  <c r="W288" i="1"/>
  <c r="AC288" i="1"/>
  <c r="F289" i="1"/>
  <c r="H301" i="1"/>
  <c r="H300" i="1"/>
  <c r="N301" i="1"/>
  <c r="N300" i="1"/>
  <c r="T301" i="1"/>
  <c r="T300" i="1"/>
  <c r="Z301" i="1"/>
  <c r="Z300" i="1"/>
  <c r="AF301" i="1"/>
  <c r="AF300" i="1"/>
  <c r="O301" i="1"/>
  <c r="AA301" i="1"/>
  <c r="Y318" i="1"/>
  <c r="AE318" i="1"/>
  <c r="X318" i="1"/>
  <c r="J356" i="1"/>
  <c r="P356" i="1"/>
  <c r="V356" i="1"/>
  <c r="AB356" i="1"/>
  <c r="AH356" i="1"/>
  <c r="J263" i="1"/>
  <c r="P263" i="1"/>
  <c r="W263" i="1"/>
  <c r="AC263" i="1"/>
  <c r="AI263" i="1"/>
  <c r="G289" i="1"/>
  <c r="M289" i="1"/>
  <c r="S289" i="1"/>
  <c r="Y289" i="1"/>
  <c r="AE289" i="1"/>
  <c r="F288" i="1"/>
  <c r="L288" i="1"/>
  <c r="R288" i="1"/>
  <c r="X288" i="1"/>
  <c r="AD288" i="1"/>
  <c r="R289" i="1"/>
  <c r="AD289" i="1"/>
  <c r="H302" i="1"/>
  <c r="T302" i="1"/>
  <c r="AF302" i="1"/>
  <c r="T318" i="1"/>
  <c r="Z318" i="1"/>
  <c r="AF318" i="1"/>
  <c r="AA318" i="1"/>
  <c r="E302" i="1"/>
  <c r="E301" i="1"/>
  <c r="K302" i="1"/>
  <c r="K301" i="1"/>
  <c r="Q302" i="1"/>
  <c r="Q301" i="1"/>
  <c r="W302" i="1"/>
  <c r="W301" i="1"/>
  <c r="AC302" i="1"/>
  <c r="AC301" i="1"/>
  <c r="AI302" i="1"/>
  <c r="AI301" i="1"/>
  <c r="J355" i="1"/>
  <c r="P355" i="1"/>
  <c r="V355" i="1"/>
  <c r="AB355" i="1"/>
  <c r="AH355" i="1"/>
  <c r="F378" i="1"/>
  <c r="L378" i="1"/>
  <c r="R378" i="1"/>
  <c r="X378" i="1"/>
  <c r="AD378" i="1"/>
  <c r="H394" i="1"/>
  <c r="N394" i="1"/>
  <c r="T394" i="1"/>
  <c r="Z394" i="1"/>
  <c r="AF394" i="1"/>
  <c r="E355" i="1"/>
  <c r="K355" i="1"/>
  <c r="Q355" i="1"/>
  <c r="W355" i="1"/>
  <c r="AC355" i="1"/>
  <c r="AI355" i="1"/>
  <c r="G378" i="1"/>
  <c r="M378" i="1"/>
  <c r="S378" i="1"/>
  <c r="Y378" i="1"/>
  <c r="AE378" i="1"/>
  <c r="I394" i="1"/>
  <c r="O394" i="1"/>
  <c r="U394" i="1"/>
  <c r="AA394" i="1"/>
  <c r="AG394" i="1"/>
  <c r="I300" i="1"/>
  <c r="O300" i="1"/>
  <c r="U300" i="1"/>
  <c r="AA300" i="1"/>
  <c r="I378" i="1"/>
  <c r="O378" i="1"/>
  <c r="U378" i="1"/>
  <c r="AA378" i="1"/>
  <c r="AA15" i="4" l="1"/>
  <c r="AA21" i="4" s="1"/>
  <c r="I15" i="4"/>
  <c r="I26" i="4" s="1"/>
  <c r="T15" i="2"/>
  <c r="T22" i="2" s="1"/>
  <c r="AI135" i="1"/>
  <c r="AH85" i="1"/>
  <c r="AC26" i="1"/>
  <c r="X15" i="4"/>
  <c r="X25" i="4" s="1"/>
  <c r="Z15" i="4"/>
  <c r="Z28" i="4" s="1"/>
  <c r="J15" i="4"/>
  <c r="J29" i="4" s="1"/>
  <c r="AB15" i="4"/>
  <c r="AB21" i="4" s="1"/>
  <c r="AC25" i="4"/>
  <c r="AC27" i="4"/>
  <c r="AC21" i="4"/>
  <c r="AC29" i="4"/>
  <c r="AI15" i="4"/>
  <c r="AI27" i="4" s="1"/>
  <c r="N15" i="4"/>
  <c r="N22" i="4" s="1"/>
  <c r="P15" i="4"/>
  <c r="P22" i="4" s="1"/>
  <c r="AH21" i="4"/>
  <c r="AH28" i="4"/>
  <c r="AH16" i="4"/>
  <c r="AH23" i="4"/>
  <c r="AH29" i="4"/>
  <c r="AH26" i="4"/>
  <c r="AH24" i="4"/>
  <c r="AC23" i="4"/>
  <c r="AC22" i="4"/>
  <c r="AC26" i="4"/>
  <c r="AC24" i="4"/>
  <c r="F29" i="4"/>
  <c r="F28" i="4"/>
  <c r="F25" i="4"/>
  <c r="F16" i="4"/>
  <c r="F27" i="4"/>
  <c r="F22" i="4"/>
  <c r="F21" i="4"/>
  <c r="F24" i="4"/>
  <c r="F23" i="4"/>
  <c r="AF21" i="4"/>
  <c r="AF28" i="4"/>
  <c r="S29" i="4"/>
  <c r="S22" i="4"/>
  <c r="S25" i="4"/>
  <c r="Q16" i="4"/>
  <c r="U27" i="4"/>
  <c r="Q22" i="4"/>
  <c r="Q21" i="4"/>
  <c r="Q24" i="4"/>
  <c r="S27" i="4"/>
  <c r="S24" i="4"/>
  <c r="S26" i="4"/>
  <c r="Q26" i="4"/>
  <c r="S16" i="4"/>
  <c r="S21" i="4"/>
  <c r="Q27" i="4"/>
  <c r="U26" i="4"/>
  <c r="AF25" i="4"/>
  <c r="Q29" i="4"/>
  <c r="S28" i="4"/>
  <c r="Q28" i="4"/>
  <c r="Q23" i="4"/>
  <c r="H26" i="4"/>
  <c r="H27" i="4"/>
  <c r="H24" i="4"/>
  <c r="H16" i="4"/>
  <c r="H28" i="4"/>
  <c r="H22" i="4"/>
  <c r="H23" i="4"/>
  <c r="H21" i="4"/>
  <c r="H29" i="4"/>
  <c r="H25" i="4"/>
  <c r="K25" i="4"/>
  <c r="K16" i="4"/>
  <c r="K23" i="4"/>
  <c r="K29" i="4"/>
  <c r="K22" i="4"/>
  <c r="K21" i="4"/>
  <c r="K27" i="4"/>
  <c r="K24" i="4"/>
  <c r="K28" i="4"/>
  <c r="K26" i="4"/>
  <c r="T27" i="4"/>
  <c r="T26" i="4"/>
  <c r="T23" i="4"/>
  <c r="T28" i="4"/>
  <c r="T29" i="4"/>
  <c r="T21" i="4"/>
  <c r="T16" i="4"/>
  <c r="T25" i="4"/>
  <c r="T22" i="4"/>
  <c r="W25" i="4"/>
  <c r="W21" i="4"/>
  <c r="W16" i="4"/>
  <c r="W22" i="4"/>
  <c r="W24" i="4"/>
  <c r="W27" i="4"/>
  <c r="W23" i="4"/>
  <c r="W29" i="4"/>
  <c r="W26" i="4"/>
  <c r="W28" i="4"/>
  <c r="U24" i="4"/>
  <c r="U16" i="4"/>
  <c r="AF27" i="4"/>
  <c r="U23" i="4"/>
  <c r="V15" i="4"/>
  <c r="AH25" i="4"/>
  <c r="AH27" i="4"/>
  <c r="AH22" i="4"/>
  <c r="U28" i="4"/>
  <c r="AF16" i="4"/>
  <c r="L15" i="4"/>
  <c r="U22" i="4"/>
  <c r="AF29" i="4"/>
  <c r="AF26" i="4"/>
  <c r="U29" i="4"/>
  <c r="U21" i="4"/>
  <c r="AC28" i="4"/>
  <c r="AC16" i="4"/>
  <c r="T24" i="4"/>
  <c r="AF24" i="4"/>
  <c r="AF22" i="4"/>
  <c r="I23" i="4"/>
  <c r="I16" i="4"/>
  <c r="O16" i="4"/>
  <c r="O22" i="4"/>
  <c r="O28" i="4"/>
  <c r="O27" i="4"/>
  <c r="O29" i="4"/>
  <c r="O24" i="4"/>
  <c r="O25" i="4"/>
  <c r="O23" i="4"/>
  <c r="O26" i="4"/>
  <c r="O21" i="4"/>
  <c r="AD15" i="4"/>
  <c r="AD21" i="4" s="1"/>
  <c r="E15" i="4"/>
  <c r="Y15" i="4"/>
  <c r="Y21" i="4" s="1"/>
  <c r="G15" i="4"/>
  <c r="G21" i="4" s="1"/>
  <c r="AJ15" i="4"/>
  <c r="D15" i="4"/>
  <c r="D21" i="4" s="1"/>
  <c r="AG22" i="4"/>
  <c r="AG16" i="4"/>
  <c r="AG29" i="4"/>
  <c r="AG23" i="4"/>
  <c r="AG25" i="4"/>
  <c r="AG26" i="4"/>
  <c r="AG28" i="4"/>
  <c r="AG24" i="4"/>
  <c r="AG27" i="4"/>
  <c r="AE15" i="4"/>
  <c r="AE21" i="4" s="1"/>
  <c r="AG21" i="4"/>
  <c r="M15" i="4"/>
  <c r="R15" i="4"/>
  <c r="R21" i="4" s="1"/>
  <c r="P197" i="1"/>
  <c r="O9" i="2"/>
  <c r="U196" i="1"/>
  <c r="AK196" i="1"/>
  <c r="D9" i="2"/>
  <c r="V196" i="1"/>
  <c r="V9" i="2"/>
  <c r="L196" i="1"/>
  <c r="M197" i="1"/>
  <c r="AG196" i="1"/>
  <c r="AG9" i="2"/>
  <c r="X198" i="1"/>
  <c r="X9" i="2"/>
  <c r="X15" i="2" s="1"/>
  <c r="AJ197" i="1"/>
  <c r="AK197" i="1"/>
  <c r="AJ9" i="2"/>
  <c r="AB197" i="1"/>
  <c r="AA9" i="2"/>
  <c r="L198" i="1"/>
  <c r="L9" i="2"/>
  <c r="AF15" i="2"/>
  <c r="AF29" i="2" s="1"/>
  <c r="AE135" i="1"/>
  <c r="S135" i="1"/>
  <c r="S10" i="2"/>
  <c r="J15" i="2"/>
  <c r="J29" i="2" s="1"/>
  <c r="H135" i="1"/>
  <c r="H10" i="2"/>
  <c r="M135" i="1"/>
  <c r="M10" i="2"/>
  <c r="Q135" i="1"/>
  <c r="Q10" i="2"/>
  <c r="AC135" i="1"/>
  <c r="AC10" i="2"/>
  <c r="G135" i="1"/>
  <c r="G10" i="2"/>
  <c r="G15" i="2" s="1"/>
  <c r="G16" i="2" s="1"/>
  <c r="M133" i="1"/>
  <c r="AK133" i="1"/>
  <c r="D10" i="2"/>
  <c r="V15" i="2"/>
  <c r="V29" i="2" s="1"/>
  <c r="W135" i="1"/>
  <c r="W10" i="2"/>
  <c r="W15" i="2" s="1"/>
  <c r="AJ134" i="1"/>
  <c r="AK134" i="1"/>
  <c r="AJ10" i="2"/>
  <c r="E135" i="1"/>
  <c r="E10" i="2"/>
  <c r="N15" i="2"/>
  <c r="N23" i="2" s="1"/>
  <c r="K135" i="1"/>
  <c r="K10" i="2"/>
  <c r="Y135" i="1"/>
  <c r="Y10" i="2"/>
  <c r="Y15" i="2" s="1"/>
  <c r="G85" i="1"/>
  <c r="F7" i="2"/>
  <c r="AJ85" i="1"/>
  <c r="O86" i="1"/>
  <c r="O7" i="2"/>
  <c r="AD15" i="2"/>
  <c r="AD16" i="2" s="1"/>
  <c r="I86" i="1"/>
  <c r="I7" i="2"/>
  <c r="AA85" i="1"/>
  <c r="Z7" i="2"/>
  <c r="Z15" i="2" s="1"/>
  <c r="AK84" i="1"/>
  <c r="D7" i="2"/>
  <c r="U86" i="1"/>
  <c r="U7" i="2"/>
  <c r="H84" i="1"/>
  <c r="H7" i="2"/>
  <c r="S85" i="1"/>
  <c r="R7" i="2"/>
  <c r="M85" i="1"/>
  <c r="L7" i="2"/>
  <c r="L15" i="2" s="1"/>
  <c r="K26" i="1"/>
  <c r="O26" i="1"/>
  <c r="O6" i="2"/>
  <c r="I26" i="1"/>
  <c r="I6" i="2"/>
  <c r="E26" i="1"/>
  <c r="E6" i="2"/>
  <c r="AI26" i="1"/>
  <c r="AI6" i="2"/>
  <c r="AC24" i="1"/>
  <c r="AK24" i="1"/>
  <c r="D6" i="2"/>
  <c r="AB26" i="1"/>
  <c r="AB6" i="2"/>
  <c r="AB15" i="2" s="1"/>
  <c r="AB27" i="2" s="1"/>
  <c r="AJ25" i="1"/>
  <c r="AK25" i="1"/>
  <c r="AJ6" i="2"/>
  <c r="AJ405" i="1"/>
  <c r="AJ407" i="1" s="1"/>
  <c r="R26" i="1"/>
  <c r="R6" i="2"/>
  <c r="AI25" i="1"/>
  <c r="AH6" i="2"/>
  <c r="AH15" i="2" s="1"/>
  <c r="AH24" i="2" s="1"/>
  <c r="F26" i="1"/>
  <c r="F6" i="2"/>
  <c r="Q26" i="1"/>
  <c r="Q6" i="2"/>
  <c r="P26" i="1"/>
  <c r="P6" i="2"/>
  <c r="P15" i="2" s="1"/>
  <c r="P27" i="2" s="1"/>
  <c r="AE405" i="1"/>
  <c r="AE407" i="1" s="1"/>
  <c r="AE6" i="2"/>
  <c r="H26" i="1"/>
  <c r="H6" i="2"/>
  <c r="U26" i="1"/>
  <c r="U6" i="2"/>
  <c r="U15" i="2" s="1"/>
  <c r="S405" i="1"/>
  <c r="S407" i="1" s="1"/>
  <c r="S6" i="2"/>
  <c r="AG26" i="1"/>
  <c r="AG6" i="2"/>
  <c r="AG15" i="2" s="1"/>
  <c r="AG16" i="2" s="1"/>
  <c r="AA26" i="1"/>
  <c r="AA6" i="2"/>
  <c r="M405" i="1"/>
  <c r="M407" i="1" s="1"/>
  <c r="M6" i="2"/>
  <c r="T21" i="2"/>
  <c r="T28" i="2"/>
  <c r="V197" i="1"/>
  <c r="W197" i="1"/>
  <c r="V198" i="1"/>
  <c r="I198" i="1"/>
  <c r="I197" i="1"/>
  <c r="AF196" i="1"/>
  <c r="AF197" i="1"/>
  <c r="AF198" i="1"/>
  <c r="AG198" i="1"/>
  <c r="AG197" i="1"/>
  <c r="N196" i="1"/>
  <c r="N197" i="1"/>
  <c r="N198" i="1"/>
  <c r="O198" i="1"/>
  <c r="O196" i="1"/>
  <c r="O197" i="1"/>
  <c r="AA198" i="1"/>
  <c r="AA197" i="1"/>
  <c r="I196" i="1"/>
  <c r="U198" i="1"/>
  <c r="U197" i="1"/>
  <c r="AA196" i="1"/>
  <c r="AJ133" i="1"/>
  <c r="AE134" i="1"/>
  <c r="N134" i="1"/>
  <c r="S133" i="1"/>
  <c r="Q134" i="1"/>
  <c r="T134" i="1"/>
  <c r="S134" i="1"/>
  <c r="AD135" i="1"/>
  <c r="AI134" i="1"/>
  <c r="Y405" i="1"/>
  <c r="Y407" i="1" s="1"/>
  <c r="M134" i="1"/>
  <c r="X134" i="1"/>
  <c r="R135" i="1"/>
  <c r="K133" i="1"/>
  <c r="T135" i="1"/>
  <c r="K134" i="1"/>
  <c r="H134" i="1"/>
  <c r="R134" i="1"/>
  <c r="G405" i="1"/>
  <c r="G407" i="1" s="1"/>
  <c r="F134" i="1"/>
  <c r="N135" i="1"/>
  <c r="G134" i="1"/>
  <c r="AC134" i="1"/>
  <c r="AF133" i="1"/>
  <c r="AC405" i="1"/>
  <c r="AC407" i="1" s="1"/>
  <c r="F135" i="1"/>
  <c r="L135" i="1"/>
  <c r="Y134" i="1"/>
  <c r="AD134" i="1"/>
  <c r="L134" i="1"/>
  <c r="X135" i="1"/>
  <c r="AF405" i="1"/>
  <c r="AF407" i="1" s="1"/>
  <c r="AB405" i="1"/>
  <c r="AB407" i="1" s="1"/>
  <c r="AF134" i="1"/>
  <c r="AF135" i="1"/>
  <c r="X133" i="1"/>
  <c r="T133" i="1"/>
  <c r="E133" i="1"/>
  <c r="Z135" i="1"/>
  <c r="Z134" i="1"/>
  <c r="G133" i="1"/>
  <c r="AC133" i="1"/>
  <c r="L133" i="1"/>
  <c r="W133" i="1"/>
  <c r="H133" i="1"/>
  <c r="E134" i="1"/>
  <c r="J405" i="1"/>
  <c r="J407" i="1" s="1"/>
  <c r="AE133" i="1"/>
  <c r="AD133" i="1"/>
  <c r="Z133" i="1"/>
  <c r="Y133" i="1"/>
  <c r="R133" i="1"/>
  <c r="I84" i="1"/>
  <c r="H86" i="1"/>
  <c r="AG86" i="1"/>
  <c r="AG85" i="1"/>
  <c r="U84" i="1"/>
  <c r="I85" i="1"/>
  <c r="Z86" i="1"/>
  <c r="Z85" i="1"/>
  <c r="AG84" i="1"/>
  <c r="AJ24" i="1"/>
  <c r="J26" i="1"/>
  <c r="K25" i="1"/>
  <c r="AC25" i="1"/>
  <c r="AI405" i="1"/>
  <c r="AI407" i="1" s="1"/>
  <c r="U405" i="1"/>
  <c r="U407" i="1" s="1"/>
  <c r="AB25" i="1"/>
  <c r="V25" i="1"/>
  <c r="V405" i="1"/>
  <c r="V407" i="1" s="1"/>
  <c r="AE26" i="1"/>
  <c r="AD25" i="1"/>
  <c r="M26" i="1"/>
  <c r="V26" i="1"/>
  <c r="W25" i="1"/>
  <c r="U25" i="1"/>
  <c r="J25" i="1"/>
  <c r="Y26" i="1"/>
  <c r="Y25" i="1"/>
  <c r="M25" i="1"/>
  <c r="S26" i="1"/>
  <c r="K24" i="1"/>
  <c r="F25" i="1"/>
  <c r="I25" i="1"/>
  <c r="E405" i="1"/>
  <c r="E407" i="1" s="1"/>
  <c r="G26" i="1"/>
  <c r="O25" i="1"/>
  <c r="W24" i="1"/>
  <c r="I405" i="1"/>
  <c r="I407" i="1" s="1"/>
  <c r="F405" i="1"/>
  <c r="F407" i="1" s="1"/>
  <c r="G25" i="1"/>
  <c r="N26" i="1"/>
  <c r="AH24" i="1"/>
  <c r="R25" i="1"/>
  <c r="H24" i="1"/>
  <c r="AF25" i="1"/>
  <c r="AA25" i="1"/>
  <c r="O405" i="1"/>
  <c r="O407" i="1" s="1"/>
  <c r="AH25" i="1"/>
  <c r="P25" i="1"/>
  <c r="W26" i="1"/>
  <c r="N24" i="1"/>
  <c r="AF26" i="1"/>
  <c r="AG25" i="1"/>
  <c r="Z24" i="1"/>
  <c r="U24" i="1"/>
  <c r="D26" i="1"/>
  <c r="O24" i="1"/>
  <c r="E24" i="1"/>
  <c r="AA24" i="1"/>
  <c r="AB24" i="1"/>
  <c r="V24" i="1"/>
  <c r="Q24" i="1"/>
  <c r="AD405" i="1"/>
  <c r="AD407" i="1" s="1"/>
  <c r="S25" i="1"/>
  <c r="W405" i="1"/>
  <c r="W407" i="1" s="1"/>
  <c r="AE24" i="1"/>
  <c r="P405" i="1"/>
  <c r="P407" i="1" s="1"/>
  <c r="Q25" i="1"/>
  <c r="P24" i="1"/>
  <c r="AG24" i="1"/>
  <c r="Y24" i="1"/>
  <c r="S24" i="1"/>
  <c r="AI24" i="1"/>
  <c r="J24" i="1"/>
  <c r="D405" i="1"/>
  <c r="D407" i="1" s="1"/>
  <c r="AF24" i="1"/>
  <c r="M24" i="1"/>
  <c r="G24" i="1"/>
  <c r="E25" i="1"/>
  <c r="I24" i="1"/>
  <c r="AD26" i="1"/>
  <c r="AH26" i="1"/>
  <c r="AD24" i="1"/>
  <c r="Z26" i="1"/>
  <c r="F24" i="1"/>
  <c r="R405" i="1"/>
  <c r="R407" i="1" s="1"/>
  <c r="T405" i="1"/>
  <c r="T407" i="1" s="1"/>
  <c r="T25" i="1"/>
  <c r="AE25" i="1"/>
  <c r="T24" i="1"/>
  <c r="T26" i="1"/>
  <c r="R24" i="1"/>
  <c r="N405" i="1"/>
  <c r="N407" i="1" s="1"/>
  <c r="N25" i="1"/>
  <c r="H405" i="1"/>
  <c r="H407" i="1" s="1"/>
  <c r="H25" i="1"/>
  <c r="Z405" i="1"/>
  <c r="Z407" i="1" s="1"/>
  <c r="Z25" i="1"/>
  <c r="AG133" i="1"/>
  <c r="AG135" i="1"/>
  <c r="AG134" i="1"/>
  <c r="AA133" i="1"/>
  <c r="AA135" i="1"/>
  <c r="AA134" i="1"/>
  <c r="X86" i="1"/>
  <c r="X85" i="1"/>
  <c r="X84" i="1"/>
  <c r="Q86" i="1"/>
  <c r="Q85" i="1"/>
  <c r="Q84" i="1"/>
  <c r="W134" i="1"/>
  <c r="AE85" i="1"/>
  <c r="U133" i="1"/>
  <c r="U135" i="1"/>
  <c r="U134" i="1"/>
  <c r="R86" i="1"/>
  <c r="R85" i="1"/>
  <c r="R84" i="1"/>
  <c r="K86" i="1"/>
  <c r="K85" i="1"/>
  <c r="K84" i="1"/>
  <c r="Y85" i="1"/>
  <c r="AB135" i="1"/>
  <c r="AB133" i="1"/>
  <c r="AB134" i="1"/>
  <c r="O133" i="1"/>
  <c r="O135" i="1"/>
  <c r="O134" i="1"/>
  <c r="L86" i="1"/>
  <c r="L85" i="1"/>
  <c r="L84" i="1"/>
  <c r="AG405" i="1"/>
  <c r="AG407" i="1" s="1"/>
  <c r="E86" i="1"/>
  <c r="E85" i="1"/>
  <c r="E84" i="1"/>
  <c r="Q405" i="1"/>
  <c r="Q407" i="1" s="1"/>
  <c r="AH135" i="1"/>
  <c r="AH134" i="1"/>
  <c r="AH133" i="1"/>
  <c r="D135" i="1"/>
  <c r="AI133" i="1"/>
  <c r="Q133" i="1"/>
  <c r="N133" i="1"/>
  <c r="AD86" i="1"/>
  <c r="AD85" i="1"/>
  <c r="AD84" i="1"/>
  <c r="W86" i="1"/>
  <c r="W85" i="1"/>
  <c r="W84" i="1"/>
  <c r="I133" i="1"/>
  <c r="I135" i="1"/>
  <c r="I134" i="1"/>
  <c r="F86" i="1"/>
  <c r="F85" i="1"/>
  <c r="F84" i="1"/>
  <c r="AA405" i="1"/>
  <c r="AA407" i="1" s="1"/>
  <c r="AI86" i="1"/>
  <c r="AI85" i="1"/>
  <c r="AI84" i="1"/>
  <c r="AJ86" i="1" s="1"/>
  <c r="X405" i="1"/>
  <c r="X407" i="1" s="1"/>
  <c r="X26" i="1"/>
  <c r="X25" i="1"/>
  <c r="X24" i="1"/>
  <c r="J135" i="1"/>
  <c r="J134" i="1"/>
  <c r="J133" i="1"/>
  <c r="F133" i="1"/>
  <c r="K405" i="1"/>
  <c r="K407" i="1" s="1"/>
  <c r="AH405" i="1"/>
  <c r="AH407" i="1" s="1"/>
  <c r="AC86" i="1"/>
  <c r="AC85" i="1"/>
  <c r="AC84" i="1"/>
  <c r="L405" i="1"/>
  <c r="L407" i="1" s="1"/>
  <c r="L25" i="1"/>
  <c r="L24" i="1"/>
  <c r="L26" i="1"/>
  <c r="V135" i="1"/>
  <c r="V134" i="1"/>
  <c r="V133" i="1"/>
  <c r="P135" i="1"/>
  <c r="P133" i="1"/>
  <c r="P134" i="1"/>
  <c r="AA26" i="4" l="1"/>
  <c r="AA24" i="4"/>
  <c r="AA27" i="4"/>
  <c r="AA23" i="4"/>
  <c r="AA16" i="4"/>
  <c r="AA22" i="4"/>
  <c r="AA25" i="4"/>
  <c r="I28" i="4"/>
  <c r="AA28" i="4"/>
  <c r="I27" i="4"/>
  <c r="AA29" i="4"/>
  <c r="I22" i="4"/>
  <c r="I25" i="4"/>
  <c r="I29" i="4"/>
  <c r="I24" i="4"/>
  <c r="I21" i="4"/>
  <c r="P16" i="4"/>
  <c r="P27" i="4"/>
  <c r="J22" i="4"/>
  <c r="P28" i="4"/>
  <c r="AI22" i="4"/>
  <c r="X21" i="4"/>
  <c r="AI28" i="4"/>
  <c r="P25" i="4"/>
  <c r="J23" i="4"/>
  <c r="P21" i="4"/>
  <c r="X24" i="4"/>
  <c r="AB28" i="4"/>
  <c r="X23" i="4"/>
  <c r="AB16" i="4"/>
  <c r="X29" i="4"/>
  <c r="X22" i="4"/>
  <c r="T26" i="2"/>
  <c r="T16" i="2"/>
  <c r="T23" i="2"/>
  <c r="T25" i="2"/>
  <c r="T24" i="2"/>
  <c r="T27" i="2"/>
  <c r="T29" i="2"/>
  <c r="AA15" i="2"/>
  <c r="AA25" i="2" s="1"/>
  <c r="I15" i="2"/>
  <c r="I26" i="2" s="1"/>
  <c r="P26" i="4"/>
  <c r="P29" i="4"/>
  <c r="P23" i="4"/>
  <c r="P24" i="4"/>
  <c r="J27" i="4"/>
  <c r="AB25" i="4"/>
  <c r="N29" i="4"/>
  <c r="AI29" i="4"/>
  <c r="J24" i="4"/>
  <c r="Z22" i="4"/>
  <c r="AB29" i="4"/>
  <c r="AI25" i="4"/>
  <c r="X28" i="4"/>
  <c r="X27" i="4"/>
  <c r="Z25" i="4"/>
  <c r="AB27" i="4"/>
  <c r="N28" i="4"/>
  <c r="AI23" i="4"/>
  <c r="X26" i="4"/>
  <c r="X16" i="4"/>
  <c r="N25" i="4"/>
  <c r="N27" i="4"/>
  <c r="N21" i="4"/>
  <c r="J26" i="4"/>
  <c r="AI26" i="4"/>
  <c r="AJ21" i="4"/>
  <c r="E56" i="4"/>
  <c r="J16" i="4"/>
  <c r="J21" i="4"/>
  <c r="AI21" i="4"/>
  <c r="J25" i="4"/>
  <c r="J28" i="4"/>
  <c r="D56" i="4"/>
  <c r="AI24" i="4"/>
  <c r="AI16" i="4"/>
  <c r="Z16" i="4"/>
  <c r="AB26" i="4"/>
  <c r="AB23" i="4"/>
  <c r="AB24" i="4"/>
  <c r="AB22" i="4"/>
  <c r="Z24" i="4"/>
  <c r="N16" i="4"/>
  <c r="Z29" i="4"/>
  <c r="Z27" i="4"/>
  <c r="N24" i="4"/>
  <c r="Z23" i="4"/>
  <c r="Z26" i="4"/>
  <c r="N23" i="4"/>
  <c r="Z21" i="4"/>
  <c r="N26" i="4"/>
  <c r="V29" i="4"/>
  <c r="V22" i="4"/>
  <c r="V23" i="4"/>
  <c r="V21" i="4"/>
  <c r="V28" i="4"/>
  <c r="V16" i="4"/>
  <c r="V27" i="4"/>
  <c r="V26" i="4"/>
  <c r="V24" i="4"/>
  <c r="L16" i="4"/>
  <c r="L28" i="4"/>
  <c r="L27" i="4"/>
  <c r="L29" i="4"/>
  <c r="L22" i="4"/>
  <c r="L21" i="4"/>
  <c r="L26" i="4"/>
  <c r="L25" i="4"/>
  <c r="L23" i="4"/>
  <c r="L24" i="4"/>
  <c r="V25" i="4"/>
  <c r="E25" i="4"/>
  <c r="E16" i="4"/>
  <c r="E26" i="4"/>
  <c r="E24" i="4"/>
  <c r="E29" i="4"/>
  <c r="E23" i="4"/>
  <c r="E27" i="4"/>
  <c r="E28" i="4"/>
  <c r="E22" i="4"/>
  <c r="G24" i="4"/>
  <c r="G16" i="4"/>
  <c r="G26" i="4"/>
  <c r="G23" i="4"/>
  <c r="G28" i="4"/>
  <c r="G27" i="4"/>
  <c r="G22" i="4"/>
  <c r="G25" i="4"/>
  <c r="G29" i="4"/>
  <c r="AD25" i="4"/>
  <c r="AD16" i="4"/>
  <c r="AD22" i="4"/>
  <c r="AD26" i="4"/>
  <c r="AD28" i="4"/>
  <c r="AD24" i="4"/>
  <c r="AD27" i="4"/>
  <c r="AD23" i="4"/>
  <c r="AD29" i="4"/>
  <c r="AE22" i="4"/>
  <c r="AE16" i="4"/>
  <c r="AE26" i="4"/>
  <c r="AE24" i="4"/>
  <c r="AE25" i="4"/>
  <c r="AE28" i="4"/>
  <c r="AE29" i="4"/>
  <c r="AE27" i="4"/>
  <c r="AE23" i="4"/>
  <c r="R22" i="4"/>
  <c r="R16" i="4"/>
  <c r="R28" i="4"/>
  <c r="R24" i="4"/>
  <c r="R29" i="4"/>
  <c r="R23" i="4"/>
  <c r="R26" i="4"/>
  <c r="R25" i="4"/>
  <c r="R27" i="4"/>
  <c r="Y25" i="4"/>
  <c r="Y16" i="4"/>
  <c r="Y28" i="4"/>
  <c r="Y23" i="4"/>
  <c r="Y24" i="4"/>
  <c r="Y22" i="4"/>
  <c r="Y29" i="4"/>
  <c r="Y27" i="4"/>
  <c r="Y26" i="4"/>
  <c r="M28" i="4"/>
  <c r="M16" i="4"/>
  <c r="M25" i="4"/>
  <c r="M29" i="4"/>
  <c r="M27" i="4"/>
  <c r="M23" i="4"/>
  <c r="M22" i="4"/>
  <c r="M24" i="4"/>
  <c r="M26" i="4"/>
  <c r="M21" i="4"/>
  <c r="D29" i="4"/>
  <c r="D16" i="4"/>
  <c r="D23" i="4"/>
  <c r="D22" i="4"/>
  <c r="D28" i="4"/>
  <c r="D25" i="4"/>
  <c r="D24" i="4"/>
  <c r="D27" i="4"/>
  <c r="D26" i="4"/>
  <c r="AJ16" i="4"/>
  <c r="AJ24" i="4"/>
  <c r="AJ25" i="4"/>
  <c r="AJ26" i="4"/>
  <c r="AJ28" i="4"/>
  <c r="AJ22" i="4"/>
  <c r="E21" i="4"/>
  <c r="AG21" i="2"/>
  <c r="AD27" i="2"/>
  <c r="AD28" i="2"/>
  <c r="I23" i="2"/>
  <c r="I27" i="2"/>
  <c r="V27" i="2"/>
  <c r="V28" i="2"/>
  <c r="J22" i="2"/>
  <c r="J25" i="2"/>
  <c r="J27" i="2"/>
  <c r="J28" i="2"/>
  <c r="J16" i="2"/>
  <c r="AF21" i="2"/>
  <c r="V24" i="2"/>
  <c r="AF23" i="2"/>
  <c r="AF24" i="2"/>
  <c r="AG25" i="2"/>
  <c r="AF22" i="2"/>
  <c r="AF26" i="2"/>
  <c r="AF27" i="2"/>
  <c r="AF25" i="2"/>
  <c r="AF16" i="2"/>
  <c r="AF28" i="2"/>
  <c r="AG23" i="2"/>
  <c r="X16" i="2"/>
  <c r="X23" i="2"/>
  <c r="X25" i="2"/>
  <c r="X22" i="2"/>
  <c r="X28" i="2"/>
  <c r="X27" i="2"/>
  <c r="X26" i="2"/>
  <c r="X24" i="2"/>
  <c r="X21" i="2"/>
  <c r="X29" i="2"/>
  <c r="N28" i="2"/>
  <c r="N25" i="2"/>
  <c r="N26" i="2"/>
  <c r="V16" i="2"/>
  <c r="V21" i="2"/>
  <c r="V25" i="2"/>
  <c r="V22" i="2"/>
  <c r="N21" i="2"/>
  <c r="V23" i="2"/>
  <c r="N24" i="2"/>
  <c r="V26" i="2"/>
  <c r="N27" i="2"/>
  <c r="N29" i="2"/>
  <c r="N22" i="2"/>
  <c r="N16" i="2"/>
  <c r="AD21" i="2"/>
  <c r="AD26" i="2"/>
  <c r="AB25" i="2"/>
  <c r="AD23" i="2"/>
  <c r="AD22" i="2"/>
  <c r="AD29" i="2"/>
  <c r="AB28" i="2"/>
  <c r="AD25" i="2"/>
  <c r="AD24" i="2"/>
  <c r="AG28" i="2"/>
  <c r="AB24" i="2"/>
  <c r="AG24" i="2"/>
  <c r="AB23" i="2"/>
  <c r="AG29" i="2"/>
  <c r="G27" i="2"/>
  <c r="AB26" i="2"/>
  <c r="AB21" i="2"/>
  <c r="AB29" i="2"/>
  <c r="AG26" i="2"/>
  <c r="G29" i="2"/>
  <c r="W16" i="2"/>
  <c r="W29" i="2"/>
  <c r="W26" i="2"/>
  <c r="W21" i="2"/>
  <c r="W22" i="2"/>
  <c r="W23" i="2"/>
  <c r="W28" i="2"/>
  <c r="W24" i="2"/>
  <c r="W25" i="2"/>
  <c r="W27" i="2"/>
  <c r="Y16" i="2"/>
  <c r="Y23" i="2"/>
  <c r="Y25" i="2"/>
  <c r="Y27" i="2"/>
  <c r="Y28" i="2"/>
  <c r="Y21" i="2"/>
  <c r="Y22" i="2"/>
  <c r="Y24" i="2"/>
  <c r="Y26" i="2"/>
  <c r="Y29" i="2"/>
  <c r="AH22" i="2"/>
  <c r="J24" i="2"/>
  <c r="J21" i="2"/>
  <c r="AH23" i="2"/>
  <c r="G28" i="2"/>
  <c r="G22" i="2"/>
  <c r="AC15" i="2"/>
  <c r="AH21" i="2"/>
  <c r="G21" i="2"/>
  <c r="J23" i="2"/>
  <c r="AG27" i="2"/>
  <c r="AG22" i="2"/>
  <c r="G25" i="2"/>
  <c r="K15" i="2"/>
  <c r="K23" i="2" s="1"/>
  <c r="G24" i="2"/>
  <c r="J26" i="2"/>
  <c r="G23" i="2"/>
  <c r="G26" i="2"/>
  <c r="L28" i="2"/>
  <c r="L21" i="2"/>
  <c r="L22" i="2"/>
  <c r="L29" i="2"/>
  <c r="L23" i="2"/>
  <c r="L26" i="2"/>
  <c r="L27" i="2"/>
  <c r="L24" i="2"/>
  <c r="L16" i="2"/>
  <c r="L25" i="2"/>
  <c r="Z24" i="2"/>
  <c r="Z21" i="2"/>
  <c r="Z28" i="2"/>
  <c r="Z23" i="2"/>
  <c r="Z16" i="2"/>
  <c r="Z22" i="2"/>
  <c r="Z25" i="2"/>
  <c r="Z26" i="2"/>
  <c r="Z27" i="2"/>
  <c r="Z29" i="2"/>
  <c r="D15" i="2"/>
  <c r="D22" i="2" s="1"/>
  <c r="O15" i="2"/>
  <c r="O16" i="2" s="1"/>
  <c r="AH29" i="2"/>
  <c r="AH28" i="2"/>
  <c r="AH26" i="2"/>
  <c r="P21" i="2"/>
  <c r="P24" i="2"/>
  <c r="P23" i="2"/>
  <c r="P28" i="2"/>
  <c r="P26" i="2"/>
  <c r="P29" i="2"/>
  <c r="I24" i="2"/>
  <c r="I16" i="2"/>
  <c r="U21" i="2"/>
  <c r="U16" i="2"/>
  <c r="U29" i="2"/>
  <c r="U26" i="2"/>
  <c r="U24" i="2"/>
  <c r="U27" i="2"/>
  <c r="U22" i="2"/>
  <c r="U28" i="2"/>
  <c r="U25" i="2"/>
  <c r="U23" i="2"/>
  <c r="P22" i="2"/>
  <c r="P16" i="2"/>
  <c r="M15" i="2"/>
  <c r="M21" i="2" s="1"/>
  <c r="AI15" i="2"/>
  <c r="H15" i="2"/>
  <c r="H21" i="2" s="1"/>
  <c r="Q15" i="2"/>
  <c r="Q21" i="2" s="1"/>
  <c r="AJ15" i="2"/>
  <c r="E15" i="2"/>
  <c r="E21" i="2" s="1"/>
  <c r="F15" i="2"/>
  <c r="F21" i="2" s="1"/>
  <c r="AH16" i="2"/>
  <c r="AH25" i="2"/>
  <c r="AH27" i="2"/>
  <c r="I25" i="2"/>
  <c r="AB22" i="2"/>
  <c r="AB16" i="2"/>
  <c r="P25" i="2"/>
  <c r="S15" i="2"/>
  <c r="S21" i="2" s="1"/>
  <c r="AE15" i="2"/>
  <c r="AE21" i="2" s="1"/>
  <c r="R15" i="2"/>
  <c r="R21" i="2" s="1"/>
  <c r="AA24" i="2" l="1"/>
  <c r="AA16" i="2"/>
  <c r="AA21" i="2"/>
  <c r="AA28" i="2"/>
  <c r="AA26" i="2"/>
  <c r="AA22" i="2"/>
  <c r="AA29" i="2"/>
  <c r="I21" i="2"/>
  <c r="AA23" i="2"/>
  <c r="AA27" i="2"/>
  <c r="I29" i="2"/>
  <c r="I28" i="2"/>
  <c r="I22" i="2"/>
  <c r="D56" i="2"/>
  <c r="E56" i="2"/>
  <c r="K26" i="2"/>
  <c r="O27" i="2"/>
  <c r="O22" i="2"/>
  <c r="O26" i="2"/>
  <c r="O23" i="2"/>
  <c r="O25" i="2"/>
  <c r="O24" i="2"/>
  <c r="O21" i="2"/>
  <c r="O29" i="2"/>
  <c r="O28" i="2"/>
  <c r="K27" i="2"/>
  <c r="D28" i="2"/>
  <c r="AC16" i="2"/>
  <c r="AC21" i="2"/>
  <c r="AC23" i="2"/>
  <c r="AC28" i="2"/>
  <c r="AC29" i="2"/>
  <c r="AC27" i="2"/>
  <c r="AC26" i="2"/>
  <c r="AC24" i="2"/>
  <c r="AC22" i="2"/>
  <c r="K16" i="2"/>
  <c r="K21" i="2"/>
  <c r="K22" i="2"/>
  <c r="K24" i="2"/>
  <c r="K28" i="2"/>
  <c r="AC25" i="2"/>
  <c r="K29" i="2"/>
  <c r="K25" i="2"/>
  <c r="D27" i="2"/>
  <c r="D21" i="2"/>
  <c r="D16" i="2"/>
  <c r="D25" i="2"/>
  <c r="D23" i="2"/>
  <c r="D24" i="2"/>
  <c r="D29" i="2"/>
  <c r="D26" i="2"/>
  <c r="AI16" i="2"/>
  <c r="AI25" i="2"/>
  <c r="AI26" i="2"/>
  <c r="AI22" i="2"/>
  <c r="AI29" i="2"/>
  <c r="AI23" i="2"/>
  <c r="AI28" i="2"/>
  <c r="AI27" i="2"/>
  <c r="AI24" i="2"/>
  <c r="M16" i="2"/>
  <c r="M27" i="2"/>
  <c r="M24" i="2"/>
  <c r="M25" i="2"/>
  <c r="M29" i="2"/>
  <c r="M28" i="2"/>
  <c r="M23" i="2"/>
  <c r="M22" i="2"/>
  <c r="M26" i="2"/>
  <c r="R22" i="2"/>
  <c r="R16" i="2"/>
  <c r="R28" i="2"/>
  <c r="R27" i="2"/>
  <c r="R26" i="2"/>
  <c r="R25" i="2"/>
  <c r="R24" i="2"/>
  <c r="R29" i="2"/>
  <c r="R23" i="2"/>
  <c r="F16" i="2"/>
  <c r="F28" i="2"/>
  <c r="F24" i="2"/>
  <c r="F22" i="2"/>
  <c r="F27" i="2"/>
  <c r="F25" i="2"/>
  <c r="F29" i="2"/>
  <c r="F23" i="2"/>
  <c r="F26" i="2"/>
  <c r="Q22" i="2"/>
  <c r="Q16" i="2"/>
  <c r="Q23" i="2"/>
  <c r="Q27" i="2"/>
  <c r="Q24" i="2"/>
  <c r="Q28" i="2"/>
  <c r="Q25" i="2"/>
  <c r="Q26" i="2"/>
  <c r="Q29" i="2"/>
  <c r="H16" i="2"/>
  <c r="H26" i="2"/>
  <c r="H22" i="2"/>
  <c r="H29" i="2"/>
  <c r="H25" i="2"/>
  <c r="H28" i="2"/>
  <c r="H27" i="2"/>
  <c r="H24" i="2"/>
  <c r="H23" i="2"/>
  <c r="AE16" i="2"/>
  <c r="AE29" i="2"/>
  <c r="AE24" i="2"/>
  <c r="AE25" i="2"/>
  <c r="AE26" i="2"/>
  <c r="AE28" i="2"/>
  <c r="AE27" i="2"/>
  <c r="AE23" i="2"/>
  <c r="AE22" i="2"/>
  <c r="E16" i="2"/>
  <c r="E24" i="2"/>
  <c r="E23" i="2"/>
  <c r="E25" i="2"/>
  <c r="E28" i="2"/>
  <c r="E26" i="2"/>
  <c r="E27" i="2"/>
  <c r="E29" i="2"/>
  <c r="E22" i="2"/>
  <c r="S16" i="2"/>
  <c r="S24" i="2"/>
  <c r="S25" i="2"/>
  <c r="S28" i="2"/>
  <c r="S29" i="2"/>
  <c r="S26" i="2"/>
  <c r="S22" i="2"/>
  <c r="S23" i="2"/>
  <c r="S27" i="2"/>
  <c r="AJ26" i="2"/>
  <c r="AJ25" i="2"/>
  <c r="AJ24" i="2"/>
  <c r="AJ22" i="2"/>
  <c r="AJ16" i="2"/>
  <c r="AJ29" i="2"/>
  <c r="AJ28" i="2"/>
  <c r="AJ21" i="2"/>
  <c r="AI21" i="2"/>
</calcChain>
</file>

<file path=xl/sharedStrings.xml><?xml version="1.0" encoding="utf-8"?>
<sst xmlns="http://schemas.openxmlformats.org/spreadsheetml/2006/main" count="5082" uniqueCount="354">
  <si>
    <t>Dioksinų/Furanų (PCDD/PCDF) išmetimai į aplinkos orą Lietuvos ūkyje, g.</t>
  </si>
  <si>
    <t>Teršalas:</t>
  </si>
  <si>
    <t>PCDD/PCDF</t>
  </si>
  <si>
    <t>-šiose ūkio srityse teršalas išmetamas</t>
  </si>
  <si>
    <t>-šiose ūkio srityse teršalas neišmetamas (neapskaitomas)</t>
  </si>
  <si>
    <t>Metai: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</si>
  <si>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</si>
  <si>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</si>
  <si>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</si>
  <si>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</si>
  <si>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</si>
  <si>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</si>
  <si>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</si>
  <si>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</si>
  <si>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</si>
  <si>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</si>
  <si>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</si>
  <si>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</si>
  <si>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</si>
  <si>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</si>
  <si>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</si>
  <si>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Visas nacionalinis kiekis</t>
  </si>
  <si>
    <t>(Šiam kiekiui galioja Direktyvos reikalavimai)</t>
  </si>
  <si>
    <t>Nacionalinių teršalų limitų direktyvos (EUROPOS PARLAMENTO IR TARYBOS DIREKTYVA (ES) 2016/2284) įpareigojimas Lietuvai sumažinti išmetimus į aplinkos orą, palyginus su 2005 m.:</t>
  </si>
  <si>
    <t>-20%</t>
  </si>
  <si>
    <t>-36%</t>
  </si>
  <si>
    <t>Pokytis palyginus su 1990 m.:</t>
  </si>
  <si>
    <t>Pokytis palyginus su praėjusiais metais:</t>
  </si>
  <si>
    <t>ENERGIJOS GAMYBA</t>
  </si>
  <si>
    <t>Šis sektorius apima stacionarų kuro deginimą žemiau išvardintose srityse:</t>
  </si>
  <si>
    <t>---Viešoji elektros ir šilumos gamyba</t>
  </si>
  <si>
    <t>---Naftos perdirbimas</t>
  </si>
  <si>
    <t>---Pramonė, statyba</t>
  </si>
  <si>
    <t>---Namų ūkiai</t>
  </si>
  <si>
    <t>---Paslaugų sektorius</t>
  </si>
  <si>
    <t>---Žemės ūkis</t>
  </si>
  <si>
    <t>Kiekis:</t>
  </si>
  <si>
    <t>Dalis nacionaliniame kiekyje, kuriam galioja Direktyvos reikalavimai:</t>
  </si>
  <si>
    <t>Viešoji elektros ir šilumos gamyba</t>
  </si>
  <si>
    <t>1A1a</t>
  </si>
  <si>
    <t>Public electricity and heat production</t>
  </si>
  <si>
    <t>1A1c</t>
  </si>
  <si>
    <t>Manufacture of solid fuels and other energy industries</t>
  </si>
  <si>
    <t>Kuro deginimas naftos perdirbime</t>
  </si>
  <si>
    <t>1A1b</t>
  </si>
  <si>
    <t>Petroleum refining</t>
  </si>
  <si>
    <t>Stacionarus kuro deginimas pramonėje, statyboje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</si>
  <si>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</si>
  <si>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</si>
  <si>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</si>
  <si>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</si>
  <si>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</si>
  <si>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</si>
  <si>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</si>
  <si>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</si>
  <si>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>1A2gviii</t>
  </si>
  <si>
    <t>Stationary combustion in manufacturing industries and construction: Other (please specify in the IIR)</t>
  </si>
  <si>
    <t>Stacionarus kuro deginimas namų ūkiuose:</t>
  </si>
  <si>
    <t>1A4bi</t>
  </si>
  <si>
    <t>Residential: Stationary</t>
  </si>
  <si>
    <t>Stacionarus kuro deginimas paslaugų sektoriuje</t>
  </si>
  <si>
    <t>1A4ai</t>
  </si>
  <si>
    <t>Commercial/Institutional: Stationary</t>
  </si>
  <si>
    <t>Stacionarus kuro deginimas žemės ūkyje</t>
  </si>
  <si>
    <t>1A4ci</t>
  </si>
  <si>
    <t>Agriculture/Forestry/Fishing: Stationary</t>
  </si>
  <si>
    <t>DEGALŲ / KURO GAMYBA IR PASKIRSTYMAS</t>
  </si>
  <si>
    <t>Šis sektorius apima žemiau išvardintus procesus:</t>
  </si>
  <si>
    <t>---Naftos gavyba</t>
  </si>
  <si>
    <t>---Naftos produktų gamyba ir sandėliavimas</t>
  </si>
  <si>
    <t>---Naftos produktų paskirstymas</t>
  </si>
  <si>
    <t>---Gamtinių dujų paskirstymas</t>
  </si>
  <si>
    <t>---Akmens anglies sandėliavimas</t>
  </si>
  <si>
    <t>Naftos gavyba</t>
  </si>
  <si>
    <t>Teršalas neišsiskiria</t>
  </si>
  <si>
    <t>Pokytis palyginus su 2005 m.:</t>
  </si>
  <si>
    <t>1B2ai</t>
  </si>
  <si>
    <t>Fugitive emissions oil: Exploration, production, transport</t>
  </si>
  <si>
    <t>Naftos produktų gamyba ir sandėliavimas</t>
  </si>
  <si>
    <t>1B2aiv</t>
  </si>
  <si>
    <t>Fugitive emissions oil: Refining and storage</t>
  </si>
  <si>
    <t>Naftos produktų paskirstymas</t>
  </si>
  <si>
    <t>1B2av</t>
  </si>
  <si>
    <t>Distribution of oil products</t>
  </si>
  <si>
    <t>Gamtinių dujų paskirstymas</t>
  </si>
  <si>
    <t>1B2b</t>
  </si>
  <si>
    <t>Fugitive emissions from natural gas (exploration, production, processing, transmission, storage, distribution and other)</t>
  </si>
  <si>
    <t>Akmens anglies sandėliavimas</t>
  </si>
  <si>
    <t>1B1a</t>
  </si>
  <si>
    <t>Fugitive emission from solid fuels: Coal mining and handling</t>
  </si>
  <si>
    <t>KELIŲ TRANSPORTAS</t>
  </si>
  <si>
    <t>---Degalų deginimas lengvųjų automobilių transporte</t>
  </si>
  <si>
    <t>---Degalų deginimas lengvųjų krovininių automobilių transporte</t>
  </si>
  <si>
    <t>---Degalų deginimas mopedų ir motociklų transporte</t>
  </si>
  <si>
    <t>---Benzino garavimas iš kelių transporto priemonių</t>
  </si>
  <si>
    <t>---Automobilių stabdžių ir padangų dėvėjimasis</t>
  </si>
  <si>
    <t>---Automobilių kelių dangos dėvėjimasis</t>
  </si>
  <si>
    <t>Lengvųjų automobilių transportas</t>
  </si>
  <si>
    <t>1A3bi</t>
  </si>
  <si>
    <t>Road transport: Passenger cars</t>
  </si>
  <si>
    <t>Sunkvežimių ir autobusų transportas</t>
  </si>
  <si>
    <t>1A3biii</t>
  </si>
  <si>
    <t>Road transport: Heavy duty vehicles and buses</t>
  </si>
  <si>
    <t>Lengvasis krovininis transportas</t>
  </si>
  <si>
    <t>1A3bii</t>
  </si>
  <si>
    <t>Road transport: Light duty vehicles</t>
  </si>
  <si>
    <t>Mopedų ir motociklų transportas</t>
  </si>
  <si>
    <t>1A3biv</t>
  </si>
  <si>
    <t>Road transport: Mopeds &amp; motorcycles</t>
  </si>
  <si>
    <t>Benzino garavimas iš kelių transporto priemonių</t>
  </si>
  <si>
    <t>1A3bv</t>
  </si>
  <si>
    <t>Road transport: Gasoline evaporation</t>
  </si>
  <si>
    <t>Automobilių stabdžių ir padangų dėvėjimasis</t>
  </si>
  <si>
    <t>1A3bvi</t>
  </si>
  <si>
    <t>Road transport: Automobile tyre and brake wear</t>
  </si>
  <si>
    <t>Automobilių kelių dangos dėvėjimasis</t>
  </si>
  <si>
    <t>1A3bvii</t>
  </si>
  <si>
    <t>Road transport: Automobile road abrasion</t>
  </si>
  <si>
    <t>NE KELIŲ TRANSPORTAS IR MECHANIZMAI</t>
  </si>
  <si>
    <t>---Degalų deginimas geležinkelių transporte</t>
  </si>
  <si>
    <t>---Degalų deginimas aviacijoje</t>
  </si>
  <si>
    <t>---Degalų deginimas vidaus vandenų laivyboje</t>
  </si>
  <si>
    <t>---Kuro deginimas dujotiekių kompresorių stotyse</t>
  </si>
  <si>
    <t>---Degalų deginimas mobiliuose ne kelių mechanizmuose</t>
  </si>
  <si>
    <t xml:space="preserve"> (vidaus vandenų žvejyba, žemės ūkio mechanizmai, keltuvai, krautuvai...)</t>
  </si>
  <si>
    <t>Geležinkelių transportas</t>
  </si>
  <si>
    <t>1A3c</t>
  </si>
  <si>
    <t>Railways</t>
  </si>
  <si>
    <t>Vidaus vandenų laivyba</t>
  </si>
  <si>
    <t>1A3dii</t>
  </si>
  <si>
    <t>National navigation (shipping)</t>
  </si>
  <si>
    <t>Aviacija</t>
  </si>
  <si>
    <t>1A3ai(i)</t>
  </si>
  <si>
    <t>International aviation LTO (civil)</t>
  </si>
  <si>
    <t>1A3aii(i)</t>
  </si>
  <si>
    <t>Domestic aviation LTO (civil)</t>
  </si>
  <si>
    <t>Dujotiekiai</t>
  </si>
  <si>
    <t>1A3ei</t>
  </si>
  <si>
    <t>Pipeline transport</t>
  </si>
  <si>
    <t>Ne kelių mechanizmai</t>
  </si>
  <si>
    <t>1A2gvii</t>
  </si>
  <si>
    <t>Mobile combustion in manufacturing industries and construction (please specify in the IIR)</t>
  </si>
  <si>
    <t>1A4aii</t>
  </si>
  <si>
    <t>Commercial/Institutional: Mobile</t>
  </si>
  <si>
    <t>1A4bii</t>
  </si>
  <si>
    <t>Residential: Household and gardening (mobile)</t>
  </si>
  <si>
    <t>1A4cii</t>
  </si>
  <si>
    <t>Agriculture/Forestry/Fishing: Off-road vehicles and other machinery</t>
  </si>
  <si>
    <t>1A4ciii</t>
  </si>
  <si>
    <t>Agriculture/Forestry/Fishing: National fishing</t>
  </si>
  <si>
    <t>1A5b</t>
  </si>
  <si>
    <t>Other, Mobile (including military, land based and recreational boats)</t>
  </si>
  <si>
    <t>PROCESAI MINERALŲ PRAMONĖJE</t>
  </si>
  <si>
    <t>---Cemento gamyba</t>
  </si>
  <si>
    <t>---Kalkių gamyba</t>
  </si>
  <si>
    <t>---Stiklo gamyba</t>
  </si>
  <si>
    <t>2A1</t>
  </si>
  <si>
    <t>Cement production</t>
  </si>
  <si>
    <t>2A2</t>
  </si>
  <si>
    <t>Lime production</t>
  </si>
  <si>
    <t>2A3</t>
  </si>
  <si>
    <t>Glass production</t>
  </si>
  <si>
    <t>2A5a</t>
  </si>
  <si>
    <t>Quarrying and mining of minerals other than coal</t>
  </si>
  <si>
    <t>2A5c</t>
  </si>
  <si>
    <t>Storage, handling and transport of mineral products</t>
  </si>
  <si>
    <t>PROCESAI STATYBOJE, KELIŲ, GATVIŲ TIESIME</t>
  </si>
  <si>
    <t>---Pastatų statyba, gatvių, kelių tiesimas</t>
  </si>
  <si>
    <t>2A5b</t>
  </si>
  <si>
    <t>Construction and demolition</t>
  </si>
  <si>
    <t>PROCESAI CHEMIJOS PRAMONĖJE</t>
  </si>
  <si>
    <t>---Amoniako gamyba</t>
  </si>
  <si>
    <t>---Azoto rūgšties gamyba</t>
  </si>
  <si>
    <t>---Kitų chemikalų gamyba</t>
  </si>
  <si>
    <t>2B1</t>
  </si>
  <si>
    <t>Ammonia production</t>
  </si>
  <si>
    <t>2B2</t>
  </si>
  <si>
    <t>Nitric acid production</t>
  </si>
  <si>
    <t>2B10a</t>
  </si>
  <si>
    <t>Chemical industry: Other (please specify in the IIR)</t>
  </si>
  <si>
    <t>PROCESAI METALURGIJOS PRAMONĖJE</t>
  </si>
  <si>
    <t>---Aliuminio gamyba</t>
  </si>
  <si>
    <t>---Geležies ir plieno gamyba</t>
  </si>
  <si>
    <t>2C1</t>
  </si>
  <si>
    <t>Iron and steel production</t>
  </si>
  <si>
    <t>2C3</t>
  </si>
  <si>
    <t>Aluminium production</t>
  </si>
  <si>
    <t>PROCESAI  ASFALTO(BITUMO) NAUDOJIME</t>
  </si>
  <si>
    <t>---Kelių asfaltavimas</t>
  </si>
  <si>
    <t>---Stogų dengimas bitumu</t>
  </si>
  <si>
    <t>2D3b</t>
  </si>
  <si>
    <t>Road paving with asphalt</t>
  </si>
  <si>
    <t>2D3c</t>
  </si>
  <si>
    <t>Asphalt roofing</t>
  </si>
  <si>
    <t>TIRPIKLIŲ VARTOJIMAS PRAMONĖJE IR NAMŲ ŪKIUOSE</t>
  </si>
  <si>
    <t>---Tirpiklių vartojimas namų ūkiuose</t>
  </si>
  <si>
    <t>---Dažymas</t>
  </si>
  <si>
    <t>---Nuriebalinimas</t>
  </si>
  <si>
    <t>---Sausas tekstilės valymas</t>
  </si>
  <si>
    <t>---Chemijos produktų vartojimas</t>
  </si>
  <si>
    <t>---Poligrafija</t>
  </si>
  <si>
    <t>---Kitas tirpiklių vartojimas</t>
  </si>
  <si>
    <t>2D3a</t>
  </si>
  <si>
    <t>Domestic solvent use including fungicides</t>
  </si>
  <si>
    <t>2D3d</t>
  </si>
  <si>
    <t>Coating applications</t>
  </si>
  <si>
    <t>NA</t>
  </si>
  <si>
    <t>2D3e</t>
  </si>
  <si>
    <t>Degreasing</t>
  </si>
  <si>
    <t>2D3f</t>
  </si>
  <si>
    <t>Dry cleaning</t>
  </si>
  <si>
    <t>2D3g</t>
  </si>
  <si>
    <t>Chemical products</t>
  </si>
  <si>
    <t>2D3h</t>
  </si>
  <si>
    <t>Printing</t>
  </si>
  <si>
    <t>2D3i</t>
  </si>
  <si>
    <t>Other solvent use (please specify in the IIR)</t>
  </si>
  <si>
    <t>KITI PRAMONĖS PROCESAI</t>
  </si>
  <si>
    <t>---Popieriaus ir celiuliozės gamyba</t>
  </si>
  <si>
    <t>---Maisto ir gėrimų pramonė</t>
  </si>
  <si>
    <t>---Medžio gaminių gamyba</t>
  </si>
  <si>
    <t>---POT (patvarieji organiniai teršalai) elektros įrangoje</t>
  </si>
  <si>
    <t>---Produktų (fejerverkai, tabakas) vartojimas</t>
  </si>
  <si>
    <t>---Kiti pramonės procesai</t>
  </si>
  <si>
    <t>2H1</t>
  </si>
  <si>
    <t>Pulp and paper industry</t>
  </si>
  <si>
    <t>2H3</t>
  </si>
  <si>
    <t>Other industrial processes (please specify in the IIR)</t>
  </si>
  <si>
    <t>2G</t>
  </si>
  <si>
    <t>Other product use (please specify in the IIR)</t>
  </si>
  <si>
    <t xml:space="preserve">ŽEMĖS ŪKIO VEIKLOS </t>
  </si>
  <si>
    <t>---Mėšlo tvarkymas</t>
  </si>
  <si>
    <t>---Pašarų skirstymas</t>
  </si>
  <si>
    <t>---Dirvų tręšimas</t>
  </si>
  <si>
    <t>---Dirvų kultivavimas</t>
  </si>
  <si>
    <t>---Kultūrinių augalų auginimas</t>
  </si>
  <si>
    <t>---Pesticidų naudojimas</t>
  </si>
  <si>
    <t>3B1a</t>
  </si>
  <si>
    <t>Manure management - Dairy cattle</t>
  </si>
  <si>
    <t>3B1b</t>
  </si>
  <si>
    <t>Manure management - Non-dairy cattle</t>
  </si>
  <si>
    <t>3B2</t>
  </si>
  <si>
    <t>Manure management - Sheep</t>
  </si>
  <si>
    <t>3B3</t>
  </si>
  <si>
    <t>Manure management - Swine</t>
  </si>
  <si>
    <t>3B4d</t>
  </si>
  <si>
    <t>Manure management - Goats</t>
  </si>
  <si>
    <t>3B4e</t>
  </si>
  <si>
    <t>Manure management - Horses</t>
  </si>
  <si>
    <t>3B4gi</t>
  </si>
  <si>
    <t>Manure management - Laying hens</t>
  </si>
  <si>
    <t>3B4gii</t>
  </si>
  <si>
    <t>Manure management - Broilers</t>
  </si>
  <si>
    <t>3B4giii</t>
  </si>
  <si>
    <t>Manure management - Turkeys</t>
  </si>
  <si>
    <t>3B4giv</t>
  </si>
  <si>
    <t>Manure management - Other poultry</t>
  </si>
  <si>
    <t>3B4h</t>
  </si>
  <si>
    <t>Manure management - Other animals (please specify in the IIR)</t>
  </si>
  <si>
    <t>3Dc</t>
  </si>
  <si>
    <t>Farm-level agricultural operations including storage, handling and transport of agricultural products</t>
  </si>
  <si>
    <t>ATLIEKŲ TVARKYMAS</t>
  </si>
  <si>
    <t>---Atliekų deginimas, kremavimas</t>
  </si>
  <si>
    <t>---Nuotekų tvarkymas</t>
  </si>
  <si>
    <t>5A</t>
  </si>
  <si>
    <t>Biological treatment of waste - Solid waste disposal on land</t>
  </si>
  <si>
    <t>5C1a</t>
  </si>
  <si>
    <t>Municipal waste incineration</t>
  </si>
  <si>
    <t>5C1bi</t>
  </si>
  <si>
    <t>Industrial waste incineration</t>
  </si>
  <si>
    <t>5C1bii</t>
  </si>
  <si>
    <t>Hazardous waste incineration</t>
  </si>
  <si>
    <t>5C1biii</t>
  </si>
  <si>
    <t>Clinical waste incineration</t>
  </si>
  <si>
    <t>5C1biv</t>
  </si>
  <si>
    <t>Sewage sludge incineration</t>
  </si>
  <si>
    <t>5C1bv</t>
  </si>
  <si>
    <t>Cremation</t>
  </si>
  <si>
    <t>5C1bvi</t>
  </si>
  <si>
    <t>Other waste incineration (please specify in the IIR)</t>
  </si>
  <si>
    <t>5C2</t>
  </si>
  <si>
    <t>Open burning of waste</t>
  </si>
  <si>
    <t>GAISRAI</t>
  </si>
  <si>
    <t>---Gaisrai</t>
  </si>
  <si>
    <t>5E</t>
  </si>
  <si>
    <t>Other waste (please specify in the IIR)</t>
  </si>
  <si>
    <t>TIKRINIMAS</t>
  </si>
  <si>
    <t>visi procesai</t>
  </si>
  <si>
    <t>tikrinu</t>
  </si>
  <si>
    <t>---Karjerai</t>
  </si>
  <si>
    <t>Dioksinų/Furanų (PCDD/PCDF) išmetimai į aplinkos orą Lietuvos ūkyje pagal ūkio sektorius, g.</t>
  </si>
  <si>
    <t>viso</t>
  </si>
  <si>
    <t>tikr</t>
  </si>
  <si>
    <t>Dioksinų/Furanų (PCDD/PCDF) išmetimai į aplinkos orą Lietuvos ūkyje pagal ūkio sektorius, %</t>
  </si>
  <si>
    <t>g</t>
  </si>
  <si>
    <t>%</t>
  </si>
  <si>
    <t>Gaisrai</t>
  </si>
  <si>
    <t>Atviras atliekų deginimas</t>
  </si>
  <si>
    <t>kiti</t>
  </si>
  <si>
    <t>Stacionarus kuro deginimas namų ūkiuose</t>
  </si>
  <si>
    <t>Stacionarus kuro deginimas kitose pramonės šakose ir statyboje</t>
  </si>
  <si>
    <t>Benzo(a) pyreno išmetimai į aplinkos orą Lietuvos ūkyje, t.</t>
  </si>
  <si>
    <r>
      <t>C</t>
    </r>
    <r>
      <rPr>
        <b/>
        <vertAlign val="subscript"/>
        <sz val="14"/>
        <color rgb="FF000000"/>
        <rFont val="Arial Narrow"/>
        <family val="2"/>
        <charset val="186"/>
      </rPr>
      <t>20</t>
    </r>
    <r>
      <rPr>
        <b/>
        <sz val="14"/>
        <color indexed="8"/>
        <rFont val="Arial Narrow"/>
        <family val="2"/>
      </rPr>
      <t>H</t>
    </r>
    <r>
      <rPr>
        <b/>
        <vertAlign val="subscript"/>
        <sz val="14"/>
        <color rgb="FF000000"/>
        <rFont val="Arial Narrow"/>
        <family val="2"/>
        <charset val="186"/>
      </rPr>
      <t>12</t>
    </r>
  </si>
  <si>
    <t>---Biologinis atliekų tvarkymas</t>
  </si>
  <si>
    <t>Benzo(a) pyrenas</t>
  </si>
  <si>
    <t>Benzo(a) pyreno išmetimai į aplinkos orą Lietuvos ūkyje pagal ūkio sektorius, t</t>
  </si>
  <si>
    <t>Benzo(a) pyreno išmetimai į aplinkos orą Lietuvos ūkyje pagal ūkio sektorius, %</t>
  </si>
  <si>
    <t>t</t>
  </si>
  <si>
    <t>Benzo(b) fluoranteno išmetimai į aplinkos orą Lietuvos ūkyje, t.</t>
  </si>
  <si>
    <t>Benzo(b) fluorantenas</t>
  </si>
  <si>
    <t>Benzo(b) fluoranteno išmetimai į aplinkos orą Lietuvos ūkyje pagal ūkio sektorius,  t</t>
  </si>
  <si>
    <t>Benzo(b) fluoranteno išmetimai į aplinkos orą Lietuvos ūkyje pagal ūkio sektorius, %</t>
  </si>
  <si>
    <t>Benzo(k) fluoranteno išmetimai į aplinkos orą Lietuvos ūkyje, t.</t>
  </si>
  <si>
    <r>
      <t>C</t>
    </r>
    <r>
      <rPr>
        <b/>
        <vertAlign val="subscript"/>
        <sz val="14"/>
        <color theme="1"/>
        <rFont val="Arial Narrow"/>
        <family val="2"/>
        <charset val="186"/>
      </rPr>
      <t>20</t>
    </r>
    <r>
      <rPr>
        <b/>
        <sz val="14"/>
        <color theme="1"/>
        <rFont val="Arial Narrow"/>
        <family val="2"/>
      </rPr>
      <t>H</t>
    </r>
    <r>
      <rPr>
        <b/>
        <vertAlign val="subscript"/>
        <sz val="14"/>
        <color theme="1"/>
        <rFont val="Arial Narrow"/>
        <family val="2"/>
        <charset val="186"/>
      </rPr>
      <t>20</t>
    </r>
  </si>
  <si>
    <t>Benzo(k) fluorantenas</t>
  </si>
  <si>
    <t>Benzo(k) fluoranteno išmetimai į aplinkos orą Lietuvos ūkyje pagal ūkio sektorius, t</t>
  </si>
  <si>
    <t>Benzo(k) fluoranteno išmetimai į aplinkos orą Lietuvos ūkyje pagal ūkio sektorius, %</t>
  </si>
  <si>
    <t>Indeno(1,2,3-cd) pyreno išmetimai į aplinkos orą Lietuvos ūkyje, t.</t>
  </si>
  <si>
    <r>
      <t>C</t>
    </r>
    <r>
      <rPr>
        <b/>
        <vertAlign val="subscript"/>
        <sz val="14"/>
        <color theme="1"/>
        <rFont val="Arial Narrow"/>
        <family val="2"/>
        <charset val="186"/>
      </rPr>
      <t>22</t>
    </r>
    <r>
      <rPr>
        <b/>
        <sz val="14"/>
        <color theme="1"/>
        <rFont val="Arial Narrow"/>
        <family val="2"/>
      </rPr>
      <t>H</t>
    </r>
    <r>
      <rPr>
        <b/>
        <vertAlign val="subscript"/>
        <sz val="14"/>
        <color theme="1"/>
        <rFont val="Arial Narrow"/>
        <family val="2"/>
        <charset val="186"/>
      </rPr>
      <t>12</t>
    </r>
  </si>
  <si>
    <t>Indeno(1,2,3-cd) pyrenas</t>
  </si>
  <si>
    <t>Indeno(1,2,3-cd) pyreno išmetimai į aplinkos orą Lietuvos ūkyje pagal ūkio sektorius, t</t>
  </si>
  <si>
    <t>Indeno(1,2,3-cd) pyreno išmetimai į aplinkos orą Lietuvos ūkyje pagal ūkio sektorius, %</t>
  </si>
  <si>
    <t>Policiklinių aromatinių angliavandenilių išmetimai į aplinkos orą Lietuvos ūkyje, t</t>
  </si>
  <si>
    <t>PAH</t>
  </si>
  <si>
    <t>3Df</t>
  </si>
  <si>
    <t>Use of pesticides</t>
  </si>
  <si>
    <t>Policikliniai aromatiniai angliavandeniliai</t>
  </si>
  <si>
    <t>Policiklinių aromatinių angliavandenilių išmetimai į aplinkos orą Lietuvos ūkyje pagal ūkio sektorius, t</t>
  </si>
  <si>
    <t>Policiklinių aromatinių angliavandenilių išmetimai į aplinkos orą Lietuvos ūkyje pagal ūkio sektorius, %</t>
  </si>
  <si>
    <t>Heksachlorobenzeno (HCB) išmetimai į aplinkos orą Lietuvos ūkyje, kg</t>
  </si>
  <si>
    <r>
      <t>C</t>
    </r>
    <r>
      <rPr>
        <b/>
        <vertAlign val="subscript"/>
        <sz val="14"/>
        <color theme="1"/>
        <rFont val="Arial Narrow"/>
        <family val="2"/>
        <charset val="186"/>
      </rPr>
      <t>6</t>
    </r>
    <r>
      <rPr>
        <b/>
        <sz val="14"/>
        <color theme="1"/>
        <rFont val="Arial Narrow"/>
        <family val="2"/>
      </rPr>
      <t>Cl</t>
    </r>
    <r>
      <rPr>
        <b/>
        <vertAlign val="subscript"/>
        <sz val="14"/>
        <color theme="1"/>
        <rFont val="Arial Narrow"/>
        <family val="2"/>
        <charset val="186"/>
      </rPr>
      <t>6</t>
    </r>
  </si>
  <si>
    <t>---Degalų deginimas sunkvežimių ir autobusų transporte</t>
  </si>
  <si>
    <t>Heksachlorobenzenas (HCB)</t>
  </si>
  <si>
    <t>Heksachlorobenzeno (HCB) išmetimai į aplinkos orą Lietuvos ūkyje pagal ūkio sektorius, kg</t>
  </si>
  <si>
    <t>Heksachlorobenzeno (HCB) išmetimai į aplinkos orą Lietuvos ūkyje pagal ūkio sektorius, %</t>
  </si>
  <si>
    <t>kg</t>
  </si>
  <si>
    <t>Pesticidų naudojimas</t>
  </si>
  <si>
    <t>Polichlorintų bifenilų (PCBs) išmetimai į aplinkos orą Lietuvos ūkyje, kg</t>
  </si>
  <si>
    <t>C₁₂H₁₀₋ₓClₓ</t>
  </si>
  <si>
    <t>2K</t>
  </si>
  <si>
    <t>Consumption of POPs and heavy metals 
(e.g. electrical and scientific equipment)</t>
  </si>
  <si>
    <t>Polichlorinti bifenilai (PCBs)</t>
  </si>
  <si>
    <t>Polichlorintų bifenilų (PCBs) išmetimai į aplinkos orą Lietuvos ūkyje pagal ūkio sektorius, kg</t>
  </si>
  <si>
    <t>Polichlorintų bifenilų (PCBs) išmetimai į aplinkos orą Lietuvos ūkyje pagal ūkio sektorius, %</t>
  </si>
  <si>
    <t>Stacionarus kuro deginimas ne metalo mineralų pramonėje</t>
  </si>
  <si>
    <t>5 didžiausi dioksinų/furanų (PCDD/PCDF) šaltiniai Lietuvos ūkio procesuose, 2022-2024 m.</t>
  </si>
  <si>
    <t>5 didžiausi benzo(a)pyreno šaltiniai Lietuvos ūkio procesuose, 2022-2024 m.</t>
  </si>
  <si>
    <t>5 didžiausi benzo(b) fluoranteno šaltiniai Lietuvos ūkio procesuose, 2022-2024 m.</t>
  </si>
  <si>
    <t>5 didžiausi benzo(k) fluoranteno šaltiniai Lietuvos ūkio procesuose, 2022-2024 m.</t>
  </si>
  <si>
    <t>5 didžiausi Indeno(1,2,3-cd) pyreno šaltiniai Lietuvos ūkio procesuose, 2022-2024 m.</t>
  </si>
  <si>
    <t>5 didžiausi policiklinių aromatinių angliavandenilių šaltiniai Lietuvos ūkio procesuose, 2022-2024 m.</t>
  </si>
  <si>
    <t>5 didžiausi heksachlorobenzeno (HCB) šaltiniai Lietuvos ūkio procesuose, 2022-2024 m.</t>
  </si>
  <si>
    <t>5 didžiausi polichlorintų bifenilų (PCBs) šaltiniai Lietuvos ūkio procesuose, 2022-2024 m.</t>
  </si>
  <si>
    <t>Stacionarus kuro deginimas popieriaus pramonėje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</si>
</sst>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000"/>
    <numFmt numFmtId="166" formatCode="0.000"/>
    <numFmt numFmtId="167" formatCode="0.00000"/>
    <numFmt numFmtId="168" formatCode="0.0000E+00"/>
    <numFmt numFmtId="169" formatCode="0.000000"/>
    <numFmt numFmtId="170" formatCode="_-&quot;Ls&quot;\ * #,##0.00_-;\-&quot;Ls&quot;\ * #,##0.00_-;_-&quot;Ls&quot;\ * &quot;-&quot;??_-;_-@_-"/>
    <numFmt numFmtId="171" formatCode="0.0E+00"/>
  </numFmts>
  <fonts count="2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4"/>
      <color theme="1"/>
      <name val="Arial Narrow"/>
      <family val="2"/>
      <charset val="186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  <charset val="186"/>
    </font>
    <font>
      <sz val="14"/>
      <name val="Arial Narrow"/>
      <family val="2"/>
      <charset val="186"/>
    </font>
    <font>
      <sz val="14"/>
      <color indexed="10"/>
      <name val="Arial Narrow"/>
      <family val="2"/>
      <charset val="186"/>
    </font>
    <font>
      <i/>
      <sz val="14"/>
      <color indexed="10"/>
      <name val="Arial Narrow"/>
      <family val="2"/>
    </font>
    <font>
      <b/>
      <sz val="14"/>
      <color indexed="10"/>
      <name val="Arial Narrow"/>
      <family val="2"/>
      <charset val="186"/>
    </font>
    <font>
      <sz val="14"/>
      <color indexed="8"/>
      <name val="Arial Narrow"/>
      <family val="2"/>
    </font>
    <font>
      <b/>
      <sz val="14"/>
      <color theme="1"/>
      <name val="Arial Narrow"/>
      <family val="2"/>
      <charset val="186"/>
    </font>
    <font>
      <sz val="11"/>
      <color theme="1"/>
      <name val="Aptos Narrow"/>
      <family val="2"/>
      <scheme val="minor"/>
    </font>
    <font>
      <b/>
      <sz val="14"/>
      <color indexed="8"/>
      <name val="Arial Narrow"/>
      <family val="2"/>
      <charset val="186"/>
    </font>
    <font>
      <b/>
      <sz val="16"/>
      <color indexed="8"/>
      <name val="Arial Narrow"/>
      <family val="2"/>
      <charset val="186"/>
    </font>
    <font>
      <b/>
      <i/>
      <sz val="10"/>
      <color theme="1"/>
      <name val="Arial Narrow"/>
      <family val="2"/>
      <charset val="186"/>
    </font>
    <font>
      <b/>
      <vertAlign val="subscript"/>
      <sz val="14"/>
      <color rgb="FF000000"/>
      <name val="Arial Narrow"/>
      <family val="2"/>
      <charset val="186"/>
    </font>
    <font>
      <b/>
      <sz val="14"/>
      <color theme="1"/>
      <name val="Arial Narrow"/>
      <family val="2"/>
    </font>
    <font>
      <b/>
      <vertAlign val="subscript"/>
      <sz val="14"/>
      <color theme="1"/>
      <name val="Arial Narrow"/>
      <family val="2"/>
      <charset val="186"/>
    </font>
    <font>
      <sz val="10"/>
      <name val="Arial"/>
      <family val="2"/>
    </font>
    <font>
      <sz val="12"/>
      <color indexed="8"/>
      <name val="Arial Narrow"/>
      <family val="2"/>
      <charset val="186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0" fontId="19" fillId="0" borderId="0"/>
    <xf numFmtId="0" fontId="20" fillId="0" borderId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19" fillId="0" borderId="0"/>
  </cellStyleXfs>
  <cellXfs count="57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quotePrefix="1" applyFont="1"/>
    <xf numFmtId="0" fontId="2" fillId="2" borderId="0" xfId="2" applyFill="1"/>
    <xf numFmtId="0" fontId="5" fillId="0" borderId="0" xfId="2" quotePrefix="1" applyFont="1"/>
    <xf numFmtId="0" fontId="2" fillId="3" borderId="0" xfId="2" applyFill="1"/>
    <xf numFmtId="0" fontId="6" fillId="0" borderId="0" xfId="2" applyFont="1"/>
    <xf numFmtId="0" fontId="7" fillId="0" borderId="0" xfId="2" applyFont="1"/>
    <xf numFmtId="0" fontId="4" fillId="0" borderId="0" xfId="2" applyFont="1"/>
    <xf numFmtId="2" fontId="2" fillId="0" borderId="0" xfId="2" applyNumberFormat="1"/>
    <xf numFmtId="0" fontId="8" fillId="0" borderId="0" xfId="2" quotePrefix="1" applyFont="1" applyAlignment="1">
      <alignment horizontal="left"/>
    </xf>
    <xf numFmtId="0" fontId="7" fillId="0" borderId="0" xfId="2" quotePrefix="1" applyFont="1"/>
    <xf numFmtId="0" fontId="9" fillId="0" borderId="0" xfId="2" quotePrefix="1" applyFont="1"/>
    <xf numFmtId="0" fontId="10" fillId="4" borderId="0" xfId="2" applyFont="1" applyFill="1"/>
    <xf numFmtId="164" fontId="10" fillId="4" borderId="0" xfId="2" applyNumberFormat="1" applyFont="1" applyFill="1"/>
    <xf numFmtId="0" fontId="10" fillId="0" borderId="0" xfId="2" applyFont="1"/>
    <xf numFmtId="164" fontId="10" fillId="0" borderId="0" xfId="2" applyNumberFormat="1" applyFont="1"/>
    <xf numFmtId="0" fontId="11" fillId="0" borderId="0" xfId="2" applyFont="1"/>
    <xf numFmtId="0" fontId="2" fillId="5" borderId="0" xfId="2" applyFill="1"/>
    <xf numFmtId="164" fontId="10" fillId="4" borderId="0" xfId="1" applyNumberFormat="1" applyFont="1" applyFill="1"/>
    <xf numFmtId="164" fontId="2" fillId="4" borderId="0" xfId="1" applyNumberFormat="1" applyFont="1" applyFill="1"/>
    <xf numFmtId="164" fontId="5" fillId="0" borderId="0" xfId="2" applyNumberFormat="1" applyFont="1"/>
    <xf numFmtId="164" fontId="2" fillId="0" borderId="0" xfId="1" applyNumberFormat="1" applyFont="1" applyFill="1"/>
    <xf numFmtId="164" fontId="2" fillId="0" borderId="0" xfId="2" applyNumberFormat="1"/>
    <xf numFmtId="164" fontId="2" fillId="0" borderId="0" xfId="1" applyNumberFormat="1" applyFont="1"/>
    <xf numFmtId="0" fontId="12" fillId="0" borderId="0" xfId="3"/>
    <xf numFmtId="2" fontId="2" fillId="0" borderId="0" xfId="0" applyNumberFormat="1" applyFont="1"/>
    <xf numFmtId="0" fontId="2" fillId="0" borderId="0" xfId="0" applyFont="1"/>
    <xf numFmtId="165" fontId="2" fillId="0" borderId="0" xfId="2" applyNumberFormat="1"/>
    <xf numFmtId="165" fontId="2" fillId="0" borderId="0" xfId="0" applyNumberFormat="1" applyFont="1"/>
    <xf numFmtId="166" fontId="2" fillId="0" borderId="0" xfId="2" applyNumberFormat="1"/>
    <xf numFmtId="166" fontId="2" fillId="0" borderId="0" xfId="0" applyNumberFormat="1" applyFont="1"/>
    <xf numFmtId="0" fontId="2" fillId="3" borderId="0" xfId="2" quotePrefix="1" applyFill="1"/>
    <xf numFmtId="164" fontId="5" fillId="4" borderId="0" xfId="1" applyNumberFormat="1" applyFont="1" applyFill="1"/>
    <xf numFmtId="0" fontId="2" fillId="0" borderId="0" xfId="2" quotePrefix="1"/>
    <xf numFmtId="0" fontId="2" fillId="2" borderId="0" xfId="2" quotePrefix="1" applyFill="1"/>
    <xf numFmtId="164" fontId="10" fillId="0" borderId="0" xfId="1" applyNumberFormat="1" applyFont="1" applyFill="1"/>
    <xf numFmtId="0" fontId="2" fillId="0" borderId="0" xfId="1" applyNumberFormat="1" applyFont="1"/>
    <xf numFmtId="167" fontId="2" fillId="0" borderId="0" xfId="2" applyNumberFormat="1"/>
    <xf numFmtId="0" fontId="2" fillId="6" borderId="0" xfId="2" applyFill="1"/>
    <xf numFmtId="2" fontId="2" fillId="6" borderId="0" xfId="2" applyNumberFormat="1" applyFill="1"/>
    <xf numFmtId="1" fontId="2" fillId="0" borderId="0" xfId="2" applyNumberFormat="1"/>
    <xf numFmtId="0" fontId="13" fillId="0" borderId="0" xfId="2" quotePrefix="1" applyFont="1"/>
    <xf numFmtId="0" fontId="14" fillId="0" borderId="0" xfId="2" applyFont="1"/>
    <xf numFmtId="0" fontId="15" fillId="0" borderId="0" xfId="2" applyFont="1"/>
    <xf numFmtId="9" fontId="2" fillId="4" borderId="0" xfId="1" applyFont="1" applyFill="1"/>
    <xf numFmtId="0" fontId="17" fillId="0" borderId="0" xfId="0" quotePrefix="1" applyFont="1"/>
    <xf numFmtId="168" fontId="2" fillId="0" borderId="0" xfId="2" applyNumberFormat="1"/>
    <xf numFmtId="9" fontId="10" fillId="4" borderId="0" xfId="2" applyNumberFormat="1" applyFont="1" applyFill="1"/>
    <xf numFmtId="169" fontId="2" fillId="0" borderId="0" xfId="2" applyNumberFormat="1"/>
    <xf numFmtId="49" fontId="2" fillId="2" borderId="0" xfId="2" applyNumberFormat="1" applyFill="1"/>
    <xf numFmtId="171" fontId="2" fillId="0" borderId="0" xfId="2" applyNumberFormat="1"/>
    <xf numFmtId="49" fontId="2" fillId="3" borderId="0" xfId="2" applyNumberFormat="1" applyFill="1"/>
    <xf numFmtId="9" fontId="2" fillId="0" borderId="0" xfId="1" applyFont="1" applyFill="1"/>
    <xf numFmtId="167" fontId="2" fillId="0" borderId="0" xfId="0" applyNumberFormat="1" applyFont="1"/>
    <xf numFmtId="0" fontId="2" fillId="0" borderId="0" xfId="2" applyAlignment="1">
      <alignment horizontal="center"/>
    </xf>
  </cellXfs>
  <cellStyles count="13">
    <cellStyle name="Blogas 2" xfId="6" xr:uid="{844842C1-D35A-40BB-96D7-430299619214}"/>
    <cellStyle name="Currency 2" xfId="11" xr:uid="{D51F8890-E4F8-4A3F-97A6-3192E23ED552}"/>
    <cellStyle name="Geras 2" xfId="7" xr:uid="{2E45BA85-F396-41EE-99B2-00574F2B170E}"/>
    <cellStyle name="Įprastas" xfId="0" builtinId="0"/>
    <cellStyle name="Įprastas 2" xfId="5" xr:uid="{61C55FAB-BAFB-476A-BB5B-975CCC9B3C2A}"/>
    <cellStyle name="Įprastas 3" xfId="3" xr:uid="{A068D7EE-A11C-41FD-98AA-F4A13D357BA5}"/>
    <cellStyle name="Normal 2" xfId="2" xr:uid="{E9DF37D2-801D-41AA-8822-ECC0CDD760E3}"/>
    <cellStyle name="Normal 2 2" xfId="8" xr:uid="{AC6B9084-D9BF-42AA-877D-1347B533D3FF}"/>
    <cellStyle name="Normal 21" xfId="9" xr:uid="{16A81F83-7CDB-47E2-AA15-182CDAEE30AB}"/>
    <cellStyle name="Normal 86" xfId="12" xr:uid="{000F6FE4-E6BE-48C5-9010-371A80DDEF6A}"/>
    <cellStyle name="Percent 2" xfId="10" xr:uid="{C0E06095-7DD8-4823-8D37-CAD22BE82C03}"/>
    <cellStyle name="Procentai" xfId="1" builtinId="5"/>
    <cellStyle name="Standard 2" xfId="4" xr:uid="{A2673C13-170A-4FD1-97C3-4BBDBAB17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Dioksin</a:t>
            </a:r>
            <a:r>
              <a:rPr lang="lt-LT" sz="1200" b="1"/>
              <a:t>ų/Furanų </a:t>
            </a:r>
            <a:r>
              <a:rPr lang="en-US" sz="1200" b="1"/>
              <a:t>(</a:t>
            </a:r>
            <a:r>
              <a:rPr lang="lt-LT" sz="1200" b="1"/>
              <a:t>PCDD/PCDF</a:t>
            </a:r>
            <a:r>
              <a:rPr lang="en-US" sz="1200" b="1"/>
              <a:t>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'PCDD_PCDF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grafikai'!$D$21:$AL$21</c:f>
              <c:numCache>
                <c:formatCode>0.0%</c:formatCode>
                <c:ptCount val="35"/>
                <c:pt idx="0">
                  <c:v>0.82257264704709687</c:v>
                </c:pt>
                <c:pt idx="1">
                  <c:v>0.82565406902875615</c:v>
                </c:pt>
                <c:pt idx="2">
                  <c:v>0.71317551310498406</c:v>
                </c:pt>
                <c:pt idx="3">
                  <c:v>0.72644905580809049</c:v>
                </c:pt>
                <c:pt idx="4">
                  <c:v>0.7344875259813447</c:v>
                </c:pt>
                <c:pt idx="5">
                  <c:v>0.71257844016149074</c:v>
                </c:pt>
                <c:pt idx="6">
                  <c:v>0.71980581671612753</c:v>
                </c:pt>
                <c:pt idx="7">
                  <c:v>0.72104216058768855</c:v>
                </c:pt>
                <c:pt idx="8">
                  <c:v>0.74606988824275422</c:v>
                </c:pt>
                <c:pt idx="9">
                  <c:v>0.70241282170106201</c:v>
                </c:pt>
                <c:pt idx="10">
                  <c:v>0.72658013049868664</c:v>
                </c:pt>
                <c:pt idx="11">
                  <c:v>0.72487883351576177</c:v>
                </c:pt>
                <c:pt idx="12">
                  <c:v>0.62837431486812911</c:v>
                </c:pt>
                <c:pt idx="13">
                  <c:v>0.63975740416370674</c:v>
                </c:pt>
                <c:pt idx="14">
                  <c:v>0.69182239379722432</c:v>
                </c:pt>
                <c:pt idx="15">
                  <c:v>0.65193768696147347</c:v>
                </c:pt>
                <c:pt idx="16">
                  <c:v>0.65087639830090582</c:v>
                </c:pt>
                <c:pt idx="17">
                  <c:v>0.68577399852510268</c:v>
                </c:pt>
                <c:pt idx="18">
                  <c:v>0.70512765344017969</c:v>
                </c:pt>
                <c:pt idx="19">
                  <c:v>0.71769928820139517</c:v>
                </c:pt>
                <c:pt idx="20">
                  <c:v>0.71528635801642382</c:v>
                </c:pt>
                <c:pt idx="21">
                  <c:v>0.68002119504105241</c:v>
                </c:pt>
                <c:pt idx="22">
                  <c:v>0.71704684933266649</c:v>
                </c:pt>
                <c:pt idx="23">
                  <c:v>0.72068798101364906</c:v>
                </c:pt>
                <c:pt idx="24">
                  <c:v>0.68240534677328002</c:v>
                </c:pt>
                <c:pt idx="25">
                  <c:v>0.64975176953896663</c:v>
                </c:pt>
                <c:pt idx="26">
                  <c:v>0.74690402228392716</c:v>
                </c:pt>
                <c:pt idx="27">
                  <c:v>0.72669972040057573</c:v>
                </c:pt>
                <c:pt idx="28">
                  <c:v>0.70372620281667841</c:v>
                </c:pt>
                <c:pt idx="29">
                  <c:v>0.69938819345987668</c:v>
                </c:pt>
                <c:pt idx="30">
                  <c:v>0.69918891841366482</c:v>
                </c:pt>
                <c:pt idx="31">
                  <c:v>0.69979754386816406</c:v>
                </c:pt>
                <c:pt idx="32">
                  <c:v>0.69916308694462515</c:v>
                </c:pt>
                <c:pt idx="33">
                  <c:v>0.68218769867604312</c:v>
                </c:pt>
                <c:pt idx="34">
                  <c:v>0.68806026052878522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2-4431-A71F-618D1D560702}"/>
            </c:ext>
          </c:extLst>
        </c:ser>
        <c:ser>
          <c:idx val="7"/>
          <c:order val="1"/>
          <c:tx>
            <c:strRef>
              <c:f>'PCDD_PCDF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grafikai'!$D$29:$AL$29</c:f>
              <c:numCache>
                <c:formatCode>0.0%</c:formatCode>
                <c:ptCount val="35"/>
                <c:pt idx="0">
                  <c:v>7.3312246351903282E-2</c:v>
                </c:pt>
                <c:pt idx="1">
                  <c:v>7.5493427349580977E-2</c:v>
                </c:pt>
                <c:pt idx="2">
                  <c:v>0.19592955176389815</c:v>
                </c:pt>
                <c:pt idx="3">
                  <c:v>0.14597751764297384</c:v>
                </c:pt>
                <c:pt idx="4">
                  <c:v>0.18602431318587676</c:v>
                </c:pt>
                <c:pt idx="5">
                  <c:v>0.18103955397494612</c:v>
                </c:pt>
                <c:pt idx="6">
                  <c:v>0.21175799661007566</c:v>
                </c:pt>
                <c:pt idx="7">
                  <c:v>0.2073725097470549</c:v>
                </c:pt>
                <c:pt idx="8">
                  <c:v>0.17438889527875212</c:v>
                </c:pt>
                <c:pt idx="9">
                  <c:v>0.24090202309041947</c:v>
                </c:pt>
                <c:pt idx="10">
                  <c:v>0.20571733478865234</c:v>
                </c:pt>
                <c:pt idx="11">
                  <c:v>0.2028558808308541</c:v>
                </c:pt>
                <c:pt idx="12">
                  <c:v>0.31132444130565379</c:v>
                </c:pt>
                <c:pt idx="13">
                  <c:v>0.26486232249946706</c:v>
                </c:pt>
                <c:pt idx="14">
                  <c:v>0.23314661475257603</c:v>
                </c:pt>
                <c:pt idx="15">
                  <c:v>0.25259525888405476</c:v>
                </c:pt>
                <c:pt idx="16">
                  <c:v>0.25992890273570113</c:v>
                </c:pt>
                <c:pt idx="17">
                  <c:v>0.25458943129707917</c:v>
                </c:pt>
                <c:pt idx="18">
                  <c:v>0.23731364666239682</c:v>
                </c:pt>
                <c:pt idx="19">
                  <c:v>0.2281535786811264</c:v>
                </c:pt>
                <c:pt idx="20">
                  <c:v>0.21222814100559781</c:v>
                </c:pt>
                <c:pt idx="21">
                  <c:v>0.19542242885321151</c:v>
                </c:pt>
                <c:pt idx="22">
                  <c:v>0.20390393938037965</c:v>
                </c:pt>
                <c:pt idx="23">
                  <c:v>0.20047421789818315</c:v>
                </c:pt>
                <c:pt idx="24">
                  <c:v>0.2131181048552572</c:v>
                </c:pt>
                <c:pt idx="25">
                  <c:v>0.18657009486396497</c:v>
                </c:pt>
                <c:pt idx="26">
                  <c:v>0.16040576908657309</c:v>
                </c:pt>
                <c:pt idx="27">
                  <c:v>0.17406565473197369</c:v>
                </c:pt>
                <c:pt idx="28">
                  <c:v>0.20907038758905511</c:v>
                </c:pt>
                <c:pt idx="29">
                  <c:v>0.19188262622510435</c:v>
                </c:pt>
                <c:pt idx="30">
                  <c:v>0.19160754742550185</c:v>
                </c:pt>
                <c:pt idx="31">
                  <c:v>0.20347511540618318</c:v>
                </c:pt>
                <c:pt idx="32">
                  <c:v>0.19895987091679951</c:v>
                </c:pt>
                <c:pt idx="33">
                  <c:v>0.20785047268705845</c:v>
                </c:pt>
                <c:pt idx="34">
                  <c:v>0.20533366395913449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72-4431-A71F-618D1D560702}"/>
            </c:ext>
          </c:extLst>
        </c:ser>
        <c:ser>
          <c:idx val="5"/>
          <c:order val="2"/>
          <c:tx>
            <c:strRef>
              <c:f>'PCDD_PCDF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grafikai'!$D$28:$AL$28</c:f>
              <c:numCache>
                <c:formatCode>0.0%</c:formatCode>
                <c:ptCount val="35"/>
                <c:pt idx="0">
                  <c:v>6.2485654885525092E-2</c:v>
                </c:pt>
                <c:pt idx="1">
                  <c:v>5.8738685146175675E-2</c:v>
                </c:pt>
                <c:pt idx="2">
                  <c:v>5.2163155183052486E-2</c:v>
                </c:pt>
                <c:pt idx="3">
                  <c:v>0.10425572535080117</c:v>
                </c:pt>
                <c:pt idx="4">
                  <c:v>5.991754213870689E-2</c:v>
                </c:pt>
                <c:pt idx="5">
                  <c:v>8.0748083270706955E-2</c:v>
                </c:pt>
                <c:pt idx="6">
                  <c:v>4.2660146920668433E-2</c:v>
                </c:pt>
                <c:pt idx="7">
                  <c:v>4.3350986555725175E-2</c:v>
                </c:pt>
                <c:pt idx="8">
                  <c:v>4.8574557387303541E-2</c:v>
                </c:pt>
                <c:pt idx="9">
                  <c:v>3.1111768083255775E-2</c:v>
                </c:pt>
                <c:pt idx="10">
                  <c:v>4.2974238342376243E-2</c:v>
                </c:pt>
                <c:pt idx="11">
                  <c:v>4.6230422265766145E-2</c:v>
                </c:pt>
                <c:pt idx="12">
                  <c:v>3.7882971774486122E-2</c:v>
                </c:pt>
                <c:pt idx="13">
                  <c:v>7.2239101051464388E-2</c:v>
                </c:pt>
                <c:pt idx="14">
                  <c:v>4.8038591261632908E-2</c:v>
                </c:pt>
                <c:pt idx="15">
                  <c:v>7.0388362762419124E-2</c:v>
                </c:pt>
                <c:pt idx="16">
                  <c:v>6.4145881547214109E-2</c:v>
                </c:pt>
                <c:pt idx="17">
                  <c:v>2.4258583028024156E-2</c:v>
                </c:pt>
                <c:pt idx="18">
                  <c:v>2.2195949102781033E-2</c:v>
                </c:pt>
                <c:pt idx="19">
                  <c:v>2.5421041710053122E-2</c:v>
                </c:pt>
                <c:pt idx="20">
                  <c:v>3.9423585023937648E-2</c:v>
                </c:pt>
                <c:pt idx="21">
                  <c:v>9.2176331278051804E-2</c:v>
                </c:pt>
                <c:pt idx="22">
                  <c:v>4.4148953132191221E-2</c:v>
                </c:pt>
                <c:pt idx="23">
                  <c:v>4.1732298725852761E-2</c:v>
                </c:pt>
                <c:pt idx="24">
                  <c:v>6.3957871119443579E-2</c:v>
                </c:pt>
                <c:pt idx="25">
                  <c:v>0.12095375565022407</c:v>
                </c:pt>
                <c:pt idx="26">
                  <c:v>3.7985003566599909E-2</c:v>
                </c:pt>
                <c:pt idx="27">
                  <c:v>4.7219706448830445E-2</c:v>
                </c:pt>
                <c:pt idx="28">
                  <c:v>3.8715230142326314E-2</c:v>
                </c:pt>
                <c:pt idx="29">
                  <c:v>5.6459192092083423E-2</c:v>
                </c:pt>
                <c:pt idx="30">
                  <c:v>6.1839904170750054E-2</c:v>
                </c:pt>
                <c:pt idx="31">
                  <c:v>5.294924279169147E-2</c:v>
                </c:pt>
                <c:pt idx="32">
                  <c:v>6.275735576310508E-2</c:v>
                </c:pt>
                <c:pt idx="33">
                  <c:v>6.7516402071426854E-2</c:v>
                </c:pt>
                <c:pt idx="34">
                  <c:v>7.0628628064424909E-2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72-4431-A71F-618D1D560702}"/>
            </c:ext>
          </c:extLst>
        </c:ser>
        <c:ser>
          <c:idx val="3"/>
          <c:order val="3"/>
          <c:tx>
            <c:strRef>
              <c:f>'PCDD_PCDF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grafikai'!$D$25:$AL$25</c:f>
              <c:numCache>
                <c:formatCode>0.0%</c:formatCode>
                <c:ptCount val="35"/>
                <c:pt idx="0">
                  <c:v>2.7995493418983986E-2</c:v>
                </c:pt>
                <c:pt idx="1">
                  <c:v>2.9841373086725576E-2</c:v>
                </c:pt>
                <c:pt idx="2">
                  <c:v>3.0835432254532971E-2</c:v>
                </c:pt>
                <c:pt idx="3">
                  <c:v>1.9363815629431597E-2</c:v>
                </c:pt>
                <c:pt idx="4">
                  <c:v>1.6392547356143677E-2</c:v>
                </c:pt>
                <c:pt idx="5">
                  <c:v>2.2534952432076788E-2</c:v>
                </c:pt>
                <c:pt idx="6">
                  <c:v>2.3116566233030746E-2</c:v>
                </c:pt>
                <c:pt idx="7">
                  <c:v>2.4812660858389398E-2</c:v>
                </c:pt>
                <c:pt idx="8">
                  <c:v>2.6627381959470946E-2</c:v>
                </c:pt>
                <c:pt idx="9">
                  <c:v>2.1882381844161851E-2</c:v>
                </c:pt>
                <c:pt idx="10">
                  <c:v>2.0952018515077185E-2</c:v>
                </c:pt>
                <c:pt idx="11">
                  <c:v>2.2160545132558305E-2</c:v>
                </c:pt>
                <c:pt idx="12">
                  <c:v>2.0066544476748997E-2</c:v>
                </c:pt>
                <c:pt idx="13">
                  <c:v>2.1043515817300396E-2</c:v>
                </c:pt>
                <c:pt idx="14">
                  <c:v>2.4909886319951842E-2</c:v>
                </c:pt>
                <c:pt idx="15">
                  <c:v>2.3608397477435164E-2</c:v>
                </c:pt>
                <c:pt idx="16">
                  <c:v>2.3793398599160451E-2</c:v>
                </c:pt>
                <c:pt idx="17">
                  <c:v>3.3807581938680886E-2</c:v>
                </c:pt>
                <c:pt idx="18">
                  <c:v>3.3845130546856728E-2</c:v>
                </c:pt>
                <c:pt idx="19">
                  <c:v>2.8067242179429134E-2</c:v>
                </c:pt>
                <c:pt idx="20">
                  <c:v>3.2503922821940971E-2</c:v>
                </c:pt>
                <c:pt idx="21">
                  <c:v>3.1784193639650467E-2</c:v>
                </c:pt>
                <c:pt idx="22">
                  <c:v>3.4341463944294458E-2</c:v>
                </c:pt>
                <c:pt idx="23">
                  <c:v>3.6576687833876853E-2</c:v>
                </c:pt>
                <c:pt idx="24">
                  <c:v>4.0072831606041054E-2</c:v>
                </c:pt>
                <c:pt idx="25">
                  <c:v>4.2365745410085441E-2</c:v>
                </c:pt>
                <c:pt idx="26">
                  <c:v>5.4313607276566069E-2</c:v>
                </c:pt>
                <c:pt idx="27">
                  <c:v>5.1599481252575324E-2</c:v>
                </c:pt>
                <c:pt idx="28">
                  <c:v>4.8114070530934257E-2</c:v>
                </c:pt>
                <c:pt idx="29">
                  <c:v>5.196872272894746E-2</c:v>
                </c:pt>
                <c:pt idx="30">
                  <c:v>4.7042469803152229E-2</c:v>
                </c:pt>
                <c:pt idx="31">
                  <c:v>4.3490933621534306E-2</c:v>
                </c:pt>
                <c:pt idx="32">
                  <c:v>3.8894157255967649E-2</c:v>
                </c:pt>
                <c:pt idx="33">
                  <c:v>4.2214237159098493E-2</c:v>
                </c:pt>
                <c:pt idx="34">
                  <c:v>3.5782641333113582E-2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2-4431-A71F-618D1D560702}"/>
            </c:ext>
          </c:extLst>
        </c:ser>
        <c:ser>
          <c:idx val="4"/>
          <c:order val="4"/>
          <c:tx>
            <c:strRef>
              <c:f>'PCDD_PCDF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grafikai'!$D$26:$AL$26</c:f>
              <c:numCache>
                <c:formatCode>0.0%</c:formatCode>
                <c:ptCount val="35"/>
                <c:pt idx="0">
                  <c:v>1.3632771558143018E-2</c:v>
                </c:pt>
                <c:pt idx="1">
                  <c:v>1.0271768566137283E-2</c:v>
                </c:pt>
                <c:pt idx="2">
                  <c:v>7.895976033136862E-3</c:v>
                </c:pt>
                <c:pt idx="3">
                  <c:v>3.9535803388986712E-3</c:v>
                </c:pt>
                <c:pt idx="4">
                  <c:v>3.1777405932394607E-3</c:v>
                </c:pt>
                <c:pt idx="5">
                  <c:v>3.0986420578223875E-3</c:v>
                </c:pt>
                <c:pt idx="6">
                  <c:v>2.6579303391160527E-3</c:v>
                </c:pt>
                <c:pt idx="7">
                  <c:v>3.4201347964160885E-3</c:v>
                </c:pt>
                <c:pt idx="8">
                  <c:v>4.3381695810212791E-3</c:v>
                </c:pt>
                <c:pt idx="9">
                  <c:v>3.6901371432212947E-3</c:v>
                </c:pt>
                <c:pt idx="10">
                  <c:v>3.7754101818691824E-3</c:v>
                </c:pt>
                <c:pt idx="11">
                  <c:v>3.8733421565661399E-3</c:v>
                </c:pt>
                <c:pt idx="12">
                  <c:v>2.3507784058865596E-3</c:v>
                </c:pt>
                <c:pt idx="13">
                  <c:v>2.096626794737782E-3</c:v>
                </c:pt>
                <c:pt idx="14">
                  <c:v>2.0810839845949933E-3</c:v>
                </c:pt>
                <c:pt idx="15">
                  <c:v>1.4689977689195349E-3</c:v>
                </c:pt>
                <c:pt idx="16">
                  <c:v>1.2540001369853722E-3</c:v>
                </c:pt>
                <c:pt idx="17">
                  <c:v>1.5689369013816696E-3</c:v>
                </c:pt>
                <c:pt idx="18">
                  <c:v>1.5160413333961417E-3</c:v>
                </c:pt>
                <c:pt idx="19">
                  <c:v>6.574430208119423E-4</c:v>
                </c:pt>
                <c:pt idx="20">
                  <c:v>5.563088687654651E-4</c:v>
                </c:pt>
                <c:pt idx="21">
                  <c:v>5.9448327075801088E-4</c:v>
                </c:pt>
                <c:pt idx="22">
                  <c:v>5.5748009531938732E-4</c:v>
                </c:pt>
                <c:pt idx="23">
                  <c:v>5.2751906257383669E-4</c:v>
                </c:pt>
                <c:pt idx="24">
                  <c:v>4.4451880144881072E-4</c:v>
                </c:pt>
                <c:pt idx="25">
                  <c:v>3.5742218761729749E-4</c:v>
                </c:pt>
                <c:pt idx="26">
                  <c:v>3.9021847534701556E-4</c:v>
                </c:pt>
                <c:pt idx="27">
                  <c:v>4.1373183351281197E-4</c:v>
                </c:pt>
                <c:pt idx="28">
                  <c:v>3.7263897773748972E-4</c:v>
                </c:pt>
                <c:pt idx="29">
                  <c:v>2.9954705055514535E-4</c:v>
                </c:pt>
                <c:pt idx="30">
                  <c:v>3.1986320560498674E-4</c:v>
                </c:pt>
                <c:pt idx="31">
                  <c:v>2.8585274359040091E-4</c:v>
                </c:pt>
                <c:pt idx="32">
                  <c:v>2.2440448426902179E-4</c:v>
                </c:pt>
                <c:pt idx="33">
                  <c:v>2.2911267612827605E-4</c:v>
                </c:pt>
                <c:pt idx="34">
                  <c:v>1.9268384327330131E-4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72-4431-A71F-618D1D560702}"/>
            </c:ext>
          </c:extLst>
        </c:ser>
        <c:ser>
          <c:idx val="2"/>
          <c:order val="5"/>
          <c:tx>
            <c:strRef>
              <c:f>'PCDD_PCDF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grafikai'!$D$24:$AL$24</c:f>
              <c:numCache>
                <c:formatCode>0.0%</c:formatCode>
                <c:ptCount val="35"/>
                <c:pt idx="0">
                  <c:v>1.1862529970969531E-6</c:v>
                </c:pt>
                <c:pt idx="1">
                  <c:v>6.762594520711862E-7</c:v>
                </c:pt>
                <c:pt idx="2">
                  <c:v>3.7133530698473102E-7</c:v>
                </c:pt>
                <c:pt idx="3">
                  <c:v>3.0489475494896538E-7</c:v>
                </c:pt>
                <c:pt idx="4">
                  <c:v>3.3048502169690396E-7</c:v>
                </c:pt>
                <c:pt idx="5">
                  <c:v>3.2787956658353175E-7</c:v>
                </c:pt>
                <c:pt idx="6">
                  <c:v>1.5429369201283754E-6</c:v>
                </c:pt>
                <c:pt idx="7">
                  <c:v>1.5471243908340746E-6</c:v>
                </c:pt>
                <c:pt idx="8">
                  <c:v>1.1071191671196601E-6</c:v>
                </c:pt>
                <c:pt idx="9">
                  <c:v>8.6786558738723062E-7</c:v>
                </c:pt>
                <c:pt idx="10">
                  <c:v>8.6736794264494594E-7</c:v>
                </c:pt>
                <c:pt idx="11">
                  <c:v>9.7568334269057639E-7</c:v>
                </c:pt>
                <c:pt idx="12">
                  <c:v>9.4881894134735627E-7</c:v>
                </c:pt>
                <c:pt idx="13">
                  <c:v>1.0292933652647296E-6</c:v>
                </c:pt>
                <c:pt idx="14">
                  <c:v>1.4293885236594636E-6</c:v>
                </c:pt>
                <c:pt idx="15">
                  <c:v>1.2956646988405339E-6</c:v>
                </c:pt>
                <c:pt idx="16">
                  <c:v>1.418274154930456E-6</c:v>
                </c:pt>
                <c:pt idx="17">
                  <c:v>1.4680436139181876E-6</c:v>
                </c:pt>
                <c:pt idx="18">
                  <c:v>1.578389353600745E-6</c:v>
                </c:pt>
                <c:pt idx="19">
                  <c:v>1.4057169852886924E-6</c:v>
                </c:pt>
                <c:pt idx="20">
                  <c:v>1.6837423923202184E-6</c:v>
                </c:pt>
                <c:pt idx="21">
                  <c:v>1.3674054379520758E-6</c:v>
                </c:pt>
                <c:pt idx="22">
                  <c:v>1.3136025234537288E-6</c:v>
                </c:pt>
                <c:pt idx="23">
                  <c:v>1.2949119185338496E-6</c:v>
                </c:pt>
                <c:pt idx="24">
                  <c:v>1.3263784767567166E-6</c:v>
                </c:pt>
                <c:pt idx="25">
                  <c:v>1.2118456598293589E-6</c:v>
                </c:pt>
                <c:pt idx="26">
                  <c:v>1.3786547635007923E-6</c:v>
                </c:pt>
                <c:pt idx="27">
                  <c:v>1.7046655872604382E-6</c:v>
                </c:pt>
                <c:pt idx="28">
                  <c:v>1.4692942275355075E-6</c:v>
                </c:pt>
                <c:pt idx="29">
                  <c:v>1.7177618288322011E-6</c:v>
                </c:pt>
                <c:pt idx="30">
                  <c:v>1.2963867568343285E-6</c:v>
                </c:pt>
                <c:pt idx="31">
                  <c:v>1.3109995632247695E-6</c:v>
                </c:pt>
                <c:pt idx="32">
                  <c:v>1.1239874343422109E-6</c:v>
                </c:pt>
                <c:pt idx="33">
                  <c:v>2.0759520034229932E-6</c:v>
                </c:pt>
                <c:pt idx="34">
                  <c:v>2.1214978419719221E-6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2-4431-A71F-618D1D560702}"/>
            </c:ext>
          </c:extLst>
        </c:ser>
        <c:ser>
          <c:idx val="1"/>
          <c:order val="6"/>
          <c:tx>
            <c:strRef>
              <c:f>'PCDD_PCDF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'PCDD_PCDF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'PCDD_PCDF grafikai'!$D$22:$AL$22</c:f>
              <c:numCache>
                <c:formatCode>0.0%</c:formatCode>
                <c:ptCount val="35"/>
                <c:pt idx="0">
                  <c:v>4.8535072024894806E-10</c:v>
                </c:pt>
                <c:pt idx="1">
                  <c:v>5.6317205487761034E-10</c:v>
                </c:pt>
                <c:pt idx="2">
                  <c:v>3.2508841893535057E-10</c:v>
                </c:pt>
                <c:pt idx="3">
                  <c:v>3.350491812625993E-10</c:v>
                </c:pt>
                <c:pt idx="4">
                  <c:v>2.5966680276185309E-10</c:v>
                </c:pt>
                <c:pt idx="5">
                  <c:v>2.2339047393603259E-10</c:v>
                </c:pt>
                <c:pt idx="6">
                  <c:v>2.4406152799430423E-10</c:v>
                </c:pt>
                <c:pt idx="7">
                  <c:v>3.3033497058067582E-10</c:v>
                </c:pt>
                <c:pt idx="8">
                  <c:v>4.315307027234606E-10</c:v>
                </c:pt>
                <c:pt idx="9">
                  <c:v>2.7229217096704139E-10</c:v>
                </c:pt>
                <c:pt idx="10">
                  <c:v>3.0539596729775142E-10</c:v>
                </c:pt>
                <c:pt idx="11">
                  <c:v>4.1515090052084232E-10</c:v>
                </c:pt>
                <c:pt idx="12">
                  <c:v>3.5015404064824566E-10</c:v>
                </c:pt>
                <c:pt idx="13">
                  <c:v>3.7995831575522251E-10</c:v>
                </c:pt>
                <c:pt idx="14">
                  <c:v>4.9549618680833165E-10</c:v>
                </c:pt>
                <c:pt idx="15">
                  <c:v>4.8099926946922834E-10</c:v>
                </c:pt>
                <c:pt idx="16">
                  <c:v>4.0587804433759886E-10</c:v>
                </c:pt>
                <c:pt idx="17">
                  <c:v>2.6611761601606491E-10</c:v>
                </c:pt>
                <c:pt idx="18">
                  <c:v>5.2503595961771142E-10</c:v>
                </c:pt>
                <c:pt idx="19">
                  <c:v>4.9019874358785175E-10</c:v>
                </c:pt>
                <c:pt idx="20">
                  <c:v>5.2094215374085652E-10</c:v>
                </c:pt>
                <c:pt idx="21">
                  <c:v>5.1183788714552282E-10</c:v>
                </c:pt>
                <c:pt idx="22">
                  <c:v>5.126253750063332E-10</c:v>
                </c:pt>
                <c:pt idx="23">
                  <c:v>5.5394583642146624E-10</c:v>
                </c:pt>
                <c:pt idx="24">
                  <c:v>4.6605258421795728E-10</c:v>
                </c:pt>
                <c:pt idx="25">
                  <c:v>5.0348174266871751E-10</c:v>
                </c:pt>
                <c:pt idx="26">
                  <c:v>6.5622326184483091E-10</c:v>
                </c:pt>
                <c:pt idx="27">
                  <c:v>6.6694475894141818E-10</c:v>
                </c:pt>
                <c:pt idx="28">
                  <c:v>6.4904086212535742E-10</c:v>
                </c:pt>
                <c:pt idx="29">
                  <c:v>6.8160406713146858E-10</c:v>
                </c:pt>
                <c:pt idx="30">
                  <c:v>5.9456925277162231E-10</c:v>
                </c:pt>
                <c:pt idx="31">
                  <c:v>5.6927336518726897E-10</c:v>
                </c:pt>
                <c:pt idx="32">
                  <c:v>6.4779928471121584E-10</c:v>
                </c:pt>
                <c:pt idx="33">
                  <c:v>7.7824132775335918E-10</c:v>
                </c:pt>
                <c:pt idx="34">
                  <c:v>7.7342631294427938E-10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2-4431-A71F-618D1D560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Indeno(1,2,3-cd) pyreno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'Indeno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grafikai'!$H$51:$J$51</c:f>
              <c:numCache>
                <c:formatCode>0.0%</c:formatCode>
                <c:ptCount val="3"/>
                <c:pt idx="0">
                  <c:v>0.85908862437002798</c:v>
                </c:pt>
                <c:pt idx="1">
                  <c:v>0.84074821866001337</c:v>
                </c:pt>
                <c:pt idx="2">
                  <c:v>0.85093073786175155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2-42EC-BEFA-6DAFA6528051}"/>
            </c:ext>
          </c:extLst>
        </c:ser>
        <c:ser>
          <c:idx val="1"/>
          <c:order val="1"/>
          <c:tx>
            <c:strRef>
              <c:f>'Indeno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grafikai'!$H$52:$J$52</c:f>
              <c:numCache>
                <c:formatCode>0.0%</c:formatCode>
                <c:ptCount val="3"/>
                <c:pt idx="0">
                  <c:v>8.6308433610640861E-2</c:v>
                </c:pt>
                <c:pt idx="1">
                  <c:v>9.9982374572134297E-2</c:v>
                </c:pt>
                <c:pt idx="2">
                  <c:v>8.9030765649489654E-2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2-42EC-BEFA-6DAFA6528051}"/>
            </c:ext>
          </c:extLst>
        </c:ser>
        <c:ser>
          <c:idx val="2"/>
          <c:order val="2"/>
          <c:tx>
            <c:strRef>
              <c:f>'Indeno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grafikai'!$H$53:$J$53</c:f>
              <c:numCache>
                <c:formatCode>0.0%</c:formatCode>
                <c:ptCount val="3"/>
                <c:pt idx="0">
                  <c:v>1.7853931946109972E-2</c:v>
                </c:pt>
                <c:pt idx="1">
                  <c:v>2.0538292685573698E-2</c:v>
                </c:pt>
                <c:pt idx="2">
                  <c:v>2.0425728828115292E-2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2-42EC-BEFA-6DAFA6528051}"/>
            </c:ext>
          </c:extLst>
        </c:ser>
        <c:ser>
          <c:idx val="3"/>
          <c:order val="3"/>
          <c:tx>
            <c:strRef>
              <c:f>'Indeno grafikai'!$C$55</c:f>
              <c:strCache>
                <c:ptCount val="1"/>
                <c:pt idx="0">
                  <c:v>Stacionarus kuro deginimas kitose pramonės šakose ir statyboje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E2-42EC-BEFA-6DAFA6528051}"/>
              </c:ext>
            </c:extLst>
          </c:dPt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grafikai'!$H$55:$J$55</c:f>
              <c:numCache>
                <c:formatCode>0.0%</c:formatCode>
                <c:ptCount val="3"/>
                <c:pt idx="0">
                  <c:v>6.3853646762237941E-3</c:v>
                </c:pt>
                <c:pt idx="1">
                  <c:v>6.8095804911141901E-3</c:v>
                </c:pt>
                <c:pt idx="2">
                  <c:v>6.8943508125008067E-3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E2-42EC-BEFA-6DAFA6528051}"/>
            </c:ext>
          </c:extLst>
        </c:ser>
        <c:ser>
          <c:idx val="4"/>
          <c:order val="4"/>
          <c:tx>
            <c:strRef>
              <c:f>'Indeno grafikai'!$C$54</c:f>
              <c:strCache>
                <c:ptCount val="1"/>
                <c:pt idx="0">
                  <c:v>Stacionarus kuro deginimas paslaugų sektoriuje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grafikai'!$H$54:$J$54</c:f>
              <c:numCache>
                <c:formatCode>0.0%</c:formatCode>
                <c:ptCount val="3"/>
                <c:pt idx="0">
                  <c:v>1.093851486178791E-2</c:v>
                </c:pt>
                <c:pt idx="1">
                  <c:v>9.9077297267346296E-3</c:v>
                </c:pt>
                <c:pt idx="2">
                  <c:v>7.6503056483766887E-3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E2-42EC-BEFA-6DAFA6528051}"/>
            </c:ext>
          </c:extLst>
        </c:ser>
        <c:ser>
          <c:idx val="5"/>
          <c:order val="5"/>
          <c:tx>
            <c:strRef>
              <c:f>'Indeno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'Indeno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'Indeno grafikai'!$H$56:$J$56</c:f>
              <c:numCache>
                <c:formatCode>0.0%</c:formatCode>
                <c:ptCount val="3"/>
                <c:pt idx="0">
                  <c:v>0.10175076058956582</c:v>
                </c:pt>
                <c:pt idx="1">
                  <c:v>0.18096686886850177</c:v>
                </c:pt>
                <c:pt idx="2">
                  <c:v>6.793572817853194E-2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E2-42EC-BEFA-6DAFA6528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Policiklinių aromatinių angliavandenilių</a:t>
            </a:r>
            <a:r>
              <a:rPr lang="en-US" sz="1200" b="1"/>
              <a:t>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'PAH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grafikai'!$D$21:$AL$21</c:f>
              <c:numCache>
                <c:formatCode>0.0%</c:formatCode>
                <c:ptCount val="35"/>
                <c:pt idx="0">
                  <c:v>0.99105636854889168</c:v>
                </c:pt>
                <c:pt idx="1">
                  <c:v>0.99177462305008335</c:v>
                </c:pt>
                <c:pt idx="2">
                  <c:v>0.9882803406373476</c:v>
                </c:pt>
                <c:pt idx="3">
                  <c:v>0.99237653090022082</c:v>
                </c:pt>
                <c:pt idx="4">
                  <c:v>0.99311726010226498</c:v>
                </c:pt>
                <c:pt idx="5">
                  <c:v>0.99172548073640188</c:v>
                </c:pt>
                <c:pt idx="6">
                  <c:v>0.99223259775989148</c:v>
                </c:pt>
                <c:pt idx="7">
                  <c:v>0.9911443826201416</c:v>
                </c:pt>
                <c:pt idx="8">
                  <c:v>0.99003326576569983</c:v>
                </c:pt>
                <c:pt idx="9">
                  <c:v>0.99119604216538426</c:v>
                </c:pt>
                <c:pt idx="10">
                  <c:v>0.99179404232912094</c:v>
                </c:pt>
                <c:pt idx="11">
                  <c:v>0.99154174168139009</c:v>
                </c:pt>
                <c:pt idx="12">
                  <c:v>0.99204625039537753</c:v>
                </c:pt>
                <c:pt idx="13">
                  <c:v>0.99235506940473595</c:v>
                </c:pt>
                <c:pt idx="14">
                  <c:v>0.99168487329255384</c:v>
                </c:pt>
                <c:pt idx="15">
                  <c:v>0.9904564178999905</c:v>
                </c:pt>
                <c:pt idx="16">
                  <c:v>0.99049173687033454</c:v>
                </c:pt>
                <c:pt idx="17">
                  <c:v>0.98317100514258082</c:v>
                </c:pt>
                <c:pt idx="18">
                  <c:v>0.98774209152828352</c:v>
                </c:pt>
                <c:pt idx="19">
                  <c:v>0.99010869877513263</c:v>
                </c:pt>
                <c:pt idx="20">
                  <c:v>0.98849612940841625</c:v>
                </c:pt>
                <c:pt idx="21">
                  <c:v>0.98781575449916048</c:v>
                </c:pt>
                <c:pt idx="22">
                  <c:v>0.9873016189868753</c:v>
                </c:pt>
                <c:pt idx="23">
                  <c:v>0.98667268624073368</c:v>
                </c:pt>
                <c:pt idx="24">
                  <c:v>0.98334236342025094</c:v>
                </c:pt>
                <c:pt idx="25">
                  <c:v>0.9810858106639565</c:v>
                </c:pt>
                <c:pt idx="26">
                  <c:v>0.97881344724235453</c:v>
                </c:pt>
                <c:pt idx="27">
                  <c:v>0.97740052603819605</c:v>
                </c:pt>
                <c:pt idx="28">
                  <c:v>0.97620315140155256</c:v>
                </c:pt>
                <c:pt idx="29">
                  <c:v>0.97296729580324404</c:v>
                </c:pt>
                <c:pt idx="30">
                  <c:v>0.97386729782270931</c:v>
                </c:pt>
                <c:pt idx="31">
                  <c:v>0.97479014614805637</c:v>
                </c:pt>
                <c:pt idx="32">
                  <c:v>0.9747007886283825</c:v>
                </c:pt>
                <c:pt idx="33">
                  <c:v>0.97038763497711078</c:v>
                </c:pt>
                <c:pt idx="34">
                  <c:v>0.96793324022399496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0-47B1-B4CC-0357B8317F78}"/>
            </c:ext>
          </c:extLst>
        </c:ser>
        <c:ser>
          <c:idx val="4"/>
          <c:order val="1"/>
          <c:tx>
            <c:strRef>
              <c:f>'PAH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grafikai'!$D$26:$AL$26</c:f>
              <c:numCache>
                <c:formatCode>0.0%</c:formatCode>
                <c:ptCount val="35"/>
                <c:pt idx="0">
                  <c:v>2.8660929024621165E-3</c:v>
                </c:pt>
                <c:pt idx="1">
                  <c:v>2.1440833214194871E-3</c:v>
                </c:pt>
                <c:pt idx="2">
                  <c:v>2.2528542647624367E-3</c:v>
                </c:pt>
                <c:pt idx="3">
                  <c:v>1.199437015898327E-3</c:v>
                </c:pt>
                <c:pt idx="4">
                  <c:v>9.9245515664094842E-4</c:v>
                </c:pt>
                <c:pt idx="5">
                  <c:v>1.0342005260035897E-3</c:v>
                </c:pt>
                <c:pt idx="6">
                  <c:v>8.7351620277479627E-4</c:v>
                </c:pt>
                <c:pt idx="7">
                  <c:v>1.1266705646561764E-3</c:v>
                </c:pt>
                <c:pt idx="8">
                  <c:v>1.461368775048855E-3</c:v>
                </c:pt>
                <c:pt idx="9">
                  <c:v>1.3259845139339788E-3</c:v>
                </c:pt>
                <c:pt idx="10">
                  <c:v>1.3522385285933143E-3</c:v>
                </c:pt>
                <c:pt idx="11">
                  <c:v>1.4034459824190727E-3</c:v>
                </c:pt>
                <c:pt idx="12">
                  <c:v>9.7742004377273902E-4</c:v>
                </c:pt>
                <c:pt idx="13">
                  <c:v>8.5034837141513141E-4</c:v>
                </c:pt>
                <c:pt idx="14">
                  <c:v>7.8684708037351104E-4</c:v>
                </c:pt>
                <c:pt idx="15">
                  <c:v>5.8182203536438543E-4</c:v>
                </c:pt>
                <c:pt idx="16">
                  <c:v>4.8920643158484041E-4</c:v>
                </c:pt>
                <c:pt idx="17">
                  <c:v>5.7398216640521893E-4</c:v>
                </c:pt>
                <c:pt idx="18">
                  <c:v>5.4245346490728143E-4</c:v>
                </c:pt>
                <c:pt idx="19">
                  <c:v>2.3282221486800695E-4</c:v>
                </c:pt>
                <c:pt idx="20">
                  <c:v>1.9251082059217265E-4</c:v>
                </c:pt>
                <c:pt idx="21">
                  <c:v>2.1458889853167459E-4</c:v>
                </c:pt>
                <c:pt idx="22">
                  <c:v>1.9348335763455973E-4</c:v>
                </c:pt>
                <c:pt idx="23">
                  <c:v>1.8153210016067376E-4</c:v>
                </c:pt>
                <c:pt idx="24">
                  <c:v>1.6501122200238277E-4</c:v>
                </c:pt>
                <c:pt idx="25">
                  <c:v>1.4419937459377163E-4</c:v>
                </c:pt>
                <c:pt idx="26">
                  <c:v>1.3512701546760606E-4</c:v>
                </c:pt>
                <c:pt idx="27">
                  <c:v>1.4625848908289508E-4</c:v>
                </c:pt>
                <c:pt idx="28">
                  <c:v>1.3427728409445537E-4</c:v>
                </c:pt>
                <c:pt idx="29">
                  <c:v>1.0940768077393583E-4</c:v>
                </c:pt>
                <c:pt idx="30">
                  <c:v>1.192017249908212E-4</c:v>
                </c:pt>
                <c:pt idx="31">
                  <c:v>1.0702723303393932E-4</c:v>
                </c:pt>
                <c:pt idx="32">
                  <c:v>8.322467222757474E-5</c:v>
                </c:pt>
                <c:pt idx="33">
                  <c:v>9.1305318381701205E-5</c:v>
                </c:pt>
                <c:pt idx="34">
                  <c:v>7.8185414036367959E-5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50-47B1-B4CC-0357B8317F78}"/>
            </c:ext>
          </c:extLst>
        </c:ser>
        <c:ser>
          <c:idx val="3"/>
          <c:order val="2"/>
          <c:tx>
            <c:strRef>
              <c:f>'PAH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grafikai'!$D$25:$AL$25</c:f>
              <c:numCache>
                <c:formatCode>0.0%</c:formatCode>
                <c:ptCount val="35"/>
                <c:pt idx="0">
                  <c:v>4.9585144296736402E-3</c:v>
                </c:pt>
                <c:pt idx="1">
                  <c:v>5.0962631143356236E-3</c:v>
                </c:pt>
                <c:pt idx="2">
                  <c:v>7.5543885138939721E-3</c:v>
                </c:pt>
                <c:pt idx="3">
                  <c:v>4.8672725758009813E-3</c:v>
                </c:pt>
                <c:pt idx="4">
                  <c:v>4.0246380478782418E-3</c:v>
                </c:pt>
                <c:pt idx="5">
                  <c:v>5.6712568486162272E-3</c:v>
                </c:pt>
                <c:pt idx="6">
                  <c:v>5.6654156446740876E-3</c:v>
                </c:pt>
                <c:pt idx="7">
                  <c:v>6.4287069219170134E-3</c:v>
                </c:pt>
                <c:pt idx="8">
                  <c:v>7.21933322306268E-3</c:v>
                </c:pt>
                <c:pt idx="9">
                  <c:v>6.3775128122493105E-3</c:v>
                </c:pt>
                <c:pt idx="10">
                  <c:v>5.781453563738782E-3</c:v>
                </c:pt>
                <c:pt idx="11">
                  <c:v>6.1261708402140704E-3</c:v>
                </c:pt>
                <c:pt idx="12">
                  <c:v>6.0511617903963814E-3</c:v>
                </c:pt>
                <c:pt idx="13">
                  <c:v>5.8279506054065688E-3</c:v>
                </c:pt>
                <c:pt idx="14">
                  <c:v>6.5374392268330228E-3</c:v>
                </c:pt>
                <c:pt idx="15">
                  <c:v>6.0938993047659909E-3</c:v>
                </c:pt>
                <c:pt idx="16">
                  <c:v>6.3454150896817014E-3</c:v>
                </c:pt>
                <c:pt idx="17">
                  <c:v>8.8594739991602021E-3</c:v>
                </c:pt>
                <c:pt idx="18">
                  <c:v>8.8983167326318127E-3</c:v>
                </c:pt>
                <c:pt idx="19">
                  <c:v>7.0906107653058038E-3</c:v>
                </c:pt>
                <c:pt idx="20">
                  <c:v>8.7343102010295354E-3</c:v>
                </c:pt>
                <c:pt idx="21">
                  <c:v>9.3006532231394694E-3</c:v>
                </c:pt>
                <c:pt idx="22">
                  <c:v>9.9154874762136195E-3</c:v>
                </c:pt>
                <c:pt idx="23">
                  <c:v>1.067605058947103E-2</c:v>
                </c:pt>
                <c:pt idx="24">
                  <c:v>1.3398478238669543E-2</c:v>
                </c:pt>
                <c:pt idx="25">
                  <c:v>1.5758608431678131E-2</c:v>
                </c:pt>
                <c:pt idx="26">
                  <c:v>1.7888858926440678E-2</c:v>
                </c:pt>
                <c:pt idx="27">
                  <c:v>1.9136484688407479E-2</c:v>
                </c:pt>
                <c:pt idx="28">
                  <c:v>2.05208856182264E-2</c:v>
                </c:pt>
                <c:pt idx="29">
                  <c:v>2.328188895511224E-2</c:v>
                </c:pt>
                <c:pt idx="30">
                  <c:v>2.2256831886766571E-2</c:v>
                </c:pt>
                <c:pt idx="31">
                  <c:v>2.1589461824381616E-2</c:v>
                </c:pt>
                <c:pt idx="32">
                  <c:v>2.1738376695753341E-2</c:v>
                </c:pt>
                <c:pt idx="33">
                  <c:v>2.5624103238259019E-2</c:v>
                </c:pt>
                <c:pt idx="34">
                  <c:v>2.7636214629504895E-2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50-47B1-B4CC-0357B8317F78}"/>
            </c:ext>
          </c:extLst>
        </c:ser>
        <c:ser>
          <c:idx val="6"/>
          <c:order val="3"/>
          <c:tx>
            <c:strRef>
              <c:f>'PAH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grafikai'!$D$28:$AL$28</c:f>
              <c:numCache>
                <c:formatCode>0.0%</c:formatCode>
                <c:ptCount val="35"/>
                <c:pt idx="0">
                  <c:v>2.9881972416928489E-6</c:v>
                </c:pt>
                <c:pt idx="1">
                  <c:v>2.8189304589133306E-6</c:v>
                </c:pt>
                <c:pt idx="2">
                  <c:v>1.8046575073757715E-6</c:v>
                </c:pt>
                <c:pt idx="3">
                  <c:v>4.7071523283675025E-6</c:v>
                </c:pt>
                <c:pt idx="4">
                  <c:v>1.677265991941327E-6</c:v>
                </c:pt>
                <c:pt idx="5">
                  <c:v>6.2828517106717454E-6</c:v>
                </c:pt>
                <c:pt idx="6">
                  <c:v>1.9819181083422226E-6</c:v>
                </c:pt>
                <c:pt idx="7">
                  <c:v>2.0424558793785861E-6</c:v>
                </c:pt>
                <c:pt idx="8">
                  <c:v>2.7451804015724371E-6</c:v>
                </c:pt>
                <c:pt idx="9">
                  <c:v>1.1572034017816196E-6</c:v>
                </c:pt>
                <c:pt idx="10">
                  <c:v>2.738489450492931E-6</c:v>
                </c:pt>
                <c:pt idx="11">
                  <c:v>3.925025271037961E-6</c:v>
                </c:pt>
                <c:pt idx="12">
                  <c:v>3.246247011617888E-6</c:v>
                </c:pt>
                <c:pt idx="13">
                  <c:v>8.2371488634755973E-6</c:v>
                </c:pt>
                <c:pt idx="14">
                  <c:v>4.3256739820159537E-6</c:v>
                </c:pt>
                <c:pt idx="15">
                  <c:v>8.2717951990531837E-6</c:v>
                </c:pt>
                <c:pt idx="16">
                  <c:v>7.0683602775575151E-6</c:v>
                </c:pt>
                <c:pt idx="17">
                  <c:v>2.5810890166186904E-6</c:v>
                </c:pt>
                <c:pt idx="18">
                  <c:v>2.9201700791486373E-6</c:v>
                </c:pt>
                <c:pt idx="19">
                  <c:v>3.2045008031808174E-6</c:v>
                </c:pt>
                <c:pt idx="20">
                  <c:v>4.5589010048309617E-6</c:v>
                </c:pt>
                <c:pt idx="21">
                  <c:v>1.0252955989594684E-5</c:v>
                </c:pt>
                <c:pt idx="22">
                  <c:v>2.2645446944989289E-6</c:v>
                </c:pt>
                <c:pt idx="23">
                  <c:v>1.7079900380827287E-6</c:v>
                </c:pt>
                <c:pt idx="24">
                  <c:v>4.6595044407686469E-6</c:v>
                </c:pt>
                <c:pt idx="25">
                  <c:v>1.5129065562378477E-5</c:v>
                </c:pt>
                <c:pt idx="26">
                  <c:v>2.5989771310484954E-6</c:v>
                </c:pt>
                <c:pt idx="27">
                  <c:v>4.2768089668786069E-6</c:v>
                </c:pt>
                <c:pt idx="28">
                  <c:v>3.3443044301685719E-6</c:v>
                </c:pt>
                <c:pt idx="29">
                  <c:v>6.5091540900199269E-6</c:v>
                </c:pt>
                <c:pt idx="30">
                  <c:v>9.5528327705647883E-6</c:v>
                </c:pt>
                <c:pt idx="31">
                  <c:v>1.2503664403012313E-5</c:v>
                </c:pt>
                <c:pt idx="32">
                  <c:v>1.210846926041845E-5</c:v>
                </c:pt>
                <c:pt idx="33">
                  <c:v>1.2666013543445472E-5</c:v>
                </c:pt>
                <c:pt idx="34">
                  <c:v>1.4081721366528827E-5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50-47B1-B4CC-0357B8317F78}"/>
            </c:ext>
          </c:extLst>
        </c:ser>
        <c:ser>
          <c:idx val="2"/>
          <c:order val="4"/>
          <c:tx>
            <c:strRef>
              <c:f>'PAH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grafikai'!$D$24:$AL$24</c:f>
              <c:numCache>
                <c:formatCode>0.0%</c:formatCode>
                <c:ptCount val="35"/>
                <c:pt idx="0">
                  <c:v>1.1046920993970412E-3</c:v>
                </c:pt>
                <c:pt idx="1">
                  <c:v>9.7252189447685712E-4</c:v>
                </c:pt>
                <c:pt idx="2">
                  <c:v>1.8991875686215666E-3</c:v>
                </c:pt>
                <c:pt idx="3">
                  <c:v>1.5352170374669219E-3</c:v>
                </c:pt>
                <c:pt idx="4">
                  <c:v>1.8486100021805211E-3</c:v>
                </c:pt>
                <c:pt idx="5">
                  <c:v>1.5448659225367836E-3</c:v>
                </c:pt>
                <c:pt idx="6">
                  <c:v>1.2026819533018833E-3</c:v>
                </c:pt>
                <c:pt idx="7">
                  <c:v>1.266939199178837E-3</c:v>
                </c:pt>
                <c:pt idx="8">
                  <c:v>1.2438166211514651E-3</c:v>
                </c:pt>
                <c:pt idx="9">
                  <c:v>1.0740397111934136E-3</c:v>
                </c:pt>
                <c:pt idx="10">
                  <c:v>1.0354054092710492E-3</c:v>
                </c:pt>
                <c:pt idx="11">
                  <c:v>8.8299818311846773E-4</c:v>
                </c:pt>
                <c:pt idx="12">
                  <c:v>8.8561735038734002E-4</c:v>
                </c:pt>
                <c:pt idx="13">
                  <c:v>9.2217841947788576E-4</c:v>
                </c:pt>
                <c:pt idx="14">
                  <c:v>9.4268948496123775E-4</c:v>
                </c:pt>
                <c:pt idx="15">
                  <c:v>2.8162526626359756E-3</c:v>
                </c:pt>
                <c:pt idx="16">
                  <c:v>2.6316153718642073E-3</c:v>
                </c:pt>
                <c:pt idx="17">
                  <c:v>2.7876095742316686E-3</c:v>
                </c:pt>
                <c:pt idx="18">
                  <c:v>2.7699781222275881E-3</c:v>
                </c:pt>
                <c:pt idx="19">
                  <c:v>2.5222221943048675E-3</c:v>
                </c:pt>
                <c:pt idx="20">
                  <c:v>2.5315573114858434E-3</c:v>
                </c:pt>
                <c:pt idx="21">
                  <c:v>2.6165869251458139E-3</c:v>
                </c:pt>
                <c:pt idx="22">
                  <c:v>2.5495096145294648E-3</c:v>
                </c:pt>
                <c:pt idx="23">
                  <c:v>2.4261596436851111E-3</c:v>
                </c:pt>
                <c:pt idx="24">
                  <c:v>3.046426727695012E-3</c:v>
                </c:pt>
                <c:pt idx="25">
                  <c:v>2.947984891123434E-3</c:v>
                </c:pt>
                <c:pt idx="26">
                  <c:v>3.106074274816864E-3</c:v>
                </c:pt>
                <c:pt idx="27">
                  <c:v>3.2626271847523971E-3</c:v>
                </c:pt>
                <c:pt idx="28">
                  <c:v>3.0870549290213912E-3</c:v>
                </c:pt>
                <c:pt idx="29">
                  <c:v>3.5792118626731683E-3</c:v>
                </c:pt>
                <c:pt idx="30">
                  <c:v>3.6970101057138666E-3</c:v>
                </c:pt>
                <c:pt idx="31">
                  <c:v>3.4489157203930255E-3</c:v>
                </c:pt>
                <c:pt idx="32">
                  <c:v>3.4122107799396282E-3</c:v>
                </c:pt>
                <c:pt idx="33">
                  <c:v>3.8158243568850161E-3</c:v>
                </c:pt>
                <c:pt idx="34">
                  <c:v>4.2707372120359723E-3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0-47B1-B4CC-0357B8317F78}"/>
            </c:ext>
          </c:extLst>
        </c:ser>
        <c:ser>
          <c:idx val="1"/>
          <c:order val="5"/>
          <c:tx>
            <c:strRef>
              <c:f>'PAH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'PAH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'PAH grafikai'!$D$22:$AL$22</c:f>
              <c:numCache>
                <c:formatCode>0.0%</c:formatCode>
                <c:ptCount val="35"/>
                <c:pt idx="0">
                  <c:v>1.1343822333705211E-5</c:v>
                </c:pt>
                <c:pt idx="1">
                  <c:v>9.6896892257237447E-6</c:v>
                </c:pt>
                <c:pt idx="2">
                  <c:v>1.1424357867173855E-5</c:v>
                </c:pt>
                <c:pt idx="3">
                  <c:v>1.6835318284589864E-5</c:v>
                </c:pt>
                <c:pt idx="4">
                  <c:v>1.5359425043252771E-5</c:v>
                </c:pt>
                <c:pt idx="5">
                  <c:v>1.7913114730924579E-5</c:v>
                </c:pt>
                <c:pt idx="6">
                  <c:v>2.3806521249627569E-5</c:v>
                </c:pt>
                <c:pt idx="7">
                  <c:v>3.1258238226741479E-5</c:v>
                </c:pt>
                <c:pt idx="8">
                  <c:v>3.9470434635706887E-5</c:v>
                </c:pt>
                <c:pt idx="9">
                  <c:v>2.5263593837417328E-5</c:v>
                </c:pt>
                <c:pt idx="10">
                  <c:v>3.4121679825316206E-5</c:v>
                </c:pt>
                <c:pt idx="11">
                  <c:v>4.171828758715231E-5</c:v>
                </c:pt>
                <c:pt idx="12">
                  <c:v>3.6304173054416022E-5</c:v>
                </c:pt>
                <c:pt idx="13">
                  <c:v>3.6216050101145495E-5</c:v>
                </c:pt>
                <c:pt idx="14">
                  <c:v>4.3825241296313755E-5</c:v>
                </c:pt>
                <c:pt idx="15">
                  <c:v>4.3336302044102457E-5</c:v>
                </c:pt>
                <c:pt idx="16">
                  <c:v>3.4957876257000056E-5</c:v>
                </c:pt>
                <c:pt idx="17">
                  <c:v>3.4709836021554538E-5</c:v>
                </c:pt>
                <c:pt idx="18">
                  <c:v>4.4239981870530452E-5</c:v>
                </c:pt>
                <c:pt idx="19">
                  <c:v>4.2441549585313771E-5</c:v>
                </c:pt>
                <c:pt idx="20">
                  <c:v>4.0933357471273823E-5</c:v>
                </c:pt>
                <c:pt idx="21">
                  <c:v>4.2163498032981096E-5</c:v>
                </c:pt>
                <c:pt idx="22">
                  <c:v>3.7636020052699508E-5</c:v>
                </c:pt>
                <c:pt idx="23">
                  <c:v>4.1863435911330709E-5</c:v>
                </c:pt>
                <c:pt idx="24">
                  <c:v>4.3060886941221569E-5</c:v>
                </c:pt>
                <c:pt idx="25">
                  <c:v>4.8267573085781308E-5</c:v>
                </c:pt>
                <c:pt idx="26">
                  <c:v>5.3893563789163447E-5</c:v>
                </c:pt>
                <c:pt idx="27">
                  <c:v>4.9826790594326449E-5</c:v>
                </c:pt>
                <c:pt idx="28">
                  <c:v>5.1286462674965591E-5</c:v>
                </c:pt>
                <c:pt idx="29">
                  <c:v>5.5686544106494284E-5</c:v>
                </c:pt>
                <c:pt idx="30">
                  <c:v>5.010562704883783E-5</c:v>
                </c:pt>
                <c:pt idx="31">
                  <c:v>5.1945409732035198E-5</c:v>
                </c:pt>
                <c:pt idx="32">
                  <c:v>5.3290754436439603E-5</c:v>
                </c:pt>
                <c:pt idx="33">
                  <c:v>6.846609582017988E-5</c:v>
                </c:pt>
                <c:pt idx="34">
                  <c:v>6.7540799061059826E-5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0-47B1-B4CC-0357B8317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policiklinių aromatinių angliavandenilių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'PAH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grafikai'!$H$51:$J$51</c:f>
              <c:numCache>
                <c:formatCode>0.0%</c:formatCode>
                <c:ptCount val="3"/>
                <c:pt idx="0">
                  <c:v>0.80104156947920968</c:v>
                </c:pt>
                <c:pt idx="1">
                  <c:v>0.77197585911828182</c:v>
                </c:pt>
                <c:pt idx="2">
                  <c:v>0.78625354446690332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0-4403-85C6-179D8731CA42}"/>
            </c:ext>
          </c:extLst>
        </c:ser>
        <c:ser>
          <c:idx val="1"/>
          <c:order val="1"/>
          <c:tx>
            <c:strRef>
              <c:f>'PAH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grafikai'!$H$52:$J$52</c:f>
              <c:numCache>
                <c:formatCode>0.0%</c:formatCode>
                <c:ptCount val="3"/>
                <c:pt idx="0">
                  <c:v>0.13002549336162103</c:v>
                </c:pt>
                <c:pt idx="1">
                  <c:v>0.15235520226944224</c:v>
                </c:pt>
                <c:pt idx="2">
                  <c:v>0.13621979936876236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0-4403-85C6-179D8731CA42}"/>
            </c:ext>
          </c:extLst>
        </c:ser>
        <c:ser>
          <c:idx val="2"/>
          <c:order val="2"/>
          <c:tx>
            <c:strRef>
              <c:f>'PAH grafikai'!$C$53</c:f>
              <c:strCache>
                <c:ptCount val="1"/>
                <c:pt idx="0">
                  <c:v>Stacionarus kuro deginimas paslaugų sektoriuje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grafikai'!$H$53:$J$53</c:f>
              <c:numCache>
                <c:formatCode>0.0%</c:formatCode>
                <c:ptCount val="3"/>
                <c:pt idx="0">
                  <c:v>1.4772774066723674E-2</c:v>
                </c:pt>
                <c:pt idx="1">
                  <c:v>1.3908398322327972E-2</c:v>
                </c:pt>
                <c:pt idx="2">
                  <c:v>1.1110368923901793E-2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0-4403-85C6-179D8731CA42}"/>
            </c:ext>
          </c:extLst>
        </c:ser>
        <c:ser>
          <c:idx val="3"/>
          <c:order val="3"/>
          <c:tx>
            <c:strRef>
              <c:f>'PAH grafikai'!$C$54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C0-4403-85C6-179D8731CA42}"/>
              </c:ext>
            </c:extLst>
          </c:dPt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grafikai'!$H$54:$J$54</c:f>
              <c:numCache>
                <c:formatCode>0.0%</c:formatCode>
                <c:ptCount val="3"/>
                <c:pt idx="0">
                  <c:v>1.2659211125100666E-2</c:v>
                </c:pt>
                <c:pt idx="1">
                  <c:v>1.4671306247181406E-2</c:v>
                </c:pt>
                <c:pt idx="2">
                  <c:v>1.4444478834811866E-2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0-4403-85C6-179D8731CA42}"/>
            </c:ext>
          </c:extLst>
        </c:ser>
        <c:ser>
          <c:idx val="4"/>
          <c:order val="4"/>
          <c:tx>
            <c:strRef>
              <c:f>'PAH grafikai'!$C$55</c:f>
              <c:strCache>
                <c:ptCount val="1"/>
                <c:pt idx="0">
                  <c:v>Stacionarus kuro deginimas kitose pramonės šakose ir statyboje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grafikai'!$H$55:$J$55</c:f>
              <c:numCache>
                <c:formatCode>0.0%</c:formatCode>
                <c:ptCount val="3"/>
                <c:pt idx="0">
                  <c:v>9.7414284505721871E-3</c:v>
                </c:pt>
                <c:pt idx="1">
                  <c:v>1.0541644748126295E-2</c:v>
                </c:pt>
                <c:pt idx="2">
                  <c:v>1.0700498047407964E-2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C0-4403-85C6-179D8731CA42}"/>
            </c:ext>
          </c:extLst>
        </c:ser>
        <c:ser>
          <c:idx val="5"/>
          <c:order val="5"/>
          <c:tx>
            <c:strRef>
              <c:f>'PAH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'PAH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'PAH grafikai'!$H$56:$J$56</c:f>
              <c:numCache>
                <c:formatCode>0.0%</c:formatCode>
                <c:ptCount val="3"/>
                <c:pt idx="0">
                  <c:v>0.11903731116548445</c:v>
                </c:pt>
                <c:pt idx="1">
                  <c:v>0.20785281787117699</c:v>
                </c:pt>
                <c:pt idx="2">
                  <c:v>8.1810629996733011E-2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C0-4403-85C6-179D873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Heksachlorobenzeno (HCB)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'HCB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grafikai'!$D$21:$AL$21</c:f>
              <c:numCache>
                <c:formatCode>0.0%</c:formatCode>
                <c:ptCount val="35"/>
                <c:pt idx="0">
                  <c:v>1.0012132360461883E-2</c:v>
                </c:pt>
                <c:pt idx="1">
                  <c:v>8.2605242960485607E-3</c:v>
                </c:pt>
                <c:pt idx="2">
                  <c:v>9.0098701710893576E-3</c:v>
                </c:pt>
                <c:pt idx="3">
                  <c:v>1.4828901076024295E-2</c:v>
                </c:pt>
                <c:pt idx="4">
                  <c:v>2.592446711882021E-2</c:v>
                </c:pt>
                <c:pt idx="5">
                  <c:v>2.3878853212964121E-2</c:v>
                </c:pt>
                <c:pt idx="6">
                  <c:v>2.4345311681537349E-2</c:v>
                </c:pt>
                <c:pt idx="7">
                  <c:v>2.4067127441389353E-2</c:v>
                </c:pt>
                <c:pt idx="8">
                  <c:v>3.0522292889948587E-2</c:v>
                </c:pt>
                <c:pt idx="9">
                  <c:v>5.5168706238936119E-2</c:v>
                </c:pt>
                <c:pt idx="10">
                  <c:v>7.6812959535833017E-2</c:v>
                </c:pt>
                <c:pt idx="11">
                  <c:v>0.12472574954233416</c:v>
                </c:pt>
                <c:pt idx="12">
                  <c:v>0.15080346197958203</c:v>
                </c:pt>
                <c:pt idx="13">
                  <c:v>0.1504684982916174</c:v>
                </c:pt>
                <c:pt idx="14">
                  <c:v>0.11406912731628231</c:v>
                </c:pt>
                <c:pt idx="15">
                  <c:v>0.80333097483638138</c:v>
                </c:pt>
                <c:pt idx="16">
                  <c:v>0.81051802820652052</c:v>
                </c:pt>
                <c:pt idx="17">
                  <c:v>0.81043701925389489</c:v>
                </c:pt>
                <c:pt idx="18">
                  <c:v>0.81514548348121985</c:v>
                </c:pt>
                <c:pt idx="19">
                  <c:v>0.80515373337296559</c:v>
                </c:pt>
                <c:pt idx="20">
                  <c:v>0.79973715074105678</c:v>
                </c:pt>
                <c:pt idx="21">
                  <c:v>0.79187081330071629</c:v>
                </c:pt>
                <c:pt idx="22">
                  <c:v>0.80095349108128877</c:v>
                </c:pt>
                <c:pt idx="23">
                  <c:v>0.80776453253034641</c:v>
                </c:pt>
                <c:pt idx="24">
                  <c:v>0.81077475984480263</c:v>
                </c:pt>
                <c:pt idx="25">
                  <c:v>0.83718302330887928</c:v>
                </c:pt>
                <c:pt idx="26">
                  <c:v>0.84048256327358339</c:v>
                </c:pt>
                <c:pt idx="27">
                  <c:v>0.85015217585489078</c:v>
                </c:pt>
                <c:pt idx="28">
                  <c:v>0.84939453182106073</c:v>
                </c:pt>
                <c:pt idx="29">
                  <c:v>0.84167280301782255</c:v>
                </c:pt>
                <c:pt idx="30">
                  <c:v>0.84396053799024939</c:v>
                </c:pt>
                <c:pt idx="31">
                  <c:v>0.85903322205745836</c:v>
                </c:pt>
                <c:pt idx="32">
                  <c:v>0.84748693144998366</c:v>
                </c:pt>
                <c:pt idx="33">
                  <c:v>0.84949404291788611</c:v>
                </c:pt>
                <c:pt idx="34">
                  <c:v>0.8598089545144747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0-4D0A-959A-6F53D8702AE8}"/>
            </c:ext>
          </c:extLst>
        </c:ser>
        <c:ser>
          <c:idx val="5"/>
          <c:order val="1"/>
          <c:tx>
            <c:strRef>
              <c:f>'HCB grafikai'!$C$27</c:f>
              <c:strCache>
                <c:ptCount val="1"/>
                <c:pt idx="0">
                  <c:v>ŽEMĖS ŪKIO VEIKLOS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grafikai'!$D$27:$AL$27</c:f>
              <c:numCache>
                <c:formatCode>0.0%</c:formatCode>
                <c:ptCount val="35"/>
                <c:pt idx="0">
                  <c:v>0.98965603289405157</c:v>
                </c:pt>
                <c:pt idx="1">
                  <c:v>0.99151625448071667</c:v>
                </c:pt>
                <c:pt idx="2">
                  <c:v>0.99083163216737435</c:v>
                </c:pt>
                <c:pt idx="3">
                  <c:v>0.98499163692416014</c:v>
                </c:pt>
                <c:pt idx="4">
                  <c:v>0.97386480758998861</c:v>
                </c:pt>
                <c:pt idx="5">
                  <c:v>0.97594386369711172</c:v>
                </c:pt>
                <c:pt idx="6">
                  <c:v>0.97549071355301675</c:v>
                </c:pt>
                <c:pt idx="7">
                  <c:v>0.97574186696198206</c:v>
                </c:pt>
                <c:pt idx="8">
                  <c:v>0.96920416323195047</c:v>
                </c:pt>
                <c:pt idx="9">
                  <c:v>0.94440737012096143</c:v>
                </c:pt>
                <c:pt idx="10">
                  <c:v>0.92265421200632247</c:v>
                </c:pt>
                <c:pt idx="11">
                  <c:v>0.87440424055057275</c:v>
                </c:pt>
                <c:pt idx="12">
                  <c:v>0.84838869277201623</c:v>
                </c:pt>
                <c:pt idx="13">
                  <c:v>0.84876750313172677</c:v>
                </c:pt>
                <c:pt idx="14">
                  <c:v>0.88536134868988281</c:v>
                </c:pt>
                <c:pt idx="15">
                  <c:v>0.19288734690182549</c:v>
                </c:pt>
                <c:pt idx="16">
                  <c:v>0.18588733188325274</c:v>
                </c:pt>
                <c:pt idx="17">
                  <c:v>0.18493233431142808</c:v>
                </c:pt>
                <c:pt idx="18">
                  <c:v>0.18036517933945143</c:v>
                </c:pt>
                <c:pt idx="19">
                  <c:v>0.1917694977474278</c:v>
                </c:pt>
                <c:pt idx="20">
                  <c:v>0.19693020583460755</c:v>
                </c:pt>
                <c:pt idx="21">
                  <c:v>0.20483058477062116</c:v>
                </c:pt>
                <c:pt idx="22">
                  <c:v>0.19600789366477506</c:v>
                </c:pt>
                <c:pt idx="23">
                  <c:v>0.18921655694564207</c:v>
                </c:pt>
                <c:pt idx="24">
                  <c:v>0.18613955423795522</c:v>
                </c:pt>
                <c:pt idx="25">
                  <c:v>0.15960894900704442</c:v>
                </c:pt>
                <c:pt idx="26">
                  <c:v>0.15610195578373737</c:v>
                </c:pt>
                <c:pt idx="27">
                  <c:v>0.14658622226738663</c:v>
                </c:pt>
                <c:pt idx="28">
                  <c:v>0.14756215269689502</c:v>
                </c:pt>
                <c:pt idx="29">
                  <c:v>0.15514044754074849</c:v>
                </c:pt>
                <c:pt idx="30">
                  <c:v>0.15302783226423158</c:v>
                </c:pt>
                <c:pt idx="31">
                  <c:v>0.13798924480266014</c:v>
                </c:pt>
                <c:pt idx="32">
                  <c:v>0.14976850767719344</c:v>
                </c:pt>
                <c:pt idx="33">
                  <c:v>0.14762302050793291</c:v>
                </c:pt>
                <c:pt idx="34">
                  <c:v>0.13759701353808076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0-4D0A-959A-6F53D8702AE8}"/>
            </c:ext>
          </c:extLst>
        </c:ser>
        <c:ser>
          <c:idx val="4"/>
          <c:order val="2"/>
          <c:tx>
            <c:strRef>
              <c:f>'HCB grafikai'!$C$26</c:f>
              <c:strCache>
                <c:ptCount val="1"/>
                <c:pt idx="0">
                  <c:v>PROCESAI METALURGIJOS PRAMONĖJE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grafikai'!$D$26:$AL$26</c:f>
              <c:numCache>
                <c:formatCode>0.0%</c:formatCode>
                <c:ptCount val="35"/>
                <c:pt idx="0">
                  <c:v>2.8871031694905513E-4</c:v>
                </c:pt>
                <c:pt idx="1">
                  <c:v>1.8323395099324258E-4</c:v>
                </c:pt>
                <c:pt idx="2">
                  <c:v>1.2342870439338214E-4</c:v>
                </c:pt>
                <c:pt idx="3">
                  <c:v>9.5269682915615482E-5</c:v>
                </c:pt>
                <c:pt idx="4">
                  <c:v>1.2202363340924676E-4</c:v>
                </c:pt>
                <c:pt idx="5">
                  <c:v>1.0995350080080996E-4</c:v>
                </c:pt>
                <c:pt idx="6">
                  <c:v>9.5940014508203917E-5</c:v>
                </c:pt>
                <c:pt idx="7">
                  <c:v>1.2147393687887023E-4</c:v>
                </c:pt>
                <c:pt idx="8">
                  <c:v>1.7514903806977391E-4</c:v>
                </c:pt>
                <c:pt idx="9">
                  <c:v>2.8824955383691955E-4</c:v>
                </c:pt>
                <c:pt idx="10">
                  <c:v>3.755364512025734E-4</c:v>
                </c:pt>
                <c:pt idx="11">
                  <c:v>5.9750956437622476E-4</c:v>
                </c:pt>
                <c:pt idx="12">
                  <c:v>4.7892910075839616E-4</c:v>
                </c:pt>
                <c:pt idx="13">
                  <c:v>4.1052632294330456E-4</c:v>
                </c:pt>
                <c:pt idx="14">
                  <c:v>2.7691088990938886E-4</c:v>
                </c:pt>
                <c:pt idx="15">
                  <c:v>1.4810602627342885E-3</c:v>
                </c:pt>
                <c:pt idx="16">
                  <c:v>1.2631075779156468E-3</c:v>
                </c:pt>
                <c:pt idx="17">
                  <c:v>1.4532234893735311E-3</c:v>
                </c:pt>
                <c:pt idx="18">
                  <c:v>1.3332594056772252E-3</c:v>
                </c:pt>
                <c:pt idx="19">
                  <c:v>5.4359857629192136E-4</c:v>
                </c:pt>
                <c:pt idx="20">
                  <c:v>4.5854522822861204E-4</c:v>
                </c:pt>
                <c:pt idx="21">
                  <c:v>5.0489781993692828E-4</c:v>
                </c:pt>
                <c:pt idx="22">
                  <c:v>4.1732855371773449E-4</c:v>
                </c:pt>
                <c:pt idx="23">
                  <c:v>3.6486491939360292E-4</c:v>
                </c:pt>
                <c:pt idx="24">
                  <c:v>2.9220169024860981E-4</c:v>
                </c:pt>
                <c:pt idx="25">
                  <c:v>2.2421554944759175E-4</c:v>
                </c:pt>
                <c:pt idx="26">
                  <c:v>2.0644142683075672E-4</c:v>
                </c:pt>
                <c:pt idx="27">
                  <c:v>2.1703299898812099E-4</c:v>
                </c:pt>
                <c:pt idx="28">
                  <c:v>1.9773922272863602E-4</c:v>
                </c:pt>
                <c:pt idx="29">
                  <c:v>1.4952936555966717E-4</c:v>
                </c:pt>
                <c:pt idx="30">
                  <c:v>1.4764319798478645E-4</c:v>
                </c:pt>
                <c:pt idx="31">
                  <c:v>1.2505125208432978E-4</c:v>
                </c:pt>
                <c:pt idx="32">
                  <c:v>9.5764633688328617E-5</c:v>
                </c:pt>
                <c:pt idx="33">
                  <c:v>9.0213943140111634E-5</c:v>
                </c:pt>
                <c:pt idx="34">
                  <c:v>6.990447122183396E-5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0-4D0A-959A-6F53D8702AE8}"/>
            </c:ext>
          </c:extLst>
        </c:ser>
        <c:ser>
          <c:idx val="2"/>
          <c:order val="3"/>
          <c:tx>
            <c:strRef>
              <c:f>'HCB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grafikai'!$D$28:$AL$28</c:f>
              <c:numCache>
                <c:formatCode>0.0%</c:formatCode>
                <c:ptCount val="35"/>
                <c:pt idx="0">
                  <c:v>1.0060570347303624E-6</c:v>
                </c:pt>
                <c:pt idx="1">
                  <c:v>8.0517438777996391E-7</c:v>
                </c:pt>
                <c:pt idx="2">
                  <c:v>1.2322288357365296E-6</c:v>
                </c:pt>
                <c:pt idx="3">
                  <c:v>5.037065707498159E-5</c:v>
                </c:pt>
                <c:pt idx="4">
                  <c:v>4.0730236056036905E-5</c:v>
                </c:pt>
                <c:pt idx="5">
                  <c:v>4.9842625104000651E-6</c:v>
                </c:pt>
                <c:pt idx="6">
                  <c:v>2.4118836930308335E-6</c:v>
                </c:pt>
                <c:pt idx="7">
                  <c:v>2.6920066298112463E-6</c:v>
                </c:pt>
                <c:pt idx="8">
                  <c:v>1.7801809007954687E-5</c:v>
                </c:pt>
                <c:pt idx="9">
                  <c:v>1.1579165246865081E-5</c:v>
                </c:pt>
                <c:pt idx="10">
                  <c:v>1.3603106511786548E-6</c:v>
                </c:pt>
                <c:pt idx="11">
                  <c:v>1.1360996659769059E-5</c:v>
                </c:pt>
                <c:pt idx="12">
                  <c:v>4.424657196414174E-6</c:v>
                </c:pt>
                <c:pt idx="13">
                  <c:v>6.7697696049786536E-6</c:v>
                </c:pt>
                <c:pt idx="14">
                  <c:v>4.8568411925726436E-6</c:v>
                </c:pt>
                <c:pt idx="15">
                  <c:v>1.4311764928998525E-4</c:v>
                </c:pt>
                <c:pt idx="16">
                  <c:v>1.0640948741544136E-4</c:v>
                </c:pt>
                <c:pt idx="17">
                  <c:v>2.2358220621967719E-4</c:v>
                </c:pt>
                <c:pt idx="18">
                  <c:v>2.8596788285451186E-4</c:v>
                </c:pt>
                <c:pt idx="19">
                  <c:v>2.9591036457696067E-4</c:v>
                </c:pt>
                <c:pt idx="20">
                  <c:v>2.7880219572938781E-4</c:v>
                </c:pt>
                <c:pt idx="21">
                  <c:v>1.9894876445642224E-4</c:v>
                </c:pt>
                <c:pt idx="22">
                  <c:v>1.398849150967006E-4</c:v>
                </c:pt>
                <c:pt idx="23">
                  <c:v>1.7779160991715027E-4</c:v>
                </c:pt>
                <c:pt idx="24">
                  <c:v>2.288086178057166E-4</c:v>
                </c:pt>
                <c:pt idx="25">
                  <c:v>3.784414489871454E-4</c:v>
                </c:pt>
                <c:pt idx="26">
                  <c:v>3.7856511576756164E-4</c:v>
                </c:pt>
                <c:pt idx="27">
                  <c:v>3.8077464209943049E-4</c:v>
                </c:pt>
                <c:pt idx="28">
                  <c:v>3.8340346122360167E-4</c:v>
                </c:pt>
                <c:pt idx="29">
                  <c:v>5.3159396658000605E-4</c:v>
                </c:pt>
                <c:pt idx="30">
                  <c:v>7.9843695806478703E-4</c:v>
                </c:pt>
                <c:pt idx="31">
                  <c:v>1.0269408636692102E-3</c:v>
                </c:pt>
                <c:pt idx="32">
                  <c:v>1.0700481050367027E-3</c:v>
                </c:pt>
                <c:pt idx="33">
                  <c:v>1.1986972959521071E-3</c:v>
                </c:pt>
                <c:pt idx="34">
                  <c:v>1.2736302521058045E-3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80-4D0A-959A-6F53D8702AE8}"/>
            </c:ext>
          </c:extLst>
        </c:ser>
        <c:ser>
          <c:idx val="1"/>
          <c:order val="4"/>
          <c:tx>
            <c:strRef>
              <c:f>'HCB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grafikai'!$D$24:$AL$24</c:f>
              <c:numCache>
                <c:formatCode>0.0%</c:formatCode>
                <c:ptCount val="35"/>
                <c:pt idx="0">
                  <c:v>3.6168553063588362E-8</c:v>
                </c:pt>
                <c:pt idx="1">
                  <c:v>1.7373238476624757E-8</c:v>
                </c:pt>
                <c:pt idx="2">
                  <c:v>8.3862175318650697E-9</c:v>
                </c:pt>
                <c:pt idx="3">
                  <c:v>1.0597376153604256E-8</c:v>
                </c:pt>
                <c:pt idx="4">
                  <c:v>1.8295357500255701E-8</c:v>
                </c:pt>
                <c:pt idx="5">
                  <c:v>1.6778301967193008E-8</c:v>
                </c:pt>
                <c:pt idx="6">
                  <c:v>8.0048465270520098E-8</c:v>
                </c:pt>
                <c:pt idx="7">
                  <c:v>7.8999545250077382E-8</c:v>
                </c:pt>
                <c:pt idx="8">
                  <c:v>6.432626315803372E-8</c:v>
                </c:pt>
                <c:pt idx="9">
                  <c:v>9.764140063241501E-8</c:v>
                </c:pt>
                <c:pt idx="10">
                  <c:v>1.2432020603995772E-7</c:v>
                </c:pt>
                <c:pt idx="11">
                  <c:v>2.1679682330456936E-7</c:v>
                </c:pt>
                <c:pt idx="12">
                  <c:v>2.7829191055335988E-7</c:v>
                </c:pt>
                <c:pt idx="13">
                  <c:v>2.8997973659318003E-7</c:v>
                </c:pt>
                <c:pt idx="14">
                  <c:v>2.7365598745201493E-7</c:v>
                </c:pt>
                <c:pt idx="15">
                  <c:v>1.8804865443995471E-6</c:v>
                </c:pt>
                <c:pt idx="16">
                  <c:v>2.0535077640162394E-6</c:v>
                </c:pt>
                <c:pt idx="17">
                  <c:v>1.9537338252534342E-6</c:v>
                </c:pt>
                <c:pt idx="18">
                  <c:v>1.9943418494346297E-6</c:v>
                </c:pt>
                <c:pt idx="19">
                  <c:v>1.6710569992678652E-6</c:v>
                </c:pt>
                <c:pt idx="20">
                  <c:v>1.9942500090980025E-6</c:v>
                </c:pt>
                <c:pt idx="21">
                  <c:v>1.6703322393705421E-6</c:v>
                </c:pt>
                <c:pt idx="22">
                  <c:v>1.4148624544082866E-6</c:v>
                </c:pt>
                <c:pt idx="23">
                  <c:v>1.2887755771688127E-6</c:v>
                </c:pt>
                <c:pt idx="24">
                  <c:v>1.2545526354449028E-6</c:v>
                </c:pt>
                <c:pt idx="25">
                  <c:v>1.0930067019121802E-6</c:v>
                </c:pt>
                <c:pt idx="26">
                  <c:v>1.0489584726091858E-6</c:v>
                </c:pt>
                <c:pt idx="27">
                  <c:v>1.2855878461989723E-6</c:v>
                </c:pt>
                <c:pt idx="28">
                  <c:v>1.1211206179428382E-6</c:v>
                </c:pt>
                <c:pt idx="29">
                  <c:v>1.2330825206348679E-6</c:v>
                </c:pt>
                <c:pt idx="30">
                  <c:v>8.6078941530895634E-7</c:v>
                </c:pt>
                <c:pt idx="31">
                  <c:v>8.2513088037718922E-7</c:v>
                </c:pt>
                <c:pt idx="32">
                  <c:v>1.3417111550028527E-9</c:v>
                </c:pt>
                <c:pt idx="33">
                  <c:v>5.62603725375996E-7</c:v>
                </c:pt>
                <c:pt idx="34">
                  <c:v>5.2974061018751607E-7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0-4D0A-959A-6F53D8702AE8}"/>
            </c:ext>
          </c:extLst>
        </c:ser>
        <c:ser>
          <c:idx val="3"/>
          <c:order val="5"/>
          <c:tx>
            <c:strRef>
              <c:f>'HCB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'HCB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'HCB grafikai'!$D$25:$AL$25</c:f>
              <c:numCache>
                <c:formatCode>0\.0%</c:formatCode>
                <c:ptCount val="35"/>
                <c:pt idx="0">
                  <c:v>4.2082202949678379E-5</c:v>
                </c:pt>
                <c:pt idx="1">
                  <c:v>3.9164724615322728E-5</c:v>
                </c:pt>
                <c:pt idx="2">
                  <c:v>3.3828342089761597E-5</c:v>
                </c:pt>
                <c:pt idx="3">
                  <c:v>3.3811062448882998E-5</c:v>
                </c:pt>
                <c:pt idx="4">
                  <c:v>4.795312636832787E-5</c:v>
                </c:pt>
                <c:pt idx="5">
                  <c:v>6.2328548310926113E-5</c:v>
                </c:pt>
                <c:pt idx="6">
                  <c:v>6.5542818779415433E-5</c:v>
                </c:pt>
                <c:pt idx="7">
                  <c:v>6.676065357473191E-5</c:v>
                </c:pt>
                <c:pt idx="8">
                  <c:v>8.0528704759955485E-5</c:v>
                </c:pt>
                <c:pt idx="9">
                  <c:v>1.239972796181118E-4</c:v>
                </c:pt>
                <c:pt idx="10">
                  <c:v>1.5580737578461433E-4</c:v>
                </c:pt>
                <c:pt idx="11">
                  <c:v>2.6092254923371327E-4</c:v>
                </c:pt>
                <c:pt idx="12">
                  <c:v>3.2421319853627591E-4</c:v>
                </c:pt>
                <c:pt idx="13">
                  <c:v>3.4641250437102735E-4</c:v>
                </c:pt>
                <c:pt idx="14">
                  <c:v>2.8748260674542618E-4</c:v>
                </c:pt>
                <c:pt idx="15">
                  <c:v>2.1556198632244777E-3</c:v>
                </c:pt>
                <c:pt idx="16">
                  <c:v>2.2230693371315391E-3</c:v>
                </c:pt>
                <c:pt idx="17">
                  <c:v>2.9518870052584467E-3</c:v>
                </c:pt>
                <c:pt idx="18">
                  <c:v>2.8681155489475741E-3</c:v>
                </c:pt>
                <c:pt idx="19">
                  <c:v>2.2355888817385599E-3</c:v>
                </c:pt>
                <c:pt idx="20">
                  <c:v>2.5933017503685161E-3</c:v>
                </c:pt>
                <c:pt idx="21">
                  <c:v>2.5930850120299432E-3</c:v>
                </c:pt>
                <c:pt idx="22">
                  <c:v>2.4799869226674563E-3</c:v>
                </c:pt>
                <c:pt idx="23">
                  <c:v>2.4749652191236589E-3</c:v>
                </c:pt>
                <c:pt idx="24">
                  <c:v>2.5634210565523945E-3</c:v>
                </c:pt>
                <c:pt idx="25">
                  <c:v>2.604277678939392E-3</c:v>
                </c:pt>
                <c:pt idx="26">
                  <c:v>2.8294254416083289E-3</c:v>
                </c:pt>
                <c:pt idx="27">
                  <c:v>2.6625086487886973E-3</c:v>
                </c:pt>
                <c:pt idx="28">
                  <c:v>2.4610516774739698E-3</c:v>
                </c:pt>
                <c:pt idx="29">
                  <c:v>2.5043930267687965E-3</c:v>
                </c:pt>
                <c:pt idx="30">
                  <c:v>2.0646888000539153E-3</c:v>
                </c:pt>
                <c:pt idx="31">
                  <c:v>1.8247158932474356E-3</c:v>
                </c:pt>
                <c:pt idx="32">
                  <c:v>1.5787467923866899E-3</c:v>
                </c:pt>
                <c:pt idx="33">
                  <c:v>1.5934627313634808E-3</c:v>
                </c:pt>
                <c:pt idx="34">
                  <c:v>1.2499674835067666E-3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0-4D0A-959A-6F53D870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heksachlorobenzeno (HCB)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'HCB grafikai'!$C$51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grafikai'!$H$51:$J$51</c:f>
              <c:numCache>
                <c:formatCode>0.0%</c:formatCode>
                <c:ptCount val="3"/>
                <c:pt idx="0">
                  <c:v>0.46607411723754305</c:v>
                </c:pt>
                <c:pt idx="1">
                  <c:v>0.48116502010995488</c:v>
                </c:pt>
                <c:pt idx="2">
                  <c:v>0.47562295122101189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B-4849-B159-91BADA2C56BA}"/>
            </c:ext>
          </c:extLst>
        </c:ser>
        <c:ser>
          <c:idx val="1"/>
          <c:order val="1"/>
          <c:tx>
            <c:strRef>
              <c:f>'HCB grafikai'!$C$52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grafikai'!$H$52:$J$52</c:f>
              <c:numCache>
                <c:formatCode>0.0%</c:formatCode>
                <c:ptCount val="3"/>
                <c:pt idx="0">
                  <c:v>0.26075317728008568</c:v>
                </c:pt>
                <c:pt idx="1">
                  <c:v>0.24938197785520272</c:v>
                </c:pt>
                <c:pt idx="2">
                  <c:v>0.26732680267763947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B-4849-B159-91BADA2C56BA}"/>
            </c:ext>
          </c:extLst>
        </c:ser>
        <c:ser>
          <c:idx val="2"/>
          <c:order val="2"/>
          <c:tx>
            <c:strRef>
              <c:f>'HCB grafikai'!$C$53</c:f>
              <c:strCache>
                <c:ptCount val="1"/>
                <c:pt idx="0">
                  <c:v>Pesticidų naudojimas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grafikai'!$H$53:$J$53</c:f>
              <c:numCache>
                <c:formatCode>0.0%</c:formatCode>
                <c:ptCount val="3"/>
                <c:pt idx="0">
                  <c:v>0.14976850767719344</c:v>
                </c:pt>
                <c:pt idx="1">
                  <c:v>0.14762302050793291</c:v>
                </c:pt>
                <c:pt idx="2">
                  <c:v>0.13759701353808076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B-4849-B159-91BADA2C56BA}"/>
            </c:ext>
          </c:extLst>
        </c:ser>
        <c:ser>
          <c:idx val="3"/>
          <c:order val="3"/>
          <c:tx>
            <c:strRef>
              <c:f>'HCB grafikai'!$C$54</c:f>
              <c:strCache>
                <c:ptCount val="1"/>
                <c:pt idx="0">
                  <c:v>Stacionarus kuro deginimas kitose pramonės šakose ir statyboje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94B-4849-B159-91BADA2C56BA}"/>
              </c:ext>
            </c:extLst>
          </c:dPt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grafikai'!$H$54:$J$54</c:f>
              <c:numCache>
                <c:formatCode>0.0%</c:formatCode>
                <c:ptCount val="3"/>
                <c:pt idx="0">
                  <c:v>4.0606329059846749E-2</c:v>
                </c:pt>
                <c:pt idx="1">
                  <c:v>4.2276804082999331E-2</c:v>
                </c:pt>
                <c:pt idx="2">
                  <c:v>4.2073238421974898E-2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4B-4849-B159-91BADA2C56BA}"/>
            </c:ext>
          </c:extLst>
        </c:ser>
        <c:ser>
          <c:idx val="4"/>
          <c:order val="4"/>
          <c:tx>
            <c:strRef>
              <c:f>'HCB grafikai'!$C$55</c:f>
              <c:strCache>
                <c:ptCount val="1"/>
                <c:pt idx="0">
                  <c:v>Stacionarus kuro deginimas ne metalo mineralų pramonėje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grafikai'!$H$55:$J$55</c:f>
              <c:numCache>
                <c:formatCode>0.0%</c:formatCode>
                <c:ptCount val="3"/>
                <c:pt idx="0">
                  <c:v>2.1987291552609249E-2</c:v>
                </c:pt>
                <c:pt idx="1">
                  <c:v>1.7714200194638836E-2</c:v>
                </c:pt>
                <c:pt idx="2">
                  <c:v>1.867804016015194E-2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B-4849-B159-91BADA2C56BA}"/>
            </c:ext>
          </c:extLst>
        </c:ser>
        <c:ser>
          <c:idx val="5"/>
          <c:order val="5"/>
          <c:tx>
            <c:strRef>
              <c:f>'HCB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'HCB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'HCB grafikai'!$H$56:$J$56</c:f>
              <c:numCache>
                <c:formatCode>0.0%</c:formatCode>
                <c:ptCount val="3"/>
                <c:pt idx="0">
                  <c:v>2.6360038087916777E-2</c:v>
                </c:pt>
                <c:pt idx="1">
                  <c:v>0.13878513177316773</c:v>
                </c:pt>
                <c:pt idx="2">
                  <c:v>5.7127708349239458E-3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4B-4849-B159-91BADA2C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82284590069461"/>
          <c:y val="0.19465186466631568"/>
          <c:w val="0.32158938966248429"/>
          <c:h val="0.79366589592504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Polichlorintų bifenilų (PCBs)</a:t>
            </a:r>
            <a:r>
              <a:rPr lang="en-US" sz="1200" b="1"/>
              <a:t>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'PCBs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'PCBs grafikai'!$D$2:$AL$2</c15:sqref>
                  </c15:fullRef>
                </c:ext>
              </c:extLst>
              <c:f>('PCBs grafikai'!$D$2:$E$2,'PCBs grafikai'!$G$2:$AL$2)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'PCBs grafikai'!$D$21:$AL$21</c15:sqref>
                  </c15:fullRef>
                </c:ext>
              </c:extLst>
              <c:f>('PCBs grafikai'!$D$21:$E$21,'PCBs grafikai'!$G$21:$AL$21)</c:f>
              <c:numCache>
                <c:formatCode>0.0%</c:formatCode>
                <c:ptCount val="34"/>
                <c:pt idx="0">
                  <c:v>0.95761662487608579</c:v>
                </c:pt>
                <c:pt idx="1">
                  <c:v>0.96928560454949508</c:v>
                </c:pt>
                <c:pt idx="2">
                  <c:v>0.97806942897870053</c:v>
                </c:pt>
                <c:pt idx="3">
                  <c:v>0.98062683138696582</c:v>
                </c:pt>
                <c:pt idx="4">
                  <c:v>0.97648742096681507</c:v>
                </c:pt>
                <c:pt idx="5">
                  <c:v>0.97632571030953275</c:v>
                </c:pt>
                <c:pt idx="6">
                  <c:v>0.96372217992175357</c:v>
                </c:pt>
                <c:pt idx="7">
                  <c:v>0.95003197583471</c:v>
                </c:pt>
                <c:pt idx="8">
                  <c:v>0.9454600582656536</c:v>
                </c:pt>
                <c:pt idx="9">
                  <c:v>0.92310412643311113</c:v>
                </c:pt>
                <c:pt idx="10">
                  <c:v>0.91119397657479229</c:v>
                </c:pt>
                <c:pt idx="11">
                  <c:v>0.94185749996768631</c:v>
                </c:pt>
                <c:pt idx="12">
                  <c:v>0.95143363335864273</c:v>
                </c:pt>
                <c:pt idx="13">
                  <c:v>0.95332831468860291</c:v>
                </c:pt>
                <c:pt idx="14">
                  <c:v>0.19675769414439195</c:v>
                </c:pt>
                <c:pt idx="15">
                  <c:v>0.36253160150945896</c:v>
                </c:pt>
                <c:pt idx="16">
                  <c:v>0.73447640893967259</c:v>
                </c:pt>
                <c:pt idx="17">
                  <c:v>0.70225857050322193</c:v>
                </c:pt>
                <c:pt idx="18">
                  <c:v>0.72860043997966983</c:v>
                </c:pt>
                <c:pt idx="19">
                  <c:v>0.52362786128140371</c:v>
                </c:pt>
                <c:pt idx="20">
                  <c:v>0.94576830137359003</c:v>
                </c:pt>
                <c:pt idx="21">
                  <c:v>0.95874979232306057</c:v>
                </c:pt>
                <c:pt idx="22">
                  <c:v>0.96405067783894638</c:v>
                </c:pt>
                <c:pt idx="23">
                  <c:v>0.95959115627444147</c:v>
                </c:pt>
                <c:pt idx="24">
                  <c:v>0.95281432430014079</c:v>
                </c:pt>
                <c:pt idx="25">
                  <c:v>0.95735838995173772</c:v>
                </c:pt>
                <c:pt idx="26">
                  <c:v>0.96061893546493526</c:v>
                </c:pt>
                <c:pt idx="27">
                  <c:v>0.96372405514331538</c:v>
                </c:pt>
                <c:pt idx="28">
                  <c:v>0.96307651070067468</c:v>
                </c:pt>
                <c:pt idx="29">
                  <c:v>0.89318530190820389</c:v>
                </c:pt>
                <c:pt idx="30">
                  <c:v>0.9598923915177443</c:v>
                </c:pt>
                <c:pt idx="31">
                  <c:v>0.95951359515639056</c:v>
                </c:pt>
                <c:pt idx="32">
                  <c:v>0.94208345229136203</c:v>
                </c:pt>
                <c:pt idx="33">
                  <c:v>0.9393762711447643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1-4B3E-ABFF-06541B24A976}"/>
            </c:ext>
          </c:extLst>
        </c:ser>
        <c:ser>
          <c:idx val="1"/>
          <c:order val="1"/>
          <c:tx>
            <c:strRef>
              <c:f>'PCBs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'PCBs grafikai'!$D$2:$AL$2</c15:sqref>
                  </c15:fullRef>
                </c:ext>
              </c:extLst>
              <c:f>('PCBs grafikai'!$D$2:$E$2,'PCBs grafikai'!$G$2:$AL$2)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'PCBs grafikai'!$D$24:$AL$24</c15:sqref>
                  </c15:fullRef>
                </c:ext>
              </c:extLst>
              <c:f>('PCBs grafikai'!$D$24:$E$24,'PCBs grafikai'!$G$24:$AL$24)</c:f>
              <c:numCache>
                <c:formatCode>0.0%</c:formatCode>
                <c:ptCount val="34"/>
                <c:pt idx="0">
                  <c:v>6.0492660889115551E-8</c:v>
                </c:pt>
                <c:pt idx="1">
                  <c:v>3.3171103233828808E-8</c:v>
                </c:pt>
                <c:pt idx="2">
                  <c:v>2.7319893736678604E-8</c:v>
                </c:pt>
                <c:pt idx="3">
                  <c:v>3.2725036294729748E-8</c:v>
                </c:pt>
                <c:pt idx="4">
                  <c:v>4.077740089092545E-8</c:v>
                </c:pt>
                <c:pt idx="5">
                  <c:v>2.24510748929627E-7</c:v>
                </c:pt>
                <c:pt idx="6">
                  <c:v>2.6831836965411216E-7</c:v>
                </c:pt>
                <c:pt idx="7">
                  <c:v>2.0835237931237184E-7</c:v>
                </c:pt>
                <c:pt idx="8">
                  <c:v>2.1009314694437543E-7</c:v>
                </c:pt>
                <c:pt idx="9">
                  <c:v>2.8978624770182291E-7</c:v>
                </c:pt>
                <c:pt idx="10">
                  <c:v>3.6679117371765214E-7</c:v>
                </c:pt>
                <c:pt idx="11">
                  <c:v>3.843324060302225E-7</c:v>
                </c:pt>
                <c:pt idx="12">
                  <c:v>3.9012197629716989E-7</c:v>
                </c:pt>
                <c:pt idx="13">
                  <c:v>5.2426140026837313E-7</c:v>
                </c:pt>
                <c:pt idx="14">
                  <c:v>9.0522439696667075E-8</c:v>
                </c:pt>
                <c:pt idx="15">
                  <c:v>1.4697576104278259E-7</c:v>
                </c:pt>
                <c:pt idx="16">
                  <c:v>2.8928103760623891E-7</c:v>
                </c:pt>
                <c:pt idx="17">
                  <c:v>3.5347535043650152E-7</c:v>
                </c:pt>
                <c:pt idx="18">
                  <c:v>3.3085556872619433E-7</c:v>
                </c:pt>
                <c:pt idx="19">
                  <c:v>2.422132153407836E-7</c:v>
                </c:pt>
                <c:pt idx="20">
                  <c:v>3.1872425292494479E-7</c:v>
                </c:pt>
                <c:pt idx="21">
                  <c:v>3.2914313930515738E-7</c:v>
                </c:pt>
                <c:pt idx="22">
                  <c:v>2.7875230389278323E-7</c:v>
                </c:pt>
                <c:pt idx="23">
                  <c:v>3.2810569790744455E-7</c:v>
                </c:pt>
                <c:pt idx="24">
                  <c:v>3.6983342794827754E-7</c:v>
                </c:pt>
                <c:pt idx="25">
                  <c:v>3.2657710948058103E-7</c:v>
                </c:pt>
                <c:pt idx="26">
                  <c:v>3.8154823417772167E-7</c:v>
                </c:pt>
                <c:pt idx="27">
                  <c:v>3.1012304972137786E-7</c:v>
                </c:pt>
                <c:pt idx="28">
                  <c:v>4.007884693938865E-7</c:v>
                </c:pt>
                <c:pt idx="29">
                  <c:v>3.3789601647891267E-7</c:v>
                </c:pt>
                <c:pt idx="30">
                  <c:v>3.3243725606277629E-7</c:v>
                </c:pt>
                <c:pt idx="31">
                  <c:v>1.3540378629277752E-7</c:v>
                </c:pt>
                <c:pt idx="32">
                  <c:v>3.1353076416588097E-7</c:v>
                </c:pt>
                <c:pt idx="33">
                  <c:v>3.3166910654729477E-7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1-4B3E-ABFF-06541B24A976}"/>
            </c:ext>
          </c:extLst>
        </c:ser>
        <c:ser>
          <c:idx val="3"/>
          <c:order val="2"/>
          <c:tx>
            <c:strRef>
              <c:f>'PCBs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'PCBs grafikai'!$D$2:$AL$2</c15:sqref>
                  </c15:fullRef>
                </c:ext>
              </c:extLst>
              <c:f>('PCBs grafikai'!$D$2:$E$2,'PCBs grafikai'!$G$2:$AL$2)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'PCBs grafikai'!$D$25:$AL$25</c15:sqref>
                  </c15:fullRef>
                </c:ext>
              </c:extLst>
              <c:f>('PCBs grafikai'!$D$25:$E$25,'PCBs grafikai'!$G$25:$AL$25)</c:f>
              <c:numCache>
                <c:formatCode>0.0%</c:formatCode>
                <c:ptCount val="34"/>
                <c:pt idx="0">
                  <c:v>2.3795298548496233E-5</c:v>
                </c:pt>
                <c:pt idx="1">
                  <c:v>2.3577428824420636E-5</c:v>
                </c:pt>
                <c:pt idx="2">
                  <c:v>2.8472861217195768E-5</c:v>
                </c:pt>
                <c:pt idx="3">
                  <c:v>2.6625735953869712E-5</c:v>
                </c:pt>
                <c:pt idx="4">
                  <c:v>4.6697210243125823E-5</c:v>
                </c:pt>
                <c:pt idx="5">
                  <c:v>5.6566444780932842E-5</c:v>
                </c:pt>
                <c:pt idx="6">
                  <c:v>7.0551549067561704E-5</c:v>
                </c:pt>
                <c:pt idx="7">
                  <c:v>8.0067778966497633E-5</c:v>
                </c:pt>
                <c:pt idx="8">
                  <c:v>8.3045920559742626E-5</c:v>
                </c:pt>
                <c:pt idx="9">
                  <c:v>1.0928903458121599E-4</c:v>
                </c:pt>
                <c:pt idx="10">
                  <c:v>1.2645842885554483E-4</c:v>
                </c:pt>
                <c:pt idx="11">
                  <c:v>1.2220464767863587E-4</c:v>
                </c:pt>
                <c:pt idx="12">
                  <c:v>1.1862959671472848E-4</c:v>
                </c:pt>
                <c:pt idx="13">
                  <c:v>1.3531593535684168E-4</c:v>
                </c:pt>
                <c:pt idx="14">
                  <c:v>2.4506600283563537E-5</c:v>
                </c:pt>
                <c:pt idx="15">
                  <c:v>3.6510701110809045E-5</c:v>
                </c:pt>
                <c:pt idx="16">
                  <c:v>1.0008649712613432E-4</c:v>
                </c:pt>
                <c:pt idx="17">
                  <c:v>1.0814237097830165E-4</c:v>
                </c:pt>
                <c:pt idx="18">
                  <c:v>9.7284300752280338E-5</c:v>
                </c:pt>
                <c:pt idx="19">
                  <c:v>6.8626556801028288E-5</c:v>
                </c:pt>
                <c:pt idx="20">
                  <c:v>1.0842983039537851E-4</c:v>
                </c:pt>
                <c:pt idx="21">
                  <c:v>1.2536149572732111E-4</c:v>
                </c:pt>
                <c:pt idx="22">
                  <c:v>1.1121756339943065E-4</c:v>
                </c:pt>
                <c:pt idx="23">
                  <c:v>1.4500938062164724E-4</c:v>
                </c:pt>
                <c:pt idx="24">
                  <c:v>1.8676159325791797E-4</c:v>
                </c:pt>
                <c:pt idx="25">
                  <c:v>1.8760582948077235E-4</c:v>
                </c:pt>
                <c:pt idx="26">
                  <c:v>1.6272755455058009E-4</c:v>
                </c:pt>
                <c:pt idx="27">
                  <c:v>1.4507565239871051E-4</c:v>
                </c:pt>
                <c:pt idx="28">
                  <c:v>1.7241044782811979E-4</c:v>
                </c:pt>
                <c:pt idx="29">
                  <c:v>1.6943055521709559E-4</c:v>
                </c:pt>
                <c:pt idx="30">
                  <c:v>1.5477060965241775E-4</c:v>
                </c:pt>
                <c:pt idx="31">
                  <c:v>1.3133757915981465E-4</c:v>
                </c:pt>
                <c:pt idx="32">
                  <c:v>1.857957467433744E-4</c:v>
                </c:pt>
                <c:pt idx="33">
                  <c:v>1.6782859270694309E-4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1-4B3E-ABFF-06541B24A976}"/>
            </c:ext>
          </c:extLst>
        </c:ser>
        <c:ser>
          <c:idx val="4"/>
          <c:order val="3"/>
          <c:tx>
            <c:strRef>
              <c:f>'PCBs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'PCBs grafikai'!$D$2:$AL$2</c15:sqref>
                  </c15:fullRef>
                </c:ext>
              </c:extLst>
              <c:f>('PCBs grafikai'!$D$2:$E$2,'PCBs grafikai'!$G$2:$AL$2)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'PCBs grafikai'!$D$26:$AL$26</c15:sqref>
                  </c15:fullRef>
                </c:ext>
              </c:extLst>
              <c:f>('PCBs grafikai'!$D$26:$E$26,'PCBs grafikai'!$G$26:$AL$26)</c:f>
              <c:numCache>
                <c:formatCode>0.0%</c:formatCode>
                <c:ptCount val="34"/>
                <c:pt idx="0">
                  <c:v>4.2357371831888778E-2</c:v>
                </c:pt>
                <c:pt idx="1">
                  <c:v>3.068882280871776E-2</c:v>
                </c:pt>
                <c:pt idx="2">
                  <c:v>2.1544207552655677E-2</c:v>
                </c:pt>
                <c:pt idx="3">
                  <c:v>1.9146012487846326E-2</c:v>
                </c:pt>
                <c:pt idx="4">
                  <c:v>2.3440978932729208E-2</c:v>
                </c:pt>
                <c:pt idx="5">
                  <c:v>2.3603644078735782E-2</c:v>
                </c:pt>
                <c:pt idx="6">
                  <c:v>3.6191290606098436E-2</c:v>
                </c:pt>
                <c:pt idx="7">
                  <c:v>4.9763743896631858E-2</c:v>
                </c:pt>
                <c:pt idx="8">
                  <c:v>5.4405358719417124E-2</c:v>
                </c:pt>
                <c:pt idx="9">
                  <c:v>7.6786221401979493E-2</c:v>
                </c:pt>
                <c:pt idx="10">
                  <c:v>8.8675975013722458E-2</c:v>
                </c:pt>
                <c:pt idx="11">
                  <c:v>5.8019341786339787E-2</c:v>
                </c:pt>
                <c:pt idx="12">
                  <c:v>4.8447226822604127E-2</c:v>
                </c:pt>
                <c:pt idx="13">
                  <c:v>4.6534827932945409E-2</c:v>
                </c:pt>
                <c:pt idx="14">
                  <c:v>0.80321655355771826</c:v>
                </c:pt>
                <c:pt idx="15">
                  <c:v>0.63743052895022412</c:v>
                </c:pt>
                <c:pt idx="16">
                  <c:v>0.26541629494897767</c:v>
                </c:pt>
                <c:pt idx="17">
                  <c:v>0.29762226493637139</c:v>
                </c:pt>
                <c:pt idx="18">
                  <c:v>0.27128961641637861</c:v>
                </c:pt>
                <c:pt idx="19">
                  <c:v>0.47629630681588475</c:v>
                </c:pt>
                <c:pt idx="20">
                  <c:v>5.4110778983509286E-2</c:v>
                </c:pt>
                <c:pt idx="21">
                  <c:v>4.1044730743935137E-2</c:v>
                </c:pt>
                <c:pt idx="22">
                  <c:v>3.5733354002911263E-2</c:v>
                </c:pt>
                <c:pt idx="23">
                  <c:v>4.0105128142368045E-2</c:v>
                </c:pt>
                <c:pt idx="24">
                  <c:v>4.6751657186313841E-2</c:v>
                </c:pt>
                <c:pt idx="25">
                  <c:v>4.2208264105079545E-2</c:v>
                </c:pt>
                <c:pt idx="26">
                  <c:v>3.8996072669509461E-2</c:v>
                </c:pt>
                <c:pt idx="27">
                  <c:v>3.5920942477602177E-2</c:v>
                </c:pt>
                <c:pt idx="28">
                  <c:v>3.6429416763019265E-2</c:v>
                </c:pt>
                <c:pt idx="29">
                  <c:v>4.2764348693950634E-2</c:v>
                </c:pt>
                <c:pt idx="30">
                  <c:v>3.9292674153671291E-2</c:v>
                </c:pt>
                <c:pt idx="31">
                  <c:v>3.9593739312350232E-2</c:v>
                </c:pt>
                <c:pt idx="32">
                  <c:v>5.6359002447354443E-2</c:v>
                </c:pt>
                <c:pt idx="33">
                  <c:v>5.8793478823380887E-2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1-4B3E-ABFF-06541B24A976}"/>
            </c:ext>
          </c:extLst>
        </c:ser>
        <c:ser>
          <c:idx val="2"/>
          <c:order val="4"/>
          <c:tx>
            <c:strRef>
              <c:f>'PCBs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'PCBs grafikai'!$D$2:$AL$2</c15:sqref>
                  </c15:fullRef>
                </c:ext>
              </c:extLst>
              <c:f>('PCBs grafikai'!$D$2:$E$2,'PCBs grafikai'!$G$2:$AL$2)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'PCBs grafikai'!$D$28:$AL$28</c15:sqref>
                  </c15:fullRef>
                </c:ext>
              </c:extLst>
              <c:f>('PCBs grafikai'!$D$28:$E$28,'PCBs grafikai'!$G$28:$AL$28)</c:f>
              <c:numCache>
                <c:formatCode>0\.0%</c:formatCode>
                <c:ptCount val="34"/>
                <c:pt idx="0">
                  <c:v>2.1475008160520156E-6</c:v>
                </c:pt>
                <c:pt idx="1">
                  <c:v>1.9620418595478998E-6</c:v>
                </c:pt>
                <c:pt idx="2">
                  <c:v>3.578632875329594E-4</c:v>
                </c:pt>
                <c:pt idx="3">
                  <c:v>2.0049766419758921E-4</c:v>
                </c:pt>
                <c:pt idx="4">
                  <c:v>2.4862112811782939E-5</c:v>
                </c:pt>
                <c:pt idx="5">
                  <c:v>1.3854656201496129E-5</c:v>
                </c:pt>
                <c:pt idx="6">
                  <c:v>1.5709604710824639E-5</c:v>
                </c:pt>
                <c:pt idx="7">
                  <c:v>1.2400413731222755E-4</c:v>
                </c:pt>
                <c:pt idx="8">
                  <c:v>5.1327001222397981E-5</c:v>
                </c:pt>
                <c:pt idx="9">
                  <c:v>7.3344080442580403E-8</c:v>
                </c:pt>
                <c:pt idx="10">
                  <c:v>3.2231914560272383E-6</c:v>
                </c:pt>
                <c:pt idx="11">
                  <c:v>5.6926588926181072E-7</c:v>
                </c:pt>
                <c:pt idx="12">
                  <c:v>1.201000620371999E-7</c:v>
                </c:pt>
                <c:pt idx="13">
                  <c:v>1.017181694654015E-6</c:v>
                </c:pt>
                <c:pt idx="14">
                  <c:v>1.1551751665732872E-6</c:v>
                </c:pt>
                <c:pt idx="15">
                  <c:v>1.2118634450367933E-6</c:v>
                </c:pt>
                <c:pt idx="16">
                  <c:v>6.9203331861372595E-6</c:v>
                </c:pt>
                <c:pt idx="17">
                  <c:v>1.0668714077993074E-5</c:v>
                </c:pt>
                <c:pt idx="18">
                  <c:v>1.2328447630448807E-5</c:v>
                </c:pt>
                <c:pt idx="19">
                  <c:v>6.9631326952342334E-6</c:v>
                </c:pt>
                <c:pt idx="20">
                  <c:v>1.2171088252320961E-5</c:v>
                </c:pt>
                <c:pt idx="21">
                  <c:v>7.9786294137797396E-5</c:v>
                </c:pt>
                <c:pt idx="22">
                  <c:v>1.0447184243883627E-4</c:v>
                </c:pt>
                <c:pt idx="23">
                  <c:v>1.5837809687069152E-4</c:v>
                </c:pt>
                <c:pt idx="24">
                  <c:v>2.4688708685952873E-4</c:v>
                </c:pt>
                <c:pt idx="25">
                  <c:v>2.4541353659234666E-4</c:v>
                </c:pt>
                <c:pt idx="26">
                  <c:v>2.218827627706562E-4</c:v>
                </c:pt>
                <c:pt idx="27">
                  <c:v>2.0961660363403401E-4</c:v>
                </c:pt>
                <c:pt idx="28">
                  <c:v>3.2126130000854929E-4</c:v>
                </c:pt>
                <c:pt idx="29">
                  <c:v>5.6762537525066744E-4</c:v>
                </c:pt>
                <c:pt idx="30">
                  <c:v>6.5983128167590454E-4</c:v>
                </c:pt>
                <c:pt idx="31">
                  <c:v>7.6119254831316749E-4</c:v>
                </c:pt>
                <c:pt idx="32">
                  <c:v>1.3714359837759282E-3</c:v>
                </c:pt>
                <c:pt idx="33">
                  <c:v>1.6620897700412246E-3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51-4B3E-ABFF-06541B24A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p</a:t>
            </a:r>
            <a:r>
              <a:rPr lang="lt-LT" sz="1200" baseline="0"/>
              <a:t>olichlorintų bifenilų (PCBs)</a:t>
            </a:r>
            <a:r>
              <a:rPr lang="en-US" sz="1200" baseline="0"/>
              <a:t>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'PCBs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grafikai'!$H$51:$J$51</c:f>
              <c:numCache>
                <c:formatCode>0.0%</c:formatCode>
                <c:ptCount val="3"/>
                <c:pt idx="0">
                  <c:v>0.32764669241171912</c:v>
                </c:pt>
                <c:pt idx="1">
                  <c:v>0.25233160154864193</c:v>
                </c:pt>
                <c:pt idx="2">
                  <c:v>0.25805129021663403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4-4812-A9EF-EC5C94EFC97F}"/>
            </c:ext>
          </c:extLst>
        </c:ser>
        <c:ser>
          <c:idx val="1"/>
          <c:order val="1"/>
          <c:tx>
            <c:strRef>
              <c:f>'PCBs grafikai'!$C$52</c:f>
              <c:strCache>
                <c:ptCount val="1"/>
                <c:pt idx="0">
                  <c:v>Stacionarus kuro deginimas ne metalo mineralų pramonėje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grafikai'!$H$52:$J$52</c:f>
              <c:numCache>
                <c:formatCode>0.0%</c:formatCode>
                <c:ptCount val="3"/>
                <c:pt idx="0">
                  <c:v>0.23296054965450561</c:v>
                </c:pt>
                <c:pt idx="1">
                  <c:v>0.25281151067612567</c:v>
                </c:pt>
                <c:pt idx="2">
                  <c:v>0.30704781855524627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4-4812-A9EF-EC5C94EFC97F}"/>
            </c:ext>
          </c:extLst>
        </c:ser>
        <c:ser>
          <c:idx val="2"/>
          <c:order val="2"/>
          <c:tx>
            <c:strRef>
              <c:f>'PCBs grafikai'!$C$54</c:f>
              <c:strCache>
                <c:ptCount val="1"/>
                <c:pt idx="0">
                  <c:v>Stacionarus kuro deginimas popieriaus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grafikai'!$H$54:$J$54</c:f>
              <c:numCache>
                <c:formatCode>0.0%</c:formatCode>
                <c:ptCount val="3"/>
                <c:pt idx="0">
                  <c:v>9.2994289771897554E-2</c:v>
                </c:pt>
                <c:pt idx="1">
                  <c:v>0.13678234719417248</c:v>
                </c:pt>
                <c:pt idx="2">
                  <c:v>0.14741700710745004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4-4812-A9EF-EC5C94EFC97F}"/>
            </c:ext>
          </c:extLst>
        </c:ser>
        <c:ser>
          <c:idx val="3"/>
          <c:order val="3"/>
          <c:tx>
            <c:strRef>
              <c:f>'PCBs grafikai'!$C$53</c:f>
              <c:strCache>
                <c:ptCount val="1"/>
                <c:pt idx="0">
                  <c:v>Stacionarus kuro deginimas paslaugų sektoriuje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grafikai'!$H$53:$J$53</c:f>
              <c:numCache>
                <c:formatCode>0.0%</c:formatCode>
                <c:ptCount val="3"/>
                <c:pt idx="0">
                  <c:v>0.22298460998087136</c:v>
                </c:pt>
                <c:pt idx="1">
                  <c:v>0.20666107416923249</c:v>
                </c:pt>
                <c:pt idx="2">
                  <c:v>9.998536699813225E-2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D4-4812-A9EF-EC5C94EFC97F}"/>
            </c:ext>
          </c:extLst>
        </c:ser>
        <c:ser>
          <c:idx val="4"/>
          <c:order val="4"/>
          <c:tx>
            <c:strRef>
              <c:f>'PCBs grafikai'!$C$55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grafikai'!$H$55:$J$55</c:f>
              <c:numCache>
                <c:formatCode>0.0%</c:formatCode>
                <c:ptCount val="3"/>
                <c:pt idx="0">
                  <c:v>4.7862843651343474E-2</c:v>
                </c:pt>
                <c:pt idx="1">
                  <c:v>5.2451923710039254E-2</c:v>
                </c:pt>
                <c:pt idx="2">
                  <c:v>8.0367565283063894E-2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D4-4812-A9EF-EC5C94EFC97F}"/>
            </c:ext>
          </c:extLst>
        </c:ser>
        <c:ser>
          <c:idx val="5"/>
          <c:order val="5"/>
          <c:tx>
            <c:strRef>
              <c:f>'PCBs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'PCBs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'PCBs grafikai'!$H$56:$J$56</c:f>
              <c:numCache>
                <c:formatCode>0.0%</c:formatCode>
                <c:ptCount val="3"/>
                <c:pt idx="0">
                  <c:v>0.11656183710200654</c:v>
                </c:pt>
                <c:pt idx="1">
                  <c:v>0.52992800243756344</c:v>
                </c:pt>
                <c:pt idx="2">
                  <c:v>0.16498282621508437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D4-4812-A9EF-EC5C94EF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82284590069461"/>
          <c:y val="0.19465186466631568"/>
          <c:w val="0.32158938966248429"/>
          <c:h val="0.79366589592504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PCDD/PCDF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'PCDD_PCDF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grafikai'!$H$51:$J$51</c:f>
              <c:numCache>
                <c:formatCode>0.0%</c:formatCode>
                <c:ptCount val="3"/>
                <c:pt idx="0">
                  <c:v>0.47947738488684355</c:v>
                </c:pt>
                <c:pt idx="1">
                  <c:v>0.44493670308944605</c:v>
                </c:pt>
                <c:pt idx="2">
                  <c:v>0.45594356725023316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8-4C63-BC5C-9EE36757DC12}"/>
            </c:ext>
          </c:extLst>
        </c:ser>
        <c:ser>
          <c:idx val="1"/>
          <c:order val="1"/>
          <c:tx>
            <c:strRef>
              <c:f>'PCDD_PCDF grafikai'!$C$52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grafikai'!$H$52:$J$52</c:f>
              <c:numCache>
                <c:formatCode>0.0%</c:formatCode>
                <c:ptCount val="3"/>
                <c:pt idx="0">
                  <c:v>0.19895987091679951</c:v>
                </c:pt>
                <c:pt idx="1">
                  <c:v>0.20785047268705845</c:v>
                </c:pt>
                <c:pt idx="2">
                  <c:v>0.20533366395913449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8-4C63-BC5C-9EE36757DC12}"/>
            </c:ext>
          </c:extLst>
        </c:ser>
        <c:ser>
          <c:idx val="2"/>
          <c:order val="2"/>
          <c:tx>
            <c:strRef>
              <c:f>'PCDD_PCDF grafikai'!$C$53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grafikai'!$H$53:$J$53</c:f>
              <c:numCache>
                <c:formatCode>0.0%</c:formatCode>
                <c:ptCount val="3"/>
                <c:pt idx="0">
                  <c:v>0.17068030842349388</c:v>
                </c:pt>
                <c:pt idx="1">
                  <c:v>0.18713241115551218</c:v>
                </c:pt>
                <c:pt idx="2">
                  <c:v>0.18155985691551393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8-4C63-BC5C-9EE36757DC12}"/>
            </c:ext>
          </c:extLst>
        </c:ser>
        <c:ser>
          <c:idx val="3"/>
          <c:order val="3"/>
          <c:tx>
            <c:strRef>
              <c:f>'PCDD_PCDF grafikai'!$C$54</c:f>
              <c:strCache>
                <c:ptCount val="1"/>
                <c:pt idx="0">
                  <c:v>Atviras atliekų deginimas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D8-4C63-BC5C-9EE36757DC12}"/>
              </c:ext>
            </c:extLst>
          </c:dPt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grafikai'!$H$54:$J$54</c:f>
              <c:numCache>
                <c:formatCode>0.0%</c:formatCode>
                <c:ptCount val="3"/>
                <c:pt idx="0">
                  <c:v>3.633004454626617E-2</c:v>
                </c:pt>
                <c:pt idx="1">
                  <c:v>3.9723347272707363E-2</c:v>
                </c:pt>
                <c:pt idx="2">
                  <c:v>4.1419259206494412E-2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D8-4C63-BC5C-9EE36757DC12}"/>
            </c:ext>
          </c:extLst>
        </c:ser>
        <c:ser>
          <c:idx val="4"/>
          <c:order val="4"/>
          <c:tx>
            <c:strRef>
              <c:f>'PCDD_PCDF grafikai'!$C$55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grafikai'!$H$55:$J$55</c:f>
              <c:numCache>
                <c:formatCode>0.0%</c:formatCode>
                <c:ptCount val="3"/>
                <c:pt idx="0">
                  <c:v>2.7354290928321333E-2</c:v>
                </c:pt>
                <c:pt idx="1">
                  <c:v>2.9060530754327726E-2</c:v>
                </c:pt>
                <c:pt idx="2">
                  <c:v>2.6969229602874012E-2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D8-4C63-BC5C-9EE36757DC12}"/>
            </c:ext>
          </c:extLst>
        </c:ser>
        <c:ser>
          <c:idx val="5"/>
          <c:order val="5"/>
          <c:tx>
            <c:strRef>
              <c:f>'PCDD_PCDF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'PCDD_PCDF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'PCDD_PCDF grafikai'!$H$56:$J$56</c:f>
              <c:numCache>
                <c:formatCode>0.0%</c:formatCode>
                <c:ptCount val="3"/>
                <c:pt idx="0">
                  <c:v>0.18486781627524285</c:v>
                </c:pt>
                <c:pt idx="1">
                  <c:v>0.18133950760890702</c:v>
                </c:pt>
                <c:pt idx="2">
                  <c:v>0.11071415889481993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8-4C63-BC5C-9EE36757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Benzo(a)</a:t>
            </a:r>
            <a:r>
              <a:rPr lang="lt-LT" sz="1200" b="1"/>
              <a:t> </a:t>
            </a:r>
            <a:r>
              <a:rPr lang="en-US" sz="1200" b="1"/>
              <a:t>pyreno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'Benzo_a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grafikai'!$D$21:$AL$21</c:f>
              <c:numCache>
                <c:formatCode>0.0%</c:formatCode>
                <c:ptCount val="35"/>
                <c:pt idx="0">
                  <c:v>0.97380421079500179</c:v>
                </c:pt>
                <c:pt idx="1">
                  <c:v>0.97626329821545033</c:v>
                </c:pt>
                <c:pt idx="2">
                  <c:v>0.95168174414283624</c:v>
                </c:pt>
                <c:pt idx="3">
                  <c:v>0.96032660753852706</c:v>
                </c:pt>
                <c:pt idx="4">
                  <c:v>0.95772463887325321</c:v>
                </c:pt>
                <c:pt idx="5">
                  <c:v>0.95686330558578048</c:v>
                </c:pt>
                <c:pt idx="6">
                  <c:v>0.96025197748109703</c:v>
                </c:pt>
                <c:pt idx="7">
                  <c:v>0.95868582910930678</c:v>
                </c:pt>
                <c:pt idx="8">
                  <c:v>0.95768743477126106</c:v>
                </c:pt>
                <c:pt idx="9">
                  <c:v>0.96198874407702606</c:v>
                </c:pt>
                <c:pt idx="10">
                  <c:v>0.96436814464016174</c:v>
                </c:pt>
                <c:pt idx="11">
                  <c:v>0.9668568374041786</c:v>
                </c:pt>
                <c:pt idx="12">
                  <c:v>0.96768148099292728</c:v>
                </c:pt>
                <c:pt idx="13">
                  <c:v>0.97007528690077838</c:v>
                </c:pt>
                <c:pt idx="14">
                  <c:v>0.96877527696783838</c:v>
                </c:pt>
                <c:pt idx="15">
                  <c:v>0.96246414154513193</c:v>
                </c:pt>
                <c:pt idx="16">
                  <c:v>0.96387895987296091</c:v>
                </c:pt>
                <c:pt idx="17">
                  <c:v>0.96150477875968832</c:v>
                </c:pt>
                <c:pt idx="18">
                  <c:v>0.96160153553393579</c:v>
                </c:pt>
                <c:pt idx="19">
                  <c:v>0.95890956809807548</c:v>
                </c:pt>
                <c:pt idx="20">
                  <c:v>0.95769989253134868</c:v>
                </c:pt>
                <c:pt idx="21">
                  <c:v>0.95515905010531199</c:v>
                </c:pt>
                <c:pt idx="22">
                  <c:v>0.95266120078103023</c:v>
                </c:pt>
                <c:pt idx="23">
                  <c:v>0.95075457181659184</c:v>
                </c:pt>
                <c:pt idx="24">
                  <c:v>0.94406314533773739</c:v>
                </c:pt>
                <c:pt idx="25">
                  <c:v>0.94387273727040732</c:v>
                </c:pt>
                <c:pt idx="26">
                  <c:v>0.94166742440093987</c:v>
                </c:pt>
                <c:pt idx="27">
                  <c:v>0.94197014613198327</c:v>
                </c:pt>
                <c:pt idx="28">
                  <c:v>0.94171084019642459</c:v>
                </c:pt>
                <c:pt idx="29">
                  <c:v>0.93334604470546256</c:v>
                </c:pt>
                <c:pt idx="30">
                  <c:v>0.9296298751158637</c:v>
                </c:pt>
                <c:pt idx="31">
                  <c:v>0.93172396187854056</c:v>
                </c:pt>
                <c:pt idx="32">
                  <c:v>0.92807144011967124</c:v>
                </c:pt>
                <c:pt idx="33">
                  <c:v>0.91674176114058548</c:v>
                </c:pt>
                <c:pt idx="34">
                  <c:v>0.91231839790178282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9-4C42-A5DD-A862C13F49F5}"/>
            </c:ext>
          </c:extLst>
        </c:ser>
        <c:ser>
          <c:idx val="5"/>
          <c:order val="1"/>
          <c:tx>
            <c:strRef>
              <c:f>'Benzo_a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grafikai'!$D$28:$AL$28</c:f>
              <c:numCache>
                <c:formatCode>0.0%</c:formatCode>
                <c:ptCount val="35"/>
                <c:pt idx="0">
                  <c:v>2.0739816284771697E-2</c:v>
                </c:pt>
                <c:pt idx="1">
                  <c:v>1.9050720666235969E-2</c:v>
                </c:pt>
                <c:pt idx="2">
                  <c:v>4.080559134116836E-2</c:v>
                </c:pt>
                <c:pt idx="3">
                  <c:v>3.4164102757141719E-2</c:v>
                </c:pt>
                <c:pt idx="4">
                  <c:v>3.6676443953963425E-2</c:v>
                </c:pt>
                <c:pt idx="5">
                  <c:v>3.7351200730298212E-2</c:v>
                </c:pt>
                <c:pt idx="6">
                  <c:v>3.5083322269762726E-2</c:v>
                </c:pt>
                <c:pt idx="7">
                  <c:v>3.6620727271943869E-2</c:v>
                </c:pt>
                <c:pt idx="8">
                  <c:v>3.7445310369532685E-2</c:v>
                </c:pt>
                <c:pt idx="9">
                  <c:v>3.404116537484838E-2</c:v>
                </c:pt>
                <c:pt idx="10">
                  <c:v>3.1969482533513678E-2</c:v>
                </c:pt>
                <c:pt idx="11">
                  <c:v>2.9598560810621889E-2</c:v>
                </c:pt>
                <c:pt idx="12">
                  <c:v>2.8746960790151075E-2</c:v>
                </c:pt>
                <c:pt idx="13">
                  <c:v>2.6250343035496448E-2</c:v>
                </c:pt>
                <c:pt idx="14">
                  <c:v>2.718302341667839E-2</c:v>
                </c:pt>
                <c:pt idx="15">
                  <c:v>3.1858517931749181E-2</c:v>
                </c:pt>
                <c:pt idx="16">
                  <c:v>3.0383134169168803E-2</c:v>
                </c:pt>
                <c:pt idx="17">
                  <c:v>3.1147957969165779E-2</c:v>
                </c:pt>
                <c:pt idx="18">
                  <c:v>3.1096759336809082E-2</c:v>
                </c:pt>
                <c:pt idx="19">
                  <c:v>3.489199846391184E-2</c:v>
                </c:pt>
                <c:pt idx="20">
                  <c:v>3.5209181964507473E-2</c:v>
                </c:pt>
                <c:pt idx="21">
                  <c:v>3.7389248678999031E-2</c:v>
                </c:pt>
                <c:pt idx="22">
                  <c:v>3.9497199547738643E-2</c:v>
                </c:pt>
                <c:pt idx="23">
                  <c:v>4.0920223244089754E-2</c:v>
                </c:pt>
                <c:pt idx="24">
                  <c:v>4.5695656447241412E-2</c:v>
                </c:pt>
                <c:pt idx="25">
                  <c:v>4.4573022673538555E-2</c:v>
                </c:pt>
                <c:pt idx="26">
                  <c:v>4.5026648906784365E-2</c:v>
                </c:pt>
                <c:pt idx="27">
                  <c:v>4.3705199514867961E-2</c:v>
                </c:pt>
                <c:pt idx="28">
                  <c:v>4.3666839179243404E-2</c:v>
                </c:pt>
                <c:pt idx="29">
                  <c:v>5.0146251026443427E-2</c:v>
                </c:pt>
                <c:pt idx="30">
                  <c:v>5.4294399670383464E-2</c:v>
                </c:pt>
                <c:pt idx="31">
                  <c:v>5.2728060842598665E-2</c:v>
                </c:pt>
                <c:pt idx="32">
                  <c:v>5.6520864238195329E-2</c:v>
                </c:pt>
                <c:pt idx="33">
                  <c:v>6.5817385988622773E-2</c:v>
                </c:pt>
                <c:pt idx="34">
                  <c:v>6.9474897041554434E-2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9-4C42-A5DD-A862C13F49F5}"/>
            </c:ext>
          </c:extLst>
        </c:ser>
        <c:ser>
          <c:idx val="4"/>
          <c:order val="2"/>
          <c:tx>
            <c:strRef>
              <c:f>'Benzo_a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grafikai'!$D$26:$AL$26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39-4C42-A5DD-A862C13F49F5}"/>
            </c:ext>
          </c:extLst>
        </c:ser>
        <c:ser>
          <c:idx val="3"/>
          <c:order val="3"/>
          <c:tx>
            <c:strRef>
              <c:f>'Benzo_a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grafikai'!$D$25:$AL$25</c:f>
              <c:numCache>
                <c:formatCode>0.0%</c:formatCode>
                <c:ptCount val="35"/>
                <c:pt idx="0">
                  <c:v>1.7243779476320963E-3</c:v>
                </c:pt>
                <c:pt idx="1">
                  <c:v>1.8391665126349255E-3</c:v>
                </c:pt>
                <c:pt idx="2">
                  <c:v>2.5414977701659672E-3</c:v>
                </c:pt>
                <c:pt idx="3">
                  <c:v>1.6631949832828729E-3</c:v>
                </c:pt>
                <c:pt idx="4">
                  <c:v>1.4287546019483839E-3</c:v>
                </c:pt>
                <c:pt idx="5">
                  <c:v>2.0290371041767306E-3</c:v>
                </c:pt>
                <c:pt idx="6">
                  <c:v>2.0423119612386943E-3</c:v>
                </c:pt>
                <c:pt idx="7">
                  <c:v>2.2596848516137969E-3</c:v>
                </c:pt>
                <c:pt idx="8">
                  <c:v>2.5423420222541993E-3</c:v>
                </c:pt>
                <c:pt idx="9">
                  <c:v>2.1664624333876327E-3</c:v>
                </c:pt>
                <c:pt idx="10">
                  <c:v>2.034464379485389E-3</c:v>
                </c:pt>
                <c:pt idx="11">
                  <c:v>2.1713033702306841E-3</c:v>
                </c:pt>
                <c:pt idx="12">
                  <c:v>2.1714266111180218E-3</c:v>
                </c:pt>
                <c:pt idx="13">
                  <c:v>2.2783867571909539E-3</c:v>
                </c:pt>
                <c:pt idx="14">
                  <c:v>2.6124714226748304E-3</c:v>
                </c:pt>
                <c:pt idx="15">
                  <c:v>2.5816319769869068E-3</c:v>
                </c:pt>
                <c:pt idx="16">
                  <c:v>2.8546335183255262E-3</c:v>
                </c:pt>
                <c:pt idx="17">
                  <c:v>4.2903444540164613E-3</c:v>
                </c:pt>
                <c:pt idx="18">
                  <c:v>4.2506270676761345E-3</c:v>
                </c:pt>
                <c:pt idx="19">
                  <c:v>3.4506043807667288E-3</c:v>
                </c:pt>
                <c:pt idx="20">
                  <c:v>4.3247336831283047E-3</c:v>
                </c:pt>
                <c:pt idx="21">
                  <c:v>4.5801132891686372E-3</c:v>
                </c:pt>
                <c:pt idx="22">
                  <c:v>5.0459826925534209E-3</c:v>
                </c:pt>
                <c:pt idx="23">
                  <c:v>5.6551208548916865E-3</c:v>
                </c:pt>
                <c:pt idx="24">
                  <c:v>6.9114669704932402E-3</c:v>
                </c:pt>
                <c:pt idx="25">
                  <c:v>8.3263041153452226E-3</c:v>
                </c:pt>
                <c:pt idx="26">
                  <c:v>9.8834564336408495E-3</c:v>
                </c:pt>
                <c:pt idx="27">
                  <c:v>1.0708620861120274E-2</c:v>
                </c:pt>
                <c:pt idx="28">
                  <c:v>1.1193703646586449E-2</c:v>
                </c:pt>
                <c:pt idx="29">
                  <c:v>1.2560735917038612E-2</c:v>
                </c:pt>
                <c:pt idx="30">
                  <c:v>1.2034901252279871E-2</c:v>
                </c:pt>
                <c:pt idx="31">
                  <c:v>1.1746437832032349E-2</c:v>
                </c:pt>
                <c:pt idx="32">
                  <c:v>1.1525972702864517E-2</c:v>
                </c:pt>
                <c:pt idx="33">
                  <c:v>1.3286087462078627E-2</c:v>
                </c:pt>
                <c:pt idx="34">
                  <c:v>1.3614999882036391E-2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39-4C42-A5DD-A862C13F49F5}"/>
            </c:ext>
          </c:extLst>
        </c:ser>
        <c:ser>
          <c:idx val="2"/>
          <c:order val="4"/>
          <c:tx>
            <c:strRef>
              <c:f>'Benzo_a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grafikai'!$D$24:$AL$24</c:f>
              <c:numCache>
                <c:formatCode>0.0%</c:formatCode>
                <c:ptCount val="35"/>
                <c:pt idx="0">
                  <c:v>3.7243581940421644E-3</c:v>
                </c:pt>
                <c:pt idx="1">
                  <c:v>2.8406392325355887E-3</c:v>
                </c:pt>
                <c:pt idx="2">
                  <c:v>4.9640786604288481E-3</c:v>
                </c:pt>
                <c:pt idx="3">
                  <c:v>3.8357528116061139E-3</c:v>
                </c:pt>
                <c:pt idx="4">
                  <c:v>4.1608052401929732E-3</c:v>
                </c:pt>
                <c:pt idx="5">
                  <c:v>3.7455979325742464E-3</c:v>
                </c:pt>
                <c:pt idx="6">
                  <c:v>2.6079234090386934E-3</c:v>
                </c:pt>
                <c:pt idx="7">
                  <c:v>2.4148212226626051E-3</c:v>
                </c:pt>
                <c:pt idx="8">
                  <c:v>2.3011099490675342E-3</c:v>
                </c:pt>
                <c:pt idx="9">
                  <c:v>1.7883617238552186E-3</c:v>
                </c:pt>
                <c:pt idx="10">
                  <c:v>1.6074337181523539E-3</c:v>
                </c:pt>
                <c:pt idx="11">
                  <c:v>1.348208915984558E-3</c:v>
                </c:pt>
                <c:pt idx="12">
                  <c:v>1.3782079378948044E-3</c:v>
                </c:pt>
                <c:pt idx="13">
                  <c:v>1.3740137138930487E-3</c:v>
                </c:pt>
                <c:pt idx="14">
                  <c:v>1.4026510376002313E-3</c:v>
                </c:pt>
                <c:pt idx="15">
                  <c:v>3.0694976871782917E-3</c:v>
                </c:pt>
                <c:pt idx="16">
                  <c:v>2.8620632564294712E-3</c:v>
                </c:pt>
                <c:pt idx="17">
                  <c:v>3.0357304275745183E-3</c:v>
                </c:pt>
                <c:pt idx="18">
                  <c:v>3.0241902062156942E-3</c:v>
                </c:pt>
                <c:pt idx="19">
                  <c:v>2.7221317746216498E-3</c:v>
                </c:pt>
                <c:pt idx="20">
                  <c:v>2.7412984925293104E-3</c:v>
                </c:pt>
                <c:pt idx="21">
                  <c:v>2.8458959444915854E-3</c:v>
                </c:pt>
                <c:pt idx="22">
                  <c:v>2.7726401480081971E-3</c:v>
                </c:pt>
                <c:pt idx="23">
                  <c:v>2.6444620756491746E-3</c:v>
                </c:pt>
                <c:pt idx="24">
                  <c:v>3.3035037798220955E-3</c:v>
                </c:pt>
                <c:pt idx="25">
                  <c:v>3.1984372831972566E-3</c:v>
                </c:pt>
                <c:pt idx="26">
                  <c:v>3.3893220556783874E-3</c:v>
                </c:pt>
                <c:pt idx="27">
                  <c:v>3.585190564004278E-3</c:v>
                </c:pt>
                <c:pt idx="28">
                  <c:v>3.3968748481865152E-3</c:v>
                </c:pt>
                <c:pt idx="29">
                  <c:v>3.9127603894091615E-3</c:v>
                </c:pt>
                <c:pt idx="30">
                  <c:v>4.0102951763254088E-3</c:v>
                </c:pt>
                <c:pt idx="31">
                  <c:v>3.7696228566725725E-3</c:v>
                </c:pt>
                <c:pt idx="32">
                  <c:v>3.849183955847281E-3</c:v>
                </c:pt>
                <c:pt idx="33">
                  <c:v>4.1133860091350184E-3</c:v>
                </c:pt>
                <c:pt idx="34">
                  <c:v>4.5511017992065899E-3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39-4C42-A5DD-A862C13F49F5}"/>
            </c:ext>
          </c:extLst>
        </c:ser>
        <c:ser>
          <c:idx val="1"/>
          <c:order val="5"/>
          <c:tx>
            <c:strRef>
              <c:f>'Benzo_a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'Benzo_a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'Benzo_a grafikai'!$D$22:$AL$22</c:f>
              <c:numCache>
                <c:formatCode>0.0%</c:formatCode>
                <c:ptCount val="35"/>
                <c:pt idx="0">
                  <c:v>7.236778552255582E-6</c:v>
                </c:pt>
                <c:pt idx="1">
                  <c:v>6.1753731431790694E-6</c:v>
                </c:pt>
                <c:pt idx="2">
                  <c:v>7.0880854006401099E-6</c:v>
                </c:pt>
                <c:pt idx="3">
                  <c:v>1.0341909442298453E-5</c:v>
                </c:pt>
                <c:pt idx="4">
                  <c:v>9.3573306421669224E-6</c:v>
                </c:pt>
                <c:pt idx="5">
                  <c:v>1.0858647170236902E-5</c:v>
                </c:pt>
                <c:pt idx="6">
                  <c:v>1.4464878862810526E-5</c:v>
                </c:pt>
                <c:pt idx="7">
                  <c:v>1.893754447301694E-5</c:v>
                </c:pt>
                <c:pt idx="8">
                  <c:v>2.3802887884569741E-5</c:v>
                </c:pt>
                <c:pt idx="9">
                  <c:v>1.5266390882645691E-5</c:v>
                </c:pt>
                <c:pt idx="10">
                  <c:v>2.0474728686717619E-5</c:v>
                </c:pt>
                <c:pt idx="11">
                  <c:v>2.5089498984406813E-5</c:v>
                </c:pt>
                <c:pt idx="12">
                  <c:v>2.1923667908797707E-5</c:v>
                </c:pt>
                <c:pt idx="13">
                  <c:v>2.1969592641208358E-5</c:v>
                </c:pt>
                <c:pt idx="14">
                  <c:v>2.6577155208174908E-5</c:v>
                </c:pt>
                <c:pt idx="15">
                  <c:v>2.6210858953652161E-5</c:v>
                </c:pt>
                <c:pt idx="16">
                  <c:v>2.1209183115203451E-5</c:v>
                </c:pt>
                <c:pt idx="17">
                  <c:v>2.1188389555066039E-5</c:v>
                </c:pt>
                <c:pt idx="18">
                  <c:v>2.6887855363351477E-5</c:v>
                </c:pt>
                <c:pt idx="19">
                  <c:v>2.5697282624371946E-5</c:v>
                </c:pt>
                <c:pt idx="20">
                  <c:v>2.4893328486173491E-5</c:v>
                </c:pt>
                <c:pt idx="21">
                  <c:v>2.5691982028833779E-5</c:v>
                </c:pt>
                <c:pt idx="22">
                  <c:v>2.2976830669536152E-5</c:v>
                </c:pt>
                <c:pt idx="23">
                  <c:v>2.5622008777457317E-5</c:v>
                </c:pt>
                <c:pt idx="24">
                  <c:v>2.6227464705958408E-5</c:v>
                </c:pt>
                <c:pt idx="25">
                  <c:v>2.9498657511712263E-5</c:v>
                </c:pt>
                <c:pt idx="26">
                  <c:v>3.3148202956585283E-5</c:v>
                </c:pt>
                <c:pt idx="27">
                  <c:v>3.0842928024062071E-5</c:v>
                </c:pt>
                <c:pt idx="28">
                  <c:v>3.1742129559041774E-5</c:v>
                </c:pt>
                <c:pt idx="29">
                  <c:v>3.4207961646403024E-5</c:v>
                </c:pt>
                <c:pt idx="30">
                  <c:v>3.0528785147292752E-5</c:v>
                </c:pt>
                <c:pt idx="31">
                  <c:v>3.1916590155911299E-5</c:v>
                </c:pt>
                <c:pt idx="32">
                  <c:v>3.2538983421610387E-5</c:v>
                </c:pt>
                <c:pt idx="33">
                  <c:v>4.137939957808805E-5</c:v>
                </c:pt>
                <c:pt idx="34">
                  <c:v>4.0603375419807597E-5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9-4C42-A5DD-A862C13F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benzo(a)</a:t>
            </a:r>
            <a:r>
              <a:rPr lang="lt-LT" sz="1200" baseline="0"/>
              <a:t> </a:t>
            </a:r>
            <a:r>
              <a:rPr lang="en-US" sz="1200" baseline="0"/>
              <a:t>pyreno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'Benzo_a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grafikai'!$H$51:$J$51</c:f>
              <c:numCache>
                <c:formatCode>0.0%</c:formatCode>
                <c:ptCount val="3"/>
                <c:pt idx="0">
                  <c:v>0.78350329528623353</c:v>
                </c:pt>
                <c:pt idx="1">
                  <c:v>0.75289385968041134</c:v>
                </c:pt>
                <c:pt idx="2">
                  <c:v>0.76100075343737195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8-4226-A834-495E160284A8}"/>
            </c:ext>
          </c:extLst>
        </c:ser>
        <c:ser>
          <c:idx val="1"/>
          <c:order val="1"/>
          <c:tx>
            <c:strRef>
              <c:f>'Benzo_a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grafikai'!$H$52:$J$52</c:f>
              <c:numCache>
                <c:formatCode>0.0%</c:formatCode>
                <c:ptCount val="3"/>
                <c:pt idx="0">
                  <c:v>0.10814269910902331</c:v>
                </c:pt>
                <c:pt idx="1">
                  <c:v>0.12569335334662837</c:v>
                </c:pt>
                <c:pt idx="2">
                  <c:v>0.11383757733158528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8-4226-A834-495E160284A8}"/>
            </c:ext>
          </c:extLst>
        </c:ser>
        <c:ser>
          <c:idx val="2"/>
          <c:order val="2"/>
          <c:tx>
            <c:strRef>
              <c:f>'Benzo_a grafikai'!$C$53</c:f>
              <c:strCache>
                <c:ptCount val="1"/>
                <c:pt idx="0">
                  <c:v>Atviras atliekų deginimas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grafikai'!$H$53:$J$53</c:f>
              <c:numCache>
                <c:formatCode>0.0%</c:formatCode>
                <c:ptCount val="3"/>
                <c:pt idx="0">
                  <c:v>5.652085536126325E-2</c:v>
                </c:pt>
                <c:pt idx="1">
                  <c:v>6.5817372819311534E-2</c:v>
                </c:pt>
                <c:pt idx="2">
                  <c:v>6.9474881406733593E-2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8-4226-A834-495E160284A8}"/>
            </c:ext>
          </c:extLst>
        </c:ser>
        <c:ser>
          <c:idx val="3"/>
          <c:order val="3"/>
          <c:tx>
            <c:strRef>
              <c:f>'Benzo_a grafikai'!$C$54</c:f>
              <c:strCache>
                <c:ptCount val="1"/>
                <c:pt idx="0">
                  <c:v>Stacionarus kuro deginimas paslaugų sektoriuje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38-4226-A834-495E160284A8}"/>
              </c:ext>
            </c:extLst>
          </c:dPt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grafikai'!$H$54:$J$54</c:f>
              <c:numCache>
                <c:formatCode>0.0%</c:formatCode>
                <c:ptCount val="3"/>
                <c:pt idx="0">
                  <c:v>1.2318017043946994E-2</c:v>
                </c:pt>
                <c:pt idx="1">
                  <c:v>1.1414621611221785E-2</c:v>
                </c:pt>
                <c:pt idx="2">
                  <c:v>9.0209879619634614E-3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38-4226-A834-495E160284A8}"/>
            </c:ext>
          </c:extLst>
        </c:ser>
        <c:ser>
          <c:idx val="4"/>
          <c:order val="4"/>
          <c:tx>
            <c:strRef>
              <c:f>'Benzo_a grafikai'!$C$55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grafikai'!$H$55:$J$55</c:f>
              <c:numCache>
                <c:formatCode>0.0%</c:formatCode>
                <c:ptCount val="3"/>
                <c:pt idx="0">
                  <c:v>9.2106315975687449E-3</c:v>
                </c:pt>
                <c:pt idx="1">
                  <c:v>1.0570786493445316E-2</c:v>
                </c:pt>
                <c:pt idx="2">
                  <c:v>1.0316303922962759E-2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38-4226-A834-495E160284A8}"/>
            </c:ext>
          </c:extLst>
        </c:ser>
        <c:ser>
          <c:idx val="5"/>
          <c:order val="5"/>
          <c:tx>
            <c:strRef>
              <c:f>'Benzo_a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'Benzo_a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'Benzo_a grafikai'!$H$56:$J$56</c:f>
              <c:numCache>
                <c:formatCode>0.0%</c:formatCode>
                <c:ptCount val="3"/>
                <c:pt idx="0">
                  <c:v>0.11146846453593928</c:v>
                </c:pt>
                <c:pt idx="1">
                  <c:v>0.19451192974312703</c:v>
                </c:pt>
                <c:pt idx="2">
                  <c:v>7.0910415054836501E-2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38-4226-A834-495E1602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Benzo(b) fluoranteno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'Benzo_b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grafikai'!$D$21:$AL$21</c:f>
              <c:numCache>
                <c:formatCode>0.0%</c:formatCode>
                <c:ptCount val="35"/>
                <c:pt idx="0">
                  <c:v>0.95550137531164103</c:v>
                </c:pt>
                <c:pt idx="1">
                  <c:v>0.95950105735855584</c:v>
                </c:pt>
                <c:pt idx="2">
                  <c:v>0.91599684801756087</c:v>
                </c:pt>
                <c:pt idx="3">
                  <c:v>0.92828045674906734</c:v>
                </c:pt>
                <c:pt idx="4">
                  <c:v>0.9232825070623818</c:v>
                </c:pt>
                <c:pt idx="5">
                  <c:v>0.91945535365495623</c:v>
                </c:pt>
                <c:pt idx="6">
                  <c:v>0.92540881907848249</c:v>
                </c:pt>
                <c:pt idx="7">
                  <c:v>0.92212289043896689</c:v>
                </c:pt>
                <c:pt idx="8">
                  <c:v>0.91845593222281674</c:v>
                </c:pt>
                <c:pt idx="9">
                  <c:v>0.92579792536441974</c:v>
                </c:pt>
                <c:pt idx="10">
                  <c:v>0.92891024640468856</c:v>
                </c:pt>
                <c:pt idx="11">
                  <c:v>0.93351881893548572</c:v>
                </c:pt>
                <c:pt idx="12">
                  <c:v>0.93597458867217243</c:v>
                </c:pt>
                <c:pt idx="13">
                  <c:v>0.94145264494616332</c:v>
                </c:pt>
                <c:pt idx="14">
                  <c:v>0.93891552601926997</c:v>
                </c:pt>
                <c:pt idx="15">
                  <c:v>0.92842336710691886</c:v>
                </c:pt>
                <c:pt idx="16">
                  <c:v>0.93185014928872301</c:v>
                </c:pt>
                <c:pt idx="17">
                  <c:v>0.92820322510409747</c:v>
                </c:pt>
                <c:pt idx="18">
                  <c:v>0.92858450464157172</c:v>
                </c:pt>
                <c:pt idx="19">
                  <c:v>0.92383136175286495</c:v>
                </c:pt>
                <c:pt idx="20">
                  <c:v>0.92291282408034492</c:v>
                </c:pt>
                <c:pt idx="21">
                  <c:v>0.91894437732837753</c:v>
                </c:pt>
                <c:pt idx="22">
                  <c:v>0.91554520675606721</c:v>
                </c:pt>
                <c:pt idx="23">
                  <c:v>0.91350245291843812</c:v>
                </c:pt>
                <c:pt idx="24">
                  <c:v>0.90235089524509915</c:v>
                </c:pt>
                <c:pt idx="25">
                  <c:v>0.90285994692484706</c:v>
                </c:pt>
                <c:pt idx="26">
                  <c:v>0.90140098509605171</c:v>
                </c:pt>
                <c:pt idx="27">
                  <c:v>0.90371827919691117</c:v>
                </c:pt>
                <c:pt idx="28">
                  <c:v>0.90275758806518203</c:v>
                </c:pt>
                <c:pt idx="29">
                  <c:v>0.88897233731349234</c:v>
                </c:pt>
                <c:pt idx="30">
                  <c:v>0.88234356037556549</c:v>
                </c:pt>
                <c:pt idx="31">
                  <c:v>0.88721293508847487</c:v>
                </c:pt>
                <c:pt idx="32">
                  <c:v>0.88066342049611213</c:v>
                </c:pt>
                <c:pt idx="33">
                  <c:v>0.86194656755550503</c:v>
                </c:pt>
                <c:pt idx="34">
                  <c:v>0.85335355557327153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463F-9CE0-B14D565F3D79}"/>
            </c:ext>
          </c:extLst>
        </c:ser>
        <c:ser>
          <c:idx val="5"/>
          <c:order val="1"/>
          <c:tx>
            <c:strRef>
              <c:f>'Benzo_b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grafikai'!$D$28:$AL$28</c:f>
              <c:numCache>
                <c:formatCode>0.0%</c:formatCode>
                <c:ptCount val="35"/>
                <c:pt idx="0">
                  <c:v>3.4781977196039163E-2</c:v>
                </c:pt>
                <c:pt idx="1">
                  <c:v>3.192035472042614E-2</c:v>
                </c:pt>
                <c:pt idx="2">
                  <c:v>7.006390396391865E-2</c:v>
                </c:pt>
                <c:pt idx="3">
                  <c:v>6.1410017750025886E-2</c:v>
                </c:pt>
                <c:pt idx="4">
                  <c:v>6.6677780246778659E-2</c:v>
                </c:pt>
                <c:pt idx="5">
                  <c:v>6.9379771109326444E-2</c:v>
                </c:pt>
                <c:pt idx="6">
                  <c:v>6.5190763750224479E-2</c:v>
                </c:pt>
                <c:pt idx="7">
                  <c:v>6.8006784076289378E-2</c:v>
                </c:pt>
                <c:pt idx="8">
                  <c:v>7.0935081959529842E-2</c:v>
                </c:pt>
                <c:pt idx="9">
                  <c:v>6.5097752028521874E-2</c:v>
                </c:pt>
                <c:pt idx="10">
                  <c:v>6.2703081076294423E-2</c:v>
                </c:pt>
                <c:pt idx="11">
                  <c:v>5.8112073366072749E-2</c:v>
                </c:pt>
                <c:pt idx="12">
                  <c:v>5.5771065472126118E-2</c:v>
                </c:pt>
                <c:pt idx="13">
                  <c:v>5.0642529505132448E-2</c:v>
                </c:pt>
                <c:pt idx="14">
                  <c:v>5.2469569124790644E-2</c:v>
                </c:pt>
                <c:pt idx="15">
                  <c:v>6.0911456167703618E-2</c:v>
                </c:pt>
                <c:pt idx="16">
                  <c:v>5.7711042781744257E-2</c:v>
                </c:pt>
                <c:pt idx="17">
                  <c:v>5.8915126581908131E-2</c:v>
                </c:pt>
                <c:pt idx="18">
                  <c:v>5.8563192704475721E-2</c:v>
                </c:pt>
                <c:pt idx="19">
                  <c:v>6.5530796757177587E-2</c:v>
                </c:pt>
                <c:pt idx="20">
                  <c:v>6.5106642938826981E-2</c:v>
                </c:pt>
                <c:pt idx="21">
                  <c:v>6.8500112762122298E-2</c:v>
                </c:pt>
                <c:pt idx="22">
                  <c:v>7.1665098182365217E-2</c:v>
                </c:pt>
                <c:pt idx="23">
                  <c:v>7.3465024201946519E-2</c:v>
                </c:pt>
                <c:pt idx="24">
                  <c:v>8.139490071333777E-2</c:v>
                </c:pt>
                <c:pt idx="25">
                  <c:v>7.915020017120479E-2</c:v>
                </c:pt>
                <c:pt idx="26">
                  <c:v>7.8909344891732708E-2</c:v>
                </c:pt>
                <c:pt idx="27">
                  <c:v>7.5496492723111333E-2</c:v>
                </c:pt>
                <c:pt idx="28">
                  <c:v>7.5436587241482417E-2</c:v>
                </c:pt>
                <c:pt idx="29">
                  <c:v>8.6389424102578397E-2</c:v>
                </c:pt>
                <c:pt idx="30">
                  <c:v>9.3838834757616896E-2</c:v>
                </c:pt>
                <c:pt idx="31">
                  <c:v>9.0015751401371843E-2</c:v>
                </c:pt>
                <c:pt idx="32">
                  <c:v>9.6659538670273867E-2</c:v>
                </c:pt>
                <c:pt idx="33">
                  <c:v>0.11182129365020164</c:v>
                </c:pt>
                <c:pt idx="34">
                  <c:v>0.11797531147810994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B0-463F-9CE0-B14D565F3D79}"/>
            </c:ext>
          </c:extLst>
        </c:ser>
        <c:ser>
          <c:idx val="4"/>
          <c:order val="2"/>
          <c:tx>
            <c:strRef>
              <c:f>'Benzo_b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grafikai'!$D$26:$AL$26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B0-463F-9CE0-B14D565F3D79}"/>
            </c:ext>
          </c:extLst>
        </c:ser>
        <c:ser>
          <c:idx val="2"/>
          <c:order val="3"/>
          <c:tx>
            <c:strRef>
              <c:f>'Benzo_b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grafikai'!$D$24:$AL$24</c:f>
              <c:numCache>
                <c:formatCode>0.0%</c:formatCode>
                <c:ptCount val="35"/>
                <c:pt idx="0">
                  <c:v>5.1320873042757561E-3</c:v>
                </c:pt>
                <c:pt idx="1">
                  <c:v>3.8876271505302825E-3</c:v>
                </c:pt>
                <c:pt idx="2">
                  <c:v>6.9776992258440357E-3</c:v>
                </c:pt>
                <c:pt idx="3">
                  <c:v>5.6645426731214863E-3</c:v>
                </c:pt>
                <c:pt idx="4">
                  <c:v>6.2119453706900923E-3</c:v>
                </c:pt>
                <c:pt idx="5">
                  <c:v>5.7106685421221418E-3</c:v>
                </c:pt>
                <c:pt idx="6">
                  <c:v>3.941968140165765E-3</c:v>
                </c:pt>
                <c:pt idx="7">
                  <c:v>3.6552840323819955E-3</c:v>
                </c:pt>
                <c:pt idx="8">
                  <c:v>3.5344474372453055E-3</c:v>
                </c:pt>
                <c:pt idx="9">
                  <c:v>2.7565903084739093E-3</c:v>
                </c:pt>
                <c:pt idx="10">
                  <c:v>2.5669630161396901E-3</c:v>
                </c:pt>
                <c:pt idx="11">
                  <c:v>2.1828510731704003E-3</c:v>
                </c:pt>
                <c:pt idx="12">
                  <c:v>2.2091407885829538E-3</c:v>
                </c:pt>
                <c:pt idx="13">
                  <c:v>2.1936934861840735E-3</c:v>
                </c:pt>
                <c:pt idx="14">
                  <c:v>2.2425346192588456E-3</c:v>
                </c:pt>
                <c:pt idx="15">
                  <c:v>4.8918859754912194E-3</c:v>
                </c:pt>
                <c:pt idx="16">
                  <c:v>4.5331042318299585E-3</c:v>
                </c:pt>
                <c:pt idx="17">
                  <c:v>4.7914208044100128E-3</c:v>
                </c:pt>
                <c:pt idx="18">
                  <c:v>4.7512297562629594E-3</c:v>
                </c:pt>
                <c:pt idx="19">
                  <c:v>4.2701111803604029E-3</c:v>
                </c:pt>
                <c:pt idx="20">
                  <c:v>4.2360856676688799E-3</c:v>
                </c:pt>
                <c:pt idx="21">
                  <c:v>4.3570651482887435E-3</c:v>
                </c:pt>
                <c:pt idx="22">
                  <c:v>4.2054855773777247E-3</c:v>
                </c:pt>
                <c:pt idx="23">
                  <c:v>3.9696777102587863E-3</c:v>
                </c:pt>
                <c:pt idx="24">
                  <c:v>4.9221152640700639E-3</c:v>
                </c:pt>
                <c:pt idx="25">
                  <c:v>4.7526628249089618E-3</c:v>
                </c:pt>
                <c:pt idx="26">
                  <c:v>4.9730164669689993E-3</c:v>
                </c:pt>
                <c:pt idx="27">
                  <c:v>5.1862110702014519E-3</c:v>
                </c:pt>
                <c:pt idx="28">
                  <c:v>4.9109866185291992E-3</c:v>
                </c:pt>
                <c:pt idx="29">
                  <c:v>5.6429221582257466E-3</c:v>
                </c:pt>
                <c:pt idx="30">
                  <c:v>5.803762256223418E-3</c:v>
                </c:pt>
                <c:pt idx="31">
                  <c:v>5.3879429219860584E-3</c:v>
                </c:pt>
                <c:pt idx="32">
                  <c:v>5.1462567694547066E-3</c:v>
                </c:pt>
                <c:pt idx="33">
                  <c:v>5.7966510894340078E-3</c:v>
                </c:pt>
                <c:pt idx="34">
                  <c:v>6.4700081982004085E-3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463F-9CE0-B14D565F3D79}"/>
            </c:ext>
          </c:extLst>
        </c:ser>
        <c:ser>
          <c:idx val="3"/>
          <c:order val="4"/>
          <c:tx>
            <c:strRef>
              <c:f>'Benzo_b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grafikai'!$D$25:$AL$25</c:f>
              <c:numCache>
                <c:formatCode>0.0%</c:formatCode>
                <c:ptCount val="35"/>
                <c:pt idx="0">
                  <c:v>4.5742473787783386E-3</c:v>
                </c:pt>
                <c:pt idx="1">
                  <c:v>4.682156067361754E-3</c:v>
                </c:pt>
                <c:pt idx="2">
                  <c:v>6.9512288215623193E-3</c:v>
                </c:pt>
                <c:pt idx="3">
                  <c:v>4.6291597235952929E-3</c:v>
                </c:pt>
                <c:pt idx="4">
                  <c:v>3.8132915400550704E-3</c:v>
                </c:pt>
                <c:pt idx="5">
                  <c:v>5.4370550251951512E-3</c:v>
                </c:pt>
                <c:pt idx="6">
                  <c:v>5.4355986832533678E-3</c:v>
                </c:pt>
                <c:pt idx="7">
                  <c:v>6.1851263402241119E-3</c:v>
                </c:pt>
                <c:pt idx="8">
                  <c:v>7.0360113335068844E-3</c:v>
                </c:pt>
                <c:pt idx="9">
                  <c:v>6.3228793248988292E-3</c:v>
                </c:pt>
                <c:pt idx="10">
                  <c:v>5.7854625862749087E-3</c:v>
                </c:pt>
                <c:pt idx="11">
                  <c:v>6.1442748978328323E-3</c:v>
                </c:pt>
                <c:pt idx="12">
                  <c:v>6.0089372252905898E-3</c:v>
                </c:pt>
                <c:pt idx="13">
                  <c:v>5.6749595038357772E-3</c:v>
                </c:pt>
                <c:pt idx="14">
                  <c:v>6.3286716617365962E-3</c:v>
                </c:pt>
                <c:pt idx="15">
                  <c:v>5.7306213260789989E-3</c:v>
                </c:pt>
                <c:pt idx="16">
                  <c:v>5.8714035553453911E-3</c:v>
                </c:pt>
                <c:pt idx="17">
                  <c:v>8.0560340626080213E-3</c:v>
                </c:pt>
                <c:pt idx="18">
                  <c:v>8.0580321177187927E-3</c:v>
                </c:pt>
                <c:pt idx="19">
                  <c:v>6.3266770723414429E-3</c:v>
                </c:pt>
                <c:pt idx="20">
                  <c:v>7.7052412125703587E-3</c:v>
                </c:pt>
                <c:pt idx="21">
                  <c:v>8.1583109243977305E-3</c:v>
                </c:pt>
                <c:pt idx="22">
                  <c:v>8.5488214532188009E-3</c:v>
                </c:pt>
                <c:pt idx="23">
                  <c:v>9.0238365329765643E-3</c:v>
                </c:pt>
                <c:pt idx="24">
                  <c:v>1.129224123701242E-2</c:v>
                </c:pt>
                <c:pt idx="25">
                  <c:v>1.3192499928927055E-2</c:v>
                </c:pt>
                <c:pt idx="26">
                  <c:v>1.46673894171322E-2</c:v>
                </c:pt>
                <c:pt idx="27">
                  <c:v>1.5553697010418081E-2</c:v>
                </c:pt>
                <c:pt idx="28">
                  <c:v>1.68480982718936E-2</c:v>
                </c:pt>
                <c:pt idx="29">
                  <c:v>1.8945201929065424E-2</c:v>
                </c:pt>
                <c:pt idx="30">
                  <c:v>1.7968856282078907E-2</c:v>
                </c:pt>
                <c:pt idx="31">
                  <c:v>1.7337149218507784E-2</c:v>
                </c:pt>
                <c:pt idx="32">
                  <c:v>1.748335850121362E-2</c:v>
                </c:pt>
                <c:pt idx="33">
                  <c:v>2.0375582502563709E-2</c:v>
                </c:pt>
                <c:pt idx="34">
                  <c:v>2.2142322741879859E-2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0-463F-9CE0-B14D565F3D79}"/>
            </c:ext>
          </c:extLst>
        </c:ser>
        <c:ser>
          <c:idx val="1"/>
          <c:order val="5"/>
          <c:tx>
            <c:strRef>
              <c:f>'Benzo_b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'Benzo_b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'Benzo_b grafikai'!$D$22:$AL$22</c:f>
              <c:numCache>
                <c:formatCode>0.0%</c:formatCode>
                <c:ptCount val="35"/>
                <c:pt idx="0">
                  <c:v>1.0312809265710377E-5</c:v>
                </c:pt>
                <c:pt idx="1">
                  <c:v>8.8047031259758819E-6</c:v>
                </c:pt>
                <c:pt idx="2">
                  <c:v>1.0319971114128481E-5</c:v>
                </c:pt>
                <c:pt idx="3">
                  <c:v>1.5823104190000138E-5</c:v>
                </c:pt>
                <c:pt idx="4">
                  <c:v>1.447578009443346E-5</c:v>
                </c:pt>
                <c:pt idx="5">
                  <c:v>1.7151668399991807E-5</c:v>
                </c:pt>
                <c:pt idx="6">
                  <c:v>2.2850347873785269E-5</c:v>
                </c:pt>
                <c:pt idx="7">
                  <c:v>2.9915112137545025E-5</c:v>
                </c:pt>
                <c:pt idx="8">
                  <c:v>3.8527046901130731E-5</c:v>
                </c:pt>
                <c:pt idx="9">
                  <c:v>2.4852973685655177E-5</c:v>
                </c:pt>
                <c:pt idx="10">
                  <c:v>3.4246916602485065E-5</c:v>
                </c:pt>
                <c:pt idx="11">
                  <c:v>4.1981727438206219E-5</c:v>
                </c:pt>
                <c:pt idx="12">
                  <c:v>3.6267841827785042E-5</c:v>
                </c:pt>
                <c:pt idx="13">
                  <c:v>3.617255868449557E-5</c:v>
                </c:pt>
                <c:pt idx="14">
                  <c:v>4.3698574943984106E-5</c:v>
                </c:pt>
                <c:pt idx="15">
                  <c:v>4.26694238073244E-5</c:v>
                </c:pt>
                <c:pt idx="16">
                  <c:v>3.4300142357442641E-5</c:v>
                </c:pt>
                <c:pt idx="17">
                  <c:v>3.4193446976286702E-5</c:v>
                </c:pt>
                <c:pt idx="18">
                  <c:v>4.3040779970836149E-5</c:v>
                </c:pt>
                <c:pt idx="19">
                  <c:v>4.105323725563702E-5</c:v>
                </c:pt>
                <c:pt idx="20">
                  <c:v>3.9206100588909473E-5</c:v>
                </c:pt>
                <c:pt idx="21">
                  <c:v>4.0133836813785119E-5</c:v>
                </c:pt>
                <c:pt idx="22">
                  <c:v>3.5388030971032183E-5</c:v>
                </c:pt>
                <c:pt idx="23">
                  <c:v>3.9008636379974484E-5</c:v>
                </c:pt>
                <c:pt idx="24">
                  <c:v>3.9847540480551536E-5</c:v>
                </c:pt>
                <c:pt idx="25">
                  <c:v>4.4690150112106374E-5</c:v>
                </c:pt>
                <c:pt idx="26">
                  <c:v>4.9264128114394122E-5</c:v>
                </c:pt>
                <c:pt idx="27">
                  <c:v>4.5319999357945956E-5</c:v>
                </c:pt>
                <c:pt idx="28">
                  <c:v>4.6739802912830915E-5</c:v>
                </c:pt>
                <c:pt idx="29">
                  <c:v>5.011449663808036E-5</c:v>
                </c:pt>
                <c:pt idx="30">
                  <c:v>4.4986328515396065E-5</c:v>
                </c:pt>
                <c:pt idx="31">
                  <c:v>4.6221369659400275E-5</c:v>
                </c:pt>
                <c:pt idx="32">
                  <c:v>4.7425562945571575E-5</c:v>
                </c:pt>
                <c:pt idx="33">
                  <c:v>5.9905202295662192E-5</c:v>
                </c:pt>
                <c:pt idx="34">
                  <c:v>5.8802008538309352E-5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0-463F-9CE0-B14D565F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benzo(b) fluoranteno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'Benzo_b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grafikai'!$H$51:$J$51</c:f>
              <c:numCache>
                <c:formatCode>0.0%</c:formatCode>
                <c:ptCount val="3"/>
                <c:pt idx="0">
                  <c:v>0.68700858679633336</c:v>
                </c:pt>
                <c:pt idx="1">
                  <c:v>0.64330243314801994</c:v>
                </c:pt>
                <c:pt idx="2">
                  <c:v>0.65530080490827403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5-4A5C-AAFA-897D190D7C8C}"/>
            </c:ext>
          </c:extLst>
        </c:ser>
        <c:ser>
          <c:idx val="1"/>
          <c:order val="1"/>
          <c:tx>
            <c:strRef>
              <c:f>'Benzo_b grafikai'!$C$52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grafikai'!$H$52:$J$52</c:f>
              <c:numCache>
                <c:formatCode>0.0%</c:formatCode>
                <c:ptCount val="3"/>
                <c:pt idx="0">
                  <c:v>0.14648326099131559</c:v>
                </c:pt>
                <c:pt idx="1">
                  <c:v>0.16903555114727517</c:v>
                </c:pt>
                <c:pt idx="2">
                  <c:v>0.14899351674901543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5-4A5C-AAFA-897D190D7C8C}"/>
            </c:ext>
          </c:extLst>
        </c:ser>
        <c:ser>
          <c:idx val="2"/>
          <c:order val="2"/>
          <c:tx>
            <c:strRef>
              <c:f>'Benzo_b grafikai'!$C$53</c:f>
              <c:strCache>
                <c:ptCount val="1"/>
                <c:pt idx="0">
                  <c:v>Atviras atliekų deginimas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grafikai'!$H$53:$J$53</c:f>
              <c:numCache>
                <c:formatCode>0.0%</c:formatCode>
                <c:ptCount val="3"/>
                <c:pt idx="0">
                  <c:v>9.6659534497388913E-2</c:v>
                </c:pt>
                <c:pt idx="1">
                  <c:v>0.11182128750006443</c:v>
                </c:pt>
                <c:pt idx="2">
                  <c:v>0.11797530418028691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5-4A5C-AAFA-897D190D7C8C}"/>
            </c:ext>
          </c:extLst>
        </c:ser>
        <c:ser>
          <c:idx val="3"/>
          <c:order val="3"/>
          <c:tx>
            <c:strRef>
              <c:f>'Benzo_b grafikai'!$C$54</c:f>
              <c:strCache>
                <c:ptCount val="1"/>
                <c:pt idx="0">
                  <c:v>Stacionarus kuro deginimas paslaugų sektoriuje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grafikai'!$H$55:$J$55</c:f>
              <c:numCache>
                <c:formatCode>0.0%</c:formatCode>
                <c:ptCount val="3"/>
                <c:pt idx="0">
                  <c:v>1.0814533925017163E-2</c:v>
                </c:pt>
                <c:pt idx="1">
                  <c:v>1.1430607151082442E-2</c:v>
                </c:pt>
                <c:pt idx="2">
                  <c:v>1.1483897606443558E-2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35-4A5C-AAFA-897D190D7C8C}"/>
            </c:ext>
          </c:extLst>
        </c:ser>
        <c:ser>
          <c:idx val="4"/>
          <c:order val="4"/>
          <c:tx>
            <c:strRef>
              <c:f>'Benzo_b grafikai'!$C$55</c:f>
              <c:strCache>
                <c:ptCount val="1"/>
                <c:pt idx="0">
                  <c:v>Stacionarus kuro deginimas kitose pramonės šakose ir statyboje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grafikai'!$H$55:$J$55</c:f>
              <c:numCache>
                <c:formatCode>0.0%</c:formatCode>
                <c:ptCount val="3"/>
                <c:pt idx="0">
                  <c:v>1.0814533925017163E-2</c:v>
                </c:pt>
                <c:pt idx="1">
                  <c:v>1.1430607151082442E-2</c:v>
                </c:pt>
                <c:pt idx="2">
                  <c:v>1.1483897606443558E-2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35-4A5C-AAFA-897D190D7C8C}"/>
            </c:ext>
          </c:extLst>
        </c:ser>
        <c:ser>
          <c:idx val="5"/>
          <c:order val="5"/>
          <c:tx>
            <c:strRef>
              <c:f>'Benzo_b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'Benzo_b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'Benzo_b grafikai'!$H$56:$J$56</c:f>
              <c:numCache>
                <c:formatCode>0.0%</c:formatCode>
                <c:ptCount val="3"/>
                <c:pt idx="0">
                  <c:v>0.12679463243295866</c:v>
                </c:pt>
                <c:pt idx="1">
                  <c:v>0.20313727277514615</c:v>
                </c:pt>
                <c:pt idx="2">
                  <c:v>8.834463296851329E-2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35-4A5C-AAFA-897D190D7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76854909265369"/>
          <c:y val="0.17480156105000355"/>
          <c:w val="0.32255761578189823"/>
          <c:h val="0.795815629594133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Benzo(k) fluoranteno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'Benzo_k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grafikai'!$D$21:$AL$21</c:f>
              <c:numCache>
                <c:formatCode>0.0%</c:formatCode>
                <c:ptCount val="35"/>
                <c:pt idx="0">
                  <c:v>0.89034433353138986</c:v>
                </c:pt>
                <c:pt idx="1">
                  <c:v>0.89852309051175983</c:v>
                </c:pt>
                <c:pt idx="2">
                  <c:v>0.79869093180088879</c:v>
                </c:pt>
                <c:pt idx="3">
                  <c:v>0.8220668814206139</c:v>
                </c:pt>
                <c:pt idx="4">
                  <c:v>0.81067632619029606</c:v>
                </c:pt>
                <c:pt idx="5">
                  <c:v>0.80126281648589237</c:v>
                </c:pt>
                <c:pt idx="6">
                  <c:v>0.81024764936116633</c:v>
                </c:pt>
                <c:pt idx="7">
                  <c:v>0.80081162522487637</c:v>
                </c:pt>
                <c:pt idx="8">
                  <c:v>0.79161220584065961</c:v>
                </c:pt>
                <c:pt idx="9">
                  <c:v>0.80547074063640334</c:v>
                </c:pt>
                <c:pt idx="10">
                  <c:v>0.81099138269189475</c:v>
                </c:pt>
                <c:pt idx="11">
                  <c:v>0.82096771882466479</c:v>
                </c:pt>
                <c:pt idx="12">
                  <c:v>0.82674346509294128</c:v>
                </c:pt>
                <c:pt idx="13">
                  <c:v>0.84027356377189566</c:v>
                </c:pt>
                <c:pt idx="14">
                  <c:v>0.83378598541354931</c:v>
                </c:pt>
                <c:pt idx="15">
                  <c:v>0.8136776469328153</c:v>
                </c:pt>
                <c:pt idx="16">
                  <c:v>0.82189271676844855</c:v>
                </c:pt>
                <c:pt idx="17">
                  <c:v>0.81452722894663454</c:v>
                </c:pt>
                <c:pt idx="18">
                  <c:v>0.81464237334643774</c:v>
                </c:pt>
                <c:pt idx="19">
                  <c:v>0.80084316489762586</c:v>
                </c:pt>
                <c:pt idx="20">
                  <c:v>0.79938416195740447</c:v>
                </c:pt>
                <c:pt idx="21">
                  <c:v>0.7904478322724352</c:v>
                </c:pt>
                <c:pt idx="22">
                  <c:v>0.78140132995832001</c:v>
                </c:pt>
                <c:pt idx="23">
                  <c:v>0.77643657020197421</c:v>
                </c:pt>
                <c:pt idx="24">
                  <c:v>0.75272387673484498</c:v>
                </c:pt>
                <c:pt idx="25">
                  <c:v>0.75303923416815044</c:v>
                </c:pt>
                <c:pt idx="26">
                  <c:v>0.7510816998175518</c:v>
                </c:pt>
                <c:pt idx="27">
                  <c:v>0.75686945035744702</c:v>
                </c:pt>
                <c:pt idx="28">
                  <c:v>0.75456515100834942</c:v>
                </c:pt>
                <c:pt idx="29">
                  <c:v>0.7251516489167974</c:v>
                </c:pt>
                <c:pt idx="30">
                  <c:v>0.70944405107716357</c:v>
                </c:pt>
                <c:pt idx="31">
                  <c:v>0.71850656928708601</c:v>
                </c:pt>
                <c:pt idx="32">
                  <c:v>0.70437533267718166</c:v>
                </c:pt>
                <c:pt idx="33">
                  <c:v>0.66559019068671188</c:v>
                </c:pt>
                <c:pt idx="34">
                  <c:v>0.64953400685732643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B-4DBA-9E05-D216A528A912}"/>
            </c:ext>
          </c:extLst>
        </c:ser>
        <c:ser>
          <c:idx val="5"/>
          <c:order val="1"/>
          <c:tx>
            <c:strRef>
              <c:f>'Benzo_k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grafikai'!$D$28:$AL$28</c:f>
              <c:numCache>
                <c:formatCode>0.0%</c:formatCode>
                <c:ptCount val="35"/>
                <c:pt idx="0">
                  <c:v>0.10066507462118862</c:v>
                </c:pt>
                <c:pt idx="1">
                  <c:v>9.2560767127534513E-2</c:v>
                </c:pt>
                <c:pt idx="2">
                  <c:v>0.18857167496762836</c:v>
                </c:pt>
                <c:pt idx="3">
                  <c:v>0.1694192353939154</c:v>
                </c:pt>
                <c:pt idx="4">
                  <c:v>0.18268082712058228</c:v>
                </c:pt>
                <c:pt idx="5">
                  <c:v>0.18947548760072075</c:v>
                </c:pt>
                <c:pt idx="6">
                  <c:v>0.18041785301872731</c:v>
                </c:pt>
                <c:pt idx="7">
                  <c:v>0.18807968723442101</c:v>
                </c:pt>
                <c:pt idx="8">
                  <c:v>0.19537370888997588</c:v>
                </c:pt>
                <c:pt idx="9">
                  <c:v>0.18186764176166581</c:v>
                </c:pt>
                <c:pt idx="10">
                  <c:v>0.17684534788943476</c:v>
                </c:pt>
                <c:pt idx="11">
                  <c:v>0.16568491053045956</c:v>
                </c:pt>
                <c:pt idx="12">
                  <c:v>0.15994409335096929</c:v>
                </c:pt>
                <c:pt idx="13">
                  <c:v>0.1468810148378791</c:v>
                </c:pt>
                <c:pt idx="14">
                  <c:v>0.1516680528133629</c:v>
                </c:pt>
                <c:pt idx="15">
                  <c:v>0.17345814462017359</c:v>
                </c:pt>
                <c:pt idx="16">
                  <c:v>0.16494837666967035</c:v>
                </c:pt>
                <c:pt idx="17">
                  <c:v>0.167710816528398</c:v>
                </c:pt>
                <c:pt idx="18">
                  <c:v>0.16738740413182024</c:v>
                </c:pt>
                <c:pt idx="19">
                  <c:v>0.18526834189147021</c:v>
                </c:pt>
                <c:pt idx="20">
                  <c:v>0.18372876192466014</c:v>
                </c:pt>
                <c:pt idx="21">
                  <c:v>0.19174919610698982</c:v>
                </c:pt>
                <c:pt idx="22">
                  <c:v>0.20016518433888256</c:v>
                </c:pt>
                <c:pt idx="23">
                  <c:v>0.20441795382908978</c:v>
                </c:pt>
                <c:pt idx="24">
                  <c:v>0.22344378704126969</c:v>
                </c:pt>
                <c:pt idx="25">
                  <c:v>0.21910189170830752</c:v>
                </c:pt>
                <c:pt idx="26">
                  <c:v>0.21841102759875244</c:v>
                </c:pt>
                <c:pt idx="27">
                  <c:v>0.21060070602874778</c:v>
                </c:pt>
                <c:pt idx="28">
                  <c:v>0.20992000327672555</c:v>
                </c:pt>
                <c:pt idx="29">
                  <c:v>0.2356604276693309</c:v>
                </c:pt>
                <c:pt idx="30">
                  <c:v>0.25384402963204544</c:v>
                </c:pt>
                <c:pt idx="31">
                  <c:v>0.24573654228666975</c:v>
                </c:pt>
                <c:pt idx="32">
                  <c:v>0.25999870102995476</c:v>
                </c:pt>
                <c:pt idx="33">
                  <c:v>0.29370580400474394</c:v>
                </c:pt>
                <c:pt idx="34">
                  <c:v>0.30620250509229868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CB-4DBA-9E05-D216A528A912}"/>
            </c:ext>
          </c:extLst>
        </c:ser>
        <c:ser>
          <c:idx val="4"/>
          <c:order val="2"/>
          <c:tx>
            <c:strRef>
              <c:f>'Benzo_k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grafikai'!$D$26:$AL$26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B-4DBA-9E05-D216A528A912}"/>
            </c:ext>
          </c:extLst>
        </c:ser>
        <c:ser>
          <c:idx val="3"/>
          <c:order val="3"/>
          <c:tx>
            <c:strRef>
              <c:f>'Benzo_k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grafikai'!$D$25:$AL$25</c:f>
              <c:numCache>
                <c:formatCode>0.0%</c:formatCode>
                <c:ptCount val="35"/>
                <c:pt idx="0">
                  <c:v>8.973886829513722E-3</c:v>
                </c:pt>
                <c:pt idx="1">
                  <c:v>8.9018507704324411E-3</c:v>
                </c:pt>
                <c:pt idx="2">
                  <c:v>1.2721749935230635E-2</c:v>
                </c:pt>
                <c:pt idx="3">
                  <c:v>8.4893959220091932E-3</c:v>
                </c:pt>
                <c:pt idx="4">
                  <c:v>6.6206099176298414E-3</c:v>
                </c:pt>
                <c:pt idx="5">
                  <c:v>9.2354573955225911E-3</c:v>
                </c:pt>
                <c:pt idx="6">
                  <c:v>9.2991365809769935E-3</c:v>
                </c:pt>
                <c:pt idx="7">
                  <c:v>1.1062407862805986E-2</c:v>
                </c:pt>
                <c:pt idx="8">
                  <c:v>1.2955027762138902E-2</c:v>
                </c:pt>
                <c:pt idx="9">
                  <c:v>1.2622716235861036E-2</c:v>
                </c:pt>
                <c:pt idx="10">
                  <c:v>1.2109402229872109E-2</c:v>
                </c:pt>
                <c:pt idx="11">
                  <c:v>1.3280493496822407E-2</c:v>
                </c:pt>
                <c:pt idx="12">
                  <c:v>1.3254323256210874E-2</c:v>
                </c:pt>
                <c:pt idx="13">
                  <c:v>1.2786857810045436E-2</c:v>
                </c:pt>
                <c:pt idx="14">
                  <c:v>1.4475368587831943E-2</c:v>
                </c:pt>
                <c:pt idx="15">
                  <c:v>1.2796301974627763E-2</c:v>
                </c:pt>
                <c:pt idx="16">
                  <c:v>1.3104050845699565E-2</c:v>
                </c:pt>
                <c:pt idx="17">
                  <c:v>1.7707657439815075E-2</c:v>
                </c:pt>
                <c:pt idx="18">
                  <c:v>1.7901495686037928E-2</c:v>
                </c:pt>
                <c:pt idx="19">
                  <c:v>1.3823607165165447E-2</c:v>
                </c:pt>
                <c:pt idx="20">
                  <c:v>1.6825367291111431E-2</c:v>
                </c:pt>
                <c:pt idx="21">
                  <c:v>1.7740288912916652E-2</c:v>
                </c:pt>
                <c:pt idx="22">
                  <c:v>1.8378126027217025E-2</c:v>
                </c:pt>
                <c:pt idx="23">
                  <c:v>1.90846170954144E-2</c:v>
                </c:pt>
                <c:pt idx="24">
                  <c:v>2.3771296971092641E-2</c:v>
                </c:pt>
                <c:pt idx="25">
                  <c:v>2.7789825443575077E-2</c:v>
                </c:pt>
                <c:pt idx="26">
                  <c:v>3.0430976845848019E-2</c:v>
                </c:pt>
                <c:pt idx="27">
                  <c:v>3.2459156291171042E-2</c:v>
                </c:pt>
                <c:pt idx="28">
                  <c:v>3.5442192901160872E-2</c:v>
                </c:pt>
                <c:pt idx="29">
                  <c:v>3.9111439868553463E-2</c:v>
                </c:pt>
                <c:pt idx="30">
                  <c:v>3.6643934227133308E-2</c:v>
                </c:pt>
                <c:pt idx="31">
                  <c:v>3.5686151209713836E-2</c:v>
                </c:pt>
                <c:pt idx="32">
                  <c:v>3.5554692538513913E-2</c:v>
                </c:pt>
                <c:pt idx="33">
                  <c:v>4.0616033216750738E-2</c:v>
                </c:pt>
                <c:pt idx="34">
                  <c:v>4.4178487273341178E-2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B-4DBA-9E05-D216A528A912}"/>
            </c:ext>
          </c:extLst>
        </c:ser>
        <c:ser>
          <c:idx val="1"/>
          <c:order val="4"/>
          <c:tx>
            <c:strRef>
              <c:f>'Benzo_k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grafikai'!$D$22:$AL$22</c:f>
              <c:numCache>
                <c:formatCode>0.0%</c:formatCode>
                <c:ptCount val="35"/>
                <c:pt idx="0">
                  <c:v>1.6635882823141816E-5</c:v>
                </c:pt>
                <c:pt idx="1">
                  <c:v>1.4226092702948642E-5</c:v>
                </c:pt>
                <c:pt idx="2">
                  <c:v>1.5519415041143531E-5</c:v>
                </c:pt>
                <c:pt idx="3">
                  <c:v>2.4346572733218297E-5</c:v>
                </c:pt>
                <c:pt idx="4">
                  <c:v>2.210857512765692E-5</c:v>
                </c:pt>
                <c:pt idx="5">
                  <c:v>2.6101008801134026E-5</c:v>
                </c:pt>
                <c:pt idx="6">
                  <c:v>3.521927635254207E-5</c:v>
                </c:pt>
                <c:pt idx="7">
                  <c:v>4.6109971114454885E-5</c:v>
                </c:pt>
                <c:pt idx="8">
                  <c:v>5.8862269215286667E-5</c:v>
                </c:pt>
                <c:pt idx="9">
                  <c:v>3.8689984628415356E-5</c:v>
                </c:pt>
                <c:pt idx="10">
                  <c:v>5.3632242159769143E-5</c:v>
                </c:pt>
                <c:pt idx="11">
                  <c:v>6.6516925218663549E-5</c:v>
                </c:pt>
                <c:pt idx="12">
                  <c:v>5.7759064237158982E-5</c:v>
                </c:pt>
                <c:pt idx="13">
                  <c:v>5.8241327230226552E-5</c:v>
                </c:pt>
                <c:pt idx="14">
                  <c:v>7.0249380988155369E-5</c:v>
                </c:pt>
                <c:pt idx="15">
                  <c:v>6.7625788474251253E-5</c:v>
                </c:pt>
                <c:pt idx="16">
                  <c:v>5.4574765289932434E-5</c:v>
                </c:pt>
                <c:pt idx="17">
                  <c:v>5.3993730488595045E-5</c:v>
                </c:pt>
                <c:pt idx="18">
                  <c:v>6.8402361465421668E-5</c:v>
                </c:pt>
                <c:pt idx="19">
                  <c:v>6.4638959511661924E-5</c:v>
                </c:pt>
                <c:pt idx="20">
                  <c:v>6.1478769205027415E-5</c:v>
                </c:pt>
                <c:pt idx="21">
                  <c:v>6.2438746986115555E-5</c:v>
                </c:pt>
                <c:pt idx="22">
                  <c:v>5.5119670976866061E-5</c:v>
                </c:pt>
                <c:pt idx="23">
                  <c:v>6.0642467099570645E-5</c:v>
                </c:pt>
                <c:pt idx="24">
                  <c:v>6.0770895104562081E-5</c:v>
                </c:pt>
                <c:pt idx="25">
                  <c:v>6.8762097666064014E-5</c:v>
                </c:pt>
                <c:pt idx="26">
                  <c:v>7.6050020232324732E-5</c:v>
                </c:pt>
                <c:pt idx="27">
                  <c:v>7.0406721940575697E-5</c:v>
                </c:pt>
                <c:pt idx="28">
                  <c:v>7.2326559980241009E-5</c:v>
                </c:pt>
                <c:pt idx="29">
                  <c:v>7.6172778699171322E-5</c:v>
                </c:pt>
                <c:pt idx="30">
                  <c:v>6.7663491904317727E-5</c:v>
                </c:pt>
                <c:pt idx="31">
                  <c:v>7.0452018099575924E-5</c:v>
                </c:pt>
                <c:pt idx="32">
                  <c:v>7.0974039234766181E-5</c:v>
                </c:pt>
                <c:pt idx="33">
                  <c:v>8.7550178005490028E-5</c:v>
                </c:pt>
                <c:pt idx="34">
                  <c:v>8.480522170054529E-5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B-4DBA-9E05-D216A528A912}"/>
            </c:ext>
          </c:extLst>
        </c:ser>
        <c:ser>
          <c:idx val="2"/>
          <c:order val="5"/>
          <c:tx>
            <c:strRef>
              <c:f>'Benzo_k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'Benzo_k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'Benzo_k grafikai'!$D$24:$AL$24</c:f>
              <c:numCache>
                <c:formatCode>0.0%</c:formatCode>
                <c:ptCount val="35"/>
                <c:pt idx="0">
                  <c:v>6.9135084641081125E-8</c:v>
                </c:pt>
                <c:pt idx="1">
                  <c:v>6.5497570179328479E-8</c:v>
                </c:pt>
                <c:pt idx="2">
                  <c:v>1.2388121118036962E-7</c:v>
                </c:pt>
                <c:pt idx="3">
                  <c:v>1.4069072830102412E-7</c:v>
                </c:pt>
                <c:pt idx="4">
                  <c:v>1.2819636430625518E-7</c:v>
                </c:pt>
                <c:pt idx="5">
                  <c:v>1.3750906328167729E-7</c:v>
                </c:pt>
                <c:pt idx="6">
                  <c:v>1.4176277679978032E-7</c:v>
                </c:pt>
                <c:pt idx="7">
                  <c:v>1.6970678231011105E-7</c:v>
                </c:pt>
                <c:pt idx="8">
                  <c:v>1.9523801035960538E-7</c:v>
                </c:pt>
                <c:pt idx="9">
                  <c:v>2.1138144135119301E-7</c:v>
                </c:pt>
                <c:pt idx="10">
                  <c:v>2.3494663850315608E-7</c:v>
                </c:pt>
                <c:pt idx="11">
                  <c:v>3.6022283441583848E-7</c:v>
                </c:pt>
                <c:pt idx="12">
                  <c:v>3.5923564157106506E-7</c:v>
                </c:pt>
                <c:pt idx="13">
                  <c:v>3.2225294972479473E-7</c:v>
                </c:pt>
                <c:pt idx="14">
                  <c:v>3.4380426781986957E-7</c:v>
                </c:pt>
                <c:pt idx="15">
                  <c:v>2.8068390896185592E-7</c:v>
                </c:pt>
                <c:pt idx="16">
                  <c:v>2.8095089171257217E-7</c:v>
                </c:pt>
                <c:pt idx="17">
                  <c:v>3.0335466372840138E-7</c:v>
                </c:pt>
                <c:pt idx="18">
                  <c:v>3.2447423876809039E-7</c:v>
                </c:pt>
                <c:pt idx="19">
                  <c:v>2.4708622697096529E-7</c:v>
                </c:pt>
                <c:pt idx="20">
                  <c:v>2.3005761907722614E-7</c:v>
                </c:pt>
                <c:pt idx="21">
                  <c:v>2.4396067222415072E-7</c:v>
                </c:pt>
                <c:pt idx="22">
                  <c:v>2.4000460354725057E-7</c:v>
                </c:pt>
                <c:pt idx="23">
                  <c:v>2.1640642188989274E-7</c:v>
                </c:pt>
                <c:pt idx="24">
                  <c:v>2.6835768812494025E-7</c:v>
                </c:pt>
                <c:pt idx="25">
                  <c:v>2.8658230086150529E-7</c:v>
                </c:pt>
                <c:pt idx="26">
                  <c:v>2.4571761537064117E-7</c:v>
                </c:pt>
                <c:pt idx="27">
                  <c:v>2.8060069357557422E-7</c:v>
                </c:pt>
                <c:pt idx="28">
                  <c:v>3.2625378381448471E-7</c:v>
                </c:pt>
                <c:pt idx="29">
                  <c:v>3.1076661898952494E-7</c:v>
                </c:pt>
                <c:pt idx="30">
                  <c:v>3.2157175337258676E-7</c:v>
                </c:pt>
                <c:pt idx="31">
                  <c:v>2.8519843076656424E-7</c:v>
                </c:pt>
                <c:pt idx="32">
                  <c:v>2.997151148931577E-7</c:v>
                </c:pt>
                <c:pt idx="33">
                  <c:v>4.2191378776403655E-7</c:v>
                </c:pt>
                <c:pt idx="34">
                  <c:v>1.955553331755463E-7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B-40B7-863A-894226EA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benzo(k) fluoranteno </a:t>
            </a:r>
            <a:r>
              <a:rPr lang="lt-LT" sz="1200" baseline="0"/>
              <a:t>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'Benzo_k grafikai'!$C$51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grafikai'!$H$51:$J$51</c:f>
              <c:numCache>
                <c:formatCode>0.0%</c:formatCode>
                <c:ptCount val="3"/>
                <c:pt idx="0">
                  <c:v>0.5668820305609672</c:v>
                </c:pt>
                <c:pt idx="1">
                  <c:v>0.51582111245272788</c:v>
                </c:pt>
                <c:pt idx="2">
                  <c:v>0.51605354421259597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D-4443-A121-A1E0CAE67940}"/>
            </c:ext>
          </c:extLst>
        </c:ser>
        <c:ser>
          <c:idx val="1"/>
          <c:order val="1"/>
          <c:tx>
            <c:strRef>
              <c:f>'Benzo_k grafikai'!$C$52</c:f>
              <c:strCache>
                <c:ptCount val="1"/>
                <c:pt idx="0">
                  <c:v>Atviras atliekų deginimas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grafikai'!$H$52:$J$52</c:f>
              <c:numCache>
                <c:formatCode>0.0%</c:formatCode>
                <c:ptCount val="3"/>
                <c:pt idx="0">
                  <c:v>0.25999869285764904</c:v>
                </c:pt>
                <c:pt idx="1">
                  <c:v>0.29370579224346499</c:v>
                </c:pt>
                <c:pt idx="2">
                  <c:v>0.3062024913013362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D-4443-A121-A1E0CAE67940}"/>
            </c:ext>
          </c:extLst>
        </c:ser>
        <c:ser>
          <c:idx val="2"/>
          <c:order val="2"/>
          <c:tx>
            <c:strRef>
              <c:f>'Benzo_k grafikai'!$C$53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grafikai'!$H$53:$J$53</c:f>
              <c:numCache>
                <c:formatCode>0.0%</c:formatCode>
                <c:ptCount val="3"/>
                <c:pt idx="0">
                  <c:v>0.10090940348084379</c:v>
                </c:pt>
                <c:pt idx="1">
                  <c:v>0.11349272703592785</c:v>
                </c:pt>
                <c:pt idx="2">
                  <c:v>9.8875481103851887E-2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D-4443-A121-A1E0CAE67940}"/>
            </c:ext>
          </c:extLst>
        </c:ser>
        <c:ser>
          <c:idx val="3"/>
          <c:order val="3"/>
          <c:tx>
            <c:strRef>
              <c:f>'Benzo_k grafikai'!$C$54</c:f>
              <c:strCache>
                <c:ptCount val="1"/>
                <c:pt idx="0">
                  <c:v>Sunkvežimių ir autobusų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7D-4443-A121-A1E0CAE67940}"/>
              </c:ext>
            </c:extLst>
          </c:dPt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grafikai'!$H$54:$J$54</c:f>
              <c:numCache>
                <c:formatCode>0.0%</c:formatCode>
                <c:ptCount val="3"/>
                <c:pt idx="0">
                  <c:v>1.9006187483449594E-2</c:v>
                </c:pt>
                <c:pt idx="1">
                  <c:v>2.2268601539400645E-2</c:v>
                </c:pt>
                <c:pt idx="2">
                  <c:v>2.6115829751007791E-2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7D-4443-A121-A1E0CAE67940}"/>
            </c:ext>
          </c:extLst>
        </c:ser>
        <c:ser>
          <c:idx val="4"/>
          <c:order val="4"/>
          <c:tx>
            <c:strRef>
              <c:f>'Benzo_k grafikai'!$C$55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grafikai'!$H$55:$J$55</c:f>
              <c:numCache>
                <c:formatCode>0.0%</c:formatCode>
                <c:ptCount val="3"/>
                <c:pt idx="0">
                  <c:v>1.5176890482876163E-2</c:v>
                </c:pt>
                <c:pt idx="1">
                  <c:v>1.6878038562417184E-2</c:v>
                </c:pt>
                <c:pt idx="2">
                  <c:v>1.6220304441716838E-2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7D-4443-A121-A1E0CAE67940}"/>
            </c:ext>
          </c:extLst>
        </c:ser>
        <c:ser>
          <c:idx val="5"/>
          <c:order val="5"/>
          <c:tx>
            <c:strRef>
              <c:f>'Benzo_k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'Benzo_k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'Benzo_k grafikai'!$H$56:$J$56</c:f>
              <c:numCache>
                <c:formatCode>0.0%</c:formatCode>
                <c:ptCount val="3"/>
                <c:pt idx="0">
                  <c:v>0.1051781251504877</c:v>
                </c:pt>
                <c:pt idx="1">
                  <c:v>0.16400659512858404</c:v>
                </c:pt>
                <c:pt idx="2">
                  <c:v>5.8330245743133891E-2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7D-4443-A121-A1E0CAE6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Indeno(1,2,3-cd) pyreno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'Indeno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grafikai'!$D$21:$AL$21</c:f>
              <c:numCache>
                <c:formatCode>0.0%</c:formatCode>
                <c:ptCount val="35"/>
                <c:pt idx="0">
                  <c:v>0.99238620587131965</c:v>
                </c:pt>
                <c:pt idx="1">
                  <c:v>0.99179092609425068</c:v>
                </c:pt>
                <c:pt idx="2">
                  <c:v>0.98959090124437754</c:v>
                </c:pt>
                <c:pt idx="3">
                  <c:v>0.9935299381602255</c:v>
                </c:pt>
                <c:pt idx="4">
                  <c:v>0.99446752940343697</c:v>
                </c:pt>
                <c:pt idx="5">
                  <c:v>0.9923378513627108</c:v>
                </c:pt>
                <c:pt idx="6">
                  <c:v>0.99223941925475212</c:v>
                </c:pt>
                <c:pt idx="7">
                  <c:v>0.99168127016795371</c:v>
                </c:pt>
                <c:pt idx="8">
                  <c:v>0.99135746333221442</c:v>
                </c:pt>
                <c:pt idx="9">
                  <c:v>0.99312204497051693</c:v>
                </c:pt>
                <c:pt idx="10">
                  <c:v>0.9942470332447727</c:v>
                </c:pt>
                <c:pt idx="11">
                  <c:v>0.99409764607408291</c:v>
                </c:pt>
                <c:pt idx="12">
                  <c:v>0.9942200000804079</c:v>
                </c:pt>
                <c:pt idx="13">
                  <c:v>0.99440645825863394</c:v>
                </c:pt>
                <c:pt idx="14">
                  <c:v>0.99394442048641496</c:v>
                </c:pt>
                <c:pt idx="15">
                  <c:v>0.99415086238950412</c:v>
                </c:pt>
                <c:pt idx="16">
                  <c:v>0.99378065585779585</c:v>
                </c:pt>
                <c:pt idx="17">
                  <c:v>0.99101943342179155</c:v>
                </c:pt>
                <c:pt idx="18">
                  <c:v>0.99111367641794046</c:v>
                </c:pt>
                <c:pt idx="19">
                  <c:v>0.99282505734622284</c:v>
                </c:pt>
                <c:pt idx="20">
                  <c:v>0.99109350253941708</c:v>
                </c:pt>
                <c:pt idx="21">
                  <c:v>0.99052696392242634</c:v>
                </c:pt>
                <c:pt idx="22">
                  <c:v>0.98969721870673977</c:v>
                </c:pt>
                <c:pt idx="23">
                  <c:v>0.98852272458030499</c:v>
                </c:pt>
                <c:pt idx="24">
                  <c:v>0.98585858446177477</c:v>
                </c:pt>
                <c:pt idx="25">
                  <c:v>0.98314503093254713</c:v>
                </c:pt>
                <c:pt idx="26">
                  <c:v>0.98009094439503486</c:v>
                </c:pt>
                <c:pt idx="27">
                  <c:v>0.97824275616299516</c:v>
                </c:pt>
                <c:pt idx="28">
                  <c:v>0.97716358376425061</c:v>
                </c:pt>
                <c:pt idx="29">
                  <c:v>0.97429526465328631</c:v>
                </c:pt>
                <c:pt idx="30">
                  <c:v>0.97548263889303033</c:v>
                </c:pt>
                <c:pt idx="31">
                  <c:v>0.97582934747487582</c:v>
                </c:pt>
                <c:pt idx="32">
                  <c:v>0.97583505248950764</c:v>
                </c:pt>
                <c:pt idx="33">
                  <c:v>0.9719853493130669</c:v>
                </c:pt>
                <c:pt idx="34">
                  <c:v>0.97047933830704713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5-4B2B-A7C4-C2CB3D444AD0}"/>
            </c:ext>
          </c:extLst>
        </c:ser>
        <c:ser>
          <c:idx val="4"/>
          <c:order val="1"/>
          <c:tx>
            <c:strRef>
              <c:f>'Indeno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grafikai'!$D$26:$AL$26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5-4B2B-A7C4-C2CB3D444AD0}"/>
            </c:ext>
          </c:extLst>
        </c:ser>
        <c:ser>
          <c:idx val="5"/>
          <c:order val="2"/>
          <c:tx>
            <c:strRef>
              <c:f>'Indeno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grafikai'!$D$28:$AL$28</c:f>
              <c:numCache>
                <c:formatCode>0.0%</c:formatCode>
                <c:ptCount val="35"/>
                <c:pt idx="0">
                  <c:v>1.1530761376520119E-11</c:v>
                </c:pt>
                <c:pt idx="1">
                  <c:v>1.0907339654439108E-11</c:v>
                </c:pt>
                <c:pt idx="2">
                  <c:v>4.2926883737433582E-11</c:v>
                </c:pt>
                <c:pt idx="3">
                  <c:v>1.3467393327943966E-9</c:v>
                </c:pt>
                <c:pt idx="4">
                  <c:v>6.8308569200926224E-10</c:v>
                </c:pt>
                <c:pt idx="5">
                  <c:v>6.8974345382127137E-11</c:v>
                </c:pt>
                <c:pt idx="6">
                  <c:v>3.2155136879301863E-11</c:v>
                </c:pt>
                <c:pt idx="7">
                  <c:v>2.9891780990605051E-11</c:v>
                </c:pt>
                <c:pt idx="8">
                  <c:v>2.1743703230387327E-10</c:v>
                </c:pt>
                <c:pt idx="9">
                  <c:v>7.3865808920313326E-11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7.426813965740652E-11</c:v>
                </c:pt>
                <c:pt idx="22">
                  <c:v>8.9226282615074632E-10</c:v>
                </c:pt>
                <c:pt idx="23">
                  <c:v>1.3723958089339301E-9</c:v>
                </c:pt>
                <c:pt idx="24">
                  <c:v>1.9550563608375592E-9</c:v>
                </c:pt>
                <c:pt idx="25">
                  <c:v>2.6118979396965401E-9</c:v>
                </c:pt>
                <c:pt idx="26">
                  <c:v>2.9057052437346421E-9</c:v>
                </c:pt>
                <c:pt idx="27">
                  <c:v>2.8739454877021571E-9</c:v>
                </c:pt>
                <c:pt idx="28">
                  <c:v>2.9290536836583665E-9</c:v>
                </c:pt>
                <c:pt idx="29">
                  <c:v>4.0668150576560486E-9</c:v>
                </c:pt>
                <c:pt idx="30">
                  <c:v>6.472901971686274E-9</c:v>
                </c:pt>
                <c:pt idx="31">
                  <c:v>7.771624299712253E-9</c:v>
                </c:pt>
                <c:pt idx="32">
                  <c:v>9.4951821545363289E-9</c:v>
                </c:pt>
                <c:pt idx="33">
                  <c:v>1.4062894583919689E-8</c:v>
                </c:pt>
                <c:pt idx="34">
                  <c:v>1.6829711466891585E-8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A5-4B2B-A7C4-C2CB3D444AD0}"/>
            </c:ext>
          </c:extLst>
        </c:ser>
        <c:ser>
          <c:idx val="3"/>
          <c:order val="3"/>
          <c:tx>
            <c:strRef>
              <c:f>'Indeno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grafikai'!$D$25:$AL$25</c:f>
              <c:numCache>
                <c:formatCode>0.0%</c:formatCode>
                <c:ptCount val="35"/>
                <c:pt idx="0">
                  <c:v>7.5987772699638457E-3</c:v>
                </c:pt>
                <c:pt idx="1">
                  <c:v>8.1962605740596196E-3</c:v>
                </c:pt>
                <c:pt idx="2">
                  <c:v>1.0395359649005086E-2</c:v>
                </c:pt>
                <c:pt idx="3">
                  <c:v>6.4512145930371214E-3</c:v>
                </c:pt>
                <c:pt idx="4">
                  <c:v>5.5158257029062716E-3</c:v>
                </c:pt>
                <c:pt idx="5">
                  <c:v>7.6434375503040596E-3</c:v>
                </c:pt>
                <c:pt idx="6">
                  <c:v>7.7356918127883777E-3</c:v>
                </c:pt>
                <c:pt idx="7">
                  <c:v>8.2862413836125269E-3</c:v>
                </c:pt>
                <c:pt idx="8">
                  <c:v>8.6030182709848774E-3</c:v>
                </c:pt>
                <c:pt idx="9">
                  <c:v>6.8526129963915119E-3</c:v>
                </c:pt>
                <c:pt idx="10">
                  <c:v>5.7198246097943228E-3</c:v>
                </c:pt>
                <c:pt idx="11">
                  <c:v>5.861648476044248E-3</c:v>
                </c:pt>
                <c:pt idx="12">
                  <c:v>5.7440477665292563E-3</c:v>
                </c:pt>
                <c:pt idx="13">
                  <c:v>5.5574299347787293E-3</c:v>
                </c:pt>
                <c:pt idx="14">
                  <c:v>6.0120647755764296E-3</c:v>
                </c:pt>
                <c:pt idx="15">
                  <c:v>5.8058747588677186E-3</c:v>
                </c:pt>
                <c:pt idx="16">
                  <c:v>6.1838970373727627E-3</c:v>
                </c:pt>
                <c:pt idx="17">
                  <c:v>8.944954322613748E-3</c:v>
                </c:pt>
                <c:pt idx="18">
                  <c:v>8.8412091584087367E-3</c:v>
                </c:pt>
                <c:pt idx="19">
                  <c:v>7.1318654809230256E-3</c:v>
                </c:pt>
                <c:pt idx="20">
                  <c:v>8.8641820197910559E-3</c:v>
                </c:pt>
                <c:pt idx="21">
                  <c:v>9.4290197336465709E-3</c:v>
                </c:pt>
                <c:pt idx="22">
                  <c:v>1.0263277048832528E-2</c:v>
                </c:pt>
                <c:pt idx="23">
                  <c:v>1.1432923765840675E-2</c:v>
                </c:pt>
                <c:pt idx="24">
                  <c:v>1.4095711672470085E-2</c:v>
                </c:pt>
                <c:pt idx="25">
                  <c:v>1.6803754246347582E-2</c:v>
                </c:pt>
                <c:pt idx="26">
                  <c:v>1.9851280845413957E-2</c:v>
                </c:pt>
                <c:pt idx="27">
                  <c:v>2.1702691697141226E-2</c:v>
                </c:pt>
                <c:pt idx="28">
                  <c:v>2.2780361807872788E-2</c:v>
                </c:pt>
                <c:pt idx="29">
                  <c:v>2.5644336012185909E-2</c:v>
                </c:pt>
                <c:pt idx="30">
                  <c:v>2.446344876378026E-2</c:v>
                </c:pt>
                <c:pt idx="31">
                  <c:v>2.4113719965005158E-2</c:v>
                </c:pt>
                <c:pt idx="32">
                  <c:v>2.4106783520309198E-2</c:v>
                </c:pt>
                <c:pt idx="33">
                  <c:v>2.7940678334461927E-2</c:v>
                </c:pt>
                <c:pt idx="34">
                  <c:v>2.9448071148950324E-2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5-4B2B-A7C4-C2CB3D444AD0}"/>
            </c:ext>
          </c:extLst>
        </c:ser>
        <c:ser>
          <c:idx val="1"/>
          <c:order val="4"/>
          <c:tx>
            <c:strRef>
              <c:f>'Indeno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grafikai'!$D$22:$AL$22</c:f>
              <c:numCache>
                <c:formatCode>0.0%</c:formatCode>
                <c:ptCount val="35"/>
                <c:pt idx="0">
                  <c:v>1.4830944804972429E-5</c:v>
                </c:pt>
                <c:pt idx="1">
                  <c:v>1.2637469392729449E-5</c:v>
                </c:pt>
                <c:pt idx="2">
                  <c:v>1.3414651167947993E-5</c:v>
                </c:pt>
                <c:pt idx="3">
                  <c:v>1.8522971558454097E-5</c:v>
                </c:pt>
                <c:pt idx="4">
                  <c:v>1.635741599639038E-5</c:v>
                </c:pt>
                <c:pt idx="5">
                  <c:v>1.8418550883999769E-5</c:v>
                </c:pt>
                <c:pt idx="6">
                  <c:v>2.4590274309810933E-5</c:v>
                </c:pt>
                <c:pt idx="7">
                  <c:v>3.2131437633579293E-5</c:v>
                </c:pt>
                <c:pt idx="8">
                  <c:v>3.912639289013988E-5</c:v>
                </c:pt>
                <c:pt idx="9">
                  <c:v>2.4930903677280481E-5</c:v>
                </c:pt>
                <c:pt idx="10">
                  <c:v>3.2709504367142894E-5</c:v>
                </c:pt>
                <c:pt idx="11">
                  <c:v>4.0051324251046016E-5</c:v>
                </c:pt>
                <c:pt idx="12">
                  <c:v>3.5289810415292234E-5</c:v>
                </c:pt>
                <c:pt idx="13">
                  <c:v>3.5518339751193631E-5</c:v>
                </c:pt>
                <c:pt idx="14">
                  <c:v>4.2881014419396712E-5</c:v>
                </c:pt>
                <c:pt idx="15">
                  <c:v>4.2727216840152035E-5</c:v>
                </c:pt>
                <c:pt idx="16">
                  <c:v>3.490466327761514E-5</c:v>
                </c:pt>
                <c:pt idx="17">
                  <c:v>3.5018299089497224E-5</c:v>
                </c:pt>
                <c:pt idx="18">
                  <c:v>4.4479414794622673E-5</c:v>
                </c:pt>
                <c:pt idx="19">
                  <c:v>4.2586042262460535E-5</c:v>
                </c:pt>
                <c:pt idx="20">
                  <c:v>4.1842917640336964E-5</c:v>
                </c:pt>
                <c:pt idx="21">
                  <c:v>4.3503114709512478E-5</c:v>
                </c:pt>
                <c:pt idx="22">
                  <c:v>3.8991123621016249E-5</c:v>
                </c:pt>
                <c:pt idx="23">
                  <c:v>4.3877707425658811E-5</c:v>
                </c:pt>
                <c:pt idx="24">
                  <c:v>4.5100892170749555E-5</c:v>
                </c:pt>
                <c:pt idx="25">
                  <c:v>5.0575580024353935E-5</c:v>
                </c:pt>
                <c:pt idx="26">
                  <c:v>5.7214377885229569E-5</c:v>
                </c:pt>
                <c:pt idx="27">
                  <c:v>5.3901156660014664E-5</c:v>
                </c:pt>
                <c:pt idx="28">
                  <c:v>5.5298557193192164E-5</c:v>
                </c:pt>
                <c:pt idx="29">
                  <c:v>5.9660072055501941E-5</c:v>
                </c:pt>
                <c:pt idx="30">
                  <c:v>5.3143143793855345E-5</c:v>
                </c:pt>
                <c:pt idx="31">
                  <c:v>5.6237867027345072E-5</c:v>
                </c:pt>
                <c:pt idx="32">
                  <c:v>5.7422344210645623E-5</c:v>
                </c:pt>
                <c:pt idx="33">
                  <c:v>7.2897629073422087E-5</c:v>
                </c:pt>
                <c:pt idx="34">
                  <c:v>7.2071965284776896E-5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9-4C2C-AB7A-A649819832AD}"/>
            </c:ext>
          </c:extLst>
        </c:ser>
        <c:ser>
          <c:idx val="2"/>
          <c:order val="5"/>
          <c:tx>
            <c:strRef>
              <c:f>'Indeno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'Indeno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'Indeno grafikai'!$D$24:$AL$24</c:f>
              <c:numCache>
                <c:formatCode>0.0%</c:formatCode>
                <c:ptCount val="35"/>
                <c:pt idx="0">
                  <c:v>1.8590238088692184E-7</c:v>
                </c:pt>
                <c:pt idx="1">
                  <c:v>1.7585138957359161E-7</c:v>
                </c:pt>
                <c:pt idx="2">
                  <c:v>3.2441252265880303E-7</c:v>
                </c:pt>
                <c:pt idx="3">
                  <c:v>3.2292843965452046E-7</c:v>
                </c:pt>
                <c:pt idx="4">
                  <c:v>2.867945746647125E-7</c:v>
                </c:pt>
                <c:pt idx="5">
                  <c:v>2.9246712692754833E-7</c:v>
                </c:pt>
                <c:pt idx="6">
                  <c:v>2.9862599444080695E-7</c:v>
                </c:pt>
                <c:pt idx="7">
                  <c:v>3.5698090837515764E-7</c:v>
                </c:pt>
                <c:pt idx="8">
                  <c:v>3.9178647358843237E-7</c:v>
                </c:pt>
                <c:pt idx="9">
                  <c:v>4.1105554850932803E-7</c:v>
                </c:pt>
                <c:pt idx="10">
                  <c:v>4.326410659170374E-7</c:v>
                </c:pt>
                <c:pt idx="11">
                  <c:v>6.5412562175871451E-7</c:v>
                </c:pt>
                <c:pt idx="12">
                  <c:v>6.6234264764058148E-7</c:v>
                </c:pt>
                <c:pt idx="13">
                  <c:v>5.9346683621260738E-7</c:v>
                </c:pt>
                <c:pt idx="14">
                  <c:v>6.3372358927531195E-7</c:v>
                </c:pt>
                <c:pt idx="15">
                  <c:v>5.3563478796628236E-7</c:v>
                </c:pt>
                <c:pt idx="16">
                  <c:v>5.4244155388307881E-7</c:v>
                </c:pt>
                <c:pt idx="17">
                  <c:v>5.9395650517611279E-7</c:v>
                </c:pt>
                <c:pt idx="18">
                  <c:v>6.3500885609072887E-7</c:v>
                </c:pt>
                <c:pt idx="19">
                  <c:v>4.9113059164781689E-7</c:v>
                </c:pt>
                <c:pt idx="20">
                  <c:v>4.7252315156922159E-7</c:v>
                </c:pt>
                <c:pt idx="21">
                  <c:v>5.131549495107746E-7</c:v>
                </c:pt>
                <c:pt idx="22">
                  <c:v>5.1222854389341683E-7</c:v>
                </c:pt>
                <c:pt idx="23">
                  <c:v>4.7257403290017158E-7</c:v>
                </c:pt>
                <c:pt idx="24">
                  <c:v>6.0101852795327451E-7</c:v>
                </c:pt>
                <c:pt idx="25">
                  <c:v>6.3662918301710801E-7</c:v>
                </c:pt>
                <c:pt idx="26">
                  <c:v>5.5747596070474284E-7</c:v>
                </c:pt>
                <c:pt idx="27">
                  <c:v>6.4810925819119334E-7</c:v>
                </c:pt>
                <c:pt idx="28">
                  <c:v>7.5294162973487472E-7</c:v>
                </c:pt>
                <c:pt idx="29">
                  <c:v>7.3519565717626236E-7</c:v>
                </c:pt>
                <c:pt idx="30">
                  <c:v>7.627264935521382E-7</c:v>
                </c:pt>
                <c:pt idx="31">
                  <c:v>6.86921467116708E-7</c:v>
                </c:pt>
                <c:pt idx="32">
                  <c:v>7.3215079025797464E-7</c:v>
                </c:pt>
                <c:pt idx="33">
                  <c:v>1.0606605030182913E-6</c:v>
                </c:pt>
                <c:pt idx="34">
                  <c:v>5.0174900632033123E-7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9-4C2C-AB7A-A6498198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312421</xdr:colOff>
      <xdr:row>30</xdr:row>
      <xdr:rowOff>16826</xdr:rowOff>
    </xdr:from>
    <xdr:to>
      <xdr:col>25</xdr:col>
      <xdr:colOff>285750</xdr:colOff>
      <xdr:row>45</xdr:row>
      <xdr:rowOff>78740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7193021-FDA0-439A-9056-1EA7954FA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274320</xdr:colOff>
      <xdr:row>57</xdr:row>
      <xdr:rowOff>15240</xdr:rowOff>
    </xdr:from>
    <xdr:to>
      <xdr:col>10</xdr:col>
      <xdr:colOff>219075</xdr:colOff>
      <xdr:row>71</xdr:row>
      <xdr:rowOff>72391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A2E134AA-CCED-47B2-B14C-19A561A24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450851</xdr:colOff>
      <xdr:row>29</xdr:row>
      <xdr:rowOff>202246</xdr:rowOff>
    </xdr:from>
    <xdr:to>
      <xdr:col>20</xdr:col>
      <xdr:colOff>504190</xdr:colOff>
      <xdr:row>45</xdr:row>
      <xdr:rowOff>28575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008F18C-F0CA-469C-981D-9E4CBAC0B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56</xdr:row>
      <xdr:rowOff>200025</xdr:rowOff>
    </xdr:from>
    <xdr:to>
      <xdr:col>10</xdr:col>
      <xdr:colOff>102870</xdr:colOff>
      <xdr:row>71</xdr:row>
      <xdr:rowOff>24766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F42935D-B30D-4465-812C-1D3B9C518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205741</xdr:colOff>
      <xdr:row>31</xdr:row>
      <xdr:rowOff>29526</xdr:rowOff>
    </xdr:from>
    <xdr:to>
      <xdr:col>24</xdr:col>
      <xdr:colOff>158115</xdr:colOff>
      <xdr:row>46</xdr:row>
      <xdr:rowOff>55245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6D82B05-D2D3-448B-A017-D9D340DDB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56</xdr:row>
      <xdr:rowOff>200025</xdr:rowOff>
    </xdr:from>
    <xdr:to>
      <xdr:col>10</xdr:col>
      <xdr:colOff>169545</xdr:colOff>
      <xdr:row>71</xdr:row>
      <xdr:rowOff>24766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B25E021-B70B-4C4C-A50D-B31432915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30</xdr:row>
      <xdr:rowOff>126681</xdr:rowOff>
    </xdr:from>
    <xdr:to>
      <xdr:col>21</xdr:col>
      <xdr:colOff>226695</xdr:colOff>
      <xdr:row>45</xdr:row>
      <xdr:rowOff>180975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781DF24-0C84-4AE5-9197-9132BE8D4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57</xdr:row>
      <xdr:rowOff>9525</xdr:rowOff>
    </xdr:from>
    <xdr:to>
      <xdr:col>10</xdr:col>
      <xdr:colOff>198120</xdr:colOff>
      <xdr:row>71</xdr:row>
      <xdr:rowOff>62866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4F2D675-09A1-415B-85FE-5C17DCFC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31</xdr:row>
      <xdr:rowOff>94296</xdr:rowOff>
    </xdr:from>
    <xdr:to>
      <xdr:col>24</xdr:col>
      <xdr:colOff>596265</xdr:colOff>
      <xdr:row>46</xdr:row>
      <xdr:rowOff>123825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CBA0FEA-BF40-4252-B225-C2FFB5450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57</xdr:row>
      <xdr:rowOff>0</xdr:rowOff>
    </xdr:from>
    <xdr:to>
      <xdr:col>10</xdr:col>
      <xdr:colOff>179070</xdr:colOff>
      <xdr:row>71</xdr:row>
      <xdr:rowOff>53341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2D205E9E-FE69-464E-92AD-BAFC8B7FD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398463</xdr:colOff>
      <xdr:row>29</xdr:row>
      <xdr:rowOff>187958</xdr:rowOff>
    </xdr:from>
    <xdr:to>
      <xdr:col>22</xdr:col>
      <xdr:colOff>342265</xdr:colOff>
      <xdr:row>45</xdr:row>
      <xdr:rowOff>15875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AB55726-671B-4558-92BC-E1E60D6E7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57</xdr:row>
      <xdr:rowOff>76200</xdr:rowOff>
    </xdr:from>
    <xdr:to>
      <xdr:col>10</xdr:col>
      <xdr:colOff>217170</xdr:colOff>
      <xdr:row>71</xdr:row>
      <xdr:rowOff>129541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6AC9FBC5-EC46-4153-A991-A7B1DC86B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374650</xdr:colOff>
      <xdr:row>29</xdr:row>
      <xdr:rowOff>214946</xdr:rowOff>
    </xdr:from>
    <xdr:to>
      <xdr:col>20</xdr:col>
      <xdr:colOff>440689</xdr:colOff>
      <xdr:row>45</xdr:row>
      <xdr:rowOff>44450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6E8A7F2-5880-4F21-B86F-11273210D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56</xdr:row>
      <xdr:rowOff>200025</xdr:rowOff>
    </xdr:from>
    <xdr:to>
      <xdr:col>10</xdr:col>
      <xdr:colOff>93345</xdr:colOff>
      <xdr:row>71</xdr:row>
      <xdr:rowOff>24766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7873CDD-CC70-498B-BCED-2B59DC7C4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112396</xdr:colOff>
      <xdr:row>30</xdr:row>
      <xdr:rowOff>102551</xdr:rowOff>
    </xdr:from>
    <xdr:to>
      <xdr:col>22</xdr:col>
      <xdr:colOff>55245</xdr:colOff>
      <xdr:row>45</xdr:row>
      <xdr:rowOff>153670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600F136-C919-403C-86FB-3852E9D21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57</xdr:row>
      <xdr:rowOff>19050</xdr:rowOff>
    </xdr:from>
    <xdr:to>
      <xdr:col>10</xdr:col>
      <xdr:colOff>226695</xdr:colOff>
      <xdr:row>71</xdr:row>
      <xdr:rowOff>72391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3C07541-E543-47D7-803D-B1BC6F36F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Relationship Id="rId1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Doveikaite\OneDrive%20-%20Aplinkos%20apsaugos%20agent&#363;ra\Darbalaukis\NIIR\Informacin&#279;s%20santraukos\2021%20m\2021_POP_emisijos_taisyta_mat_vienetai_v2.xlsx" TargetMode="External"/><Relationship Id="rId1" Type="http://schemas.openxmlformats.org/officeDocument/2006/relationships/externalLinkPath" Target="file:///C:\Users\LauraDoveikaite\OneDrive%20-%20Aplinkos%20apsaugos%20agent&#363;ra\Darbalaukis\NIIR\Informacin&#279;s%20santraukos\2021%20m\2021_POP_emisijos_taisyta_mat_vienetai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2 analize LT"/>
      <sheetName val="SO2 grafikai"/>
      <sheetName val="NOx analize LT"/>
      <sheetName val="NOx grafikai"/>
      <sheetName val="KD2.5 analize LT"/>
      <sheetName val="KD2.5 grafikai"/>
      <sheetName val="NH3 analize LT"/>
      <sheetName val="NH3 grafikai"/>
      <sheetName val="NMVOC analize LT"/>
      <sheetName val="NMVOC grafikai"/>
    </sheetNames>
    <sheetDataSet>
      <sheetData sheetId="0">
        <row r="16">
          <cell r="A16" t="str">
            <v>ENERGIJOS GAMYBA</v>
          </cell>
        </row>
        <row r="77">
          <cell r="A77" t="str">
            <v>DEGALŲ / KURO GAMYBA IR PASKIRSTYMAS</v>
          </cell>
        </row>
        <row r="124">
          <cell r="A124" t="str">
            <v>KELIŲ TRANSPORTAS</v>
          </cell>
        </row>
        <row r="188">
          <cell r="A188" t="str">
            <v>NE KELIŲ TRANSPORTAS IR MECHANIZMAI</v>
          </cell>
        </row>
        <row r="314">
          <cell r="A314" t="str">
            <v>KITI PRAMONĖS PROCESAI</v>
          </cell>
        </row>
        <row r="339">
          <cell r="A339" t="str">
            <v>ATLIEKŲ TVARKYMAS</v>
          </cell>
        </row>
      </sheetData>
      <sheetData sheetId="1"/>
      <sheetData sheetId="2">
        <row r="37">
          <cell r="A37" t="str">
            <v>Viešoji elektros ir šilumos gamyba</v>
          </cell>
        </row>
      </sheetData>
      <sheetData sheetId="3"/>
      <sheetData sheetId="4">
        <row r="54">
          <cell r="A54" t="str">
            <v>Stacionarus kuro deginimas namų ūkiuose:</v>
          </cell>
        </row>
        <row r="339">
          <cell r="A339" t="str">
            <v xml:space="preserve">ŽEMĖS ŪKIO VEIKLOS </v>
          </cell>
        </row>
        <row r="372">
          <cell r="A372" t="str">
            <v>GAISRAI</v>
          </cell>
        </row>
      </sheetData>
      <sheetData sheetId="5"/>
      <sheetData sheetId="6">
        <row r="342">
          <cell r="A342" t="str">
            <v>Mėšlo tvarkymas tvartuose</v>
          </cell>
        </row>
      </sheetData>
      <sheetData sheetId="7"/>
      <sheetData sheetId="8">
        <row r="63">
          <cell r="A63" t="str">
            <v>Stacionarus kuro deginimas namų ūkiuose:</v>
          </cell>
        </row>
      </sheetData>
      <sheetData sheetId="9">
        <row r="2">
          <cell r="D2">
            <v>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DD_PCDF analizė LT"/>
      <sheetName val="PCDD_PCDF grafikai"/>
      <sheetName val="Benzo_a analizė LT"/>
      <sheetName val="Benzo_a grafikai"/>
      <sheetName val="Benzo_b analizė LT"/>
      <sheetName val="Benzo_b grafikai"/>
      <sheetName val="Benzo_k analizė LT"/>
      <sheetName val="Benzo_k grafikai"/>
      <sheetName val="Indeno analizė LT"/>
      <sheetName val="Indeno grafikai"/>
      <sheetName val="PAH analizė LT"/>
      <sheetName val="PAH grafikai"/>
      <sheetName val="HCB analizė LT"/>
      <sheetName val="HCB grafikai"/>
      <sheetName val="PCBs analizė LT"/>
      <sheetName val="PCBs grafikai"/>
    </sheetNames>
    <sheetDataSet>
      <sheetData sheetId="0"/>
      <sheetData sheetId="1">
        <row r="21">
          <cell r="C21" t="str">
            <v>ENERGIJOS GAMYBA</v>
          </cell>
        </row>
      </sheetData>
      <sheetData sheetId="2"/>
      <sheetData sheetId="3">
        <row r="21">
          <cell r="C21" t="str">
            <v>ENERGIJOS GAMYBA</v>
          </cell>
        </row>
      </sheetData>
      <sheetData sheetId="4"/>
      <sheetData sheetId="5">
        <row r="21">
          <cell r="C21" t="str">
            <v>ENERGIJOS GAMYBA</v>
          </cell>
        </row>
      </sheetData>
      <sheetData sheetId="6"/>
      <sheetData sheetId="7">
        <row r="21">
          <cell r="C21" t="str">
            <v>ENERGIJOS GAMYBA</v>
          </cell>
        </row>
      </sheetData>
      <sheetData sheetId="8"/>
      <sheetData sheetId="9">
        <row r="21">
          <cell r="C21" t="str">
            <v>ENERGIJOS GAMYBA</v>
          </cell>
        </row>
      </sheetData>
      <sheetData sheetId="10"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4.3191484000000002E-2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</sheetData>
      <sheetData sheetId="11">
        <row r="21">
          <cell r="C21" t="str">
            <v>ENERGIJOS GAMYBA</v>
          </cell>
        </row>
      </sheetData>
      <sheetData sheetId="12"/>
      <sheetData sheetId="13">
        <row r="21">
          <cell r="C21" t="str">
            <v>ENERGIJOS GAMYBA</v>
          </cell>
        </row>
      </sheetData>
      <sheetData sheetId="14">
        <row r="8">
          <cell r="D8">
            <v>5.995293092345551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5.2928157000000003E-2</v>
          </cell>
          <cell r="AI355">
            <v>0</v>
          </cell>
        </row>
      </sheetData>
      <sheetData sheetId="15">
        <row r="21">
          <cell r="C21" t="str">
            <v>ENERGIJOS GAMYBA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93D-DD94-41F9-BEE5-E0596B40F88B}">
  <dimension ref="A1:AR411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52" sqref="A52:XFD52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10" style="2" customWidth="1"/>
    <col min="37" max="37" width="9.54296875" style="2" customWidth="1"/>
    <col min="38" max="16384" width="9.1796875" style="2"/>
  </cols>
  <sheetData>
    <row r="1" spans="1:44" ht="20" x14ac:dyDescent="0.4">
      <c r="A1" s="1" t="s">
        <v>0</v>
      </c>
    </row>
    <row r="2" spans="1:44" x14ac:dyDescent="0.4">
      <c r="A2" s="2" t="s">
        <v>1</v>
      </c>
      <c r="B2" s="3" t="s">
        <v>2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23.282132957799998</v>
      </c>
      <c r="E8" s="10">
        <v>24.504056762899999</v>
      </c>
      <c r="F8" s="10">
        <v>14.703692046780001</v>
      </c>
      <c r="G8" s="10">
        <v>17.907818719000002</v>
      </c>
      <c r="H8" s="10">
        <v>16.521172342290001</v>
      </c>
      <c r="I8" s="10">
        <v>16.652455829720001</v>
      </c>
      <c r="J8" s="10">
        <v>17.946294264380001</v>
      </c>
      <c r="K8" s="10">
        <v>17.981747404940002</v>
      </c>
      <c r="L8" s="10">
        <v>17.495858237549999</v>
      </c>
      <c r="M8" s="10">
        <v>19.023683206180003</v>
      </c>
      <c r="N8" s="10">
        <v>18.43508298363</v>
      </c>
      <c r="O8" s="10">
        <v>19.053312879909999</v>
      </c>
      <c r="P8" s="10">
        <v>22.333028016820002</v>
      </c>
      <c r="Q8" s="10">
        <v>22.60774312289</v>
      </c>
      <c r="R8" s="10">
        <v>21.190879525499998</v>
      </c>
      <c r="S8" s="10">
        <v>23.07695812563</v>
      </c>
      <c r="T8" s="10">
        <v>23.923442362709999</v>
      </c>
      <c r="U8" s="10">
        <v>21.606987489519994</v>
      </c>
      <c r="V8" s="10">
        <v>21.331872217200001</v>
      </c>
      <c r="W8" s="10">
        <v>20.807886869200004</v>
      </c>
      <c r="X8" s="10">
        <v>20.9236283179</v>
      </c>
      <c r="Y8" s="10">
        <v>21.295805319900005</v>
      </c>
      <c r="Z8" s="10">
        <v>20.287719857549998</v>
      </c>
      <c r="AA8" s="10">
        <v>19.677014038799996</v>
      </c>
      <c r="AB8" s="10">
        <v>19.504236877590003</v>
      </c>
      <c r="AC8" s="10">
        <v>20.0603103232</v>
      </c>
      <c r="AD8" s="10">
        <v>17.0673620568</v>
      </c>
      <c r="AE8" s="10">
        <v>17.692619728699999</v>
      </c>
      <c r="AF8" s="10">
        <v>17.872526487799998</v>
      </c>
      <c r="AG8" s="10">
        <v>16.7252523125</v>
      </c>
      <c r="AH8" s="10">
        <v>15.944315915780001</v>
      </c>
      <c r="AI8" s="10">
        <v>16.75820543064</v>
      </c>
      <c r="AJ8" s="10">
        <v>15.267074591489999</v>
      </c>
      <c r="AK8" s="10">
        <v>14.005938275555623</v>
      </c>
      <c r="AL8" s="10">
        <v>13.705248738755625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5.2483327335807149E-2</v>
      </c>
      <c r="F11" s="15">
        <f t="shared" ref="F11:R11" si="0">(F8-$D$8)/$D$8</f>
        <v>-0.36845597121916795</v>
      </c>
      <c r="G11" s="15">
        <f t="shared" si="0"/>
        <v>-0.23083427315449162</v>
      </c>
      <c r="H11" s="15">
        <f t="shared" si="0"/>
        <v>-0.2903926640984556</v>
      </c>
      <c r="I11" s="15">
        <f t="shared" si="0"/>
        <v>-0.28475385567536321</v>
      </c>
      <c r="J11" s="15">
        <f t="shared" si="0"/>
        <v>-0.22918169495430105</v>
      </c>
      <c r="K11" s="15">
        <f t="shared" si="0"/>
        <v>-0.22765893324581574</v>
      </c>
      <c r="L11" s="15">
        <f t="shared" si="0"/>
        <v>-0.24852854894085108</v>
      </c>
      <c r="M11" s="15">
        <f t="shared" si="0"/>
        <v>-0.18290634107015208</v>
      </c>
      <c r="N11" s="15">
        <f t="shared" si="0"/>
        <v>-0.20818753947310209</v>
      </c>
      <c r="O11" s="15">
        <f t="shared" si="0"/>
        <v>-0.18163370536346227</v>
      </c>
      <c r="P11" s="15">
        <f t="shared" si="0"/>
        <v>-4.0765377583758984E-2</v>
      </c>
      <c r="Q11" s="15">
        <f t="shared" si="0"/>
        <v>-2.8965981601959026E-2</v>
      </c>
      <c r="R11" s="15">
        <f t="shared" si="0"/>
        <v>-8.9822244211494678E-2</v>
      </c>
      <c r="S11" s="15">
        <f>(S8-$D$8)/$D$8</f>
        <v>-8.8125444752801471E-3</v>
      </c>
      <c r="T11" s="15">
        <f t="shared" ref="T11:AL11" si="1">(T8-$D$8)/$D$8</f>
        <v>2.754513111287548E-2</v>
      </c>
      <c r="U11" s="15">
        <f t="shared" si="1"/>
        <v>-7.1949828278890363E-2</v>
      </c>
      <c r="V11" s="15">
        <f t="shared" si="1"/>
        <v>-8.3766411957827927E-2</v>
      </c>
      <c r="W11" s="15">
        <f t="shared" si="1"/>
        <v>-0.10627231160842031</v>
      </c>
      <c r="X11" s="15">
        <f t="shared" si="1"/>
        <v>-0.10130105537043803</v>
      </c>
      <c r="Y11" s="15">
        <f t="shared" si="1"/>
        <v>-8.5315535372137472E-2</v>
      </c>
      <c r="Z11" s="15">
        <f t="shared" si="1"/>
        <v>-0.12861420840081619</v>
      </c>
      <c r="AA11" s="15">
        <f t="shared" si="1"/>
        <v>-0.15484487291325311</v>
      </c>
      <c r="AB11" s="15">
        <f t="shared" si="1"/>
        <v>-0.16226589235005298</v>
      </c>
      <c r="AC11" s="15">
        <f t="shared" si="1"/>
        <v>-0.13838176426703297</v>
      </c>
      <c r="AD11" s="15">
        <f t="shared" si="1"/>
        <v>-0.26693305601615508</v>
      </c>
      <c r="AE11" s="15">
        <f t="shared" si="1"/>
        <v>-0.24007736916678832</v>
      </c>
      <c r="AF11" s="15">
        <f t="shared" si="1"/>
        <v>-0.23235012358211232</v>
      </c>
      <c r="AG11" s="15">
        <f t="shared" si="1"/>
        <v>-0.28162714546749923</v>
      </c>
      <c r="AH11" s="15">
        <f t="shared" si="1"/>
        <v>-0.31516945012384168</v>
      </c>
      <c r="AI11" s="15">
        <f t="shared" si="1"/>
        <v>-0.28021176319991536</v>
      </c>
      <c r="AJ11" s="15">
        <f t="shared" si="1"/>
        <v>-0.34425790716158539</v>
      </c>
      <c r="AK11" s="15">
        <f t="shared" si="1"/>
        <v>-0.3984254663890946</v>
      </c>
      <c r="AL11" s="15">
        <f t="shared" si="1"/>
        <v>-0.41134050030566116</v>
      </c>
    </row>
    <row r="12" spans="1:44" x14ac:dyDescent="0.4">
      <c r="A12" s="16" t="s">
        <v>27</v>
      </c>
      <c r="D12" s="10"/>
      <c r="E12" s="17">
        <f t="shared" ref="E12:AL12" si="2">(E8-D8)/D8</f>
        <v>5.2483327335807149E-2</v>
      </c>
      <c r="F12" s="17">
        <f t="shared" si="2"/>
        <v>-0.39994866200922674</v>
      </c>
      <c r="G12" s="17">
        <f t="shared" si="2"/>
        <v>0.21791306986204739</v>
      </c>
      <c r="H12" s="17">
        <f t="shared" si="2"/>
        <v>-7.7432455536239259E-2</v>
      </c>
      <c r="I12" s="17">
        <f t="shared" si="2"/>
        <v>7.9463784233972205E-3</v>
      </c>
      <c r="J12" s="17">
        <f t="shared" si="2"/>
        <v>7.7696554063266629E-2</v>
      </c>
      <c r="K12" s="17">
        <f t="shared" si="2"/>
        <v>1.9755131637604513E-3</v>
      </c>
      <c r="L12" s="17">
        <f t="shared" si="2"/>
        <v>-2.702124306653966E-2</v>
      </c>
      <c r="M12" s="17">
        <f t="shared" si="2"/>
        <v>8.7324951304815199E-2</v>
      </c>
      <c r="N12" s="17">
        <f t="shared" si="2"/>
        <v>-3.0940392360969887E-2</v>
      </c>
      <c r="O12" s="17">
        <f t="shared" si="2"/>
        <v>3.3535509269417195E-2</v>
      </c>
      <c r="P12" s="17">
        <f t="shared" si="2"/>
        <v>0.17213358944880219</v>
      </c>
      <c r="Q12" s="17">
        <f t="shared" si="2"/>
        <v>1.2300844554670218E-2</v>
      </c>
      <c r="R12" s="17">
        <f t="shared" si="2"/>
        <v>-6.2671607231570517E-2</v>
      </c>
      <c r="S12" s="17">
        <f t="shared" si="2"/>
        <v>8.9004262322401176E-2</v>
      </c>
      <c r="T12" s="17">
        <f t="shared" si="2"/>
        <v>3.6680927896639307E-2</v>
      </c>
      <c r="U12" s="17">
        <f t="shared" si="2"/>
        <v>-9.6827824276689956E-2</v>
      </c>
      <c r="V12" s="17">
        <f t="shared" si="2"/>
        <v>-1.2732699199896905E-2</v>
      </c>
      <c r="W12" s="17">
        <f t="shared" si="2"/>
        <v>-2.4563495536857022E-2</v>
      </c>
      <c r="X12" s="17">
        <f t="shared" si="2"/>
        <v>5.5623836013505784E-3</v>
      </c>
      <c r="Y12" s="17">
        <f t="shared" si="2"/>
        <v>1.7787402660063973E-2</v>
      </c>
      <c r="Z12" s="17">
        <f t="shared" si="2"/>
        <v>-4.7337278267095849E-2</v>
      </c>
      <c r="AA12" s="17">
        <f t="shared" si="2"/>
        <v>-3.0102240322622084E-2</v>
      </c>
      <c r="AB12" s="17">
        <f t="shared" si="2"/>
        <v>-8.7806595487152327E-3</v>
      </c>
      <c r="AC12" s="17">
        <f t="shared" si="2"/>
        <v>2.8510392336801155E-2</v>
      </c>
      <c r="AD12" s="17">
        <f t="shared" si="2"/>
        <v>-0.14919750583013749</v>
      </c>
      <c r="AE12" s="17">
        <f t="shared" si="2"/>
        <v>3.6634699013189463E-2</v>
      </c>
      <c r="AF12" s="17">
        <f t="shared" si="2"/>
        <v>1.0168463566091615E-2</v>
      </c>
      <c r="AG12" s="17">
        <f t="shared" si="2"/>
        <v>-6.4192053433695634E-2</v>
      </c>
      <c r="AH12" s="17">
        <f t="shared" si="2"/>
        <v>-4.6692054752223315E-2</v>
      </c>
      <c r="AI12" s="17">
        <f t="shared" si="2"/>
        <v>5.1045746908119007E-2</v>
      </c>
      <c r="AJ12" s="17">
        <f t="shared" si="2"/>
        <v>-8.8979147876041664E-2</v>
      </c>
      <c r="AK12" s="17">
        <f t="shared" si="2"/>
        <v>-8.2604975064269642E-2</v>
      </c>
      <c r="AL12" s="17">
        <f t="shared" si="2"/>
        <v>-2.1468717831263605E-2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19.151245736</v>
      </c>
      <c r="E23" s="10">
        <f t="shared" si="3"/>
        <v>20.231874173999998</v>
      </c>
      <c r="F23" s="10">
        <f t="shared" si="3"/>
        <v>10.486313120000002</v>
      </c>
      <c r="G23" s="10">
        <f t="shared" si="3"/>
        <v>13.009117999999999</v>
      </c>
      <c r="H23" s="10">
        <f t="shared" si="3"/>
        <v>12.134595000000001</v>
      </c>
      <c r="I23" s="10">
        <f t="shared" si="3"/>
        <v>11.866181000000001</v>
      </c>
      <c r="J23" s="10">
        <f t="shared" si="3"/>
        <v>12.917846999999998</v>
      </c>
      <c r="K23" s="10">
        <f t="shared" si="3"/>
        <v>12.965598</v>
      </c>
      <c r="L23" s="10">
        <f t="shared" si="3"/>
        <v>13.053133000000001</v>
      </c>
      <c r="M23" s="10">
        <f t="shared" si="3"/>
        <v>13.362479000000002</v>
      </c>
      <c r="N23" s="10">
        <f t="shared" si="3"/>
        <v>13.394565</v>
      </c>
      <c r="O23" s="10">
        <f t="shared" si="3"/>
        <v>13.811343214999999</v>
      </c>
      <c r="P23" s="10">
        <f t="shared" si="3"/>
        <v>14.033501179</v>
      </c>
      <c r="Q23" s="10">
        <f t="shared" si="3"/>
        <v>14.463471054300001</v>
      </c>
      <c r="R23" s="10">
        <f t="shared" si="3"/>
        <v>14.660325</v>
      </c>
      <c r="S23" s="10">
        <f t="shared" si="3"/>
        <v>15.044738702530001</v>
      </c>
      <c r="T23" s="10">
        <f t="shared" si="3"/>
        <v>15.571203999999998</v>
      </c>
      <c r="U23" s="10">
        <f t="shared" si="3"/>
        <v>14.817510206769997</v>
      </c>
      <c r="V23" s="10">
        <f t="shared" si="3"/>
        <v>15.041693</v>
      </c>
      <c r="W23" s="10">
        <f t="shared" si="3"/>
        <v>14.933805594999999</v>
      </c>
      <c r="X23" s="10">
        <f t="shared" si="3"/>
        <v>14.966385896</v>
      </c>
      <c r="Y23" s="10">
        <f t="shared" si="3"/>
        <v>14.481598982999998</v>
      </c>
      <c r="Z23" s="10">
        <f t="shared" si="3"/>
        <v>14.547245604</v>
      </c>
      <c r="AA23" s="10">
        <f t="shared" si="3"/>
        <v>14.18098752</v>
      </c>
      <c r="AB23" s="10">
        <f t="shared" si="3"/>
        <v>13.309795530000001</v>
      </c>
      <c r="AC23" s="10">
        <f t="shared" si="3"/>
        <v>13.03422213</v>
      </c>
      <c r="AD23" s="10">
        <f t="shared" si="3"/>
        <v>12.74768137</v>
      </c>
      <c r="AE23" s="10">
        <f t="shared" si="3"/>
        <v>12.857221809999999</v>
      </c>
      <c r="AF23" s="10">
        <f t="shared" si="3"/>
        <v>12.577365200000001</v>
      </c>
      <c r="AG23" s="10">
        <f t="shared" si="3"/>
        <v>11.697444000000001</v>
      </c>
      <c r="AH23" s="10">
        <f t="shared" si="3"/>
        <v>11.148088999999999</v>
      </c>
      <c r="AI23" s="10">
        <f t="shared" si="3"/>
        <v>11.727351000000001</v>
      </c>
      <c r="AJ23" s="10">
        <f t="shared" si="3"/>
        <v>10.674175</v>
      </c>
      <c r="AK23" s="10">
        <f t="shared" si="3"/>
        <v>9.5546787999999978</v>
      </c>
      <c r="AL23" s="10">
        <f t="shared" si="3"/>
        <v>9.4300370178000019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5.6426012850363125E-2</v>
      </c>
      <c r="F24" s="15">
        <f t="shared" si="4"/>
        <v>-0.45244746662677349</v>
      </c>
      <c r="G24" s="15">
        <f t="shared" si="4"/>
        <v>-0.32071687767309015</v>
      </c>
      <c r="H24" s="15">
        <f t="shared" si="4"/>
        <v>-0.36638090454921618</v>
      </c>
      <c r="I24" s="15">
        <f t="shared" si="4"/>
        <v>-0.38039638968789008</v>
      </c>
      <c r="J24" s="15">
        <f t="shared" si="4"/>
        <v>-0.32548267731130542</v>
      </c>
      <c r="K24" s="15">
        <f t="shared" si="4"/>
        <v>-0.3229893147040761</v>
      </c>
      <c r="L24" s="15">
        <f t="shared" si="4"/>
        <v>-0.31841859375951348</v>
      </c>
      <c r="M24" s="15">
        <f t="shared" si="4"/>
        <v>-0.30226580640226597</v>
      </c>
      <c r="N24" s="15">
        <f t="shared" si="4"/>
        <v>-0.30059040625115813</v>
      </c>
      <c r="O24" s="15">
        <f t="shared" si="4"/>
        <v>-0.2788279464746356</v>
      </c>
      <c r="P24" s="15">
        <f t="shared" si="4"/>
        <v>-0.26722776301594836</v>
      </c>
      <c r="Q24" s="15">
        <f t="shared" si="4"/>
        <v>-0.24477648850215761</v>
      </c>
      <c r="R24" s="15">
        <f t="shared" si="4"/>
        <v>-0.23449757775067795</v>
      </c>
      <c r="S24" s="20">
        <f t="shared" si="4"/>
        <v>-0.21442506091134828</v>
      </c>
      <c r="T24" s="15">
        <f t="shared" si="4"/>
        <v>-0.18693518872614825</v>
      </c>
      <c r="U24" s="15">
        <f t="shared" si="4"/>
        <v>-0.22629000687321152</v>
      </c>
      <c r="V24" s="15">
        <f t="shared" si="4"/>
        <v>-0.21458409508447651</v>
      </c>
      <c r="W24" s="15">
        <f t="shared" si="4"/>
        <v>-0.22021753567039087</v>
      </c>
      <c r="X24" s="15">
        <f t="shared" si="4"/>
        <v>-0.21851632513562352</v>
      </c>
      <c r="Y24" s="15">
        <f t="shared" si="4"/>
        <v>-0.2438299219471726</v>
      </c>
      <c r="Z24" s="15">
        <f t="shared" si="4"/>
        <v>-0.2404021229462647</v>
      </c>
      <c r="AA24" s="15">
        <f t="shared" si="4"/>
        <v>-0.25952662738053855</v>
      </c>
      <c r="AB24" s="15">
        <f t="shared" si="4"/>
        <v>-0.30501672249024497</v>
      </c>
      <c r="AC24" s="15">
        <f t="shared" si="4"/>
        <v>-0.31940604231824893</v>
      </c>
      <c r="AD24" s="15">
        <f t="shared" si="4"/>
        <v>-0.33436803298715706</v>
      </c>
      <c r="AE24" s="15">
        <f t="shared" si="4"/>
        <v>-0.32864827765061067</v>
      </c>
      <c r="AF24" s="15">
        <f t="shared" si="4"/>
        <v>-0.34326124924827184</v>
      </c>
      <c r="AG24" s="15">
        <f t="shared" si="4"/>
        <v>-0.38920714812763024</v>
      </c>
      <c r="AH24" s="15">
        <f t="shared" si="4"/>
        <v>-0.41789222729025305</v>
      </c>
      <c r="AI24" s="21">
        <f t="shared" si="4"/>
        <v>-0.38764552647584488</v>
      </c>
      <c r="AJ24" s="21">
        <f t="shared" si="4"/>
        <v>-0.4426380848983118</v>
      </c>
      <c r="AK24" s="21">
        <f t="shared" si="4"/>
        <v>-0.50109361387184503</v>
      </c>
      <c r="AL24" s="21">
        <f t="shared" si="4"/>
        <v>-0.50760189975142611</v>
      </c>
    </row>
    <row r="25" spans="1:38" x14ac:dyDescent="0.4">
      <c r="A25" s="16" t="s">
        <v>27</v>
      </c>
      <c r="D25" s="10"/>
      <c r="E25" s="17">
        <f t="shared" ref="E25:AL25" si="5">(E23-D23)/D23</f>
        <v>5.6426012850363125E-2</v>
      </c>
      <c r="F25" s="17">
        <f t="shared" si="5"/>
        <v>-0.48169343928226016</v>
      </c>
      <c r="G25" s="17">
        <f t="shared" si="5"/>
        <v>0.24058073139055727</v>
      </c>
      <c r="H25" s="17">
        <f t="shared" si="5"/>
        <v>-6.7223850225664669E-2</v>
      </c>
      <c r="I25" s="17">
        <f t="shared" si="5"/>
        <v>-2.2119732879424481E-2</v>
      </c>
      <c r="J25" s="17">
        <f t="shared" si="5"/>
        <v>8.8627166566901117E-2</v>
      </c>
      <c r="K25" s="17">
        <f t="shared" si="5"/>
        <v>3.6965138230853531E-3</v>
      </c>
      <c r="L25" s="17">
        <f t="shared" si="5"/>
        <v>6.7513276286987152E-3</v>
      </c>
      <c r="M25" s="17">
        <f t="shared" si="5"/>
        <v>2.3698984757146154E-2</v>
      </c>
      <c r="N25" s="17">
        <f t="shared" si="5"/>
        <v>2.4012011543664787E-3</v>
      </c>
      <c r="O25" s="17">
        <f t="shared" si="5"/>
        <v>3.1115472208317254E-2</v>
      </c>
      <c r="P25" s="17">
        <f t="shared" si="5"/>
        <v>1.6085181617869228E-2</v>
      </c>
      <c r="Q25" s="17">
        <f t="shared" si="5"/>
        <v>3.0638817057529188E-2</v>
      </c>
      <c r="R25" s="17">
        <f t="shared" si="5"/>
        <v>1.3610422073716138E-2</v>
      </c>
      <c r="S25" s="17">
        <f t="shared" si="5"/>
        <v>2.6221362932267921E-2</v>
      </c>
      <c r="T25" s="17">
        <f t="shared" si="5"/>
        <v>3.4993316127282681E-2</v>
      </c>
      <c r="U25" s="17">
        <f t="shared" si="5"/>
        <v>-4.8403051763370453E-2</v>
      </c>
      <c r="V25" s="17">
        <f t="shared" si="5"/>
        <v>1.5129585881950403E-2</v>
      </c>
      <c r="W25" s="17">
        <f t="shared" si="5"/>
        <v>-7.1725573045535087E-3</v>
      </c>
      <c r="X25" s="17">
        <f t="shared" si="5"/>
        <v>2.1816475909469078E-3</v>
      </c>
      <c r="Y25" s="17">
        <f t="shared" si="5"/>
        <v>-3.2391715432753161E-2</v>
      </c>
      <c r="Z25" s="17">
        <f t="shared" si="5"/>
        <v>4.5331058453604075E-3</v>
      </c>
      <c r="AA25" s="17">
        <f t="shared" si="5"/>
        <v>-2.5177143080563062E-2</v>
      </c>
      <c r="AB25" s="17">
        <f t="shared" si="5"/>
        <v>-6.1433802742673863E-2</v>
      </c>
      <c r="AC25" s="17">
        <f t="shared" si="5"/>
        <v>-2.0704555481627352E-2</v>
      </c>
      <c r="AD25" s="17">
        <f t="shared" si="5"/>
        <v>-2.1983725391673942E-2</v>
      </c>
      <c r="AE25" s="17">
        <f t="shared" si="5"/>
        <v>8.5929697190100206E-3</v>
      </c>
      <c r="AF25" s="17">
        <f t="shared" si="5"/>
        <v>-2.1766491559034384E-2</v>
      </c>
      <c r="AG25" s="17">
        <f t="shared" si="5"/>
        <v>-6.9960694152380973E-2</v>
      </c>
      <c r="AH25" s="22">
        <f t="shared" si="5"/>
        <v>-4.6963678560889198E-2</v>
      </c>
      <c r="AI25" s="23">
        <f t="shared" si="5"/>
        <v>5.1960654422475619E-2</v>
      </c>
      <c r="AJ25" s="23">
        <f t="shared" si="5"/>
        <v>-8.9805106029486159E-2</v>
      </c>
      <c r="AK25" s="23">
        <f t="shared" si="5"/>
        <v>-0.10487894380596179</v>
      </c>
      <c r="AL25" s="23">
        <f t="shared" si="5"/>
        <v>-1.3045104373366891E-2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0.69053299999999995</v>
      </c>
      <c r="E29" s="10">
        <f t="shared" si="6"/>
        <v>0.79808500000000004</v>
      </c>
      <c r="F29" s="10">
        <f t="shared" si="6"/>
        <v>0.57043999999999995</v>
      </c>
      <c r="G29" s="10">
        <f t="shared" si="6"/>
        <v>0.54771800000000004</v>
      </c>
      <c r="H29" s="10">
        <f t="shared" si="6"/>
        <v>0.46057500000000001</v>
      </c>
      <c r="I29" s="10">
        <f t="shared" si="6"/>
        <v>0.42134300000000002</v>
      </c>
      <c r="J29" s="10">
        <f t="shared" si="6"/>
        <v>0.40393800000000002</v>
      </c>
      <c r="K29" s="10">
        <f t="shared" si="6"/>
        <v>0.371313</v>
      </c>
      <c r="L29" s="10">
        <f t="shared" si="6"/>
        <v>0.43432799999999999</v>
      </c>
      <c r="M29" s="10">
        <f t="shared" si="6"/>
        <v>0.33287800000000001</v>
      </c>
      <c r="N29" s="10">
        <f t="shared" si="6"/>
        <v>0.32259300000000002</v>
      </c>
      <c r="O29" s="10">
        <f t="shared" si="6"/>
        <v>0.47030300000000003</v>
      </c>
      <c r="P29" s="10">
        <f t="shared" si="6"/>
        <v>0.5497550000000001</v>
      </c>
      <c r="Q29" s="10">
        <f t="shared" si="6"/>
        <v>0.62171900000000002</v>
      </c>
      <c r="R29" s="10">
        <f t="shared" si="6"/>
        <v>0.72655700000000001</v>
      </c>
      <c r="S29" s="10">
        <f t="shared" si="6"/>
        <v>0.69339499999999998</v>
      </c>
      <c r="T29" s="10">
        <f t="shared" si="6"/>
        <v>0.75961199999999995</v>
      </c>
      <c r="U29" s="10">
        <f t="shared" si="6"/>
        <v>0.77418200000000004</v>
      </c>
      <c r="V29" s="10">
        <f t="shared" si="6"/>
        <v>0.85141</v>
      </c>
      <c r="W29" s="10">
        <f t="shared" si="6"/>
        <v>0.98059299999999994</v>
      </c>
      <c r="X29" s="10">
        <f t="shared" si="6"/>
        <v>0.97393399999999997</v>
      </c>
      <c r="Y29" s="10">
        <f t="shared" si="6"/>
        <v>0.91014100000000009</v>
      </c>
      <c r="Z29" s="10">
        <f t="shared" si="6"/>
        <v>1.217093</v>
      </c>
      <c r="AA29" s="10">
        <f t="shared" si="6"/>
        <v>1.4096369999999998</v>
      </c>
      <c r="AB29" s="10">
        <f t="shared" si="6"/>
        <v>1.689098</v>
      </c>
      <c r="AC29" s="10">
        <f t="shared" si="6"/>
        <v>2.2377749999999996</v>
      </c>
      <c r="AD29" s="10">
        <f t="shared" si="6"/>
        <v>2.2975480000000004</v>
      </c>
      <c r="AE29" s="10">
        <f t="shared" si="6"/>
        <v>2.6872769999999999</v>
      </c>
      <c r="AF29" s="10">
        <f t="shared" si="6"/>
        <v>2.5752822000000002</v>
      </c>
      <c r="AG29" s="10">
        <f t="shared" si="6"/>
        <v>2.5487410000000001</v>
      </c>
      <c r="AH29" s="10">
        <f t="shared" si="6"/>
        <v>2.529471</v>
      </c>
      <c r="AI29" s="27">
        <f t="shared" si="6"/>
        <v>3.0773170000000003</v>
      </c>
      <c r="AJ29" s="27">
        <f t="shared" si="6"/>
        <v>2.606589</v>
      </c>
      <c r="AK29" s="27">
        <f t="shared" si="6"/>
        <v>2.6221649999999999</v>
      </c>
      <c r="AL29" s="27">
        <f t="shared" si="6"/>
        <v>2.4883230977999999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0.15575215087475922</v>
      </c>
      <c r="F30" s="15">
        <f t="shared" si="7"/>
        <v>-0.17391348422160854</v>
      </c>
      <c r="G30" s="15">
        <f t="shared" si="7"/>
        <v>-0.20681850107091179</v>
      </c>
      <c r="H30" s="15">
        <f t="shared" si="7"/>
        <v>-0.3330152215752179</v>
      </c>
      <c r="I30" s="15">
        <f t="shared" si="7"/>
        <v>-0.38982930576815294</v>
      </c>
      <c r="J30" s="15">
        <f t="shared" si="7"/>
        <v>-0.4150344733705702</v>
      </c>
      <c r="K30" s="15">
        <f t="shared" si="7"/>
        <v>-0.46228058615591139</v>
      </c>
      <c r="L30" s="15">
        <f t="shared" si="7"/>
        <v>-0.37102499084040874</v>
      </c>
      <c r="M30" s="15">
        <f t="shared" si="7"/>
        <v>-0.51794048944800608</v>
      </c>
      <c r="N30" s="15">
        <f t="shared" si="7"/>
        <v>-0.53283478124868755</v>
      </c>
      <c r="O30" s="15">
        <f t="shared" si="7"/>
        <v>-0.31892755306408227</v>
      </c>
      <c r="P30" s="15">
        <f t="shared" si="7"/>
        <v>-0.20386860584504993</v>
      </c>
      <c r="Q30" s="15">
        <f t="shared" si="7"/>
        <v>-9.9653456098405049E-2</v>
      </c>
      <c r="R30" s="15">
        <f t="shared" si="7"/>
        <v>5.2168397455299109E-2</v>
      </c>
      <c r="S30" s="20">
        <f t="shared" si="7"/>
        <v>4.1446245146865264E-3</v>
      </c>
      <c r="T30" s="15">
        <f t="shared" si="7"/>
        <v>0.10003721762754279</v>
      </c>
      <c r="U30" s="15">
        <f t="shared" si="7"/>
        <v>0.12113686094654433</v>
      </c>
      <c r="V30" s="15">
        <f t="shared" si="7"/>
        <v>0.23297510763424784</v>
      </c>
      <c r="W30" s="15">
        <f t="shared" si="7"/>
        <v>0.4200523363836341</v>
      </c>
      <c r="X30" s="15">
        <f t="shared" si="7"/>
        <v>0.41040906082692652</v>
      </c>
      <c r="Y30" s="15">
        <f t="shared" si="7"/>
        <v>0.31802679958814445</v>
      </c>
      <c r="Z30" s="15">
        <f t="shared" si="7"/>
        <v>0.76254139918005381</v>
      </c>
      <c r="AA30" s="15">
        <f t="shared" si="7"/>
        <v>1.0413752854678922</v>
      </c>
      <c r="AB30" s="15">
        <f t="shared" si="7"/>
        <v>1.4460786088427346</v>
      </c>
      <c r="AC30" s="15">
        <f t="shared" si="7"/>
        <v>2.2406488900602866</v>
      </c>
      <c r="AD30" s="15">
        <f t="shared" si="7"/>
        <v>2.3272095613098878</v>
      </c>
      <c r="AE30" s="15">
        <f t="shared" si="7"/>
        <v>2.8915982291939706</v>
      </c>
      <c r="AF30" s="15">
        <f t="shared" si="7"/>
        <v>2.7294122076714662</v>
      </c>
      <c r="AG30" s="15">
        <f t="shared" si="7"/>
        <v>2.6909763907010968</v>
      </c>
      <c r="AH30" s="15">
        <f t="shared" si="7"/>
        <v>2.6630704108275784</v>
      </c>
      <c r="AI30" s="21">
        <f t="shared" si="7"/>
        <v>3.4564372738160243</v>
      </c>
      <c r="AJ30" s="21">
        <f t="shared" si="7"/>
        <v>2.7747493602767723</v>
      </c>
      <c r="AK30" s="21">
        <f t="shared" si="7"/>
        <v>2.7973058492497826</v>
      </c>
      <c r="AL30" s="21">
        <f t="shared" si="7"/>
        <v>2.603481800000869</v>
      </c>
    </row>
    <row r="31" spans="1:38" x14ac:dyDescent="0.4">
      <c r="A31" s="16" t="s">
        <v>27</v>
      </c>
      <c r="D31" s="10"/>
      <c r="E31" s="17">
        <f t="shared" ref="E31:AL31" si="8">(E29-D29)/D29</f>
        <v>0.15575215087475922</v>
      </c>
      <c r="F31" s="17">
        <f t="shared" si="8"/>
        <v>-0.28523904095428443</v>
      </c>
      <c r="G31" s="17">
        <f t="shared" si="8"/>
        <v>-3.9832410069419941E-2</v>
      </c>
      <c r="H31" s="17">
        <f t="shared" si="8"/>
        <v>-0.15910194662216692</v>
      </c>
      <c r="I31" s="17">
        <f t="shared" si="8"/>
        <v>-8.5180480920588372E-2</v>
      </c>
      <c r="J31" s="17">
        <f t="shared" si="8"/>
        <v>-4.1308387703130237E-2</v>
      </c>
      <c r="K31" s="17">
        <f t="shared" si="8"/>
        <v>-8.076734548371288E-2</v>
      </c>
      <c r="L31" s="17">
        <f t="shared" si="8"/>
        <v>0.1697085747065144</v>
      </c>
      <c r="M31" s="17">
        <f t="shared" si="8"/>
        <v>-0.23357923044335155</v>
      </c>
      <c r="N31" s="17">
        <f t="shared" si="8"/>
        <v>-3.0897205582826104E-2</v>
      </c>
      <c r="O31" s="17">
        <f t="shared" si="8"/>
        <v>0.45788346306336469</v>
      </c>
      <c r="P31" s="17">
        <f t="shared" si="8"/>
        <v>0.16893789748311211</v>
      </c>
      <c r="Q31" s="17">
        <f t="shared" si="8"/>
        <v>0.1309019472310391</v>
      </c>
      <c r="R31" s="17">
        <f t="shared" si="8"/>
        <v>0.16862601915013051</v>
      </c>
      <c r="S31" s="17">
        <f t="shared" si="8"/>
        <v>-4.5642668090734827E-2</v>
      </c>
      <c r="T31" s="17">
        <f t="shared" si="8"/>
        <v>9.5496794756235584E-2</v>
      </c>
      <c r="U31" s="17">
        <f t="shared" si="8"/>
        <v>1.9180844957689035E-2</v>
      </c>
      <c r="V31" s="17">
        <f t="shared" si="8"/>
        <v>9.9754321335293203E-2</v>
      </c>
      <c r="W31" s="17">
        <f t="shared" si="8"/>
        <v>0.15172830951010668</v>
      </c>
      <c r="X31" s="17">
        <f t="shared" si="8"/>
        <v>-6.7907888389984131E-3</v>
      </c>
      <c r="Y31" s="17">
        <f t="shared" si="8"/>
        <v>-6.5500331644649315E-2</v>
      </c>
      <c r="Z31" s="17">
        <f t="shared" si="8"/>
        <v>0.33725763370730455</v>
      </c>
      <c r="AA31" s="17">
        <f t="shared" si="8"/>
        <v>0.1581999074844731</v>
      </c>
      <c r="AB31" s="17">
        <f t="shared" si="8"/>
        <v>0.1982503296948081</v>
      </c>
      <c r="AC31" s="17">
        <f t="shared" si="8"/>
        <v>0.32483431985592287</v>
      </c>
      <c r="AD31" s="17">
        <f t="shared" si="8"/>
        <v>2.6710907039358626E-2</v>
      </c>
      <c r="AE31" s="17">
        <f t="shared" si="8"/>
        <v>0.16962822974753933</v>
      </c>
      <c r="AF31" s="17">
        <f t="shared" si="8"/>
        <v>-4.1675941854896141E-2</v>
      </c>
      <c r="AG31" s="17">
        <f t="shared" si="8"/>
        <v>-1.0306132663830023E-2</v>
      </c>
      <c r="AH31" s="22">
        <f t="shared" si="8"/>
        <v>-7.5605956038687803E-3</v>
      </c>
      <c r="AI31" s="23">
        <f t="shared" si="8"/>
        <v>0.21658520694643277</v>
      </c>
      <c r="AJ31" s="23">
        <f t="shared" si="8"/>
        <v>-0.15296701639772575</v>
      </c>
      <c r="AK31" s="23">
        <f t="shared" si="8"/>
        <v>5.9756256164665055E-3</v>
      </c>
      <c r="AL31" s="23">
        <f t="shared" si="8"/>
        <v>-5.1042517232897218E-2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0.69053299999999995</v>
      </c>
      <c r="E33" s="2">
        <v>0.79808500000000004</v>
      </c>
      <c r="F33" s="2">
        <v>0.57043999999999995</v>
      </c>
      <c r="G33" s="2">
        <v>0.54771800000000004</v>
      </c>
      <c r="H33" s="2">
        <v>0.46057500000000001</v>
      </c>
      <c r="I33" s="2">
        <v>0.37094300000000002</v>
      </c>
      <c r="J33" s="2">
        <v>0.38833800000000002</v>
      </c>
      <c r="K33" s="2">
        <v>0.367313</v>
      </c>
      <c r="L33" s="2">
        <v>0.41922799999999999</v>
      </c>
      <c r="M33" s="2">
        <v>0.31407800000000002</v>
      </c>
      <c r="N33" s="2">
        <v>0.30369299999999999</v>
      </c>
      <c r="O33" s="2">
        <v>0.44680300000000001</v>
      </c>
      <c r="P33" s="2">
        <v>0.54415500000000006</v>
      </c>
      <c r="Q33" s="2">
        <v>0.60251900000000003</v>
      </c>
      <c r="R33" s="2">
        <v>0.72325700000000004</v>
      </c>
      <c r="S33" s="2">
        <v>0.68769499999999995</v>
      </c>
      <c r="T33" s="2">
        <v>0.75511200000000001</v>
      </c>
      <c r="U33" s="2">
        <v>0.77238200000000001</v>
      </c>
      <c r="V33" s="2">
        <v>0.85114000000000001</v>
      </c>
      <c r="W33" s="2">
        <v>0.97949299999999995</v>
      </c>
      <c r="X33" s="2">
        <v>0.97168399999999999</v>
      </c>
      <c r="Y33" s="2">
        <v>0.90361100000000005</v>
      </c>
      <c r="Z33" s="2">
        <v>1.2059230000000001</v>
      </c>
      <c r="AA33" s="2">
        <v>1.3984669999999999</v>
      </c>
      <c r="AB33" s="2">
        <v>1.6856329999999999</v>
      </c>
      <c r="AC33" s="2">
        <v>2.2363339999999998</v>
      </c>
      <c r="AD33" s="2">
        <v>2.2968380000000002</v>
      </c>
      <c r="AE33" s="2">
        <v>2.6868669999999999</v>
      </c>
      <c r="AF33" s="2">
        <v>2.575272</v>
      </c>
      <c r="AG33" s="2">
        <v>2.5475110000000001</v>
      </c>
      <c r="AH33" s="2">
        <v>2.5290509999999999</v>
      </c>
      <c r="AI33" s="28">
        <v>3.0749170000000001</v>
      </c>
      <c r="AJ33" s="2">
        <v>2.6057890000000001</v>
      </c>
      <c r="AK33" s="2">
        <v>2.620965</v>
      </c>
      <c r="AL33" s="2">
        <v>2.4883229999999998</v>
      </c>
    </row>
    <row r="34" spans="1:38" x14ac:dyDescent="0.4">
      <c r="A34" s="2" t="s">
        <v>41</v>
      </c>
      <c r="B34" s="2" t="s">
        <v>42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29">
        <v>5.04E-2</v>
      </c>
      <c r="J34" s="29">
        <v>1.5599999999999999E-2</v>
      </c>
      <c r="K34" s="29">
        <v>4.0000000000000001E-3</v>
      </c>
      <c r="L34" s="29">
        <v>1.5100000000000001E-2</v>
      </c>
      <c r="M34" s="29">
        <v>1.8800000000000001E-2</v>
      </c>
      <c r="N34" s="29">
        <v>1.89E-2</v>
      </c>
      <c r="O34" s="29">
        <v>2.35E-2</v>
      </c>
      <c r="P34" s="29">
        <v>5.5999999999999999E-3</v>
      </c>
      <c r="Q34" s="29">
        <v>1.9199999999999998E-2</v>
      </c>
      <c r="R34" s="29">
        <v>3.3E-3</v>
      </c>
      <c r="S34" s="29">
        <v>5.7000000000000002E-3</v>
      </c>
      <c r="T34" s="29">
        <v>4.4999999999999997E-3</v>
      </c>
      <c r="U34" s="29">
        <v>1.8E-3</v>
      </c>
      <c r="V34" s="29">
        <v>2.7E-4</v>
      </c>
      <c r="W34" s="29">
        <v>1.1000000000000001E-3</v>
      </c>
      <c r="X34" s="29">
        <v>2.2499999999999998E-3</v>
      </c>
      <c r="Y34" s="29">
        <v>6.5300000000000002E-3</v>
      </c>
      <c r="Z34" s="29">
        <v>1.1169999999999999E-2</v>
      </c>
      <c r="AA34" s="29">
        <v>1.1169999999999999E-2</v>
      </c>
      <c r="AB34" s="29">
        <v>3.4650000000000002E-3</v>
      </c>
      <c r="AC34" s="29">
        <v>1.441E-3</v>
      </c>
      <c r="AD34" s="29">
        <v>7.1000000000000002E-4</v>
      </c>
      <c r="AE34" s="29">
        <v>4.0999999999999999E-4</v>
      </c>
      <c r="AF34" s="29">
        <v>1.0200000000000001E-5</v>
      </c>
      <c r="AG34" s="29">
        <v>1.23E-3</v>
      </c>
      <c r="AH34" s="29">
        <v>4.2000000000000002E-4</v>
      </c>
      <c r="AI34" s="30">
        <v>2.3999999999999998E-3</v>
      </c>
      <c r="AJ34" s="2">
        <v>8.0000000000000004E-4</v>
      </c>
      <c r="AK34" s="2">
        <v>1.1999999999999999E-3</v>
      </c>
      <c r="AL34" s="2">
        <v>9.7800000000000002E-8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2.017E-2</v>
      </c>
      <c r="E37" s="10">
        <f t="shared" si="9"/>
        <v>2.5690000000000001E-2</v>
      </c>
      <c r="F37" s="10">
        <f t="shared" si="9"/>
        <v>1.5855000000000001E-2</v>
      </c>
      <c r="G37" s="10">
        <f t="shared" si="9"/>
        <v>1.7763000000000001E-2</v>
      </c>
      <c r="H37" s="10">
        <f t="shared" si="9"/>
        <v>1.1743E-2</v>
      </c>
      <c r="I37" s="10">
        <f t="shared" si="9"/>
        <v>9.2329999999999999E-3</v>
      </c>
      <c r="J37" s="10">
        <f t="shared" si="9"/>
        <v>1.0938E-2</v>
      </c>
      <c r="K37" s="10">
        <f t="shared" si="9"/>
        <v>1.3393E-2</v>
      </c>
      <c r="L37" s="10">
        <f t="shared" si="9"/>
        <v>1.4193000000000001E-2</v>
      </c>
      <c r="M37" s="10">
        <f t="shared" si="9"/>
        <v>1.2194999999999999E-2</v>
      </c>
      <c r="N37" s="10">
        <f t="shared" si="9"/>
        <v>1.2248E-2</v>
      </c>
      <c r="O37" s="10">
        <f t="shared" si="9"/>
        <v>1.5288E-2</v>
      </c>
      <c r="P37" s="10">
        <f t="shared" si="9"/>
        <v>1.524E-2</v>
      </c>
      <c r="Q37" s="10">
        <f t="shared" si="9"/>
        <v>1.2898E-2</v>
      </c>
      <c r="R37" s="10">
        <f t="shared" si="9"/>
        <v>1.4538000000000001E-2</v>
      </c>
      <c r="S37" s="10">
        <f t="shared" si="9"/>
        <v>2.5578E-2</v>
      </c>
      <c r="T37" s="10">
        <f t="shared" si="9"/>
        <v>2.581E-2</v>
      </c>
      <c r="U37" s="10">
        <f t="shared" si="9"/>
        <v>2.2185E-2</v>
      </c>
      <c r="V37" s="10">
        <f t="shared" si="9"/>
        <v>2.2863000000000001E-2</v>
      </c>
      <c r="W37" s="10">
        <f t="shared" si="9"/>
        <v>2.1478000000000001E-2</v>
      </c>
      <c r="X37" s="10">
        <f t="shared" si="9"/>
        <v>1.516E-2</v>
      </c>
      <c r="Y37" s="10">
        <f t="shared" si="9"/>
        <v>1.5122999999999999E-2</v>
      </c>
      <c r="Z37" s="10">
        <f t="shared" si="9"/>
        <v>1.2E-2</v>
      </c>
      <c r="AA37" s="10">
        <f t="shared" si="9"/>
        <v>8.9999999999999993E-3</v>
      </c>
      <c r="AB37" s="10">
        <f t="shared" si="9"/>
        <v>7.2329999999999998E-3</v>
      </c>
      <c r="AC37" s="10">
        <f t="shared" si="9"/>
        <v>9.0019999999999996E-3</v>
      </c>
      <c r="AD37" s="10">
        <f t="shared" si="9"/>
        <v>6.9649999999999998E-3</v>
      </c>
      <c r="AE37" s="10">
        <f t="shared" si="9"/>
        <v>5.3249999999999999E-3</v>
      </c>
      <c r="AF37" s="10">
        <f t="shared" si="9"/>
        <v>4.7060000000000001E-3</v>
      </c>
      <c r="AG37" s="10">
        <f t="shared" si="9"/>
        <v>2.8770000000000002E-3</v>
      </c>
      <c r="AH37" s="10">
        <f t="shared" si="9"/>
        <v>5.1650000000000003E-3</v>
      </c>
      <c r="AI37" s="27">
        <f t="shared" si="9"/>
        <v>3.0070000000000001E-3</v>
      </c>
      <c r="AJ37" s="27">
        <f t="shared" si="9"/>
        <v>7.3680000000000004E-3</v>
      </c>
      <c r="AK37" s="27">
        <f t="shared" si="9"/>
        <v>4.4079999999999996E-3</v>
      </c>
      <c r="AL37" s="27">
        <f t="shared" si="9"/>
        <v>4.9109999999999996E-3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0.27367377293009421</v>
      </c>
      <c r="F38" s="15">
        <f t="shared" si="10"/>
        <v>-0.21393158155676745</v>
      </c>
      <c r="G38" s="15">
        <f t="shared" si="10"/>
        <v>-0.11933564700049576</v>
      </c>
      <c r="H38" s="15">
        <f t="shared" si="10"/>
        <v>-0.41779871095686666</v>
      </c>
      <c r="I38" s="15">
        <f t="shared" si="10"/>
        <v>-0.54224095190877541</v>
      </c>
      <c r="J38" s="15">
        <f t="shared" si="10"/>
        <v>-0.45770946950917207</v>
      </c>
      <c r="K38" s="15">
        <f t="shared" si="10"/>
        <v>-0.33599405057015369</v>
      </c>
      <c r="L38" s="15">
        <f t="shared" si="10"/>
        <v>-0.29633118492811106</v>
      </c>
      <c r="M38" s="15">
        <f t="shared" si="10"/>
        <v>-0.39538919186911259</v>
      </c>
      <c r="N38" s="15">
        <f t="shared" si="10"/>
        <v>-0.39276152702032724</v>
      </c>
      <c r="O38" s="15">
        <f t="shared" si="10"/>
        <v>-0.24204263758056524</v>
      </c>
      <c r="P38" s="15">
        <f t="shared" si="10"/>
        <v>-0.24442240951908778</v>
      </c>
      <c r="Q38" s="15">
        <f t="shared" si="10"/>
        <v>-0.3605354486861676</v>
      </c>
      <c r="R38" s="15">
        <f t="shared" si="10"/>
        <v>-0.27922657411998014</v>
      </c>
      <c r="S38" s="20">
        <f t="shared" si="10"/>
        <v>0.26812097174020821</v>
      </c>
      <c r="T38" s="15">
        <f t="shared" si="10"/>
        <v>0.27962320277640057</v>
      </c>
      <c r="U38" s="15">
        <f t="shared" si="10"/>
        <v>9.9900842835894857E-2</v>
      </c>
      <c r="V38" s="15">
        <f t="shared" si="10"/>
        <v>0.13351512146752606</v>
      </c>
      <c r="W38" s="15">
        <f t="shared" si="10"/>
        <v>6.4848785324739713E-2</v>
      </c>
      <c r="X38" s="15">
        <f t="shared" si="10"/>
        <v>-0.24838869608329203</v>
      </c>
      <c r="Y38" s="15">
        <f t="shared" si="10"/>
        <v>-0.25022310361923655</v>
      </c>
      <c r="Z38" s="15">
        <f t="shared" si="10"/>
        <v>-0.40505701536936045</v>
      </c>
      <c r="AA38" s="15">
        <f t="shared" si="10"/>
        <v>-0.55379276152702039</v>
      </c>
      <c r="AB38" s="15">
        <f t="shared" si="10"/>
        <v>-0.64139811601388197</v>
      </c>
      <c r="AC38" s="15">
        <f t="shared" si="10"/>
        <v>-0.55369360436291526</v>
      </c>
      <c r="AD38" s="15">
        <f t="shared" si="10"/>
        <v>-0.65468517600396636</v>
      </c>
      <c r="AE38" s="15">
        <f t="shared" si="10"/>
        <v>-0.73599405057015366</v>
      </c>
      <c r="AF38" s="15">
        <f t="shared" si="10"/>
        <v>-0.7666831928606842</v>
      </c>
      <c r="AG38" s="15">
        <f t="shared" si="10"/>
        <v>-0.85736241943480407</v>
      </c>
      <c r="AH38" s="15">
        <f t="shared" si="10"/>
        <v>-0.74392662369856222</v>
      </c>
      <c r="AI38" s="21">
        <f t="shared" si="10"/>
        <v>-0.85091720376797231</v>
      </c>
      <c r="AJ38" s="21">
        <f t="shared" si="10"/>
        <v>-0.63470500743678737</v>
      </c>
      <c r="AK38" s="21">
        <f t="shared" si="10"/>
        <v>-0.78145761031234517</v>
      </c>
      <c r="AL38" s="21">
        <f t="shared" si="10"/>
        <v>-0.75651958353991078</v>
      </c>
    </row>
    <row r="39" spans="1:38" x14ac:dyDescent="0.4">
      <c r="A39" s="16" t="s">
        <v>27</v>
      </c>
      <c r="D39" s="10"/>
      <c r="E39" s="17">
        <f t="shared" ref="E39:AL39" si="11">(E37-D37)/D37</f>
        <v>0.27367377293009421</v>
      </c>
      <c r="F39" s="17">
        <f t="shared" si="11"/>
        <v>-0.38283378746594005</v>
      </c>
      <c r="G39" s="17">
        <f t="shared" si="11"/>
        <v>0.12034058656575213</v>
      </c>
      <c r="H39" s="17">
        <f t="shared" si="11"/>
        <v>-0.33890671620784779</v>
      </c>
      <c r="I39" s="17">
        <f t="shared" si="11"/>
        <v>-0.21374435834113942</v>
      </c>
      <c r="J39" s="17">
        <f t="shared" si="11"/>
        <v>0.1846637062709845</v>
      </c>
      <c r="K39" s="17">
        <f t="shared" si="11"/>
        <v>0.22444688242823191</v>
      </c>
      <c r="L39" s="17">
        <f t="shared" si="11"/>
        <v>5.9732696184574059E-2</v>
      </c>
      <c r="M39" s="17">
        <f t="shared" si="11"/>
        <v>-0.1407736207989855</v>
      </c>
      <c r="N39" s="17">
        <f t="shared" si="11"/>
        <v>4.3460434604346834E-3</v>
      </c>
      <c r="O39" s="17">
        <f t="shared" si="11"/>
        <v>0.24820378837361196</v>
      </c>
      <c r="P39" s="17">
        <f t="shared" si="11"/>
        <v>-3.139717425431674E-3</v>
      </c>
      <c r="Q39" s="17">
        <f t="shared" si="11"/>
        <v>-0.15367454068241471</v>
      </c>
      <c r="R39" s="17">
        <f t="shared" si="11"/>
        <v>0.12715149635602427</v>
      </c>
      <c r="S39" s="17">
        <f t="shared" si="11"/>
        <v>0.75938918695831603</v>
      </c>
      <c r="T39" s="17">
        <f t="shared" si="11"/>
        <v>9.0702947845804818E-3</v>
      </c>
      <c r="U39" s="17">
        <f t="shared" si="11"/>
        <v>-0.14044943820224717</v>
      </c>
      <c r="V39" s="17">
        <f t="shared" si="11"/>
        <v>3.0561189993238744E-2</v>
      </c>
      <c r="W39" s="17">
        <f t="shared" si="11"/>
        <v>-6.0578226829375005E-2</v>
      </c>
      <c r="X39" s="17">
        <f t="shared" si="11"/>
        <v>-0.29416146754818889</v>
      </c>
      <c r="Y39" s="17">
        <f t="shared" si="11"/>
        <v>-2.4406332453826237E-3</v>
      </c>
      <c r="Z39" s="17">
        <f t="shared" si="11"/>
        <v>-0.20650664550684383</v>
      </c>
      <c r="AA39" s="17">
        <f t="shared" si="11"/>
        <v>-0.25000000000000006</v>
      </c>
      <c r="AB39" s="17">
        <f t="shared" si="11"/>
        <v>-0.19633333333333328</v>
      </c>
      <c r="AC39" s="17">
        <f t="shared" si="11"/>
        <v>0.24457348264896997</v>
      </c>
      <c r="AD39" s="17">
        <f t="shared" si="11"/>
        <v>-0.22628304821150855</v>
      </c>
      <c r="AE39" s="17">
        <f t="shared" si="11"/>
        <v>-0.23546302943287867</v>
      </c>
      <c r="AF39" s="17">
        <f t="shared" si="11"/>
        <v>-0.11624413145539902</v>
      </c>
      <c r="AG39" s="17">
        <f t="shared" si="11"/>
        <v>-0.38865278368040795</v>
      </c>
      <c r="AH39" s="22">
        <f t="shared" si="11"/>
        <v>0.79527285366701428</v>
      </c>
      <c r="AI39" s="23">
        <f t="shared" si="11"/>
        <v>-0.41781219748305909</v>
      </c>
      <c r="AJ39" s="23">
        <f t="shared" si="11"/>
        <v>1.4502826737612238</v>
      </c>
      <c r="AK39" s="23">
        <f t="shared" si="11"/>
        <v>-0.40173724212812167</v>
      </c>
      <c r="AL39" s="23">
        <f t="shared" si="11"/>
        <v>0.11411070780399274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9">
        <v>2.017E-2</v>
      </c>
      <c r="E41" s="39">
        <v>2.5690000000000001E-2</v>
      </c>
      <c r="F41" s="39">
        <v>1.5855000000000001E-2</v>
      </c>
      <c r="G41" s="39">
        <v>1.7763000000000001E-2</v>
      </c>
      <c r="H41" s="39">
        <v>1.1743E-2</v>
      </c>
      <c r="I41" s="39">
        <v>9.2329999999999999E-3</v>
      </c>
      <c r="J41" s="39">
        <v>1.0938E-2</v>
      </c>
      <c r="K41" s="39">
        <v>1.3393E-2</v>
      </c>
      <c r="L41" s="39">
        <v>1.4193000000000001E-2</v>
      </c>
      <c r="M41" s="39">
        <v>1.2194999999999999E-2</v>
      </c>
      <c r="N41" s="39">
        <v>1.2248E-2</v>
      </c>
      <c r="O41" s="39">
        <v>1.5288E-2</v>
      </c>
      <c r="P41" s="39">
        <v>1.524E-2</v>
      </c>
      <c r="Q41" s="39">
        <v>1.2898E-2</v>
      </c>
      <c r="R41" s="39">
        <v>1.4538000000000001E-2</v>
      </c>
      <c r="S41" s="39">
        <v>2.5578E-2</v>
      </c>
      <c r="T41" s="39">
        <v>2.581E-2</v>
      </c>
      <c r="U41" s="39">
        <v>2.2185E-2</v>
      </c>
      <c r="V41" s="39">
        <v>2.2863000000000001E-2</v>
      </c>
      <c r="W41" s="39">
        <v>2.1478000000000001E-2</v>
      </c>
      <c r="X41" s="39">
        <v>1.516E-2</v>
      </c>
      <c r="Y41" s="39">
        <v>1.5122999999999999E-2</v>
      </c>
      <c r="Z41" s="39">
        <v>1.2E-2</v>
      </c>
      <c r="AA41" s="39">
        <v>8.9999999999999993E-3</v>
      </c>
      <c r="AB41" s="39">
        <v>7.2329999999999998E-3</v>
      </c>
      <c r="AC41" s="39">
        <v>9.0019999999999996E-3</v>
      </c>
      <c r="AD41" s="39">
        <v>6.9649999999999998E-3</v>
      </c>
      <c r="AE41" s="39">
        <v>5.3249999999999999E-3</v>
      </c>
      <c r="AF41" s="39">
        <v>4.7060000000000001E-3</v>
      </c>
      <c r="AG41" s="39">
        <v>2.8770000000000002E-3</v>
      </c>
      <c r="AH41" s="39">
        <v>5.1650000000000003E-3</v>
      </c>
      <c r="AI41" s="55">
        <v>3.0070000000000001E-3</v>
      </c>
      <c r="AJ41" s="39">
        <v>7.3680000000000004E-3</v>
      </c>
      <c r="AK41" s="39">
        <v>4.4079999999999996E-3</v>
      </c>
      <c r="AL41" s="2">
        <v>4.9109999999999996E-3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0.48965373599999995</v>
      </c>
      <c r="E44" s="10">
        <f t="shared" si="12"/>
        <v>0.55582117399999997</v>
      </c>
      <c r="F44" s="10">
        <f t="shared" si="12"/>
        <v>0.39544411999999995</v>
      </c>
      <c r="G44" s="10">
        <f t="shared" si="12"/>
        <v>0.38178499999999999</v>
      </c>
      <c r="H44" s="10">
        <f t="shared" si="12"/>
        <v>0.36649799999999999</v>
      </c>
      <c r="I44" s="10">
        <f t="shared" si="12"/>
        <v>0.25574799999999998</v>
      </c>
      <c r="J44" s="10">
        <f t="shared" si="12"/>
        <v>0.25501000000000001</v>
      </c>
      <c r="K44" s="10">
        <f t="shared" si="12"/>
        <v>0.24487600000000001</v>
      </c>
      <c r="L44" s="10">
        <f t="shared" si="12"/>
        <v>0.250305</v>
      </c>
      <c r="M44" s="10">
        <f t="shared" si="12"/>
        <v>0.21829700000000002</v>
      </c>
      <c r="N44" s="10">
        <f t="shared" si="12"/>
        <v>0.20397900000000002</v>
      </c>
      <c r="O44" s="10">
        <f t="shared" si="12"/>
        <v>0.249750215</v>
      </c>
      <c r="P44" s="10">
        <f t="shared" si="12"/>
        <v>0.39213017900000002</v>
      </c>
      <c r="Q44" s="10">
        <f t="shared" si="12"/>
        <v>0.4735240543</v>
      </c>
      <c r="R44" s="10">
        <f t="shared" si="12"/>
        <v>0.48982800000000004</v>
      </c>
      <c r="S44" s="10">
        <f t="shared" si="12"/>
        <v>0.50153670252999993</v>
      </c>
      <c r="T44" s="10">
        <f t="shared" si="12"/>
        <v>0.47864899999999999</v>
      </c>
      <c r="U44" s="10">
        <f t="shared" si="12"/>
        <v>0.46605520677000001</v>
      </c>
      <c r="V44" s="10">
        <f t="shared" si="12"/>
        <v>0.41986500000000004</v>
      </c>
      <c r="W44" s="10">
        <f t="shared" si="12"/>
        <v>0.310510595</v>
      </c>
      <c r="X44" s="10">
        <f t="shared" si="12"/>
        <v>0.35835289600000003</v>
      </c>
      <c r="Y44" s="10">
        <f t="shared" si="12"/>
        <v>0.39506498300000004</v>
      </c>
      <c r="Z44" s="10">
        <f t="shared" si="12"/>
        <v>0.446250604</v>
      </c>
      <c r="AA44" s="10">
        <f t="shared" si="12"/>
        <v>0.42203552</v>
      </c>
      <c r="AB44" s="10">
        <f t="shared" si="12"/>
        <v>0.41163552999999997</v>
      </c>
      <c r="AC44" s="10">
        <f t="shared" si="12"/>
        <v>0.42214112999999998</v>
      </c>
      <c r="AD44" s="10">
        <f t="shared" si="12"/>
        <v>0.45531437000000002</v>
      </c>
      <c r="AE44" s="10">
        <f t="shared" si="12"/>
        <v>0.46412681</v>
      </c>
      <c r="AF44" s="10">
        <f t="shared" si="12"/>
        <v>0.44133800000000001</v>
      </c>
      <c r="AG44" s="10">
        <f t="shared" si="12"/>
        <v>0.43252000000000002</v>
      </c>
      <c r="AH44" s="10">
        <f t="shared" si="12"/>
        <v>0.49381399999999998</v>
      </c>
      <c r="AI44" s="27">
        <f t="shared" si="12"/>
        <v>0.46540100000000001</v>
      </c>
      <c r="AJ44" s="27">
        <f t="shared" si="12"/>
        <v>0.42918000000000001</v>
      </c>
      <c r="AK44" s="27">
        <f t="shared" si="12"/>
        <v>0.42046480000000003</v>
      </c>
      <c r="AL44" s="27">
        <f t="shared" si="12"/>
        <v>0.43950792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0.1351310796493137</v>
      </c>
      <c r="F45" s="15">
        <f t="shared" si="13"/>
        <v>-0.19240048441088584</v>
      </c>
      <c r="G45" s="15">
        <f t="shared" si="13"/>
        <v>-0.22029595215832271</v>
      </c>
      <c r="H45" s="15">
        <f t="shared" si="13"/>
        <v>-0.25151597332037912</v>
      </c>
      <c r="I45" s="15">
        <f t="shared" si="13"/>
        <v>-0.47769621428968329</v>
      </c>
      <c r="J45" s="15">
        <f t="shared" si="13"/>
        <v>-0.47920340180964116</v>
      </c>
      <c r="K45" s="15">
        <f t="shared" si="13"/>
        <v>-0.49989965970564954</v>
      </c>
      <c r="L45" s="15">
        <f t="shared" si="13"/>
        <v>-0.48881223281425135</v>
      </c>
      <c r="M45" s="15">
        <f t="shared" si="13"/>
        <v>-0.55418087527877036</v>
      </c>
      <c r="N45" s="15">
        <f t="shared" si="13"/>
        <v>-0.58342194697356498</v>
      </c>
      <c r="O45" s="15">
        <f t="shared" si="13"/>
        <v>-0.48994524775769294</v>
      </c>
      <c r="P45" s="15">
        <f t="shared" si="13"/>
        <v>-0.19916841194080043</v>
      </c>
      <c r="Q45" s="15">
        <f t="shared" si="13"/>
        <v>-3.2940995879586134E-2</v>
      </c>
      <c r="R45" s="15">
        <f t="shared" si="13"/>
        <v>3.5589231162343378E-4</v>
      </c>
      <c r="S45" s="20">
        <f t="shared" si="13"/>
        <v>2.4268101428312157E-2</v>
      </c>
      <c r="T45" s="15">
        <f t="shared" si="13"/>
        <v>-2.2474526774569448E-2</v>
      </c>
      <c r="U45" s="15">
        <f t="shared" si="13"/>
        <v>-4.8194320792438405E-2</v>
      </c>
      <c r="V45" s="15">
        <f t="shared" si="13"/>
        <v>-0.14252670993610048</v>
      </c>
      <c r="W45" s="15">
        <f t="shared" si="13"/>
        <v>-0.36585678374156216</v>
      </c>
      <c r="X45" s="15">
        <f t="shared" si="13"/>
        <v>-0.26815038944173386</v>
      </c>
      <c r="Y45" s="15">
        <f t="shared" si="13"/>
        <v>-0.19317478055553919</v>
      </c>
      <c r="Z45" s="15">
        <f t="shared" si="13"/>
        <v>-8.864045918358919E-2</v>
      </c>
      <c r="AA45" s="15">
        <f t="shared" si="13"/>
        <v>-0.13809394481981438</v>
      </c>
      <c r="AB45" s="15">
        <f t="shared" si="13"/>
        <v>-0.15933342332345646</v>
      </c>
      <c r="AC45" s="15">
        <f t="shared" si="13"/>
        <v>-0.13787826179273752</v>
      </c>
      <c r="AD45" s="15">
        <f t="shared" si="13"/>
        <v>-7.0129896854294466E-2</v>
      </c>
      <c r="AE45" s="15">
        <f t="shared" si="13"/>
        <v>-5.2132607439147473E-2</v>
      </c>
      <c r="AF45" s="15">
        <f t="shared" si="13"/>
        <v>-9.8673271431957268E-2</v>
      </c>
      <c r="AG45" s="15">
        <f t="shared" si="13"/>
        <v>-0.11668191580999178</v>
      </c>
      <c r="AH45" s="15">
        <f t="shared" si="13"/>
        <v>8.4963387270061089E-3</v>
      </c>
      <c r="AI45" s="21">
        <f t="shared" si="13"/>
        <v>-4.9530380791376102E-2</v>
      </c>
      <c r="AJ45" s="21">
        <f t="shared" si="13"/>
        <v>-0.12350306258053334</v>
      </c>
      <c r="AK45" s="21">
        <f t="shared" si="13"/>
        <v>-0.14130176268072001</v>
      </c>
      <c r="AL45" s="21">
        <f t="shared" si="13"/>
        <v>-0.10241076971993114</v>
      </c>
    </row>
    <row r="46" spans="1:38" x14ac:dyDescent="0.4">
      <c r="A46" s="16" t="s">
        <v>27</v>
      </c>
      <c r="D46" s="10"/>
      <c r="E46" s="17">
        <f t="shared" ref="E46:AL46" si="14">(E44-D44)/D44</f>
        <v>0.1351310796493137</v>
      </c>
      <c r="F46" s="17">
        <f t="shared" si="14"/>
        <v>-0.2885407420624822</v>
      </c>
      <c r="G46" s="17">
        <f t="shared" si="14"/>
        <v>-3.4541214065845691E-2</v>
      </c>
      <c r="H46" s="17">
        <f t="shared" si="14"/>
        <v>-4.0040860693845999E-2</v>
      </c>
      <c r="I46" s="17">
        <f t="shared" si="14"/>
        <v>-0.30218445939677713</v>
      </c>
      <c r="J46" s="17">
        <f t="shared" si="14"/>
        <v>-2.8856530647354463E-3</v>
      </c>
      <c r="K46" s="17">
        <f t="shared" si="14"/>
        <v>-3.9739618054193966E-2</v>
      </c>
      <c r="L46" s="17">
        <f t="shared" si="14"/>
        <v>2.2170404612946917E-2</v>
      </c>
      <c r="M46" s="17">
        <f t="shared" si="14"/>
        <v>-0.12787599129062535</v>
      </c>
      <c r="N46" s="17">
        <f t="shared" si="14"/>
        <v>-6.5589540854890341E-2</v>
      </c>
      <c r="O46" s="17">
        <f t="shared" si="14"/>
        <v>0.2243918001362884</v>
      </c>
      <c r="P46" s="17">
        <f t="shared" si="14"/>
        <v>0.57008945517824694</v>
      </c>
      <c r="Q46" s="17">
        <f t="shared" si="14"/>
        <v>0.20756850571299681</v>
      </c>
      <c r="R46" s="17">
        <f t="shared" si="14"/>
        <v>3.4431082332452574E-2</v>
      </c>
      <c r="S46" s="17">
        <f t="shared" si="14"/>
        <v>2.3903701972937216E-2</v>
      </c>
      <c r="T46" s="17">
        <f t="shared" si="14"/>
        <v>-4.5635149759814218E-2</v>
      </c>
      <c r="U46" s="17">
        <f t="shared" si="14"/>
        <v>-2.6311124080484829E-2</v>
      </c>
      <c r="V46" s="17">
        <f t="shared" si="14"/>
        <v>-9.9108874011131914E-2</v>
      </c>
      <c r="W46" s="17">
        <f t="shared" si="14"/>
        <v>-0.26045134745692078</v>
      </c>
      <c r="X46" s="17">
        <f t="shared" si="14"/>
        <v>0.15407622725401698</v>
      </c>
      <c r="Y46" s="17">
        <f t="shared" si="14"/>
        <v>0.10244674288888683</v>
      </c>
      <c r="Z46" s="17">
        <f t="shared" si="14"/>
        <v>0.12956253579173824</v>
      </c>
      <c r="AA46" s="17">
        <f t="shared" si="14"/>
        <v>-5.4263420111807847E-2</v>
      </c>
      <c r="AB46" s="17">
        <f t="shared" si="14"/>
        <v>-2.4642451895992134E-2</v>
      </c>
      <c r="AC46" s="17">
        <f t="shared" si="14"/>
        <v>2.5521606456080224E-2</v>
      </c>
      <c r="AD46" s="17">
        <f t="shared" si="14"/>
        <v>7.8583292748565042E-2</v>
      </c>
      <c r="AE46" s="17">
        <f t="shared" si="14"/>
        <v>1.9354627441255535E-2</v>
      </c>
      <c r="AF46" s="17">
        <f t="shared" si="14"/>
        <v>-4.910039564402667E-2</v>
      </c>
      <c r="AG46" s="17">
        <f t="shared" si="14"/>
        <v>-1.9980151267282656E-2</v>
      </c>
      <c r="AH46" s="22">
        <f t="shared" si="14"/>
        <v>0.1417136779802089</v>
      </c>
      <c r="AI46" s="23">
        <f t="shared" si="14"/>
        <v>-5.7537858383925868E-2</v>
      </c>
      <c r="AJ46" s="23">
        <f t="shared" si="14"/>
        <v>-7.7827507891044506E-2</v>
      </c>
      <c r="AK46" s="23">
        <f t="shared" si="14"/>
        <v>-2.0306631250291203E-2</v>
      </c>
      <c r="AL46" s="23">
        <f t="shared" si="14"/>
        <v>4.529064026287092E-2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8.8310000000000003E-3</v>
      </c>
      <c r="E48" s="2">
        <v>1.1641E-2</v>
      </c>
      <c r="F48" s="2">
        <v>5.2180000000000004E-3</v>
      </c>
      <c r="G48" s="2">
        <v>3.6129999999999999E-3</v>
      </c>
      <c r="H48" s="2">
        <v>3.2109999999999999E-3</v>
      </c>
      <c r="I48" s="2">
        <v>2.81E-3</v>
      </c>
      <c r="J48" s="2">
        <v>2.0070000000000001E-3</v>
      </c>
      <c r="K48" s="2">
        <v>1.5989999999999999E-3</v>
      </c>
      <c r="L48" s="2">
        <v>1.194E-3</v>
      </c>
      <c r="M48" s="2">
        <v>1.1900000000000001E-3</v>
      </c>
      <c r="N48" s="2">
        <v>5.0000000000000001E-4</v>
      </c>
      <c r="O48" s="2">
        <v>8.8800000000000001E-4</v>
      </c>
      <c r="P48" s="2">
        <v>7.3399999999999995E-4</v>
      </c>
      <c r="Q48" s="2">
        <v>2.52E-4</v>
      </c>
      <c r="R48" s="2">
        <v>9.0000000000000006E-5</v>
      </c>
      <c r="S48" s="2">
        <v>3.7700000000000002E-5</v>
      </c>
      <c r="T48" s="2">
        <v>4.7600000000000002E-4</v>
      </c>
      <c r="U48" s="2">
        <v>3.1199999999999999E-5</v>
      </c>
      <c r="V48" s="2">
        <v>0</v>
      </c>
      <c r="W48" s="2">
        <v>2.0000000000000001E-4</v>
      </c>
      <c r="X48" s="2">
        <v>4.6999999999999999E-4</v>
      </c>
      <c r="Y48" s="2">
        <v>0</v>
      </c>
      <c r="Z48" s="2">
        <v>0</v>
      </c>
      <c r="AA48" s="2">
        <v>0</v>
      </c>
      <c r="AB48" s="2">
        <v>0</v>
      </c>
      <c r="AC48" s="2">
        <v>6.6E-3</v>
      </c>
      <c r="AD48" s="2">
        <v>1.1299999999999999E-2</v>
      </c>
      <c r="AE48" s="2">
        <v>6.08E-2</v>
      </c>
      <c r="AF48" s="2">
        <v>4.5909999999999999E-2</v>
      </c>
      <c r="AG48" s="2">
        <v>4.5100000000000001E-2</v>
      </c>
      <c r="AH48" s="2">
        <v>4.4519999999999997E-2</v>
      </c>
      <c r="AI48" s="28">
        <v>4.5400000000000003E-2</v>
      </c>
      <c r="AJ48" s="2">
        <v>4.5089999999999998E-2</v>
      </c>
      <c r="AK48" s="2">
        <v>4.6289999999999998E-2</v>
      </c>
      <c r="AL48" s="2">
        <v>4.4540000000000003E-2</v>
      </c>
    </row>
    <row r="49" spans="1:38" x14ac:dyDescent="0.4">
      <c r="A49" s="2" t="s">
        <v>49</v>
      </c>
      <c r="B49" s="2" t="s">
        <v>50</v>
      </c>
      <c r="D49" s="2">
        <v>1.36E-7</v>
      </c>
      <c r="E49" s="2">
        <v>1.74E-7</v>
      </c>
      <c r="F49" s="2">
        <v>1.1999999999999999E-7</v>
      </c>
      <c r="G49" s="2">
        <v>4.2700000000000004E-3</v>
      </c>
      <c r="H49" s="2">
        <v>1.7082E-2</v>
      </c>
      <c r="I49" s="2">
        <v>1.2810999999999999E-2</v>
      </c>
      <c r="J49" s="2">
        <v>2.3501000000000001E-2</v>
      </c>
      <c r="K49" s="2">
        <v>3.3473000000000003E-2</v>
      </c>
      <c r="L49" s="2">
        <v>8.541E-3</v>
      </c>
      <c r="M49" s="2">
        <v>8.541E-3</v>
      </c>
      <c r="N49" s="2">
        <v>2.9750000000000002E-3</v>
      </c>
      <c r="O49" s="2">
        <v>2.1500000000000001E-7</v>
      </c>
      <c r="P49" s="2">
        <v>1.79E-7</v>
      </c>
      <c r="Q49" s="2">
        <v>5.4300000000000003E-8</v>
      </c>
      <c r="R49" s="2">
        <v>0</v>
      </c>
      <c r="S49" s="2">
        <v>2.5300000000000002E-9</v>
      </c>
      <c r="T49" s="2">
        <v>0</v>
      </c>
      <c r="U49" s="2">
        <v>6.7700000000000004E-9</v>
      </c>
      <c r="V49" s="2">
        <v>0</v>
      </c>
      <c r="W49" s="2">
        <v>5.9500000000000002E-7</v>
      </c>
      <c r="X49" s="2">
        <v>8.9599999999999998E-7</v>
      </c>
      <c r="Y49" s="2">
        <v>9.8299999999999995E-7</v>
      </c>
      <c r="Z49" s="2">
        <v>6.0399999999999996E-7</v>
      </c>
      <c r="AA49" s="2">
        <v>1.5200000000000001E-6</v>
      </c>
      <c r="AB49" s="2">
        <v>1.53E-6</v>
      </c>
      <c r="AC49" s="2">
        <v>1.13E-6</v>
      </c>
      <c r="AD49" s="2">
        <v>1.37E-6</v>
      </c>
      <c r="AE49" s="2">
        <v>1.81E-6</v>
      </c>
      <c r="AF49" s="2">
        <v>3.4499999999999998E-4</v>
      </c>
      <c r="AG49" s="2">
        <v>1.76E-4</v>
      </c>
      <c r="AH49" s="2">
        <v>3.4499999999999998E-4</v>
      </c>
      <c r="AI49" s="28">
        <v>5.1500000000000005E-4</v>
      </c>
      <c r="AJ49" s="2">
        <v>1.76E-4</v>
      </c>
      <c r="AK49" s="2">
        <v>5.8000000000000004E-6</v>
      </c>
      <c r="AL49" s="2">
        <v>5.9200000000000001E-6</v>
      </c>
    </row>
    <row r="50" spans="1:38" x14ac:dyDescent="0.4">
      <c r="A50" s="2" t="s">
        <v>51</v>
      </c>
      <c r="B50" s="2" t="s">
        <v>52</v>
      </c>
      <c r="D50" s="2">
        <v>4.0145599999999997E-2</v>
      </c>
      <c r="E50" s="2">
        <v>4.8876999999999997E-2</v>
      </c>
      <c r="F50" s="2">
        <v>3.8744000000000001E-2</v>
      </c>
      <c r="G50" s="2">
        <v>3.5816000000000001E-2</v>
      </c>
      <c r="H50" s="2">
        <v>3.0300000000000001E-2</v>
      </c>
      <c r="I50" s="2">
        <v>2.7785000000000001E-2</v>
      </c>
      <c r="J50" s="2">
        <v>2.9985000000000001E-2</v>
      </c>
      <c r="K50" s="2">
        <v>2.8476000000000001E-2</v>
      </c>
      <c r="L50" s="2">
        <v>4.3003E-2</v>
      </c>
      <c r="M50" s="2">
        <v>3.3014000000000002E-2</v>
      </c>
      <c r="N50" s="2">
        <v>3.031E-2</v>
      </c>
      <c r="O50" s="2">
        <v>2.0951000000000001E-2</v>
      </c>
      <c r="P50" s="2">
        <v>2.0138E-2</v>
      </c>
      <c r="Q50" s="2">
        <v>2.0114E-2</v>
      </c>
      <c r="R50" s="2">
        <v>2.2061999999999998E-2</v>
      </c>
      <c r="S50" s="2">
        <v>3.9431000000000001E-2</v>
      </c>
      <c r="T50" s="2">
        <v>2.2898000000000002E-2</v>
      </c>
      <c r="U50" s="2">
        <v>1.7971999999999998E-2</v>
      </c>
      <c r="V50" s="2">
        <v>1.6650000000000002E-2</v>
      </c>
      <c r="W50" s="2">
        <v>1.4420000000000001E-2</v>
      </c>
      <c r="X50" s="2">
        <v>1.6650000000000002E-2</v>
      </c>
      <c r="Y50" s="2">
        <v>1.686E-2</v>
      </c>
      <c r="Z50" s="2">
        <v>1.43E-2</v>
      </c>
      <c r="AA50" s="2">
        <v>2.7E-2</v>
      </c>
      <c r="AB50" s="2">
        <v>6.4810000000000006E-2</v>
      </c>
      <c r="AC50" s="2">
        <v>7.5620000000000007E-2</v>
      </c>
      <c r="AD50" s="2">
        <v>7.3700000000000002E-2</v>
      </c>
      <c r="AE50" s="2">
        <v>7.2980000000000003E-2</v>
      </c>
      <c r="AF50" s="2">
        <v>5.7099999999999998E-2</v>
      </c>
      <c r="AG50" s="2">
        <v>4.8460000000000003E-2</v>
      </c>
      <c r="AH50" s="2">
        <v>6.6129999999999994E-2</v>
      </c>
      <c r="AI50" s="28">
        <v>7.1580000000000005E-2</v>
      </c>
      <c r="AJ50" s="2">
        <v>6.4780000000000004E-2</v>
      </c>
      <c r="AK50" s="2">
        <v>6.7019999999999996E-2</v>
      </c>
      <c r="AL50" s="2">
        <v>7.4469999999999995E-2</v>
      </c>
    </row>
    <row r="51" spans="1:38" x14ac:dyDescent="0.4">
      <c r="A51" s="2" t="s">
        <v>53</v>
      </c>
      <c r="B51" s="2" t="s">
        <v>54</v>
      </c>
      <c r="D51" s="2">
        <v>0.257351</v>
      </c>
      <c r="E51" s="2">
        <v>0.29360999999999998</v>
      </c>
      <c r="F51" s="2">
        <v>0.18374599999999999</v>
      </c>
      <c r="G51" s="2">
        <v>0.22173999999999999</v>
      </c>
      <c r="H51" s="2">
        <v>0.18760299999999999</v>
      </c>
      <c r="I51" s="2">
        <v>0.10474700000000001</v>
      </c>
      <c r="J51" s="2">
        <v>8.2361000000000004E-2</v>
      </c>
      <c r="K51" s="2">
        <v>6.1434999999999997E-2</v>
      </c>
      <c r="L51" s="2">
        <v>4.9043999999999997E-2</v>
      </c>
      <c r="M51" s="2">
        <v>5.2379000000000002E-2</v>
      </c>
      <c r="N51" s="2">
        <v>4.5619E-2</v>
      </c>
      <c r="O51" s="2">
        <v>4.5956999999999998E-2</v>
      </c>
      <c r="P51" s="2">
        <v>6.5840999999999997E-2</v>
      </c>
      <c r="Q51" s="2">
        <v>9.3087000000000003E-2</v>
      </c>
      <c r="R51" s="2">
        <v>9.2183000000000001E-2</v>
      </c>
      <c r="S51" s="2">
        <v>0.103468</v>
      </c>
      <c r="T51" s="2">
        <v>0.114463</v>
      </c>
      <c r="U51" s="2">
        <v>0.11677</v>
      </c>
      <c r="V51" s="2">
        <v>0.10384500000000001</v>
      </c>
      <c r="W51" s="2">
        <v>6.3630000000000006E-2</v>
      </c>
      <c r="X51" s="2">
        <v>8.1161999999999998E-2</v>
      </c>
      <c r="Y51" s="2">
        <v>0.123874</v>
      </c>
      <c r="Z51" s="2">
        <v>0.12809999999999999</v>
      </c>
      <c r="AA51" s="2">
        <v>0.121764</v>
      </c>
      <c r="AB51" s="2">
        <v>0.116064</v>
      </c>
      <c r="AC51" s="2">
        <v>9.1259999999999994E-2</v>
      </c>
      <c r="AD51" s="2">
        <v>0.103713</v>
      </c>
      <c r="AE51" s="2">
        <v>8.2835000000000006E-2</v>
      </c>
      <c r="AF51" s="2">
        <v>0.105603</v>
      </c>
      <c r="AG51" s="2">
        <v>9.8353999999999997E-2</v>
      </c>
      <c r="AH51" s="2">
        <v>9.4888E-2</v>
      </c>
      <c r="AI51" s="28">
        <v>0.10362399999999999</v>
      </c>
      <c r="AJ51" s="2">
        <v>8.1516000000000005E-2</v>
      </c>
      <c r="AK51" s="2">
        <v>7.2123000000000007E-2</v>
      </c>
      <c r="AL51" s="2">
        <v>7.9879000000000006E-2</v>
      </c>
    </row>
    <row r="52" spans="1:38" x14ac:dyDescent="0.4">
      <c r="A52" s="2" t="s">
        <v>55</v>
      </c>
      <c r="B52" s="2" t="s">
        <v>56</v>
      </c>
      <c r="D52" s="2">
        <v>0.18332599999999999</v>
      </c>
      <c r="E52" s="2">
        <v>0.20169300000000001</v>
      </c>
      <c r="F52" s="2">
        <v>0.167736</v>
      </c>
      <c r="G52" s="2">
        <v>0.116346</v>
      </c>
      <c r="H52" s="2">
        <v>0.128302</v>
      </c>
      <c r="I52" s="2">
        <v>0.107595</v>
      </c>
      <c r="J52" s="2">
        <v>0.117156</v>
      </c>
      <c r="K52" s="2">
        <v>0.119893</v>
      </c>
      <c r="L52" s="2">
        <v>0.14852299999999999</v>
      </c>
      <c r="M52" s="2">
        <v>0.123173</v>
      </c>
      <c r="N52" s="2">
        <v>0.12457500000000001</v>
      </c>
      <c r="O52" s="2">
        <v>0.181954</v>
      </c>
      <c r="P52" s="2">
        <v>0.30541699999999999</v>
      </c>
      <c r="Q52" s="2">
        <v>0.36007099999999997</v>
      </c>
      <c r="R52" s="2">
        <v>0.37549300000000002</v>
      </c>
      <c r="S52" s="2">
        <v>0.35859999999999997</v>
      </c>
      <c r="T52" s="2">
        <v>0.340812</v>
      </c>
      <c r="U52" s="2">
        <v>0.33128200000000002</v>
      </c>
      <c r="V52" s="2">
        <v>0.29937000000000002</v>
      </c>
      <c r="W52" s="2">
        <v>0.23225999999999999</v>
      </c>
      <c r="X52" s="2">
        <v>0.26007000000000002</v>
      </c>
      <c r="Y52" s="2">
        <v>0.25433</v>
      </c>
      <c r="Z52" s="2">
        <v>0.30385000000000001</v>
      </c>
      <c r="AA52" s="2">
        <v>0.27327000000000001</v>
      </c>
      <c r="AB52" s="2">
        <v>0.23075999999999999</v>
      </c>
      <c r="AC52" s="2">
        <v>0.24865999999999999</v>
      </c>
      <c r="AD52" s="2">
        <v>0.2666</v>
      </c>
      <c r="AE52" s="2">
        <v>0.24751000000000001</v>
      </c>
      <c r="AF52" s="2">
        <v>0.23238</v>
      </c>
      <c r="AG52" s="2">
        <v>0.24043</v>
      </c>
      <c r="AH52" s="2">
        <v>0.28793099999999999</v>
      </c>
      <c r="AI52" s="28">
        <v>0.244282</v>
      </c>
      <c r="AJ52" s="2">
        <v>0.237618</v>
      </c>
      <c r="AK52" s="2">
        <v>0.23502600000000001</v>
      </c>
      <c r="AL52" s="2">
        <v>0.24061299999999999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15.77416</v>
      </c>
      <c r="E55" s="10">
        <f t="shared" si="15"/>
        <v>16.365379999999998</v>
      </c>
      <c r="F55" s="10">
        <f t="shared" si="15"/>
        <v>8.2515230000000006</v>
      </c>
      <c r="G55" s="10">
        <f t="shared" si="15"/>
        <v>10.867290000000001</v>
      </c>
      <c r="H55" s="10">
        <f t="shared" si="15"/>
        <v>10.100070000000001</v>
      </c>
      <c r="I55" s="10">
        <f t="shared" si="15"/>
        <v>10.127560000000001</v>
      </c>
      <c r="J55" s="10">
        <f t="shared" si="15"/>
        <v>11.348459999999999</v>
      </c>
      <c r="K55" s="10">
        <f t="shared" si="15"/>
        <v>11.69031</v>
      </c>
      <c r="L55" s="10">
        <f t="shared" si="15"/>
        <v>11.694559999999999</v>
      </c>
      <c r="M55" s="10">
        <f t="shared" si="15"/>
        <v>12.232430000000001</v>
      </c>
      <c r="N55" s="10">
        <f t="shared" si="15"/>
        <v>12.42811</v>
      </c>
      <c r="O55" s="10">
        <f t="shared" si="15"/>
        <v>12.689209999999999</v>
      </c>
      <c r="P55" s="10">
        <f t="shared" si="15"/>
        <v>12.658300000000001</v>
      </c>
      <c r="Q55" s="10">
        <f t="shared" si="15"/>
        <v>12.948230000000001</v>
      </c>
      <c r="R55" s="10">
        <f t="shared" si="15"/>
        <v>13.062620000000001</v>
      </c>
      <c r="S55" s="10">
        <f t="shared" si="15"/>
        <v>13.436640000000001</v>
      </c>
      <c r="T55" s="10">
        <f t="shared" si="15"/>
        <v>13.84418</v>
      </c>
      <c r="U55" s="10">
        <f t="shared" si="15"/>
        <v>13.167299999999999</v>
      </c>
      <c r="V55" s="10">
        <f t="shared" si="15"/>
        <v>13.414619999999999</v>
      </c>
      <c r="W55" s="10">
        <f t="shared" si="15"/>
        <v>13.251440000000001</v>
      </c>
      <c r="X55" s="10">
        <f t="shared" si="15"/>
        <v>13.24441</v>
      </c>
      <c r="Y55" s="10">
        <f t="shared" si="15"/>
        <v>12.736409999999999</v>
      </c>
      <c r="Z55" s="10">
        <f t="shared" si="15"/>
        <v>12.524990000000001</v>
      </c>
      <c r="AA55" s="10">
        <f t="shared" si="15"/>
        <v>11.95675</v>
      </c>
      <c r="AB55" s="10">
        <f t="shared" si="15"/>
        <v>10.84394</v>
      </c>
      <c r="AC55" s="10">
        <f t="shared" si="15"/>
        <v>10.051</v>
      </c>
      <c r="AD55" s="10">
        <f t="shared" si="15"/>
        <v>9.6458890000000004</v>
      </c>
      <c r="AE55" s="10">
        <f t="shared" si="15"/>
        <v>9.3559129999999993</v>
      </c>
      <c r="AF55" s="10">
        <f t="shared" si="15"/>
        <v>9.191198</v>
      </c>
      <c r="AG55" s="10">
        <f t="shared" si="15"/>
        <v>8.3900500000000005</v>
      </c>
      <c r="AH55" s="10">
        <f t="shared" si="15"/>
        <v>7.819877</v>
      </c>
      <c r="AI55" s="27">
        <f t="shared" si="15"/>
        <v>7.8627849999999997</v>
      </c>
      <c r="AJ55" s="27">
        <f t="shared" si="15"/>
        <v>7.3202170000000004</v>
      </c>
      <c r="AK55" s="27">
        <f t="shared" si="15"/>
        <v>6.2317559999999999</v>
      </c>
      <c r="AL55" s="27">
        <f t="shared" si="15"/>
        <v>6.2488200000000003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3.7480284211647279E-2</v>
      </c>
      <c r="F56" s="15">
        <f t="shared" si="16"/>
        <v>-0.47689620239683123</v>
      </c>
      <c r="G56" s="15">
        <f t="shared" si="16"/>
        <v>-0.31107012988330279</v>
      </c>
      <c r="H56" s="15">
        <f t="shared" si="16"/>
        <v>-0.35970790203725583</v>
      </c>
      <c r="I56" s="15">
        <f t="shared" si="16"/>
        <v>-0.35796517849444909</v>
      </c>
      <c r="J56" s="15">
        <f t="shared" si="16"/>
        <v>-0.28056644537648917</v>
      </c>
      <c r="K56" s="15">
        <f t="shared" si="16"/>
        <v>-0.25889492689309607</v>
      </c>
      <c r="L56" s="15">
        <f t="shared" si="16"/>
        <v>-0.25862549891721659</v>
      </c>
      <c r="M56" s="15">
        <f t="shared" si="16"/>
        <v>-0.22452732823808047</v>
      </c>
      <c r="N56" s="15">
        <f t="shared" si="16"/>
        <v>-0.21212223028040794</v>
      </c>
      <c r="O56" s="15">
        <f t="shared" si="16"/>
        <v>-0.19556984333872618</v>
      </c>
      <c r="P56" s="15">
        <f t="shared" si="16"/>
        <v>-0.19752937715859353</v>
      </c>
      <c r="Q56" s="15">
        <f t="shared" si="16"/>
        <v>-0.17914931761818059</v>
      </c>
      <c r="R56" s="15">
        <f t="shared" si="16"/>
        <v>-0.17189758440386044</v>
      </c>
      <c r="S56" s="20">
        <f>(S55-$D55)/$D55</f>
        <v>-0.14818665463010389</v>
      </c>
      <c r="T56" s="15">
        <f t="shared" ref="T56:AL56" si="17">(T55-$D55)/$D55</f>
        <v>-0.12235073056188098</v>
      </c>
      <c r="U56" s="15">
        <f t="shared" si="17"/>
        <v>-0.16526141487090285</v>
      </c>
      <c r="V56" s="15">
        <f t="shared" si="17"/>
        <v>-0.14958260851924926</v>
      </c>
      <c r="W56" s="15">
        <f t="shared" si="17"/>
        <v>-0.15992737489666642</v>
      </c>
      <c r="X56" s="15">
        <f t="shared" si="17"/>
        <v>-0.16037304046618012</v>
      </c>
      <c r="Y56" s="15">
        <f t="shared" si="17"/>
        <v>-0.19257760793601694</v>
      </c>
      <c r="Z56" s="15">
        <f t="shared" si="17"/>
        <v>-0.20598054032671151</v>
      </c>
      <c r="AA56" s="15">
        <f t="shared" si="17"/>
        <v>-0.24200401162407384</v>
      </c>
      <c r="AB56" s="15">
        <f t="shared" si="17"/>
        <v>-0.31255039888019392</v>
      </c>
      <c r="AC56" s="15">
        <f t="shared" si="17"/>
        <v>-0.36281868574935211</v>
      </c>
      <c r="AD56" s="15">
        <f t="shared" si="17"/>
        <v>-0.38850062380500766</v>
      </c>
      <c r="AE56" s="15">
        <f t="shared" si="17"/>
        <v>-0.40688359950704195</v>
      </c>
      <c r="AF56" s="15">
        <f t="shared" si="17"/>
        <v>-0.41732567692986505</v>
      </c>
      <c r="AG56" s="15">
        <f t="shared" si="17"/>
        <v>-0.4681143084639689</v>
      </c>
      <c r="AH56" s="15">
        <f t="shared" si="17"/>
        <v>-0.50426032194424297</v>
      </c>
      <c r="AI56" s="21">
        <f t="shared" si="17"/>
        <v>-0.50154017709976317</v>
      </c>
      <c r="AJ56" s="21">
        <f t="shared" si="17"/>
        <v>-0.53593617663317727</v>
      </c>
      <c r="AK56" s="21">
        <f t="shared" si="17"/>
        <v>-0.60493896346937026</v>
      </c>
      <c r="AL56" s="21">
        <f t="shared" si="17"/>
        <v>-0.60385719429750928</v>
      </c>
    </row>
    <row r="57" spans="1:38" x14ac:dyDescent="0.4">
      <c r="A57" s="16" t="s">
        <v>27</v>
      </c>
      <c r="D57" s="10"/>
      <c r="E57" s="17">
        <f t="shared" ref="E57:AL57" si="18">(E55-D55)/D55</f>
        <v>3.7480284211647279E-2</v>
      </c>
      <c r="F57" s="17">
        <f t="shared" si="18"/>
        <v>-0.49579398706293398</v>
      </c>
      <c r="G57" s="17">
        <f t="shared" si="18"/>
        <v>0.31700414578011837</v>
      </c>
      <c r="H57" s="17">
        <f t="shared" si="18"/>
        <v>-7.0599017786403054E-2</v>
      </c>
      <c r="I57" s="17">
        <f t="shared" si="18"/>
        <v>2.7217633145117047E-3</v>
      </c>
      <c r="J57" s="17">
        <f t="shared" si="18"/>
        <v>0.12055223568164479</v>
      </c>
      <c r="K57" s="17">
        <f t="shared" si="18"/>
        <v>3.0123029908904017E-2</v>
      </c>
      <c r="L57" s="17">
        <f t="shared" si="18"/>
        <v>3.6354895635778495E-4</v>
      </c>
      <c r="M57" s="17">
        <f t="shared" si="18"/>
        <v>4.5993179734851217E-2</v>
      </c>
      <c r="N57" s="17">
        <f t="shared" si="18"/>
        <v>1.59968215636631E-2</v>
      </c>
      <c r="O57" s="17">
        <f t="shared" si="18"/>
        <v>2.1008825959860269E-2</v>
      </c>
      <c r="P57" s="17">
        <f t="shared" si="18"/>
        <v>-2.4359278473599743E-3</v>
      </c>
      <c r="Q57" s="17">
        <f t="shared" si="18"/>
        <v>2.2904339445265164E-2</v>
      </c>
      <c r="R57" s="17">
        <f t="shared" si="18"/>
        <v>8.834412116559576E-3</v>
      </c>
      <c r="S57" s="17">
        <f t="shared" si="18"/>
        <v>2.8632847009252338E-2</v>
      </c>
      <c r="T57" s="17">
        <f t="shared" si="18"/>
        <v>3.0330499291489472E-2</v>
      </c>
      <c r="U57" s="17">
        <f t="shared" si="18"/>
        <v>-4.8892747710590344E-2</v>
      </c>
      <c r="V57" s="17">
        <f t="shared" si="18"/>
        <v>1.8782893987377838E-2</v>
      </c>
      <c r="W57" s="17">
        <f t="shared" si="18"/>
        <v>-1.2164340100576742E-2</v>
      </c>
      <c r="X57" s="17">
        <f t="shared" si="18"/>
        <v>-5.3050838248524786E-4</v>
      </c>
      <c r="Y57" s="17">
        <f t="shared" si="18"/>
        <v>-3.8355804448820363E-2</v>
      </c>
      <c r="Z57" s="17">
        <f t="shared" si="18"/>
        <v>-1.6599654062643916E-2</v>
      </c>
      <c r="AA57" s="17">
        <f t="shared" si="18"/>
        <v>-4.5368499296207114E-2</v>
      </c>
      <c r="AB57" s="17">
        <f t="shared" si="18"/>
        <v>-9.3069605034812944E-2</v>
      </c>
      <c r="AC57" s="17">
        <f t="shared" si="18"/>
        <v>-7.3122868625241352E-2</v>
      </c>
      <c r="AD57" s="17">
        <f t="shared" si="18"/>
        <v>-4.0305541737140557E-2</v>
      </c>
      <c r="AE57" s="17">
        <f t="shared" si="18"/>
        <v>-3.0062133205140666E-2</v>
      </c>
      <c r="AF57" s="17">
        <f t="shared" si="18"/>
        <v>-1.7605443744506739E-2</v>
      </c>
      <c r="AG57" s="17">
        <f t="shared" si="18"/>
        <v>-8.7164698225410828E-2</v>
      </c>
      <c r="AH57" s="22">
        <f t="shared" si="18"/>
        <v>-6.7958236244122561E-2</v>
      </c>
      <c r="AI57" s="23">
        <f t="shared" si="18"/>
        <v>5.4870428268884181E-3</v>
      </c>
      <c r="AJ57" s="23">
        <f t="shared" si="18"/>
        <v>-6.9004557545449777E-2</v>
      </c>
      <c r="AK57" s="23">
        <f t="shared" si="18"/>
        <v>-0.1486924499642566</v>
      </c>
      <c r="AL57" s="23">
        <f t="shared" si="18"/>
        <v>2.738233011690511E-3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15.77416</v>
      </c>
      <c r="E59" s="2">
        <v>16.365379999999998</v>
      </c>
      <c r="F59" s="2">
        <v>8.2515230000000006</v>
      </c>
      <c r="G59" s="2">
        <v>10.867290000000001</v>
      </c>
      <c r="H59" s="2">
        <v>10.100070000000001</v>
      </c>
      <c r="I59" s="2">
        <v>10.127560000000001</v>
      </c>
      <c r="J59" s="2">
        <v>11.348459999999999</v>
      </c>
      <c r="K59" s="2">
        <v>11.69031</v>
      </c>
      <c r="L59" s="2">
        <v>11.694559999999999</v>
      </c>
      <c r="M59" s="2">
        <v>12.232430000000001</v>
      </c>
      <c r="N59" s="2">
        <v>12.42811</v>
      </c>
      <c r="O59" s="2">
        <v>12.689209999999999</v>
      </c>
      <c r="P59" s="2">
        <v>12.658300000000001</v>
      </c>
      <c r="Q59" s="2">
        <v>12.948230000000001</v>
      </c>
      <c r="R59" s="2">
        <v>13.062620000000001</v>
      </c>
      <c r="S59" s="2">
        <v>13.436640000000001</v>
      </c>
      <c r="T59" s="2">
        <v>13.84418</v>
      </c>
      <c r="U59" s="2">
        <v>13.167299999999999</v>
      </c>
      <c r="V59" s="2">
        <v>13.414619999999999</v>
      </c>
      <c r="W59" s="2">
        <v>13.251440000000001</v>
      </c>
      <c r="X59" s="2">
        <v>13.24441</v>
      </c>
      <c r="Y59" s="2">
        <v>12.736409999999999</v>
      </c>
      <c r="Z59" s="2">
        <v>12.524990000000001</v>
      </c>
      <c r="AA59" s="2">
        <v>11.95675</v>
      </c>
      <c r="AB59" s="2">
        <v>10.84394</v>
      </c>
      <c r="AC59" s="2">
        <v>10.051</v>
      </c>
      <c r="AD59" s="2">
        <v>9.6458890000000004</v>
      </c>
      <c r="AE59" s="2">
        <v>9.3559129999999993</v>
      </c>
      <c r="AF59" s="2">
        <v>9.191198</v>
      </c>
      <c r="AG59" s="2">
        <v>8.3900500000000005</v>
      </c>
      <c r="AH59" s="2">
        <v>7.819877</v>
      </c>
      <c r="AI59" s="28">
        <v>7.8627849999999997</v>
      </c>
      <c r="AJ59" s="2">
        <v>7.3202170000000004</v>
      </c>
      <c r="AK59" s="2">
        <v>6.2317559999999999</v>
      </c>
      <c r="AL59" s="2">
        <v>6.2488200000000003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1.9603489999999999</v>
      </c>
      <c r="E62" s="10">
        <f t="shared" si="19"/>
        <v>2.2666080000000002</v>
      </c>
      <c r="F62" s="10">
        <f t="shared" si="19"/>
        <v>1.2082109999999999</v>
      </c>
      <c r="G62" s="10">
        <f t="shared" si="19"/>
        <v>1.150342</v>
      </c>
      <c r="H62" s="10">
        <f t="shared" si="19"/>
        <v>1.150579</v>
      </c>
      <c r="I62" s="10">
        <f t="shared" si="19"/>
        <v>1.0231870000000001</v>
      </c>
      <c r="J62" s="10">
        <f t="shared" si="19"/>
        <v>0.85925499999999999</v>
      </c>
      <c r="K62" s="10">
        <f t="shared" si="19"/>
        <v>0.608186</v>
      </c>
      <c r="L62" s="10">
        <f t="shared" si="19"/>
        <v>0.61504700000000001</v>
      </c>
      <c r="M62" s="10">
        <f t="shared" si="19"/>
        <v>0.52177899999999999</v>
      </c>
      <c r="N62" s="10">
        <f t="shared" si="19"/>
        <v>0.39751500000000001</v>
      </c>
      <c r="O62" s="10">
        <f t="shared" si="19"/>
        <v>0.34629500000000002</v>
      </c>
      <c r="P62" s="10">
        <f t="shared" si="19"/>
        <v>0.37392300000000001</v>
      </c>
      <c r="Q62" s="10">
        <f t="shared" si="19"/>
        <v>0.35016900000000001</v>
      </c>
      <c r="R62" s="10">
        <f t="shared" si="19"/>
        <v>0.33077899999999999</v>
      </c>
      <c r="S62" s="10">
        <f t="shared" si="19"/>
        <v>0.35638500000000001</v>
      </c>
      <c r="T62" s="10">
        <f t="shared" si="19"/>
        <v>0.43038500000000002</v>
      </c>
      <c r="U62" s="10">
        <f t="shared" si="19"/>
        <v>0.34714499999999998</v>
      </c>
      <c r="V62" s="10">
        <f t="shared" si="19"/>
        <v>0.28926299999999999</v>
      </c>
      <c r="W62" s="10">
        <f t="shared" si="19"/>
        <v>0.32151299999999999</v>
      </c>
      <c r="X62" s="10">
        <f t="shared" si="19"/>
        <v>0.32434099999999999</v>
      </c>
      <c r="Y62" s="10">
        <f t="shared" si="19"/>
        <v>0.36710900000000002</v>
      </c>
      <c r="Z62" s="10">
        <f t="shared" si="19"/>
        <v>0.29199599999999998</v>
      </c>
      <c r="AA62" s="10">
        <f t="shared" si="19"/>
        <v>0.32826699999999998</v>
      </c>
      <c r="AB62" s="10">
        <f t="shared" si="19"/>
        <v>0.297315</v>
      </c>
      <c r="AC62" s="10">
        <f t="shared" si="19"/>
        <v>0.25896400000000003</v>
      </c>
      <c r="AD62" s="10">
        <f t="shared" si="19"/>
        <v>0.28243299999999999</v>
      </c>
      <c r="AE62" s="10">
        <f t="shared" si="19"/>
        <v>0.27254400000000001</v>
      </c>
      <c r="AF62" s="10">
        <f t="shared" si="19"/>
        <v>0.29123700000000002</v>
      </c>
      <c r="AG62" s="10">
        <f t="shared" si="19"/>
        <v>0.250641</v>
      </c>
      <c r="AH62" s="10">
        <f t="shared" si="19"/>
        <v>0.217585</v>
      </c>
      <c r="AI62" s="27">
        <f t="shared" si="19"/>
        <v>0.23455200000000001</v>
      </c>
      <c r="AJ62" s="27">
        <f t="shared" si="19"/>
        <v>0.22045300000000001</v>
      </c>
      <c r="AK62" s="27">
        <f t="shared" si="19"/>
        <v>0.19448399999999999</v>
      </c>
      <c r="AL62" s="27">
        <f t="shared" si="19"/>
        <v>0.16206699999999999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0.15622677390607503</v>
      </c>
      <c r="F63" s="15">
        <f t="shared" si="20"/>
        <v>-0.38367555981103363</v>
      </c>
      <c r="G63" s="15">
        <f t="shared" si="20"/>
        <v>-0.41319530348932765</v>
      </c>
      <c r="H63" s="15">
        <f t="shared" si="20"/>
        <v>-0.41307440664902012</v>
      </c>
      <c r="I63" s="15">
        <f t="shared" si="20"/>
        <v>-0.47805875382393637</v>
      </c>
      <c r="J63" s="15">
        <f t="shared" si="20"/>
        <v>-0.56168263916272043</v>
      </c>
      <c r="K63" s="15">
        <f t="shared" si="20"/>
        <v>-0.68975626278790159</v>
      </c>
      <c r="L63" s="15">
        <f t="shared" si="20"/>
        <v>-0.68625637577798637</v>
      </c>
      <c r="M63" s="15">
        <f t="shared" si="20"/>
        <v>-0.73383361840162131</v>
      </c>
      <c r="N63" s="15">
        <f t="shared" si="20"/>
        <v>-0.79722233132977849</v>
      </c>
      <c r="O63" s="15">
        <f t="shared" si="20"/>
        <v>-0.82335033200720886</v>
      </c>
      <c r="P63" s="15">
        <f t="shared" si="20"/>
        <v>-0.80925692312950392</v>
      </c>
      <c r="Q63" s="15">
        <f t="shared" si="20"/>
        <v>-0.82137415327576879</v>
      </c>
      <c r="R63" s="15">
        <f t="shared" si="20"/>
        <v>-0.83126524919797451</v>
      </c>
      <c r="S63" s="20">
        <f t="shared" si="20"/>
        <v>-0.81820328931226027</v>
      </c>
      <c r="T63" s="15">
        <f t="shared" si="20"/>
        <v>-0.78045490879430135</v>
      </c>
      <c r="U63" s="15">
        <f t="shared" si="20"/>
        <v>-0.82291673574450264</v>
      </c>
      <c r="V63" s="15">
        <f t="shared" si="20"/>
        <v>-0.85244311089504976</v>
      </c>
      <c r="W63" s="15">
        <f t="shared" si="20"/>
        <v>-0.83599195857472319</v>
      </c>
      <c r="X63" s="15">
        <f t="shared" si="20"/>
        <v>-0.83454935830303689</v>
      </c>
      <c r="Y63" s="15">
        <f t="shared" si="20"/>
        <v>-0.81273283481665759</v>
      </c>
      <c r="Z63" s="15">
        <f t="shared" si="20"/>
        <v>-0.85104897138213653</v>
      </c>
      <c r="AA63" s="15">
        <f t="shared" si="20"/>
        <v>-0.83254665368258418</v>
      </c>
      <c r="AB63" s="15">
        <f t="shared" si="20"/>
        <v>-0.84833567900409568</v>
      </c>
      <c r="AC63" s="15">
        <f t="shared" si="20"/>
        <v>-0.86789903226415299</v>
      </c>
      <c r="AD63" s="15">
        <f t="shared" si="20"/>
        <v>-0.85592718439420734</v>
      </c>
      <c r="AE63" s="15">
        <f t="shared" si="20"/>
        <v>-0.8609716943258573</v>
      </c>
      <c r="AF63" s="15">
        <f t="shared" si="20"/>
        <v>-0.8514361473390708</v>
      </c>
      <c r="AG63" s="15">
        <f t="shared" si="20"/>
        <v>-0.87214470484592288</v>
      </c>
      <c r="AH63" s="15">
        <f t="shared" si="20"/>
        <v>-0.88900700844594516</v>
      </c>
      <c r="AI63" s="21">
        <f t="shared" si="20"/>
        <v>-0.88035191692907733</v>
      </c>
      <c r="AJ63" s="21">
        <f t="shared" si="20"/>
        <v>-0.88754400364424901</v>
      </c>
      <c r="AK63" s="21">
        <f t="shared" si="20"/>
        <v>-0.90079113463980132</v>
      </c>
      <c r="AL63" s="21">
        <f t="shared" si="20"/>
        <v>-0.91732747587291852</v>
      </c>
    </row>
    <row r="64" spans="1:38" x14ac:dyDescent="0.4">
      <c r="A64" s="16" t="s">
        <v>27</v>
      </c>
      <c r="D64" s="10"/>
      <c r="E64" s="17">
        <f t="shared" ref="E64:AL64" si="21">(E62-D62)/D62</f>
        <v>0.15622677390607503</v>
      </c>
      <c r="F64" s="17">
        <f t="shared" si="21"/>
        <v>-0.466951938756062</v>
      </c>
      <c r="G64" s="17">
        <f t="shared" si="21"/>
        <v>-4.7896435308071153E-2</v>
      </c>
      <c r="H64" s="17">
        <f t="shared" si="21"/>
        <v>2.0602568627420606E-4</v>
      </c>
      <c r="I64" s="17">
        <f t="shared" si="21"/>
        <v>-0.11071990710763881</v>
      </c>
      <c r="J64" s="17">
        <f t="shared" si="21"/>
        <v>-0.16021704732370531</v>
      </c>
      <c r="K64" s="17">
        <f t="shared" si="21"/>
        <v>-0.29219381906418934</v>
      </c>
      <c r="L64" s="17">
        <f t="shared" si="21"/>
        <v>1.1281088351260973E-2</v>
      </c>
      <c r="M64" s="17">
        <f t="shared" si="21"/>
        <v>-0.15164369552245605</v>
      </c>
      <c r="N64" s="17">
        <f t="shared" si="21"/>
        <v>-0.23815446769609352</v>
      </c>
      <c r="O64" s="17">
        <f t="shared" si="21"/>
        <v>-0.12885048362954854</v>
      </c>
      <c r="P64" s="17">
        <f t="shared" si="21"/>
        <v>7.9781689022365279E-2</v>
      </c>
      <c r="Q64" s="17">
        <f t="shared" si="21"/>
        <v>-6.3526447958536916E-2</v>
      </c>
      <c r="R64" s="17">
        <f t="shared" si="21"/>
        <v>-5.5373262624618447E-2</v>
      </c>
      <c r="S64" s="17">
        <f t="shared" si="21"/>
        <v>7.7411202041242091E-2</v>
      </c>
      <c r="T64" s="17">
        <f t="shared" si="21"/>
        <v>0.20764061338159578</v>
      </c>
      <c r="U64" s="17">
        <f t="shared" si="21"/>
        <v>-0.19340822751722303</v>
      </c>
      <c r="V64" s="17">
        <f t="shared" si="21"/>
        <v>-0.16673724236270143</v>
      </c>
      <c r="W64" s="17">
        <f t="shared" si="21"/>
        <v>0.11149023552960455</v>
      </c>
      <c r="X64" s="17">
        <f t="shared" si="21"/>
        <v>8.7959118293816953E-3</v>
      </c>
      <c r="Y64" s="17">
        <f t="shared" si="21"/>
        <v>0.13186122013559812</v>
      </c>
      <c r="Z64" s="17">
        <f t="shared" si="21"/>
        <v>-0.20460680615294105</v>
      </c>
      <c r="AA64" s="17">
        <f t="shared" si="21"/>
        <v>0.1242174550336306</v>
      </c>
      <c r="AB64" s="17">
        <f t="shared" si="21"/>
        <v>-9.4289100031376846E-2</v>
      </c>
      <c r="AC64" s="17">
        <f t="shared" si="21"/>
        <v>-0.12899113734591247</v>
      </c>
      <c r="AD64" s="17">
        <f t="shared" si="21"/>
        <v>9.062649634698243E-2</v>
      </c>
      <c r="AE64" s="17">
        <f t="shared" si="21"/>
        <v>-3.5013613848240047E-2</v>
      </c>
      <c r="AF64" s="17">
        <f t="shared" si="21"/>
        <v>6.8587090524832736E-2</v>
      </c>
      <c r="AG64" s="17">
        <f t="shared" si="21"/>
        <v>-0.13939162949762571</v>
      </c>
      <c r="AH64" s="22">
        <f t="shared" si="21"/>
        <v>-0.13188584469420406</v>
      </c>
      <c r="AI64" s="23">
        <f t="shared" si="21"/>
        <v>7.797872095962502E-2</v>
      </c>
      <c r="AJ64" s="23">
        <f t="shared" si="21"/>
        <v>-6.011033800607115E-2</v>
      </c>
      <c r="AK64" s="23">
        <f t="shared" si="21"/>
        <v>-0.11779835157607299</v>
      </c>
      <c r="AL64" s="23">
        <f t="shared" si="21"/>
        <v>-0.16668209210012136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1.9603489999999999</v>
      </c>
      <c r="E66" s="2">
        <v>2.2666080000000002</v>
      </c>
      <c r="F66" s="2">
        <v>1.2082109999999999</v>
      </c>
      <c r="G66" s="2">
        <v>1.150342</v>
      </c>
      <c r="H66" s="2">
        <v>1.150579</v>
      </c>
      <c r="I66" s="2">
        <v>1.0231870000000001</v>
      </c>
      <c r="J66" s="2">
        <v>0.85925499999999999</v>
      </c>
      <c r="K66" s="2">
        <v>0.608186</v>
      </c>
      <c r="L66" s="2">
        <v>0.61504700000000001</v>
      </c>
      <c r="M66" s="2">
        <v>0.52177899999999999</v>
      </c>
      <c r="N66" s="2">
        <v>0.39751500000000001</v>
      </c>
      <c r="O66" s="2">
        <v>0.34629500000000002</v>
      </c>
      <c r="P66" s="2">
        <v>0.37392300000000001</v>
      </c>
      <c r="Q66" s="2">
        <v>0.35016900000000001</v>
      </c>
      <c r="R66" s="2">
        <v>0.33077899999999999</v>
      </c>
      <c r="S66" s="2">
        <v>0.35638500000000001</v>
      </c>
      <c r="T66" s="2">
        <v>0.43038500000000002</v>
      </c>
      <c r="U66" s="2">
        <v>0.34714499999999998</v>
      </c>
      <c r="V66" s="2">
        <v>0.28926299999999999</v>
      </c>
      <c r="W66" s="2">
        <v>0.32151299999999999</v>
      </c>
      <c r="X66" s="2">
        <v>0.32434099999999999</v>
      </c>
      <c r="Y66" s="2">
        <v>0.36710900000000002</v>
      </c>
      <c r="Z66" s="2">
        <v>0.29199599999999998</v>
      </c>
      <c r="AA66" s="2">
        <v>0.32826699999999998</v>
      </c>
      <c r="AB66" s="2">
        <v>0.297315</v>
      </c>
      <c r="AC66" s="2">
        <v>0.25896400000000003</v>
      </c>
      <c r="AD66" s="2">
        <v>0.28243299999999999</v>
      </c>
      <c r="AE66" s="2">
        <v>0.27254400000000001</v>
      </c>
      <c r="AF66" s="2">
        <v>0.29123700000000002</v>
      </c>
      <c r="AG66" s="2">
        <v>0.250641</v>
      </c>
      <c r="AH66" s="2">
        <v>0.217585</v>
      </c>
      <c r="AI66" s="28">
        <v>0.23455200000000001</v>
      </c>
      <c r="AJ66" s="2">
        <v>0.22045300000000001</v>
      </c>
      <c r="AK66" s="2">
        <v>0.19448399999999999</v>
      </c>
      <c r="AL66" s="2">
        <v>0.16206699999999999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0.21637999999999999</v>
      </c>
      <c r="E69" s="10">
        <f t="shared" si="22"/>
        <v>0.22029000000000001</v>
      </c>
      <c r="F69" s="10">
        <f t="shared" si="22"/>
        <v>4.4839999999999998E-2</v>
      </c>
      <c r="G69" s="10">
        <f t="shared" si="22"/>
        <v>4.4220000000000002E-2</v>
      </c>
      <c r="H69" s="10">
        <f t="shared" si="22"/>
        <v>4.5130000000000003E-2</v>
      </c>
      <c r="I69" s="10">
        <f t="shared" si="22"/>
        <v>2.911E-2</v>
      </c>
      <c r="J69" s="10">
        <f t="shared" si="22"/>
        <v>4.0245999999999997E-2</v>
      </c>
      <c r="K69" s="10">
        <f t="shared" si="22"/>
        <v>3.7519999999999998E-2</v>
      </c>
      <c r="L69" s="10">
        <f t="shared" si="22"/>
        <v>4.4699999999999997E-2</v>
      </c>
      <c r="M69" s="10">
        <f t="shared" si="22"/>
        <v>4.4900000000000002E-2</v>
      </c>
      <c r="N69" s="10">
        <f t="shared" si="22"/>
        <v>3.0120000000000001E-2</v>
      </c>
      <c r="O69" s="10">
        <f t="shared" si="22"/>
        <v>4.0496999999999998E-2</v>
      </c>
      <c r="P69" s="10">
        <f t="shared" si="22"/>
        <v>4.4152999999999998E-2</v>
      </c>
      <c r="Q69" s="10">
        <f t="shared" si="22"/>
        <v>5.6931000000000002E-2</v>
      </c>
      <c r="R69" s="10">
        <f t="shared" si="22"/>
        <v>3.6003E-2</v>
      </c>
      <c r="S69" s="10">
        <f t="shared" si="22"/>
        <v>3.1203999999999999E-2</v>
      </c>
      <c r="T69" s="10">
        <f t="shared" si="22"/>
        <v>3.2568E-2</v>
      </c>
      <c r="U69" s="10">
        <f t="shared" si="22"/>
        <v>4.0642999999999999E-2</v>
      </c>
      <c r="V69" s="10">
        <f t="shared" si="22"/>
        <v>4.3672000000000002E-2</v>
      </c>
      <c r="W69" s="10">
        <f t="shared" si="22"/>
        <v>4.8271000000000001E-2</v>
      </c>
      <c r="X69" s="10">
        <f t="shared" si="22"/>
        <v>5.0188000000000003E-2</v>
      </c>
      <c r="Y69" s="10">
        <f t="shared" si="22"/>
        <v>5.7750999999999997E-2</v>
      </c>
      <c r="Z69" s="10">
        <f t="shared" si="22"/>
        <v>5.4916E-2</v>
      </c>
      <c r="AA69" s="10">
        <f t="shared" si="22"/>
        <v>5.5298E-2</v>
      </c>
      <c r="AB69" s="10">
        <f t="shared" si="22"/>
        <v>6.0574000000000003E-2</v>
      </c>
      <c r="AC69" s="10">
        <f t="shared" si="22"/>
        <v>5.534E-2</v>
      </c>
      <c r="AD69" s="10">
        <f t="shared" si="22"/>
        <v>5.9532000000000002E-2</v>
      </c>
      <c r="AE69" s="10">
        <f t="shared" si="22"/>
        <v>7.2036000000000003E-2</v>
      </c>
      <c r="AF69" s="10">
        <f t="shared" si="22"/>
        <v>7.3604000000000003E-2</v>
      </c>
      <c r="AG69" s="10">
        <f t="shared" si="22"/>
        <v>7.2614999999999999E-2</v>
      </c>
      <c r="AH69" s="10">
        <f t="shared" si="22"/>
        <v>8.2177E-2</v>
      </c>
      <c r="AI69" s="27">
        <f t="shared" si="22"/>
        <v>8.4289000000000003E-2</v>
      </c>
      <c r="AJ69" s="27">
        <f t="shared" si="22"/>
        <v>9.0368000000000004E-2</v>
      </c>
      <c r="AK69" s="27">
        <f t="shared" si="22"/>
        <v>8.1401000000000001E-2</v>
      </c>
      <c r="AL69" s="27">
        <f t="shared" si="22"/>
        <v>8.6407999999999999E-2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1.8070061928089586E-2</v>
      </c>
      <c r="F70" s="15">
        <f t="shared" si="23"/>
        <v>-0.79277197522876419</v>
      </c>
      <c r="G70" s="15">
        <f t="shared" si="23"/>
        <v>-0.79563730474165817</v>
      </c>
      <c r="H70" s="15">
        <f t="shared" si="23"/>
        <v>-0.79143174045660414</v>
      </c>
      <c r="I70" s="15">
        <f t="shared" si="23"/>
        <v>-0.8654681578704132</v>
      </c>
      <c r="J70" s="15">
        <f t="shared" si="23"/>
        <v>-0.81400314261946571</v>
      </c>
      <c r="K70" s="15">
        <f t="shared" si="23"/>
        <v>-0.82660134947777064</v>
      </c>
      <c r="L70" s="15">
        <f t="shared" si="23"/>
        <v>-0.79341898511877251</v>
      </c>
      <c r="M70" s="15">
        <f t="shared" si="23"/>
        <v>-0.7924946852759035</v>
      </c>
      <c r="N70" s="15">
        <f t="shared" si="23"/>
        <v>-0.8608004436639245</v>
      </c>
      <c r="O70" s="15">
        <f t="shared" si="23"/>
        <v>-0.8128431463166651</v>
      </c>
      <c r="P70" s="15">
        <f t="shared" si="23"/>
        <v>-0.79594694518901932</v>
      </c>
      <c r="Q70" s="15">
        <f t="shared" si="23"/>
        <v>-0.7368934282281171</v>
      </c>
      <c r="R70" s="15">
        <f t="shared" si="23"/>
        <v>-0.83361216378593217</v>
      </c>
      <c r="S70" s="20">
        <f t="shared" si="23"/>
        <v>-0.85579073851557441</v>
      </c>
      <c r="T70" s="15">
        <f t="shared" si="23"/>
        <v>-0.84948701358720757</v>
      </c>
      <c r="U70" s="15">
        <f t="shared" si="23"/>
        <v>-0.81216840743137064</v>
      </c>
      <c r="V70" s="15">
        <f t="shared" si="23"/>
        <v>-0.79816988631111929</v>
      </c>
      <c r="W70" s="15">
        <f t="shared" si="23"/>
        <v>-0.77691561142434595</v>
      </c>
      <c r="X70" s="15">
        <f t="shared" si="23"/>
        <v>-0.7680561974304464</v>
      </c>
      <c r="Y70" s="15">
        <f t="shared" si="23"/>
        <v>-0.73310379887235422</v>
      </c>
      <c r="Z70" s="15">
        <f t="shared" si="23"/>
        <v>-0.74620574914502269</v>
      </c>
      <c r="AA70" s="15">
        <f t="shared" si="23"/>
        <v>-0.74444033644514285</v>
      </c>
      <c r="AB70" s="15">
        <f t="shared" si="23"/>
        <v>-0.72005730659025791</v>
      </c>
      <c r="AC70" s="15">
        <f t="shared" si="23"/>
        <v>-0.74424623347814034</v>
      </c>
      <c r="AD70" s="15">
        <f t="shared" si="23"/>
        <v>-0.72487290877160548</v>
      </c>
      <c r="AE70" s="15">
        <f t="shared" si="23"/>
        <v>-0.66708568259543388</v>
      </c>
      <c r="AF70" s="15">
        <f t="shared" si="23"/>
        <v>-0.65983917182734075</v>
      </c>
      <c r="AG70" s="15">
        <f t="shared" si="23"/>
        <v>-0.66440983455032809</v>
      </c>
      <c r="AH70" s="15">
        <f t="shared" si="23"/>
        <v>-0.62021905906275998</v>
      </c>
      <c r="AI70" s="21">
        <f t="shared" si="23"/>
        <v>-0.61045845272206301</v>
      </c>
      <c r="AJ70" s="21">
        <f t="shared" si="23"/>
        <v>-0.58236435899805894</v>
      </c>
      <c r="AK70" s="21">
        <f t="shared" si="23"/>
        <v>-0.62380534245309172</v>
      </c>
      <c r="AL70" s="21">
        <f t="shared" si="23"/>
        <v>-0.60066549588686557</v>
      </c>
    </row>
    <row r="71" spans="1:38" x14ac:dyDescent="0.4">
      <c r="A71" s="16" t="s">
        <v>27</v>
      </c>
      <c r="D71" s="10"/>
      <c r="E71" s="17">
        <f t="shared" ref="E71:AL72" si="24">(E69-D69)/D69</f>
        <v>1.8070061928089586E-2</v>
      </c>
      <c r="F71" s="17">
        <f t="shared" si="24"/>
        <v>-0.79645013391438568</v>
      </c>
      <c r="G71" s="17">
        <f t="shared" si="24"/>
        <v>-1.3826940231935673E-2</v>
      </c>
      <c r="H71" s="17">
        <f t="shared" si="24"/>
        <v>2.0578923563998215E-2</v>
      </c>
      <c r="I71" s="17">
        <f t="shared" si="24"/>
        <v>-0.35497451805894087</v>
      </c>
      <c r="J71" s="17">
        <f t="shared" si="24"/>
        <v>0.38254895225008578</v>
      </c>
      <c r="K71" s="17">
        <f t="shared" si="24"/>
        <v>-6.7733439348009725E-2</v>
      </c>
      <c r="L71" s="17">
        <f t="shared" si="24"/>
        <v>0.19136460554371001</v>
      </c>
      <c r="M71" s="17">
        <f t="shared" si="24"/>
        <v>4.4742729306488978E-3</v>
      </c>
      <c r="N71" s="17">
        <f t="shared" si="24"/>
        <v>-0.32917594654788418</v>
      </c>
      <c r="O71" s="17">
        <f t="shared" si="24"/>
        <v>0.34452191235059754</v>
      </c>
      <c r="P71" s="17">
        <f t="shared" si="24"/>
        <v>9.0278292219176715E-2</v>
      </c>
      <c r="Q71" s="17">
        <f t="shared" si="24"/>
        <v>0.28940275858945042</v>
      </c>
      <c r="R71" s="17">
        <f t="shared" si="24"/>
        <v>-0.36760288770617067</v>
      </c>
      <c r="S71" s="17">
        <f t="shared" si="24"/>
        <v>-0.13329444768491519</v>
      </c>
      <c r="T71" s="17">
        <f t="shared" si="24"/>
        <v>4.3712344571208837E-2</v>
      </c>
      <c r="U71" s="17">
        <f t="shared" si="24"/>
        <v>0.24794276590518297</v>
      </c>
      <c r="V71" s="17">
        <f t="shared" si="24"/>
        <v>7.4526978815540296E-2</v>
      </c>
      <c r="W71" s="17">
        <f t="shared" si="24"/>
        <v>0.1053077486719179</v>
      </c>
      <c r="X71" s="17">
        <f t="shared" si="24"/>
        <v>3.9713285409459134E-2</v>
      </c>
      <c r="Y71" s="17">
        <f t="shared" si="24"/>
        <v>0.1506933928429105</v>
      </c>
      <c r="Z71" s="17">
        <f t="shared" si="24"/>
        <v>-4.9090059046596551E-2</v>
      </c>
      <c r="AA71" s="17">
        <f t="shared" si="24"/>
        <v>6.9560783742443075E-3</v>
      </c>
      <c r="AB71" s="17">
        <f t="shared" si="24"/>
        <v>9.5410322253969448E-2</v>
      </c>
      <c r="AC71" s="17">
        <f t="shared" si="24"/>
        <v>-8.6406709149139935E-2</v>
      </c>
      <c r="AD71" s="17">
        <f t="shared" si="24"/>
        <v>7.5749909649439853E-2</v>
      </c>
      <c r="AE71" s="17">
        <f t="shared" si="24"/>
        <v>0.21003829873009475</v>
      </c>
      <c r="AF71" s="17">
        <f t="shared" si="24"/>
        <v>2.176689433061247E-2</v>
      </c>
      <c r="AG71" s="17">
        <f t="shared" si="24"/>
        <v>-1.3436769740775008E-2</v>
      </c>
      <c r="AH71" s="22">
        <f t="shared" si="24"/>
        <v>0.1316807822075329</v>
      </c>
      <c r="AI71" s="23">
        <f t="shared" si="24"/>
        <v>2.5700621828492191E-2</v>
      </c>
      <c r="AJ71" s="23">
        <f t="shared" si="24"/>
        <v>7.212091732017227E-2</v>
      </c>
      <c r="AK71" s="23">
        <f t="shared" si="24"/>
        <v>-9.922760269121815E-2</v>
      </c>
      <c r="AL71" s="23">
        <f t="shared" si="24"/>
        <v>6.1510300856254807E-2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  <c r="AK72" s="23">
        <f t="shared" si="24"/>
        <v>7.1159889534330001E-2</v>
      </c>
    </row>
    <row r="73" spans="1:38" x14ac:dyDescent="0.4">
      <c r="A73" s="2" t="s">
        <v>64</v>
      </c>
      <c r="B73" s="2" t="s">
        <v>65</v>
      </c>
      <c r="D73" s="2">
        <v>0.21637999999999999</v>
      </c>
      <c r="E73" s="2">
        <v>0.22029000000000001</v>
      </c>
      <c r="F73" s="2">
        <v>4.4839999999999998E-2</v>
      </c>
      <c r="G73" s="2">
        <v>4.4220000000000002E-2</v>
      </c>
      <c r="H73" s="2">
        <v>4.5130000000000003E-2</v>
      </c>
      <c r="I73" s="2">
        <v>2.911E-2</v>
      </c>
      <c r="J73" s="2">
        <v>4.0245999999999997E-2</v>
      </c>
      <c r="K73" s="2">
        <v>3.7519999999999998E-2</v>
      </c>
      <c r="L73" s="2">
        <v>4.4699999999999997E-2</v>
      </c>
      <c r="M73" s="2">
        <v>4.4900000000000002E-2</v>
      </c>
      <c r="N73" s="2">
        <v>3.0120000000000001E-2</v>
      </c>
      <c r="O73" s="2">
        <v>4.0496999999999998E-2</v>
      </c>
      <c r="P73" s="2">
        <v>4.4152999999999998E-2</v>
      </c>
      <c r="Q73" s="2">
        <v>5.6931000000000002E-2</v>
      </c>
      <c r="R73" s="2">
        <v>3.6003E-2</v>
      </c>
      <c r="S73" s="2">
        <v>3.1203999999999999E-2</v>
      </c>
      <c r="T73" s="2">
        <v>3.2568E-2</v>
      </c>
      <c r="U73" s="2">
        <v>4.0642999999999999E-2</v>
      </c>
      <c r="V73" s="2">
        <v>4.3672000000000002E-2</v>
      </c>
      <c r="W73" s="2">
        <v>4.8271000000000001E-2</v>
      </c>
      <c r="X73" s="2">
        <v>5.0188000000000003E-2</v>
      </c>
      <c r="Y73" s="2">
        <v>5.7750999999999997E-2</v>
      </c>
      <c r="Z73" s="2">
        <v>5.4916E-2</v>
      </c>
      <c r="AA73" s="2">
        <v>5.5298E-2</v>
      </c>
      <c r="AB73" s="2">
        <v>6.0574000000000003E-2</v>
      </c>
      <c r="AC73" s="2">
        <v>5.534E-2</v>
      </c>
      <c r="AD73" s="2">
        <v>5.9532000000000002E-2</v>
      </c>
      <c r="AE73" s="2">
        <v>7.2036000000000003E-2</v>
      </c>
      <c r="AF73" s="2">
        <v>7.3604000000000003E-2</v>
      </c>
      <c r="AG73" s="2">
        <v>7.2614999999999999E-2</v>
      </c>
      <c r="AH73" s="2">
        <v>8.2177E-2</v>
      </c>
      <c r="AI73" s="28">
        <v>8.4289000000000003E-2</v>
      </c>
      <c r="AJ73" s="2">
        <v>9.0368000000000004E-2</v>
      </c>
      <c r="AK73" s="2">
        <v>8.1401000000000001E-2</v>
      </c>
      <c r="AL73" s="2">
        <v>8.6407999999999999E-2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1.13E-8</v>
      </c>
      <c r="E83" s="10">
        <f t="shared" si="25"/>
        <v>1.3799999999999999E-8</v>
      </c>
      <c r="F83" s="10">
        <f t="shared" si="25"/>
        <v>4.7799999999999996E-9</v>
      </c>
      <c r="G83" s="10">
        <f t="shared" si="25"/>
        <v>6E-9</v>
      </c>
      <c r="H83" s="10">
        <f t="shared" si="25"/>
        <v>4.2899999999999999E-9</v>
      </c>
      <c r="I83" s="10">
        <f t="shared" si="25"/>
        <v>3.72E-9</v>
      </c>
      <c r="J83" s="10">
        <f t="shared" si="25"/>
        <v>4.3800000000000002E-9</v>
      </c>
      <c r="K83" s="10">
        <f t="shared" si="25"/>
        <v>5.9399999999999998E-9</v>
      </c>
      <c r="L83" s="10">
        <f t="shared" si="25"/>
        <v>7.5499999999999998E-9</v>
      </c>
      <c r="M83" s="10">
        <f t="shared" si="25"/>
        <v>5.1799999999999999E-9</v>
      </c>
      <c r="N83" s="10">
        <f t="shared" si="25"/>
        <v>5.6299999999999998E-9</v>
      </c>
      <c r="O83" s="10">
        <f t="shared" si="25"/>
        <v>7.9099999999999994E-9</v>
      </c>
      <c r="P83" s="10">
        <f t="shared" si="25"/>
        <v>7.8199999999999999E-9</v>
      </c>
      <c r="Q83" s="10">
        <f t="shared" si="25"/>
        <v>8.5899999999999995E-9</v>
      </c>
      <c r="R83" s="10">
        <f t="shared" si="25"/>
        <v>1.05E-8</v>
      </c>
      <c r="S83" s="10">
        <f t="shared" si="25"/>
        <v>1.11E-8</v>
      </c>
      <c r="T83" s="10">
        <f t="shared" si="25"/>
        <v>9.7100000000000006E-9</v>
      </c>
      <c r="U83" s="10">
        <f t="shared" si="25"/>
        <v>5.7500000000000002E-9</v>
      </c>
      <c r="V83" s="10">
        <f t="shared" si="25"/>
        <v>1.1199999999999999E-8</v>
      </c>
      <c r="W83" s="10">
        <f t="shared" si="25"/>
        <v>1.02E-8</v>
      </c>
      <c r="X83" s="10">
        <f t="shared" si="25"/>
        <v>1.09E-8</v>
      </c>
      <c r="Y83" s="10">
        <f t="shared" si="25"/>
        <v>1.09E-8</v>
      </c>
      <c r="Z83" s="10">
        <f t="shared" si="25"/>
        <v>1.04E-8</v>
      </c>
      <c r="AA83" s="10">
        <f t="shared" si="25"/>
        <v>1.09E-8</v>
      </c>
      <c r="AB83" s="10">
        <f t="shared" si="25"/>
        <v>9.0900000000000007E-9</v>
      </c>
      <c r="AC83" s="10">
        <f t="shared" si="25"/>
        <v>1.0099999999999999E-8</v>
      </c>
      <c r="AD83" s="10">
        <f t="shared" si="25"/>
        <v>1.1199999999999999E-8</v>
      </c>
      <c r="AE83" s="10">
        <f t="shared" si="25"/>
        <v>1.18E-8</v>
      </c>
      <c r="AF83" s="10">
        <f t="shared" si="25"/>
        <v>1.16E-8</v>
      </c>
      <c r="AG83" s="10">
        <f t="shared" si="25"/>
        <v>1.14E-8</v>
      </c>
      <c r="AH83" s="10">
        <f t="shared" si="25"/>
        <v>9.4799999999999995E-9</v>
      </c>
      <c r="AI83" s="10">
        <f t="shared" si="25"/>
        <v>9.5399999999999997E-9</v>
      </c>
      <c r="AJ83" s="10">
        <f t="shared" si="25"/>
        <v>9.8899999999999996E-9</v>
      </c>
      <c r="AK83" s="10">
        <f t="shared" si="25"/>
        <v>1.09E-8</v>
      </c>
      <c r="AL83" s="10">
        <f t="shared" si="25"/>
        <v>1.0600000000000001E-8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0.22123893805309727</v>
      </c>
      <c r="F84" s="15">
        <f t="shared" si="26"/>
        <v>-0.57699115044247795</v>
      </c>
      <c r="G84" s="15">
        <f t="shared" si="26"/>
        <v>-0.46902654867256638</v>
      </c>
      <c r="H84" s="15">
        <f t="shared" si="26"/>
        <v>-0.62035398230088501</v>
      </c>
      <c r="I84" s="15">
        <f t="shared" si="26"/>
        <v>-0.67079646017699124</v>
      </c>
      <c r="J84" s="15">
        <f t="shared" si="26"/>
        <v>-0.61238938053097347</v>
      </c>
      <c r="K84" s="15">
        <f t="shared" si="26"/>
        <v>-0.47433628318584076</v>
      </c>
      <c r="L84" s="15">
        <f t="shared" si="26"/>
        <v>-0.33185840707964603</v>
      </c>
      <c r="M84" s="15">
        <f t="shared" si="26"/>
        <v>-0.54159292035398232</v>
      </c>
      <c r="N84" s="15">
        <f t="shared" si="26"/>
        <v>-0.50176991150442485</v>
      </c>
      <c r="O84" s="15">
        <f t="shared" si="26"/>
        <v>-0.3000000000000001</v>
      </c>
      <c r="P84" s="15">
        <f t="shared" si="26"/>
        <v>-0.30796460176991153</v>
      </c>
      <c r="Q84" s="15">
        <f t="shared" si="26"/>
        <v>-0.2398230088495576</v>
      </c>
      <c r="R84" s="15">
        <f t="shared" si="26"/>
        <v>-7.0796460176991191E-2</v>
      </c>
      <c r="S84" s="20">
        <f t="shared" si="26"/>
        <v>-1.7699115044247798E-2</v>
      </c>
      <c r="T84" s="15">
        <f t="shared" si="26"/>
        <v>-0.14070796460176987</v>
      </c>
      <c r="U84" s="15">
        <f t="shared" si="26"/>
        <v>-0.49115044247787609</v>
      </c>
      <c r="V84" s="15">
        <f t="shared" si="26"/>
        <v>-8.8495575221239735E-3</v>
      </c>
      <c r="W84" s="15">
        <f t="shared" si="26"/>
        <v>-9.7345132743362817E-2</v>
      </c>
      <c r="X84" s="15">
        <f t="shared" si="26"/>
        <v>-3.5398230088495596E-2</v>
      </c>
      <c r="Y84" s="15">
        <f t="shared" si="26"/>
        <v>-3.5398230088495596E-2</v>
      </c>
      <c r="Z84" s="15">
        <f t="shared" si="26"/>
        <v>-7.9646017699115029E-2</v>
      </c>
      <c r="AA84" s="15">
        <f t="shared" si="26"/>
        <v>-3.5398230088495596E-2</v>
      </c>
      <c r="AB84" s="15">
        <f t="shared" si="26"/>
        <v>-0.195575221238938</v>
      </c>
      <c r="AC84" s="15">
        <f t="shared" si="26"/>
        <v>-0.10619469026548679</v>
      </c>
      <c r="AD84" s="15">
        <f t="shared" si="26"/>
        <v>-8.8495575221239735E-3</v>
      </c>
      <c r="AE84" s="15">
        <f t="shared" si="26"/>
        <v>4.4247787610619427E-2</v>
      </c>
      <c r="AF84" s="15">
        <f t="shared" si="26"/>
        <v>2.6548672566371626E-2</v>
      </c>
      <c r="AG84" s="15">
        <f t="shared" si="26"/>
        <v>8.849557522123826E-3</v>
      </c>
      <c r="AH84" s="15">
        <f t="shared" si="26"/>
        <v>-0.16106194690265493</v>
      </c>
      <c r="AI84" s="21">
        <f t="shared" si="26"/>
        <v>-0.15575221238938058</v>
      </c>
      <c r="AJ84" s="21">
        <f t="shared" si="26"/>
        <v>-0.12477876106194696</v>
      </c>
      <c r="AK84" s="21">
        <f t="shared" si="26"/>
        <v>-3.5398230088495596E-2</v>
      </c>
      <c r="AL84" s="21">
        <f t="shared" si="26"/>
        <v>-6.1946902654867221E-2</v>
      </c>
    </row>
    <row r="85" spans="1:38" x14ac:dyDescent="0.4">
      <c r="A85" s="16" t="s">
        <v>27</v>
      </c>
      <c r="D85" s="10"/>
      <c r="E85" s="17">
        <f t="shared" ref="E85:AL86" si="27">(E83-D83)/D83</f>
        <v>0.22123893805309727</v>
      </c>
      <c r="F85" s="17">
        <f t="shared" si="27"/>
        <v>-0.65362318840579714</v>
      </c>
      <c r="G85" s="17">
        <f t="shared" si="27"/>
        <v>0.25523012552301266</v>
      </c>
      <c r="H85" s="17">
        <f t="shared" si="27"/>
        <v>-0.28500000000000003</v>
      </c>
      <c r="I85" s="17">
        <f t="shared" si="27"/>
        <v>-0.13286713286713284</v>
      </c>
      <c r="J85" s="17">
        <f t="shared" si="27"/>
        <v>0.17741935483870974</v>
      </c>
      <c r="K85" s="17">
        <f t="shared" si="27"/>
        <v>0.3561643835616437</v>
      </c>
      <c r="L85" s="17">
        <f t="shared" si="27"/>
        <v>0.27104377104377109</v>
      </c>
      <c r="M85" s="17">
        <f t="shared" si="27"/>
        <v>-0.31390728476821189</v>
      </c>
      <c r="N85" s="17">
        <f t="shared" si="27"/>
        <v>8.6872586872586852E-2</v>
      </c>
      <c r="O85" s="17">
        <f t="shared" si="27"/>
        <v>0.40497335701598575</v>
      </c>
      <c r="P85" s="17">
        <f t="shared" si="27"/>
        <v>-1.1378002528444942E-2</v>
      </c>
      <c r="Q85" s="17">
        <f t="shared" si="27"/>
        <v>9.8465473145779997E-2</v>
      </c>
      <c r="R85" s="17">
        <f t="shared" si="27"/>
        <v>0.22235157159487781</v>
      </c>
      <c r="S85" s="17">
        <f t="shared" si="27"/>
        <v>5.7142857142857183E-2</v>
      </c>
      <c r="T85" s="17">
        <f t="shared" si="27"/>
        <v>-0.1252252252252252</v>
      </c>
      <c r="U85" s="17">
        <f t="shared" si="27"/>
        <v>-0.407826982492276</v>
      </c>
      <c r="V85" s="17">
        <f t="shared" si="27"/>
        <v>0.9478260869565216</v>
      </c>
      <c r="W85" s="17">
        <f t="shared" si="27"/>
        <v>-8.9285714285714204E-2</v>
      </c>
      <c r="X85" s="17">
        <f t="shared" si="27"/>
        <v>6.8627450980392121E-2</v>
      </c>
      <c r="Y85" s="17">
        <f t="shared" si="27"/>
        <v>0</v>
      </c>
      <c r="Z85" s="17">
        <f t="shared" si="27"/>
        <v>-4.5871559633027477E-2</v>
      </c>
      <c r="AA85" s="17">
        <f t="shared" si="27"/>
        <v>4.8076923076923031E-2</v>
      </c>
      <c r="AB85" s="17">
        <f t="shared" si="27"/>
        <v>-0.16605504587155956</v>
      </c>
      <c r="AC85" s="17">
        <f t="shared" si="27"/>
        <v>0.11111111111111097</v>
      </c>
      <c r="AD85" s="17">
        <f t="shared" si="27"/>
        <v>0.10891089108910891</v>
      </c>
      <c r="AE85" s="17">
        <f t="shared" si="27"/>
        <v>5.357142857142861E-2</v>
      </c>
      <c r="AF85" s="17">
        <f t="shared" si="27"/>
        <v>-1.6949152542372892E-2</v>
      </c>
      <c r="AG85" s="17">
        <f t="shared" si="27"/>
        <v>-1.7241379310344841E-2</v>
      </c>
      <c r="AH85" s="22">
        <f t="shared" si="27"/>
        <v>-0.16842105263157894</v>
      </c>
      <c r="AI85" s="23">
        <f t="shared" si="27"/>
        <v>6.3291139240506554E-3</v>
      </c>
      <c r="AJ85" s="23">
        <f t="shared" si="27"/>
        <v>3.6687631027253649E-2</v>
      </c>
      <c r="AK85" s="23">
        <f t="shared" si="27"/>
        <v>0.10212335692618812</v>
      </c>
      <c r="AL85" s="23">
        <f t="shared" si="27"/>
        <v>-2.7522935779816456E-2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  <c r="AJ86" s="23">
        <f t="shared" si="27"/>
        <v>-0.19886363636363624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1.13E-8</v>
      </c>
      <c r="E96" s="10">
        <f t="shared" si="28"/>
        <v>1.3799999999999999E-8</v>
      </c>
      <c r="F96" s="10">
        <f t="shared" si="28"/>
        <v>4.7799999999999996E-9</v>
      </c>
      <c r="G96" s="10">
        <f t="shared" si="28"/>
        <v>6E-9</v>
      </c>
      <c r="H96" s="10">
        <f t="shared" si="28"/>
        <v>4.2899999999999999E-9</v>
      </c>
      <c r="I96" s="10">
        <f t="shared" si="28"/>
        <v>3.72E-9</v>
      </c>
      <c r="J96" s="10">
        <f t="shared" si="28"/>
        <v>4.3800000000000002E-9</v>
      </c>
      <c r="K96" s="10">
        <f t="shared" si="28"/>
        <v>5.9399999999999998E-9</v>
      </c>
      <c r="L96" s="10">
        <f t="shared" si="28"/>
        <v>7.5499999999999998E-9</v>
      </c>
      <c r="M96" s="10">
        <f t="shared" si="28"/>
        <v>5.1799999999999999E-9</v>
      </c>
      <c r="N96" s="10">
        <f t="shared" si="28"/>
        <v>5.6299999999999998E-9</v>
      </c>
      <c r="O96" s="10">
        <f t="shared" si="28"/>
        <v>7.9099999999999994E-9</v>
      </c>
      <c r="P96" s="10">
        <f t="shared" si="28"/>
        <v>7.8199999999999999E-9</v>
      </c>
      <c r="Q96" s="10">
        <f t="shared" si="28"/>
        <v>8.5899999999999995E-9</v>
      </c>
      <c r="R96" s="10">
        <f t="shared" si="28"/>
        <v>1.05E-8</v>
      </c>
      <c r="S96" s="10">
        <f t="shared" si="28"/>
        <v>1.11E-8</v>
      </c>
      <c r="T96" s="10">
        <f t="shared" si="28"/>
        <v>9.7100000000000006E-9</v>
      </c>
      <c r="U96" s="10">
        <f t="shared" si="28"/>
        <v>5.7500000000000002E-9</v>
      </c>
      <c r="V96" s="10">
        <f t="shared" si="28"/>
        <v>1.1199999999999999E-8</v>
      </c>
      <c r="W96" s="10">
        <f t="shared" si="28"/>
        <v>1.02E-8</v>
      </c>
      <c r="X96" s="10">
        <f t="shared" si="28"/>
        <v>1.09E-8</v>
      </c>
      <c r="Y96" s="10">
        <f t="shared" si="28"/>
        <v>1.09E-8</v>
      </c>
      <c r="Z96" s="10">
        <f t="shared" si="28"/>
        <v>1.04E-8</v>
      </c>
      <c r="AA96" s="10">
        <f t="shared" si="28"/>
        <v>1.09E-8</v>
      </c>
      <c r="AB96" s="10">
        <f t="shared" si="28"/>
        <v>9.0900000000000007E-9</v>
      </c>
      <c r="AC96" s="10">
        <f t="shared" si="28"/>
        <v>1.0099999999999999E-8</v>
      </c>
      <c r="AD96" s="10">
        <f t="shared" si="28"/>
        <v>1.1199999999999999E-8</v>
      </c>
      <c r="AE96" s="10">
        <f t="shared" si="28"/>
        <v>1.18E-8</v>
      </c>
      <c r="AF96" s="10">
        <f t="shared" si="28"/>
        <v>1.16E-8</v>
      </c>
      <c r="AG96" s="10">
        <f t="shared" si="28"/>
        <v>1.14E-8</v>
      </c>
      <c r="AH96" s="10">
        <f t="shared" si="28"/>
        <v>9.4799999999999995E-9</v>
      </c>
      <c r="AI96" s="27">
        <f t="shared" si="28"/>
        <v>9.5399999999999997E-9</v>
      </c>
      <c r="AJ96" s="27">
        <f t="shared" si="28"/>
        <v>9.8899999999999996E-9</v>
      </c>
      <c r="AK96" s="27">
        <f t="shared" si="28"/>
        <v>1.09E-8</v>
      </c>
      <c r="AL96" s="27">
        <f t="shared" si="28"/>
        <v>1.0600000000000001E-8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0.22123893805309727</v>
      </c>
      <c r="F97" s="15">
        <f t="shared" si="29"/>
        <v>-0.57699115044247795</v>
      </c>
      <c r="G97" s="15">
        <f t="shared" si="29"/>
        <v>-0.46902654867256638</v>
      </c>
      <c r="H97" s="15">
        <f t="shared" si="29"/>
        <v>-0.62035398230088501</v>
      </c>
      <c r="I97" s="15">
        <f t="shared" si="29"/>
        <v>-0.67079646017699124</v>
      </c>
      <c r="J97" s="15">
        <f t="shared" si="29"/>
        <v>-0.61238938053097347</v>
      </c>
      <c r="K97" s="15">
        <f t="shared" si="29"/>
        <v>-0.47433628318584076</v>
      </c>
      <c r="L97" s="15">
        <f t="shared" si="29"/>
        <v>-0.33185840707964603</v>
      </c>
      <c r="M97" s="15">
        <f t="shared" si="29"/>
        <v>-0.54159292035398232</v>
      </c>
      <c r="N97" s="15">
        <f t="shared" si="29"/>
        <v>-0.50176991150442485</v>
      </c>
      <c r="O97" s="15">
        <f t="shared" si="29"/>
        <v>-0.3000000000000001</v>
      </c>
      <c r="P97" s="15">
        <f t="shared" si="29"/>
        <v>-0.30796460176991153</v>
      </c>
      <c r="Q97" s="15">
        <f t="shared" si="29"/>
        <v>-0.2398230088495576</v>
      </c>
      <c r="R97" s="15">
        <f t="shared" si="29"/>
        <v>-7.0796460176991191E-2</v>
      </c>
      <c r="S97" s="20">
        <f t="shared" si="29"/>
        <v>-1.7699115044247798E-2</v>
      </c>
      <c r="T97" s="15">
        <f t="shared" si="29"/>
        <v>-0.14070796460176987</v>
      </c>
      <c r="U97" s="15">
        <f t="shared" si="29"/>
        <v>-0.49115044247787609</v>
      </c>
      <c r="V97" s="15">
        <f t="shared" si="29"/>
        <v>-8.8495575221239735E-3</v>
      </c>
      <c r="W97" s="15">
        <f t="shared" si="29"/>
        <v>-9.7345132743362817E-2</v>
      </c>
      <c r="X97" s="15">
        <f t="shared" si="29"/>
        <v>-3.5398230088495596E-2</v>
      </c>
      <c r="Y97" s="15">
        <f t="shared" si="29"/>
        <v>-3.5398230088495596E-2</v>
      </c>
      <c r="Z97" s="15">
        <f t="shared" si="29"/>
        <v>-7.9646017699115029E-2</v>
      </c>
      <c r="AA97" s="15">
        <f t="shared" si="29"/>
        <v>-3.5398230088495596E-2</v>
      </c>
      <c r="AB97" s="15">
        <f t="shared" si="29"/>
        <v>-0.195575221238938</v>
      </c>
      <c r="AC97" s="15">
        <f t="shared" si="29"/>
        <v>-0.10619469026548679</v>
      </c>
      <c r="AD97" s="15">
        <f t="shared" si="29"/>
        <v>-8.8495575221239735E-3</v>
      </c>
      <c r="AE97" s="15">
        <f t="shared" si="29"/>
        <v>4.4247787610619427E-2</v>
      </c>
      <c r="AF97" s="15">
        <f t="shared" si="29"/>
        <v>2.6548672566371626E-2</v>
      </c>
      <c r="AG97" s="15">
        <f t="shared" si="29"/>
        <v>8.849557522123826E-3</v>
      </c>
      <c r="AH97" s="15">
        <f t="shared" si="29"/>
        <v>-0.16106194690265493</v>
      </c>
      <c r="AI97" s="21">
        <f t="shared" si="29"/>
        <v>-0.15575221238938058</v>
      </c>
      <c r="AJ97" s="21">
        <f t="shared" si="29"/>
        <v>-0.12477876106194696</v>
      </c>
      <c r="AK97" s="21">
        <f t="shared" si="29"/>
        <v>-3.5398230088495596E-2</v>
      </c>
      <c r="AL97" s="21">
        <f t="shared" si="29"/>
        <v>-6.1946902654867221E-2</v>
      </c>
    </row>
    <row r="98" spans="1:38" x14ac:dyDescent="0.4">
      <c r="A98" s="16" t="s">
        <v>27</v>
      </c>
      <c r="D98" s="10"/>
      <c r="E98" s="17">
        <f t="shared" ref="E98:AL98" si="30">(E96-D96)/D96</f>
        <v>0.22123893805309727</v>
      </c>
      <c r="F98" s="17">
        <f t="shared" si="30"/>
        <v>-0.65362318840579714</v>
      </c>
      <c r="G98" s="17">
        <f t="shared" si="30"/>
        <v>0.25523012552301266</v>
      </c>
      <c r="H98" s="17">
        <f t="shared" si="30"/>
        <v>-0.28500000000000003</v>
      </c>
      <c r="I98" s="17">
        <f t="shared" si="30"/>
        <v>-0.13286713286713284</v>
      </c>
      <c r="J98" s="17">
        <f t="shared" si="30"/>
        <v>0.17741935483870974</v>
      </c>
      <c r="K98" s="17">
        <f t="shared" si="30"/>
        <v>0.3561643835616437</v>
      </c>
      <c r="L98" s="17">
        <f t="shared" si="30"/>
        <v>0.27104377104377109</v>
      </c>
      <c r="M98" s="17">
        <f t="shared" si="30"/>
        <v>-0.31390728476821189</v>
      </c>
      <c r="N98" s="17">
        <f t="shared" si="30"/>
        <v>8.6872586872586852E-2</v>
      </c>
      <c r="O98" s="17">
        <f t="shared" si="30"/>
        <v>0.40497335701598575</v>
      </c>
      <c r="P98" s="17">
        <f t="shared" si="30"/>
        <v>-1.1378002528444942E-2</v>
      </c>
      <c r="Q98" s="17">
        <f t="shared" si="30"/>
        <v>9.8465473145779997E-2</v>
      </c>
      <c r="R98" s="17">
        <f t="shared" si="30"/>
        <v>0.22235157159487781</v>
      </c>
      <c r="S98" s="17">
        <f t="shared" si="30"/>
        <v>5.7142857142857183E-2</v>
      </c>
      <c r="T98" s="17">
        <f t="shared" si="30"/>
        <v>-0.1252252252252252</v>
      </c>
      <c r="U98" s="17">
        <f t="shared" si="30"/>
        <v>-0.407826982492276</v>
      </c>
      <c r="V98" s="17">
        <f t="shared" si="30"/>
        <v>0.9478260869565216</v>
      </c>
      <c r="W98" s="17">
        <f t="shared" si="30"/>
        <v>-8.9285714285714204E-2</v>
      </c>
      <c r="X98" s="17">
        <f t="shared" si="30"/>
        <v>6.8627450980392121E-2</v>
      </c>
      <c r="Y98" s="17">
        <f t="shared" si="30"/>
        <v>0</v>
      </c>
      <c r="Z98" s="17">
        <f t="shared" si="30"/>
        <v>-4.5871559633027477E-2</v>
      </c>
      <c r="AA98" s="17">
        <f t="shared" si="30"/>
        <v>4.8076923076923031E-2</v>
      </c>
      <c r="AB98" s="17">
        <f t="shared" si="30"/>
        <v>-0.16605504587155956</v>
      </c>
      <c r="AC98" s="17">
        <f t="shared" si="30"/>
        <v>0.11111111111111097</v>
      </c>
      <c r="AD98" s="17">
        <f t="shared" si="30"/>
        <v>0.10891089108910891</v>
      </c>
      <c r="AE98" s="17">
        <f t="shared" si="30"/>
        <v>5.357142857142861E-2</v>
      </c>
      <c r="AF98" s="17">
        <f t="shared" si="30"/>
        <v>-1.6949152542372892E-2</v>
      </c>
      <c r="AG98" s="17">
        <f t="shared" si="30"/>
        <v>-1.7241379310344841E-2</v>
      </c>
      <c r="AH98" s="22">
        <f t="shared" si="30"/>
        <v>-0.16842105263157894</v>
      </c>
      <c r="AI98" s="23">
        <f t="shared" si="30"/>
        <v>6.3291139240506554E-3</v>
      </c>
      <c r="AJ98" s="23">
        <f t="shared" si="30"/>
        <v>3.6687631027253649E-2</v>
      </c>
      <c r="AK98" s="23">
        <f t="shared" si="30"/>
        <v>0.10212335692618812</v>
      </c>
      <c r="AL98" s="23">
        <f t="shared" si="30"/>
        <v>-2.7522935779816456E-2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1.13E-8</v>
      </c>
      <c r="E100" s="2">
        <v>1.3799999999999999E-8</v>
      </c>
      <c r="F100" s="2">
        <v>4.7799999999999996E-9</v>
      </c>
      <c r="G100" s="2">
        <v>6E-9</v>
      </c>
      <c r="H100" s="2">
        <v>4.2899999999999999E-9</v>
      </c>
      <c r="I100" s="2">
        <v>3.72E-9</v>
      </c>
      <c r="J100" s="2">
        <v>4.3800000000000002E-9</v>
      </c>
      <c r="K100" s="2">
        <v>5.9399999999999998E-9</v>
      </c>
      <c r="L100" s="2">
        <v>7.5499999999999998E-9</v>
      </c>
      <c r="M100" s="2">
        <v>5.1799999999999999E-9</v>
      </c>
      <c r="N100" s="2">
        <v>5.6299999999999998E-9</v>
      </c>
      <c r="O100" s="2">
        <v>7.9099999999999994E-9</v>
      </c>
      <c r="P100" s="2">
        <v>7.8199999999999999E-9</v>
      </c>
      <c r="Q100" s="2">
        <v>8.5899999999999995E-9</v>
      </c>
      <c r="R100" s="2">
        <v>1.05E-8</v>
      </c>
      <c r="S100" s="2">
        <v>1.11E-8</v>
      </c>
      <c r="T100" s="2">
        <v>9.7100000000000006E-9</v>
      </c>
      <c r="U100" s="2">
        <v>5.7500000000000002E-9</v>
      </c>
      <c r="V100" s="2">
        <v>1.1199999999999999E-8</v>
      </c>
      <c r="W100" s="2">
        <v>1.02E-8</v>
      </c>
      <c r="X100" s="2">
        <v>1.09E-8</v>
      </c>
      <c r="Y100" s="2">
        <v>1.09E-8</v>
      </c>
      <c r="Z100" s="2">
        <v>1.04E-8</v>
      </c>
      <c r="AA100" s="2">
        <v>1.09E-8</v>
      </c>
      <c r="AB100" s="2">
        <v>9.0900000000000007E-9</v>
      </c>
      <c r="AC100" s="2">
        <v>1.0099999999999999E-8</v>
      </c>
      <c r="AD100" s="2">
        <v>1.1199999999999999E-8</v>
      </c>
      <c r="AE100" s="2">
        <v>1.18E-8</v>
      </c>
      <c r="AF100" s="2">
        <v>1.16E-8</v>
      </c>
      <c r="AG100" s="2">
        <v>1.14E-8</v>
      </c>
      <c r="AH100" s="2">
        <v>9.4799999999999995E-9</v>
      </c>
      <c r="AI100" s="28">
        <v>9.5399999999999997E-9</v>
      </c>
      <c r="AJ100" s="2">
        <v>9.8899999999999996E-9</v>
      </c>
      <c r="AK100" s="2">
        <v>1.09E-8</v>
      </c>
      <c r="AL100" s="2">
        <v>1.0600000000000001E-8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0.65179480000000001</v>
      </c>
      <c r="E132" s="10">
        <f t="shared" si="31"/>
        <v>0.73123470000000002</v>
      </c>
      <c r="F132" s="10">
        <f t="shared" si="31"/>
        <v>0.45339469999999998</v>
      </c>
      <c r="G132" s="10">
        <f t="shared" si="31"/>
        <v>0.34676369999999995</v>
      </c>
      <c r="H132" s="10">
        <f t="shared" si="31"/>
        <v>0.27082410000000001</v>
      </c>
      <c r="I132" s="10">
        <f t="shared" si="31"/>
        <v>0.37526230000000005</v>
      </c>
      <c r="J132" s="10">
        <f t="shared" si="31"/>
        <v>0.41485669999999997</v>
      </c>
      <c r="K132" s="10">
        <f t="shared" si="31"/>
        <v>0.44617499999999993</v>
      </c>
      <c r="L132" s="10">
        <f t="shared" si="31"/>
        <v>0.46586890000000009</v>
      </c>
      <c r="M132" s="10">
        <f t="shared" si="31"/>
        <v>0.41628349999999997</v>
      </c>
      <c r="N132" s="10">
        <f t="shared" si="31"/>
        <v>0.38625220000000005</v>
      </c>
      <c r="O132" s="10">
        <f t="shared" si="31"/>
        <v>0.42223179999999999</v>
      </c>
      <c r="P132" s="10">
        <f t="shared" si="31"/>
        <v>0.44814670000000001</v>
      </c>
      <c r="Q132" s="10">
        <f t="shared" si="31"/>
        <v>0.47574640000000001</v>
      </c>
      <c r="R132" s="10">
        <f t="shared" si="31"/>
        <v>0.52786240000000006</v>
      </c>
      <c r="S132" s="10">
        <f t="shared" si="31"/>
        <v>0.54481000000000013</v>
      </c>
      <c r="T132" s="10">
        <f t="shared" si="31"/>
        <v>0.56921999999999995</v>
      </c>
      <c r="U132" s="10">
        <f t="shared" si="31"/>
        <v>0.73048000000000002</v>
      </c>
      <c r="V132" s="10">
        <f t="shared" si="31"/>
        <v>0.72198000000000007</v>
      </c>
      <c r="W132" s="10">
        <f t="shared" si="31"/>
        <v>0.58401999999999998</v>
      </c>
      <c r="X132" s="10">
        <f t="shared" si="31"/>
        <v>0.68010000000000004</v>
      </c>
      <c r="Y132" s="10">
        <f t="shared" si="31"/>
        <v>0.67687000000000008</v>
      </c>
      <c r="Z132" s="10">
        <f t="shared" si="31"/>
        <v>0.69670999999999994</v>
      </c>
      <c r="AA132" s="10">
        <f t="shared" si="31"/>
        <v>0.71972000000000003</v>
      </c>
      <c r="AB132" s="10">
        <f t="shared" si="31"/>
        <v>0.78159000000000001</v>
      </c>
      <c r="AC132" s="10">
        <f t="shared" si="31"/>
        <v>0.84987000000000001</v>
      </c>
      <c r="AD132" s="10">
        <f t="shared" si="31"/>
        <v>0.92699000000000009</v>
      </c>
      <c r="AE132" s="10">
        <f t="shared" si="31"/>
        <v>0.91292999999999991</v>
      </c>
      <c r="AF132" s="10">
        <f t="shared" si="31"/>
        <v>0.85992000000000002</v>
      </c>
      <c r="AG132" s="10">
        <f t="shared" si="31"/>
        <v>0.8691899999999998</v>
      </c>
      <c r="AH132" s="10">
        <f t="shared" si="31"/>
        <v>0.75006000000000006</v>
      </c>
      <c r="AI132" s="10">
        <f t="shared" si="31"/>
        <v>0.72882999999999998</v>
      </c>
      <c r="AJ132" s="10">
        <f t="shared" si="31"/>
        <v>0.59380000000000011</v>
      </c>
      <c r="AK132" s="10">
        <f t="shared" si="31"/>
        <v>0.59124999999999994</v>
      </c>
      <c r="AL132" s="10">
        <f t="shared" si="31"/>
        <v>0.49040999999999996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0.1218786955649232</v>
      </c>
      <c r="F133" s="15">
        <f t="shared" si="32"/>
        <v>-0.30439043085339129</v>
      </c>
      <c r="G133" s="15">
        <f t="shared" si="32"/>
        <v>-0.46798639694578731</v>
      </c>
      <c r="H133" s="15">
        <f t="shared" si="32"/>
        <v>-0.58449484408283092</v>
      </c>
      <c r="I133" s="15">
        <f t="shared" si="32"/>
        <v>-0.42426312698413665</v>
      </c>
      <c r="J133" s="15">
        <f t="shared" si="32"/>
        <v>-0.36351640117411194</v>
      </c>
      <c r="K133" s="15">
        <f t="shared" si="32"/>
        <v>-0.31546707644798649</v>
      </c>
      <c r="L133" s="15">
        <f t="shared" si="32"/>
        <v>-0.28525219900496279</v>
      </c>
      <c r="M133" s="15">
        <f t="shared" si="32"/>
        <v>-0.3613273686749266</v>
      </c>
      <c r="N133" s="15">
        <f t="shared" si="32"/>
        <v>-0.40740214558324178</v>
      </c>
      <c r="O133" s="15">
        <f t="shared" si="32"/>
        <v>-0.35220133698519845</v>
      </c>
      <c r="P133" s="15">
        <f t="shared" si="32"/>
        <v>-0.31244204464349823</v>
      </c>
      <c r="Q133" s="15">
        <f t="shared" si="32"/>
        <v>-0.2700978897039375</v>
      </c>
      <c r="R133" s="15">
        <f t="shared" si="32"/>
        <v>-0.1901402097715415</v>
      </c>
      <c r="S133" s="20">
        <f t="shared" si="32"/>
        <v>-0.16413877496414497</v>
      </c>
      <c r="T133" s="15">
        <f t="shared" si="32"/>
        <v>-0.12668833810886504</v>
      </c>
      <c r="U133" s="15">
        <f t="shared" si="32"/>
        <v>0.12072081581503874</v>
      </c>
      <c r="V133" s="15">
        <f t="shared" si="32"/>
        <v>0.1076799017113976</v>
      </c>
      <c r="W133" s="15">
        <f t="shared" si="32"/>
        <v>-0.10398180531664264</v>
      </c>
      <c r="X133" s="15">
        <f t="shared" si="32"/>
        <v>4.3426550810163E-2</v>
      </c>
      <c r="Y133" s="15">
        <f t="shared" si="32"/>
        <v>3.847100345077941E-2</v>
      </c>
      <c r="Z133" s="15">
        <f t="shared" si="32"/>
        <v>6.8910031193866433E-2</v>
      </c>
      <c r="AA133" s="15">
        <f t="shared" si="32"/>
        <v>0.10421255278501765</v>
      </c>
      <c r="AB133" s="15">
        <f t="shared" si="32"/>
        <v>0.19913506520763896</v>
      </c>
      <c r="AC133" s="15">
        <f t="shared" si="32"/>
        <v>0.30389196108959449</v>
      </c>
      <c r="AD133" s="15">
        <f t="shared" si="32"/>
        <v>0.4222114076393369</v>
      </c>
      <c r="AE133" s="15">
        <f t="shared" si="32"/>
        <v>0.40064020148672541</v>
      </c>
      <c r="AF133" s="15">
        <f t="shared" si="32"/>
        <v>0.31931092423566437</v>
      </c>
      <c r="AG133" s="15">
        <f t="shared" si="32"/>
        <v>0.33353319173457624</v>
      </c>
      <c r="AH133" s="15">
        <f t="shared" si="32"/>
        <v>0.1507609450090735</v>
      </c>
      <c r="AI133" s="21">
        <f t="shared" si="32"/>
        <v>0.11818934425374361</v>
      </c>
      <c r="AJ133" s="21">
        <f t="shared" si="32"/>
        <v>-8.8977082971511745E-2</v>
      </c>
      <c r="AK133" s="21">
        <f t="shared" si="32"/>
        <v>-9.2889357202604356E-2</v>
      </c>
      <c r="AL133" s="21">
        <f t="shared" si="32"/>
        <v>-0.24760062522744897</v>
      </c>
    </row>
    <row r="134" spans="1:38" x14ac:dyDescent="0.4">
      <c r="A134" s="16" t="s">
        <v>27</v>
      </c>
      <c r="D134" s="10"/>
      <c r="E134" s="17">
        <f t="shared" ref="E134:AL134" si="33">(E132-D132)/D132</f>
        <v>0.1218786955649232</v>
      </c>
      <c r="F134" s="17">
        <f t="shared" si="33"/>
        <v>-0.37996008668625825</v>
      </c>
      <c r="G134" s="17">
        <f t="shared" si="33"/>
        <v>-0.23518360492524512</v>
      </c>
      <c r="H134" s="17">
        <f t="shared" si="33"/>
        <v>-0.21899524085133465</v>
      </c>
      <c r="I134" s="17">
        <f t="shared" si="33"/>
        <v>0.3856311162854415</v>
      </c>
      <c r="J134" s="17">
        <f t="shared" si="33"/>
        <v>0.10551126505380347</v>
      </c>
      <c r="K134" s="17">
        <f t="shared" si="33"/>
        <v>7.5491850559482265E-2</v>
      </c>
      <c r="L134" s="17">
        <f t="shared" si="33"/>
        <v>4.4139407183280452E-2</v>
      </c>
      <c r="M134" s="17">
        <f t="shared" si="33"/>
        <v>-0.10643638156571539</v>
      </c>
      <c r="N134" s="17">
        <f t="shared" si="33"/>
        <v>-7.2141461287800093E-2</v>
      </c>
      <c r="O134" s="17">
        <f t="shared" si="33"/>
        <v>9.3150537394997207E-2</v>
      </c>
      <c r="P134" s="17">
        <f t="shared" si="33"/>
        <v>6.137600247068084E-2</v>
      </c>
      <c r="Q134" s="17">
        <f t="shared" si="33"/>
        <v>6.1586306448312582E-2</v>
      </c>
      <c r="R134" s="17">
        <f t="shared" si="33"/>
        <v>0.10954575799207319</v>
      </c>
      <c r="S134" s="17">
        <f t="shared" si="33"/>
        <v>3.2106094315488394E-2</v>
      </c>
      <c r="T134" s="17">
        <f t="shared" si="33"/>
        <v>4.4804610781740084E-2</v>
      </c>
      <c r="U134" s="17">
        <f t="shared" si="33"/>
        <v>0.28329995432346033</v>
      </c>
      <c r="V134" s="17">
        <f t="shared" si="33"/>
        <v>-1.1636184426678282E-2</v>
      </c>
      <c r="W134" s="17">
        <f t="shared" si="33"/>
        <v>-0.19108562564059955</v>
      </c>
      <c r="X134" s="17">
        <f t="shared" si="33"/>
        <v>0.16451491387281267</v>
      </c>
      <c r="Y134" s="17">
        <f t="shared" si="33"/>
        <v>-4.7493015732979786E-3</v>
      </c>
      <c r="Z134" s="17">
        <f t="shared" si="33"/>
        <v>2.9311389188470247E-2</v>
      </c>
      <c r="AA134" s="17">
        <f t="shared" si="33"/>
        <v>3.3026653844497836E-2</v>
      </c>
      <c r="AB134" s="17">
        <f t="shared" si="33"/>
        <v>8.5963985994553405E-2</v>
      </c>
      <c r="AC134" s="17">
        <f t="shared" si="33"/>
        <v>8.7360380762292258E-2</v>
      </c>
      <c r="AD134" s="17">
        <f t="shared" si="33"/>
        <v>9.0743290150258366E-2</v>
      </c>
      <c r="AE134" s="17">
        <f t="shared" si="33"/>
        <v>-1.5167369658788317E-2</v>
      </c>
      <c r="AF134" s="17">
        <f t="shared" si="33"/>
        <v>-5.8065788176530395E-2</v>
      </c>
      <c r="AG134" s="17">
        <f t="shared" si="33"/>
        <v>1.07800725648895E-2</v>
      </c>
      <c r="AH134" s="22">
        <f t="shared" si="33"/>
        <v>-0.13705864080350644</v>
      </c>
      <c r="AI134" s="23">
        <f t="shared" si="33"/>
        <v>-2.8304402314481614E-2</v>
      </c>
      <c r="AJ134" s="23">
        <f t="shared" si="33"/>
        <v>-0.18526954159406153</v>
      </c>
      <c r="AK134" s="23">
        <f t="shared" si="33"/>
        <v>-4.2943752105088625E-3</v>
      </c>
      <c r="AL134" s="23">
        <f t="shared" si="33"/>
        <v>-0.17055391120507399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0.3945379</v>
      </c>
      <c r="E138" s="10">
        <f t="shared" si="34"/>
        <v>0.47336050000000007</v>
      </c>
      <c r="F138" s="10">
        <f t="shared" si="34"/>
        <v>0.27384200000000003</v>
      </c>
      <c r="G138" s="10">
        <f t="shared" si="34"/>
        <v>0.2176807</v>
      </c>
      <c r="H138" s="10">
        <f t="shared" si="34"/>
        <v>0.18270249999999999</v>
      </c>
      <c r="I138" s="10">
        <f t="shared" si="34"/>
        <v>0.25974150000000001</v>
      </c>
      <c r="J138" s="10">
        <f t="shared" si="34"/>
        <v>0.28913949999999999</v>
      </c>
      <c r="K138" s="10">
        <f t="shared" si="34"/>
        <v>0.29793329999999996</v>
      </c>
      <c r="L138" s="10">
        <f t="shared" si="34"/>
        <v>0.30545520000000004</v>
      </c>
      <c r="M138" s="10">
        <f t="shared" si="34"/>
        <v>0.25773809999999997</v>
      </c>
      <c r="N138" s="10">
        <f t="shared" si="34"/>
        <v>0.24373610000000001</v>
      </c>
      <c r="O138" s="10">
        <f t="shared" si="34"/>
        <v>0.26570640000000001</v>
      </c>
      <c r="P138" s="10">
        <f t="shared" si="34"/>
        <v>0.28950189999999998</v>
      </c>
      <c r="Q138" s="10">
        <f t="shared" si="34"/>
        <v>0.32582290000000003</v>
      </c>
      <c r="R138" s="10">
        <f t="shared" si="34"/>
        <v>0.3571704</v>
      </c>
      <c r="S138" s="10">
        <f t="shared" si="34"/>
        <v>0.39029000000000003</v>
      </c>
      <c r="T138" s="10">
        <f t="shared" si="34"/>
        <v>0.41086</v>
      </c>
      <c r="U138" s="10">
        <f t="shared" si="34"/>
        <v>0.53425</v>
      </c>
      <c r="V138" s="10">
        <f t="shared" si="34"/>
        <v>0.52107000000000003</v>
      </c>
      <c r="W138" s="10">
        <f t="shared" si="34"/>
        <v>0.43017</v>
      </c>
      <c r="X138" s="10">
        <f t="shared" si="34"/>
        <v>0.48748999999999998</v>
      </c>
      <c r="Y138" s="10">
        <f t="shared" si="34"/>
        <v>0.47405000000000003</v>
      </c>
      <c r="Z138" s="10">
        <f t="shared" si="34"/>
        <v>0.49403000000000002</v>
      </c>
      <c r="AA138" s="10">
        <f t="shared" si="34"/>
        <v>0.52332999999999996</v>
      </c>
      <c r="AB138" s="10">
        <f t="shared" si="34"/>
        <v>0.54468000000000005</v>
      </c>
      <c r="AC138" s="10">
        <f t="shared" si="34"/>
        <v>0.60311000000000003</v>
      </c>
      <c r="AD138" s="10">
        <f t="shared" si="34"/>
        <v>0.68761000000000005</v>
      </c>
      <c r="AE138" s="10">
        <f t="shared" si="34"/>
        <v>0.66554000000000002</v>
      </c>
      <c r="AF138" s="10">
        <f t="shared" si="34"/>
        <v>0.59450999999999998</v>
      </c>
      <c r="AG138" s="10">
        <f t="shared" si="34"/>
        <v>0.59541999999999995</v>
      </c>
      <c r="AH138" s="10">
        <f t="shared" si="34"/>
        <v>0.51471</v>
      </c>
      <c r="AI138" s="27">
        <f t="shared" si="34"/>
        <v>0.50227999999999995</v>
      </c>
      <c r="AJ138" s="27">
        <f t="shared" si="34"/>
        <v>0.41761999999999999</v>
      </c>
      <c r="AK138" s="27">
        <f t="shared" si="34"/>
        <v>0.40701999999999999</v>
      </c>
      <c r="AL138" s="27">
        <f t="shared" si="34"/>
        <v>0.36962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0.19978460877903004</v>
      </c>
      <c r="F139" s="15">
        <f t="shared" si="35"/>
        <v>-0.30591712481868022</v>
      </c>
      <c r="G139" s="15">
        <f t="shared" si="35"/>
        <v>-0.44826415915936085</v>
      </c>
      <c r="H139" s="15">
        <f t="shared" si="35"/>
        <v>-0.53692028066251685</v>
      </c>
      <c r="I139" s="15">
        <f t="shared" si="35"/>
        <v>-0.34165640360533167</v>
      </c>
      <c r="J139" s="15">
        <f t="shared" si="35"/>
        <v>-0.26714391697223511</v>
      </c>
      <c r="K139" s="15">
        <f t="shared" si="35"/>
        <v>-0.24485505701733609</v>
      </c>
      <c r="L139" s="15">
        <f t="shared" si="35"/>
        <v>-0.22578996846690763</v>
      </c>
      <c r="M139" s="15">
        <f t="shared" si="35"/>
        <v>-0.34673424276856551</v>
      </c>
      <c r="N139" s="15">
        <f t="shared" si="35"/>
        <v>-0.38222386239699657</v>
      </c>
      <c r="O139" s="15">
        <f t="shared" si="35"/>
        <v>-0.32653770398230431</v>
      </c>
      <c r="P139" s="15">
        <f t="shared" si="35"/>
        <v>-0.266225374038844</v>
      </c>
      <c r="Q139" s="15">
        <f t="shared" si="35"/>
        <v>-0.17416577722951324</v>
      </c>
      <c r="R139" s="15">
        <f t="shared" si="35"/>
        <v>-9.4712066952249707E-2</v>
      </c>
      <c r="S139" s="20">
        <f t="shared" si="35"/>
        <v>-1.0766772976689872E-2</v>
      </c>
      <c r="T139" s="15">
        <f t="shared" si="35"/>
        <v>4.1370170014084849E-2</v>
      </c>
      <c r="U139" s="15">
        <f t="shared" si="35"/>
        <v>0.35411578963643292</v>
      </c>
      <c r="V139" s="15">
        <f t="shared" si="35"/>
        <v>0.32070962003903819</v>
      </c>
      <c r="W139" s="15">
        <f t="shared" si="35"/>
        <v>9.0313503468234607E-2</v>
      </c>
      <c r="X139" s="15">
        <f t="shared" si="35"/>
        <v>0.23559739127723847</v>
      </c>
      <c r="Y139" s="15">
        <f t="shared" si="35"/>
        <v>0.20153222288657194</v>
      </c>
      <c r="Z139" s="15">
        <f t="shared" si="35"/>
        <v>0.25217374553876831</v>
      </c>
      <c r="AA139" s="15">
        <f t="shared" si="35"/>
        <v>0.32643784031901618</v>
      </c>
      <c r="AB139" s="15">
        <f t="shared" si="35"/>
        <v>0.38055177968960663</v>
      </c>
      <c r="AC139" s="15">
        <f t="shared" si="35"/>
        <v>0.52864908542373257</v>
      </c>
      <c r="AD139" s="15">
        <f t="shared" si="35"/>
        <v>0.74282369323707576</v>
      </c>
      <c r="AE139" s="15">
        <f t="shared" si="35"/>
        <v>0.6868848341312711</v>
      </c>
      <c r="AF139" s="15">
        <f t="shared" si="35"/>
        <v>0.50685143303089508</v>
      </c>
      <c r="AG139" s="15">
        <f t="shared" si="35"/>
        <v>0.50915792880734645</v>
      </c>
      <c r="AH139" s="15">
        <f t="shared" si="35"/>
        <v>0.30458949571131189</v>
      </c>
      <c r="AI139" s="21">
        <f t="shared" si="35"/>
        <v>0.27308428417143182</v>
      </c>
      <c r="AJ139" s="21">
        <f t="shared" si="35"/>
        <v>5.850413863915227E-2</v>
      </c>
      <c r="AK139" s="21">
        <f t="shared" si="35"/>
        <v>3.1637264759608638E-2</v>
      </c>
      <c r="AL139" s="21">
        <f t="shared" si="35"/>
        <v>-6.3157177041800017E-2</v>
      </c>
    </row>
    <row r="140" spans="1:38" x14ac:dyDescent="0.4">
      <c r="A140" s="16" t="s">
        <v>27</v>
      </c>
      <c r="D140" s="10"/>
      <c r="E140" s="17">
        <f t="shared" ref="E140:AL140" si="36">(E138-D138)/D138</f>
        <v>0.19978460877903004</v>
      </c>
      <c r="F140" s="17">
        <f t="shared" si="36"/>
        <v>-0.42149376637890151</v>
      </c>
      <c r="G140" s="17">
        <f t="shared" si="36"/>
        <v>-0.20508650973919273</v>
      </c>
      <c r="H140" s="17">
        <f t="shared" si="36"/>
        <v>-0.16068581183357097</v>
      </c>
      <c r="I140" s="17">
        <f t="shared" si="36"/>
        <v>0.42166363350255209</v>
      </c>
      <c r="J140" s="17">
        <f t="shared" si="36"/>
        <v>0.11318175955709803</v>
      </c>
      <c r="K140" s="17">
        <f t="shared" si="36"/>
        <v>3.0413693044360812E-2</v>
      </c>
      <c r="L140" s="17">
        <f t="shared" si="36"/>
        <v>2.5246926073722146E-2</v>
      </c>
      <c r="M140" s="17">
        <f t="shared" si="36"/>
        <v>-0.15621636167922517</v>
      </c>
      <c r="N140" s="17">
        <f t="shared" si="36"/>
        <v>-5.4326465508979696E-2</v>
      </c>
      <c r="O140" s="17">
        <f t="shared" si="36"/>
        <v>9.0139704376988053E-2</v>
      </c>
      <c r="P140" s="17">
        <f t="shared" si="36"/>
        <v>8.9555614768782266E-2</v>
      </c>
      <c r="Q140" s="17">
        <f t="shared" si="36"/>
        <v>0.12546031649533232</v>
      </c>
      <c r="R140" s="17">
        <f t="shared" si="36"/>
        <v>9.6210241821553882E-2</v>
      </c>
      <c r="S140" s="17">
        <f t="shared" si="36"/>
        <v>9.272772883755212E-2</v>
      </c>
      <c r="T140" s="17">
        <f t="shared" si="36"/>
        <v>5.2704399292833472E-2</v>
      </c>
      <c r="U140" s="17">
        <f t="shared" si="36"/>
        <v>0.30032127732074188</v>
      </c>
      <c r="V140" s="17">
        <f t="shared" si="36"/>
        <v>-2.4670098268600785E-2</v>
      </c>
      <c r="W140" s="17">
        <f t="shared" si="36"/>
        <v>-0.1744487304968623</v>
      </c>
      <c r="X140" s="17">
        <f t="shared" si="36"/>
        <v>0.13324964548899268</v>
      </c>
      <c r="Y140" s="17">
        <f t="shared" si="36"/>
        <v>-2.7569796303513822E-2</v>
      </c>
      <c r="Z140" s="17">
        <f t="shared" si="36"/>
        <v>4.2147452800337513E-2</v>
      </c>
      <c r="AA140" s="17">
        <f t="shared" si="36"/>
        <v>5.9308139181830935E-2</v>
      </c>
      <c r="AB140" s="17">
        <f t="shared" si="36"/>
        <v>4.0796438193874025E-2</v>
      </c>
      <c r="AC140" s="17">
        <f t="shared" si="36"/>
        <v>0.1072739957406183</v>
      </c>
      <c r="AD140" s="17">
        <f t="shared" si="36"/>
        <v>0.14010711147220245</v>
      </c>
      <c r="AE140" s="17">
        <f t="shared" si="36"/>
        <v>-3.2096682712584215E-2</v>
      </c>
      <c r="AF140" s="17">
        <f t="shared" si="36"/>
        <v>-0.1067253658683175</v>
      </c>
      <c r="AG140" s="17">
        <f t="shared" si="36"/>
        <v>1.5306723183797857E-3</v>
      </c>
      <c r="AH140" s="22">
        <f t="shared" si="36"/>
        <v>-0.13555137549964724</v>
      </c>
      <c r="AI140" s="23">
        <f t="shared" si="36"/>
        <v>-2.414952108954567E-2</v>
      </c>
      <c r="AJ140" s="23">
        <f t="shared" si="36"/>
        <v>-0.16855140559050721</v>
      </c>
      <c r="AK140" s="23">
        <f t="shared" si="36"/>
        <v>-2.5381926152962021E-2</v>
      </c>
      <c r="AL140" s="23">
        <f t="shared" si="36"/>
        <v>-9.1887376541693253E-2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98</v>
      </c>
      <c r="B142" s="2" t="s">
        <v>99</v>
      </c>
      <c r="D142" s="2">
        <v>0.3945379</v>
      </c>
      <c r="E142" s="2">
        <v>0.47336050000000007</v>
      </c>
      <c r="F142" s="2">
        <v>0.27384200000000003</v>
      </c>
      <c r="G142" s="2">
        <v>0.2176807</v>
      </c>
      <c r="H142" s="2">
        <v>0.18270249999999999</v>
      </c>
      <c r="I142" s="2">
        <v>0.25974150000000001</v>
      </c>
      <c r="J142" s="2">
        <v>0.28913949999999999</v>
      </c>
      <c r="K142" s="2">
        <v>0.29793329999999996</v>
      </c>
      <c r="L142" s="2">
        <v>0.30545520000000004</v>
      </c>
      <c r="M142" s="2">
        <v>0.25773809999999997</v>
      </c>
      <c r="N142" s="2">
        <v>0.24373610000000001</v>
      </c>
      <c r="O142" s="2">
        <v>0.26570640000000001</v>
      </c>
      <c r="P142" s="2">
        <v>0.28950189999999998</v>
      </c>
      <c r="Q142" s="2">
        <v>0.32582290000000003</v>
      </c>
      <c r="R142" s="2">
        <v>0.3571704</v>
      </c>
      <c r="S142" s="2">
        <v>0.39029000000000003</v>
      </c>
      <c r="T142" s="2">
        <v>0.41086</v>
      </c>
      <c r="U142" s="2">
        <v>0.53425</v>
      </c>
      <c r="V142" s="2">
        <v>0.52107000000000003</v>
      </c>
      <c r="W142" s="2">
        <v>0.43017</v>
      </c>
      <c r="X142" s="2">
        <v>0.48748999999999998</v>
      </c>
      <c r="Y142" s="2">
        <v>0.47405000000000003</v>
      </c>
      <c r="Z142" s="2">
        <v>0.49403000000000002</v>
      </c>
      <c r="AA142" s="2">
        <v>0.52332999999999996</v>
      </c>
      <c r="AB142" s="2">
        <v>0.54468000000000005</v>
      </c>
      <c r="AC142" s="2">
        <v>0.60311000000000003</v>
      </c>
      <c r="AD142" s="2">
        <v>0.68761000000000005</v>
      </c>
      <c r="AE142" s="2">
        <v>0.66554000000000002</v>
      </c>
      <c r="AF142" s="2">
        <v>0.59450999999999998</v>
      </c>
      <c r="AG142" s="2">
        <v>0.59541999999999995</v>
      </c>
      <c r="AH142" s="2">
        <v>0.51471</v>
      </c>
      <c r="AI142" s="28">
        <v>0.50227999999999995</v>
      </c>
      <c r="AJ142" s="2">
        <v>0.41761999999999999</v>
      </c>
      <c r="AK142" s="2">
        <v>0.40701999999999999</v>
      </c>
      <c r="AL142" s="2">
        <v>0.36962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0.22872890000000001</v>
      </c>
      <c r="E145" s="10">
        <f t="shared" si="37"/>
        <v>0.2336773</v>
      </c>
      <c r="F145" s="10">
        <f t="shared" si="37"/>
        <v>0.16348289999999999</v>
      </c>
      <c r="G145" s="10">
        <f t="shared" si="37"/>
        <v>0.11547469999999999</v>
      </c>
      <c r="H145" s="10">
        <f t="shared" si="37"/>
        <v>7.8004500000000004E-2</v>
      </c>
      <c r="I145" s="10">
        <f t="shared" si="37"/>
        <v>0.10007550000000001</v>
      </c>
      <c r="J145" s="10">
        <f t="shared" si="37"/>
        <v>0.1080072</v>
      </c>
      <c r="K145" s="10">
        <f t="shared" si="37"/>
        <v>0.1319417</v>
      </c>
      <c r="L145" s="10">
        <f t="shared" si="37"/>
        <v>0.145313</v>
      </c>
      <c r="M145" s="10">
        <f t="shared" si="37"/>
        <v>0.145292</v>
      </c>
      <c r="N145" s="10">
        <f t="shared" si="37"/>
        <v>0.12882500000000002</v>
      </c>
      <c r="O145" s="10">
        <f t="shared" si="37"/>
        <v>0.14220909999999998</v>
      </c>
      <c r="P145" s="10">
        <f t="shared" si="37"/>
        <v>0.1447426</v>
      </c>
      <c r="Q145" s="10">
        <f t="shared" si="37"/>
        <v>0.13589509999999999</v>
      </c>
      <c r="R145" s="10">
        <f t="shared" si="37"/>
        <v>0.15311930000000001</v>
      </c>
      <c r="S145" s="10">
        <f t="shared" si="37"/>
        <v>0.13714000000000001</v>
      </c>
      <c r="T145" s="10">
        <f t="shared" si="37"/>
        <v>0.13988999999999999</v>
      </c>
      <c r="U145" s="10">
        <f t="shared" si="37"/>
        <v>0.16808999999999999</v>
      </c>
      <c r="V145" s="10">
        <f t="shared" si="37"/>
        <v>0.17496999999999999</v>
      </c>
      <c r="W145" s="10">
        <f t="shared" si="37"/>
        <v>0.13136999999999999</v>
      </c>
      <c r="X145" s="10">
        <f t="shared" si="37"/>
        <v>0.16402</v>
      </c>
      <c r="Y145" s="10">
        <f t="shared" si="37"/>
        <v>0.17307</v>
      </c>
      <c r="Z145" s="10">
        <f t="shared" si="37"/>
        <v>0.17036999999999999</v>
      </c>
      <c r="AA145" s="10">
        <f t="shared" si="37"/>
        <v>0.16275000000000001</v>
      </c>
      <c r="AB145" s="10">
        <f t="shared" si="37"/>
        <v>0.19628999999999999</v>
      </c>
      <c r="AC145" s="10">
        <f t="shared" si="37"/>
        <v>0.20380000000000001</v>
      </c>
      <c r="AD145" s="10">
        <f t="shared" si="37"/>
        <v>0.19639000000000001</v>
      </c>
      <c r="AE145" s="10">
        <f t="shared" si="37"/>
        <v>0.19939000000000001</v>
      </c>
      <c r="AF145" s="10">
        <f t="shared" si="37"/>
        <v>0.21657000000000001</v>
      </c>
      <c r="AG145" s="10">
        <f t="shared" si="37"/>
        <v>0.22478999999999999</v>
      </c>
      <c r="AH145" s="10">
        <f t="shared" si="37"/>
        <v>0.19241</v>
      </c>
      <c r="AI145" s="27">
        <f t="shared" si="37"/>
        <v>0.18742</v>
      </c>
      <c r="AJ145" s="27">
        <f t="shared" si="37"/>
        <v>0.15124000000000001</v>
      </c>
      <c r="AK145" s="27">
        <f t="shared" si="37"/>
        <v>0.15729000000000001</v>
      </c>
      <c r="AL145" s="27">
        <f t="shared" si="37"/>
        <v>9.0289999999999995E-2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2.1634345288242943E-2</v>
      </c>
      <c r="F146" s="15">
        <f t="shared" si="38"/>
        <v>-0.2852547273212962</v>
      </c>
      <c r="G146" s="15">
        <f t="shared" si="38"/>
        <v>-0.49514600035238232</v>
      </c>
      <c r="H146" s="15">
        <f t="shared" si="38"/>
        <v>-0.65896526411835143</v>
      </c>
      <c r="I146" s="15">
        <f t="shared" si="38"/>
        <v>-0.56247111755444978</v>
      </c>
      <c r="J146" s="15">
        <f t="shared" si="38"/>
        <v>-0.52779382054475843</v>
      </c>
      <c r="K146" s="15">
        <f t="shared" si="38"/>
        <v>-0.42315247439217352</v>
      </c>
      <c r="L146" s="15">
        <f t="shared" si="38"/>
        <v>-0.36469331160163848</v>
      </c>
      <c r="M146" s="15">
        <f t="shared" si="38"/>
        <v>-0.3647851233490827</v>
      </c>
      <c r="N146" s="15">
        <f t="shared" si="38"/>
        <v>-0.43677864930929139</v>
      </c>
      <c r="O146" s="15">
        <f t="shared" si="38"/>
        <v>-0.37826352507269534</v>
      </c>
      <c r="P146" s="15">
        <f t="shared" si="38"/>
        <v>-0.36718709354174311</v>
      </c>
      <c r="Q146" s="15">
        <f t="shared" si="38"/>
        <v>-0.40586825713759833</v>
      </c>
      <c r="R146" s="15">
        <f t="shared" si="38"/>
        <v>-0.33056426188382837</v>
      </c>
      <c r="S146" s="20">
        <f t="shared" si="38"/>
        <v>-0.40042556930934392</v>
      </c>
      <c r="T146" s="15">
        <f t="shared" si="38"/>
        <v>-0.38840260238212149</v>
      </c>
      <c r="U146" s="15">
        <f t="shared" si="38"/>
        <v>-0.26511254152842084</v>
      </c>
      <c r="V146" s="15">
        <f t="shared" si="38"/>
        <v>-0.23503326427049676</v>
      </c>
      <c r="W146" s="15">
        <f t="shared" si="38"/>
        <v>-0.42565193991664374</v>
      </c>
      <c r="X146" s="15">
        <f t="shared" si="38"/>
        <v>-0.28290653258071025</v>
      </c>
      <c r="Y146" s="15">
        <f t="shared" si="38"/>
        <v>-0.24334004142021409</v>
      </c>
      <c r="Z146" s="15">
        <f t="shared" si="38"/>
        <v>-0.25514440894875995</v>
      </c>
      <c r="AA146" s="15">
        <f t="shared" si="38"/>
        <v>-0.28845895730710025</v>
      </c>
      <c r="AB146" s="15">
        <f t="shared" si="38"/>
        <v>-0.14182248067472025</v>
      </c>
      <c r="AC146" s="15">
        <f t="shared" si="38"/>
        <v>-0.10898885099346869</v>
      </c>
      <c r="AD146" s="15">
        <f t="shared" si="38"/>
        <v>-0.14138528187736663</v>
      </c>
      <c r="AE146" s="15">
        <f t="shared" si="38"/>
        <v>-0.12826931795676016</v>
      </c>
      <c r="AF146" s="15">
        <f t="shared" si="38"/>
        <v>-5.3158564571420576E-2</v>
      </c>
      <c r="AG146" s="15">
        <f t="shared" si="38"/>
        <v>-1.722082342895901E-2</v>
      </c>
      <c r="AH146" s="15">
        <f t="shared" si="38"/>
        <v>-0.15878579401203788</v>
      </c>
      <c r="AI146" s="21">
        <f t="shared" si="38"/>
        <v>-0.18060201399997991</v>
      </c>
      <c r="AJ146" s="21">
        <f t="shared" si="38"/>
        <v>-0.3387805388824936</v>
      </c>
      <c r="AK146" s="21">
        <f t="shared" si="38"/>
        <v>-0.31233001164260393</v>
      </c>
      <c r="AL146" s="21">
        <f t="shared" si="38"/>
        <v>-0.60525320586948139</v>
      </c>
    </row>
    <row r="147" spans="1:38" x14ac:dyDescent="0.4">
      <c r="A147" s="16" t="s">
        <v>27</v>
      </c>
      <c r="D147" s="10"/>
      <c r="E147" s="17">
        <f t="shared" ref="E147:AL147" si="39">(E145-D145)/D145</f>
        <v>2.1634345288242943E-2</v>
      </c>
      <c r="F147" s="17">
        <f t="shared" si="39"/>
        <v>-0.30039032460577053</v>
      </c>
      <c r="G147" s="17">
        <f t="shared" si="39"/>
        <v>-0.29365884750025845</v>
      </c>
      <c r="H147" s="17">
        <f t="shared" si="39"/>
        <v>-0.32448839442752381</v>
      </c>
      <c r="I147" s="17">
        <f t="shared" si="39"/>
        <v>0.28294521469915207</v>
      </c>
      <c r="J147" s="17">
        <f t="shared" si="39"/>
        <v>7.9257160843562963E-2</v>
      </c>
      <c r="K147" s="17">
        <f t="shared" si="39"/>
        <v>0.22160096734291787</v>
      </c>
      <c r="L147" s="17">
        <f t="shared" si="39"/>
        <v>0.10134248687109536</v>
      </c>
      <c r="M147" s="17">
        <f t="shared" si="39"/>
        <v>-1.4451563177412377E-4</v>
      </c>
      <c r="N147" s="17">
        <f t="shared" si="39"/>
        <v>-0.11333727940974025</v>
      </c>
      <c r="O147" s="17">
        <f t="shared" si="39"/>
        <v>0.10389365418202952</v>
      </c>
      <c r="P147" s="17">
        <f t="shared" si="39"/>
        <v>1.7815315616230062E-2</v>
      </c>
      <c r="Q147" s="17">
        <f t="shared" si="39"/>
        <v>-6.1125750124704184E-2</v>
      </c>
      <c r="R147" s="17">
        <f t="shared" si="39"/>
        <v>0.12674629180890279</v>
      </c>
      <c r="S147" s="17">
        <f t="shared" si="39"/>
        <v>-0.10435849693670229</v>
      </c>
      <c r="T147" s="17">
        <f t="shared" si="39"/>
        <v>2.0052501093772601E-2</v>
      </c>
      <c r="U147" s="17">
        <f t="shared" si="39"/>
        <v>0.2015869611837873</v>
      </c>
      <c r="V147" s="17">
        <f t="shared" si="39"/>
        <v>4.093045392349335E-2</v>
      </c>
      <c r="W147" s="17">
        <f t="shared" si="39"/>
        <v>-0.24918557466994343</v>
      </c>
      <c r="X147" s="17">
        <f t="shared" si="39"/>
        <v>0.24853467306082069</v>
      </c>
      <c r="Y147" s="17">
        <f t="shared" si="39"/>
        <v>5.5176198024631161E-2</v>
      </c>
      <c r="Z147" s="17">
        <f t="shared" si="39"/>
        <v>-1.5600624024961044E-2</v>
      </c>
      <c r="AA147" s="17">
        <f t="shared" si="39"/>
        <v>-4.4726184187356861E-2</v>
      </c>
      <c r="AB147" s="17">
        <f t="shared" si="39"/>
        <v>0.20608294930875568</v>
      </c>
      <c r="AC147" s="17">
        <f t="shared" si="39"/>
        <v>3.8259717764532158E-2</v>
      </c>
      <c r="AD147" s="17">
        <f t="shared" si="39"/>
        <v>-3.6359175662414131E-2</v>
      </c>
      <c r="AE147" s="17">
        <f t="shared" si="39"/>
        <v>1.5275726870003578E-2</v>
      </c>
      <c r="AF147" s="17">
        <f t="shared" si="39"/>
        <v>8.616279652941472E-2</v>
      </c>
      <c r="AG147" s="17">
        <f t="shared" si="39"/>
        <v>3.7955395484138968E-2</v>
      </c>
      <c r="AH147" s="22">
        <f t="shared" si="39"/>
        <v>-0.14404555362783039</v>
      </c>
      <c r="AI147" s="23">
        <f t="shared" si="39"/>
        <v>-2.5934203004001843E-2</v>
      </c>
      <c r="AJ147" s="23">
        <f t="shared" si="39"/>
        <v>-0.19304236474228997</v>
      </c>
      <c r="AK147" s="23">
        <f t="shared" si="39"/>
        <v>4.0002644802962173E-2</v>
      </c>
      <c r="AL147" s="23">
        <f t="shared" si="39"/>
        <v>-0.42596477843473846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0.22872890000000001</v>
      </c>
      <c r="E149" s="2">
        <v>0.2336773</v>
      </c>
      <c r="F149" s="2">
        <v>0.16348289999999999</v>
      </c>
      <c r="G149" s="2">
        <v>0.11547469999999999</v>
      </c>
      <c r="H149" s="2">
        <v>7.8004500000000004E-2</v>
      </c>
      <c r="I149" s="2">
        <v>0.10007550000000001</v>
      </c>
      <c r="J149" s="2">
        <v>0.1080072</v>
      </c>
      <c r="K149" s="2">
        <v>0.1319417</v>
      </c>
      <c r="L149" s="2">
        <v>0.145313</v>
      </c>
      <c r="M149" s="2">
        <v>0.145292</v>
      </c>
      <c r="N149" s="2">
        <v>0.12882500000000002</v>
      </c>
      <c r="O149" s="2">
        <v>0.14220909999999998</v>
      </c>
      <c r="P149" s="2">
        <v>0.1447426</v>
      </c>
      <c r="Q149" s="2">
        <v>0.13589509999999999</v>
      </c>
      <c r="R149" s="2">
        <v>0.15311930000000001</v>
      </c>
      <c r="S149" s="2">
        <v>0.13714000000000001</v>
      </c>
      <c r="T149" s="2">
        <v>0.13988999999999999</v>
      </c>
      <c r="U149" s="2">
        <v>0.16808999999999999</v>
      </c>
      <c r="V149" s="2">
        <v>0.17496999999999999</v>
      </c>
      <c r="W149" s="2">
        <v>0.13136999999999999</v>
      </c>
      <c r="X149" s="2">
        <v>0.16402</v>
      </c>
      <c r="Y149" s="2">
        <v>0.17307</v>
      </c>
      <c r="Z149" s="2">
        <v>0.17036999999999999</v>
      </c>
      <c r="AA149" s="2">
        <v>0.16275000000000001</v>
      </c>
      <c r="AB149" s="2">
        <v>0.19628999999999999</v>
      </c>
      <c r="AC149" s="2">
        <v>0.20380000000000001</v>
      </c>
      <c r="AD149" s="2">
        <v>0.19639000000000001</v>
      </c>
      <c r="AE149" s="2">
        <v>0.19939000000000001</v>
      </c>
      <c r="AF149" s="2">
        <v>0.21657000000000001</v>
      </c>
      <c r="AG149" s="2">
        <v>0.22478999999999999</v>
      </c>
      <c r="AH149" s="2">
        <v>0.19241</v>
      </c>
      <c r="AI149" s="28">
        <v>0.18742</v>
      </c>
      <c r="AJ149" s="2">
        <v>0.15124000000000001</v>
      </c>
      <c r="AK149" s="2">
        <v>0.15729000000000001</v>
      </c>
      <c r="AL149" s="2">
        <v>9.0289999999999995E-2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2.1697899999999999E-2</v>
      </c>
      <c r="E152" s="10">
        <f t="shared" si="40"/>
        <v>1.82796E-2</v>
      </c>
      <c r="F152" s="10">
        <f t="shared" si="40"/>
        <v>1.2014800000000003E-2</v>
      </c>
      <c r="G152" s="10">
        <f t="shared" si="40"/>
        <v>9.4659999999999987E-3</v>
      </c>
      <c r="H152" s="10">
        <f t="shared" si="40"/>
        <v>6.9318999999999995E-3</v>
      </c>
      <c r="I152" s="10">
        <f t="shared" si="40"/>
        <v>1.05378E-2</v>
      </c>
      <c r="J152" s="10">
        <f t="shared" si="40"/>
        <v>1.2771500000000002E-2</v>
      </c>
      <c r="K152" s="10">
        <f t="shared" si="40"/>
        <v>1.17483E-2</v>
      </c>
      <c r="L152" s="10">
        <f t="shared" si="40"/>
        <v>1.0992200000000001E-2</v>
      </c>
      <c r="M152" s="10">
        <f t="shared" si="40"/>
        <v>9.9769000000000004E-3</v>
      </c>
      <c r="N152" s="10">
        <f t="shared" si="40"/>
        <v>1.07949E-2</v>
      </c>
      <c r="O152" s="10">
        <f t="shared" si="40"/>
        <v>1.1589800000000001E-2</v>
      </c>
      <c r="P152" s="10">
        <f t="shared" si="40"/>
        <v>1.13376E-2</v>
      </c>
      <c r="Q152" s="10">
        <f t="shared" si="40"/>
        <v>1.24578E-2</v>
      </c>
      <c r="R152" s="10">
        <f t="shared" si="40"/>
        <v>1.6039999999999999E-2</v>
      </c>
      <c r="S152" s="10">
        <f t="shared" si="40"/>
        <v>1.5949999999999999E-2</v>
      </c>
      <c r="T152" s="10">
        <f t="shared" si="40"/>
        <v>1.746E-2</v>
      </c>
      <c r="U152" s="10">
        <f t="shared" si="40"/>
        <v>2.6509999999999999E-2</v>
      </c>
      <c r="V152" s="10">
        <f t="shared" si="40"/>
        <v>2.4240000000000001E-2</v>
      </c>
      <c r="W152" s="10">
        <f t="shared" si="40"/>
        <v>2.0899999999999998E-2</v>
      </c>
      <c r="X152" s="10">
        <f t="shared" si="40"/>
        <v>2.733E-2</v>
      </c>
      <c r="Y152" s="10">
        <f t="shared" si="40"/>
        <v>2.8510000000000001E-2</v>
      </c>
      <c r="Z152" s="10">
        <f t="shared" si="40"/>
        <v>3.1179999999999999E-2</v>
      </c>
      <c r="AA152" s="10">
        <f t="shared" si="40"/>
        <v>3.2559999999999999E-2</v>
      </c>
      <c r="AB152" s="10">
        <f t="shared" si="40"/>
        <v>3.8980000000000001E-2</v>
      </c>
      <c r="AC152" s="10">
        <f t="shared" si="40"/>
        <v>4.1180000000000001E-2</v>
      </c>
      <c r="AD152" s="10">
        <f t="shared" si="40"/>
        <v>4.0210000000000003E-2</v>
      </c>
      <c r="AE152" s="10">
        <f t="shared" si="40"/>
        <v>4.4990000000000002E-2</v>
      </c>
      <c r="AF152" s="10">
        <f t="shared" si="40"/>
        <v>4.5909999999999999E-2</v>
      </c>
      <c r="AG152" s="10">
        <f t="shared" si="40"/>
        <v>4.5850000000000002E-2</v>
      </c>
      <c r="AH152" s="10">
        <f t="shared" si="40"/>
        <v>3.9780000000000003E-2</v>
      </c>
      <c r="AI152" s="27">
        <f t="shared" si="40"/>
        <v>3.6179999999999997E-2</v>
      </c>
      <c r="AJ152" s="27">
        <f t="shared" si="40"/>
        <v>2.2169999999999999E-2</v>
      </c>
      <c r="AK152" s="27">
        <f t="shared" si="40"/>
        <v>2.3130000000000001E-2</v>
      </c>
      <c r="AL152" s="27">
        <f t="shared" si="40"/>
        <v>2.435E-2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-0.15754059148581195</v>
      </c>
      <c r="F153" s="15">
        <f t="shared" si="41"/>
        <v>-0.44626899377359086</v>
      </c>
      <c r="G153" s="15">
        <f t="shared" si="41"/>
        <v>-0.56373658280294414</v>
      </c>
      <c r="H153" s="15">
        <f t="shared" si="41"/>
        <v>-0.68052668691440188</v>
      </c>
      <c r="I153" s="15">
        <f t="shared" si="41"/>
        <v>-0.51434009742878339</v>
      </c>
      <c r="J153" s="15">
        <f t="shared" si="41"/>
        <v>-0.41139465109526718</v>
      </c>
      <c r="K153" s="15">
        <f t="shared" si="41"/>
        <v>-0.45855128837352921</v>
      </c>
      <c r="L153" s="15">
        <f t="shared" si="41"/>
        <v>-0.49339797860622453</v>
      </c>
      <c r="M153" s="15">
        <f t="shared" si="41"/>
        <v>-0.54019052535037948</v>
      </c>
      <c r="N153" s="15">
        <f t="shared" si="41"/>
        <v>-0.5024910244770231</v>
      </c>
      <c r="O153" s="15">
        <f t="shared" si="41"/>
        <v>-0.46585614276035925</v>
      </c>
      <c r="P153" s="15">
        <f t="shared" si="41"/>
        <v>-0.47747938740615448</v>
      </c>
      <c r="Q153" s="15">
        <f t="shared" si="41"/>
        <v>-0.42585227141797133</v>
      </c>
      <c r="R153" s="15">
        <f t="shared" si="41"/>
        <v>-0.2607579535346739</v>
      </c>
      <c r="S153" s="20">
        <f t="shared" si="41"/>
        <v>-0.26490582037893068</v>
      </c>
      <c r="T153" s="15">
        <f t="shared" si="41"/>
        <v>-0.19531383221417739</v>
      </c>
      <c r="U153" s="15">
        <f t="shared" si="41"/>
        <v>0.2217772226805359</v>
      </c>
      <c r="V153" s="15">
        <f t="shared" si="41"/>
        <v>0.11715880338650293</v>
      </c>
      <c r="W153" s="15">
        <f t="shared" si="41"/>
        <v>-3.6773143944805749E-2</v>
      </c>
      <c r="X153" s="15">
        <f t="shared" si="41"/>
        <v>0.25956889837265362</v>
      </c>
      <c r="Y153" s="15">
        <f t="shared" si="41"/>
        <v>0.31395204144179861</v>
      </c>
      <c r="Z153" s="15">
        <f t="shared" si="41"/>
        <v>0.4370054244880841</v>
      </c>
      <c r="AA153" s="15">
        <f t="shared" si="41"/>
        <v>0.50060604943335529</v>
      </c>
      <c r="AB153" s="15">
        <f t="shared" si="41"/>
        <v>0.79648721765700836</v>
      </c>
      <c r="AC153" s="15">
        <f t="shared" si="41"/>
        <v>0.89787951829439727</v>
      </c>
      <c r="AD153" s="15">
        <f t="shared" si="41"/>
        <v>0.85317473119518494</v>
      </c>
      <c r="AE153" s="15">
        <f t="shared" si="41"/>
        <v>1.0734725480346026</v>
      </c>
      <c r="AF153" s="15">
        <f t="shared" si="41"/>
        <v>1.1158729646647834</v>
      </c>
      <c r="AG153" s="15">
        <f t="shared" si="41"/>
        <v>1.1131077201019455</v>
      </c>
      <c r="AH153" s="15">
        <f t="shared" si="41"/>
        <v>0.83335714516151349</v>
      </c>
      <c r="AI153" s="21">
        <f t="shared" si="41"/>
        <v>0.66744247139124058</v>
      </c>
      <c r="AJ153" s="21">
        <f t="shared" si="41"/>
        <v>2.1757865968596021E-2</v>
      </c>
      <c r="AK153" s="21">
        <f t="shared" si="41"/>
        <v>6.6001778974002195E-2</v>
      </c>
      <c r="AL153" s="21">
        <f t="shared" si="41"/>
        <v>0.12222841841837233</v>
      </c>
    </row>
    <row r="154" spans="1:38" x14ac:dyDescent="0.4">
      <c r="A154" s="16" t="s">
        <v>27</v>
      </c>
      <c r="D154" s="10"/>
      <c r="E154" s="17">
        <f t="shared" ref="E154:AL154" si="42">(E152-D152)/D152</f>
        <v>-0.15754059148581195</v>
      </c>
      <c r="F154" s="17">
        <f t="shared" si="42"/>
        <v>-0.3427208472833102</v>
      </c>
      <c r="G154" s="17">
        <f t="shared" si="42"/>
        <v>-0.21213836268602085</v>
      </c>
      <c r="H154" s="17">
        <f t="shared" si="42"/>
        <v>-0.26770547221635321</v>
      </c>
      <c r="I154" s="17">
        <f t="shared" si="42"/>
        <v>0.52018926989714231</v>
      </c>
      <c r="J154" s="17">
        <f t="shared" si="42"/>
        <v>0.21197024046764995</v>
      </c>
      <c r="K154" s="17">
        <f t="shared" si="42"/>
        <v>-8.0115883020788606E-2</v>
      </c>
      <c r="L154" s="17">
        <f t="shared" si="42"/>
        <v>-6.4358247576245003E-2</v>
      </c>
      <c r="M154" s="17">
        <f t="shared" si="42"/>
        <v>-9.2365495533196285E-2</v>
      </c>
      <c r="N154" s="17">
        <f t="shared" si="42"/>
        <v>8.1989395503613269E-2</v>
      </c>
      <c r="O154" s="17">
        <f t="shared" si="42"/>
        <v>7.3636624702405881E-2</v>
      </c>
      <c r="P154" s="17">
        <f t="shared" si="42"/>
        <v>-2.1760513555022606E-2</v>
      </c>
      <c r="Q154" s="17">
        <f t="shared" si="42"/>
        <v>9.8803979678238785E-2</v>
      </c>
      <c r="R154" s="17">
        <f t="shared" si="42"/>
        <v>0.28754675785451678</v>
      </c>
      <c r="S154" s="17">
        <f t="shared" si="42"/>
        <v>-5.6109725685785415E-3</v>
      </c>
      <c r="T154" s="17">
        <f t="shared" si="42"/>
        <v>9.4670846394984395E-2</v>
      </c>
      <c r="U154" s="17">
        <f t="shared" si="42"/>
        <v>0.51832760595647187</v>
      </c>
      <c r="V154" s="17">
        <f t="shared" si="42"/>
        <v>-8.562806488117683E-2</v>
      </c>
      <c r="W154" s="17">
        <f t="shared" si="42"/>
        <v>-0.1377887788778879</v>
      </c>
      <c r="X154" s="17">
        <f t="shared" si="42"/>
        <v>0.30765550239234463</v>
      </c>
      <c r="Y154" s="17">
        <f t="shared" si="42"/>
        <v>4.3175997072813777E-2</v>
      </c>
      <c r="Z154" s="17">
        <f t="shared" si="42"/>
        <v>9.3651350403367195E-2</v>
      </c>
      <c r="AA154" s="17">
        <f t="shared" si="42"/>
        <v>4.4259140474663221E-2</v>
      </c>
      <c r="AB154" s="17">
        <f t="shared" si="42"/>
        <v>0.19717444717444724</v>
      </c>
      <c r="AC154" s="17">
        <f t="shared" si="42"/>
        <v>5.6439199589533105E-2</v>
      </c>
      <c r="AD154" s="17">
        <f t="shared" si="42"/>
        <v>-2.3555123846527408E-2</v>
      </c>
      <c r="AE154" s="17">
        <f t="shared" si="42"/>
        <v>0.11887590151703555</v>
      </c>
      <c r="AF154" s="17">
        <f t="shared" si="42"/>
        <v>2.0448988664147526E-2</v>
      </c>
      <c r="AG154" s="17">
        <f t="shared" si="42"/>
        <v>-1.3069048137660107E-3</v>
      </c>
      <c r="AH154" s="22">
        <f t="shared" si="42"/>
        <v>-0.13238822246455831</v>
      </c>
      <c r="AI154" s="23">
        <f t="shared" si="42"/>
        <v>-9.0497737556561236E-2</v>
      </c>
      <c r="AJ154" s="23">
        <f t="shared" si="42"/>
        <v>-0.3872305140961857</v>
      </c>
      <c r="AK154" s="23">
        <f t="shared" si="42"/>
        <v>4.3301759133964932E-2</v>
      </c>
      <c r="AL154" s="23">
        <f t="shared" si="42"/>
        <v>5.2745352356247249E-2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2.1697899999999999E-2</v>
      </c>
      <c r="E156" s="2">
        <v>1.82796E-2</v>
      </c>
      <c r="F156" s="2">
        <v>1.2014800000000003E-2</v>
      </c>
      <c r="G156" s="2">
        <v>9.4659999999999987E-3</v>
      </c>
      <c r="H156" s="2">
        <v>6.9318999999999995E-3</v>
      </c>
      <c r="I156" s="2">
        <v>1.05378E-2</v>
      </c>
      <c r="J156" s="2">
        <v>1.2771500000000002E-2</v>
      </c>
      <c r="K156" s="2">
        <v>1.17483E-2</v>
      </c>
      <c r="L156" s="2">
        <v>1.0992200000000001E-2</v>
      </c>
      <c r="M156" s="2">
        <v>9.9769000000000004E-3</v>
      </c>
      <c r="N156" s="2">
        <v>1.07949E-2</v>
      </c>
      <c r="O156" s="2">
        <v>1.1589800000000001E-2</v>
      </c>
      <c r="P156" s="2">
        <v>1.13376E-2</v>
      </c>
      <c r="Q156" s="2">
        <v>1.24578E-2</v>
      </c>
      <c r="R156" s="2">
        <v>1.6039999999999999E-2</v>
      </c>
      <c r="S156" s="2">
        <v>1.5949999999999999E-2</v>
      </c>
      <c r="T156" s="2">
        <v>1.746E-2</v>
      </c>
      <c r="U156" s="2">
        <v>2.6509999999999999E-2</v>
      </c>
      <c r="V156" s="2">
        <v>2.4240000000000001E-2</v>
      </c>
      <c r="W156" s="2">
        <v>2.0899999999999998E-2</v>
      </c>
      <c r="X156" s="2">
        <v>2.733E-2</v>
      </c>
      <c r="Y156" s="2">
        <v>2.8510000000000001E-2</v>
      </c>
      <c r="Z156" s="2">
        <v>3.1179999999999999E-2</v>
      </c>
      <c r="AA156" s="2">
        <v>3.2559999999999999E-2</v>
      </c>
      <c r="AB156" s="2">
        <v>3.8980000000000001E-2</v>
      </c>
      <c r="AC156" s="2">
        <v>4.1180000000000001E-2</v>
      </c>
      <c r="AD156" s="2">
        <v>4.0210000000000003E-2</v>
      </c>
      <c r="AE156" s="2">
        <v>4.4990000000000002E-2</v>
      </c>
      <c r="AF156" s="2">
        <v>4.5909999999999999E-2</v>
      </c>
      <c r="AG156" s="2">
        <v>4.5850000000000002E-2</v>
      </c>
      <c r="AH156" s="2">
        <v>3.9780000000000003E-2</v>
      </c>
      <c r="AI156" s="28">
        <v>3.6179999999999997E-2</v>
      </c>
      <c r="AJ156" s="2">
        <v>2.2169999999999999E-2</v>
      </c>
      <c r="AK156" s="2">
        <v>2.3130000000000001E-2</v>
      </c>
      <c r="AL156" s="2">
        <v>2.435E-2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6.8301000000000004E-3</v>
      </c>
      <c r="E159" s="10">
        <f t="shared" si="43"/>
        <v>5.9173000000000012E-3</v>
      </c>
      <c r="F159" s="10">
        <f t="shared" si="43"/>
        <v>4.0549999999999996E-3</v>
      </c>
      <c r="G159" s="10">
        <f t="shared" si="43"/>
        <v>4.1422999999999998E-3</v>
      </c>
      <c r="H159" s="10">
        <f t="shared" si="43"/>
        <v>3.1852E-3</v>
      </c>
      <c r="I159" s="10">
        <f t="shared" si="43"/>
        <v>4.9075000000000004E-3</v>
      </c>
      <c r="J159" s="10">
        <f t="shared" si="43"/>
        <v>4.9385000000000002E-3</v>
      </c>
      <c r="K159" s="10">
        <f t="shared" si="43"/>
        <v>4.5517000000000005E-3</v>
      </c>
      <c r="L159" s="10">
        <f t="shared" si="43"/>
        <v>4.1084999999999993E-3</v>
      </c>
      <c r="M159" s="10">
        <f t="shared" si="43"/>
        <v>3.2764999999999999E-3</v>
      </c>
      <c r="N159" s="10">
        <f t="shared" si="43"/>
        <v>2.8961999999999998E-3</v>
      </c>
      <c r="O159" s="10">
        <f t="shared" si="43"/>
        <v>2.7264999999999998E-3</v>
      </c>
      <c r="P159" s="10">
        <f t="shared" si="43"/>
        <v>2.5646000000000002E-3</v>
      </c>
      <c r="Q159" s="10">
        <f t="shared" si="43"/>
        <v>1.5706000000000001E-3</v>
      </c>
      <c r="R159" s="10">
        <f t="shared" si="43"/>
        <v>1.5326999999999999E-3</v>
      </c>
      <c r="S159" s="10">
        <f t="shared" si="43"/>
        <v>1.4300000000000001E-3</v>
      </c>
      <c r="T159" s="10">
        <f t="shared" si="43"/>
        <v>1.01E-3</v>
      </c>
      <c r="U159" s="10">
        <f t="shared" si="43"/>
        <v>1.6299999999999999E-3</v>
      </c>
      <c r="V159" s="10">
        <f t="shared" si="43"/>
        <v>1.6999999999999999E-3</v>
      </c>
      <c r="W159" s="10">
        <f t="shared" si="43"/>
        <v>1.58E-3</v>
      </c>
      <c r="X159" s="10">
        <f t="shared" si="43"/>
        <v>1.2600000000000001E-3</v>
      </c>
      <c r="Y159" s="10">
        <f t="shared" si="43"/>
        <v>1.24E-3</v>
      </c>
      <c r="Z159" s="10">
        <f t="shared" si="43"/>
        <v>1.1299999999999999E-3</v>
      </c>
      <c r="AA159" s="10">
        <f t="shared" si="43"/>
        <v>1.08E-3</v>
      </c>
      <c r="AB159" s="10">
        <f t="shared" si="43"/>
        <v>1.64E-3</v>
      </c>
      <c r="AC159" s="10">
        <f t="shared" si="43"/>
        <v>1.7799999999999999E-3</v>
      </c>
      <c r="AD159" s="10">
        <f t="shared" si="43"/>
        <v>2.7799999999999999E-3</v>
      </c>
      <c r="AE159" s="10">
        <f t="shared" si="43"/>
        <v>3.0100000000000001E-3</v>
      </c>
      <c r="AF159" s="10">
        <f t="shared" si="43"/>
        <v>2.9299999999999999E-3</v>
      </c>
      <c r="AG159" s="10">
        <f t="shared" si="43"/>
        <v>3.13E-3</v>
      </c>
      <c r="AH159" s="10">
        <f t="shared" si="43"/>
        <v>3.16E-3</v>
      </c>
      <c r="AI159" s="27">
        <f t="shared" si="43"/>
        <v>2.9499999999999999E-3</v>
      </c>
      <c r="AJ159" s="27">
        <f t="shared" si="43"/>
        <v>2.7699999999999999E-3</v>
      </c>
      <c r="AK159" s="27">
        <f t="shared" si="43"/>
        <v>3.81E-3</v>
      </c>
      <c r="AL159" s="27">
        <f t="shared" si="43"/>
        <v>6.1500000000000001E-3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-0.13364372410360012</v>
      </c>
      <c r="F160" s="15">
        <f t="shared" si="44"/>
        <v>-0.40630444649419489</v>
      </c>
      <c r="G160" s="15">
        <f t="shared" si="44"/>
        <v>-0.39352278883178876</v>
      </c>
      <c r="H160" s="15">
        <f t="shared" si="44"/>
        <v>-0.53365250874804182</v>
      </c>
      <c r="I160" s="15">
        <f t="shared" si="44"/>
        <v>-0.28148929005431839</v>
      </c>
      <c r="J160" s="15">
        <f t="shared" si="44"/>
        <v>-0.27695055709286837</v>
      </c>
      <c r="K160" s="15">
        <f t="shared" si="44"/>
        <v>-0.3335822315925096</v>
      </c>
      <c r="L160" s="15">
        <f t="shared" si="44"/>
        <v>-0.3984714718671763</v>
      </c>
      <c r="M160" s="15">
        <f t="shared" si="44"/>
        <v>-0.52028520812286794</v>
      </c>
      <c r="N160" s="15">
        <f t="shared" si="44"/>
        <v>-0.57596521280801161</v>
      </c>
      <c r="O160" s="15">
        <f t="shared" si="44"/>
        <v>-0.60081111550343336</v>
      </c>
      <c r="P160" s="15">
        <f t="shared" si="44"/>
        <v>-0.62451501442145796</v>
      </c>
      <c r="Q160" s="15">
        <f t="shared" si="44"/>
        <v>-0.77004729066924349</v>
      </c>
      <c r="R160" s="15">
        <f t="shared" si="44"/>
        <v>-0.77559625774146801</v>
      </c>
      <c r="S160" s="20">
        <f t="shared" si="44"/>
        <v>-0.79063264081052986</v>
      </c>
      <c r="T160" s="15">
        <f t="shared" si="44"/>
        <v>-0.85212515190114335</v>
      </c>
      <c r="U160" s="15">
        <f t="shared" si="44"/>
        <v>-0.7613504926721425</v>
      </c>
      <c r="V160" s="15">
        <f t="shared" si="44"/>
        <v>-0.75110174082370684</v>
      </c>
      <c r="W160" s="15">
        <f t="shared" si="44"/>
        <v>-0.76867102970673928</v>
      </c>
      <c r="X160" s="15">
        <f t="shared" si="44"/>
        <v>-0.8155224667281592</v>
      </c>
      <c r="Y160" s="15">
        <f t="shared" si="44"/>
        <v>-0.81845068154199796</v>
      </c>
      <c r="Z160" s="15">
        <f t="shared" si="44"/>
        <v>-0.83455586301811102</v>
      </c>
      <c r="AA160" s="15">
        <f t="shared" si="44"/>
        <v>-0.84187640005270781</v>
      </c>
      <c r="AB160" s="15">
        <f t="shared" si="44"/>
        <v>-0.75988638526522312</v>
      </c>
      <c r="AC160" s="15">
        <f t="shared" si="44"/>
        <v>-0.73938888156835181</v>
      </c>
      <c r="AD160" s="15">
        <f t="shared" si="44"/>
        <v>-0.59297814087641476</v>
      </c>
      <c r="AE160" s="15">
        <f t="shared" si="44"/>
        <v>-0.55930367051726915</v>
      </c>
      <c r="AF160" s="15">
        <f t="shared" si="44"/>
        <v>-0.57101652977262418</v>
      </c>
      <c r="AG160" s="15">
        <f t="shared" si="44"/>
        <v>-0.54173438163423671</v>
      </c>
      <c r="AH160" s="15">
        <f t="shared" si="44"/>
        <v>-0.53734205941347857</v>
      </c>
      <c r="AI160" s="21">
        <f t="shared" si="44"/>
        <v>-0.56808831495878542</v>
      </c>
      <c r="AJ160" s="21">
        <f t="shared" si="44"/>
        <v>-0.59444224828333414</v>
      </c>
      <c r="AK160" s="21">
        <f t="shared" si="44"/>
        <v>-0.44217507796371947</v>
      </c>
      <c r="AL160" s="21">
        <f t="shared" si="44"/>
        <v>-9.9573944744586501E-2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-0.13364372410360012</v>
      </c>
      <c r="F161" s="17">
        <f t="shared" si="45"/>
        <v>-0.314721241106586</v>
      </c>
      <c r="G161" s="17">
        <f t="shared" si="45"/>
        <v>2.1528976572133228E-2</v>
      </c>
      <c r="H161" s="17">
        <f t="shared" si="45"/>
        <v>-0.23105521087318637</v>
      </c>
      <c r="I161" s="17">
        <f t="shared" si="45"/>
        <v>0.54071957804847437</v>
      </c>
      <c r="J161" s="17">
        <f t="shared" si="45"/>
        <v>6.3168619460009729E-3</v>
      </c>
      <c r="K161" s="17">
        <f t="shared" si="45"/>
        <v>-7.8323377543788528E-2</v>
      </c>
      <c r="L161" s="17">
        <f t="shared" si="45"/>
        <v>-9.737021332688911E-2</v>
      </c>
      <c r="M161" s="17">
        <f t="shared" si="45"/>
        <v>-0.20250699768772046</v>
      </c>
      <c r="N161" s="17">
        <f t="shared" si="45"/>
        <v>-0.11606897604150773</v>
      </c>
      <c r="O161" s="17">
        <f t="shared" si="45"/>
        <v>-5.8594019750017289E-2</v>
      </c>
      <c r="P161" s="17">
        <f t="shared" si="45"/>
        <v>-5.938015771135139E-2</v>
      </c>
      <c r="Q161" s="17">
        <f t="shared" si="45"/>
        <v>-0.38758480854714183</v>
      </c>
      <c r="R161" s="17">
        <f t="shared" si="45"/>
        <v>-2.4130905386476643E-2</v>
      </c>
      <c r="S161" s="17">
        <f t="shared" si="45"/>
        <v>-6.7005937234944773E-2</v>
      </c>
      <c r="T161" s="17">
        <f t="shared" si="45"/>
        <v>-0.2937062937062937</v>
      </c>
      <c r="U161" s="17">
        <f t="shared" si="45"/>
        <v>0.61386138613861374</v>
      </c>
      <c r="V161" s="17">
        <f t="shared" si="45"/>
        <v>4.2944785276073601E-2</v>
      </c>
      <c r="W161" s="17">
        <f t="shared" si="45"/>
        <v>-7.0588235294117577E-2</v>
      </c>
      <c r="X161" s="17">
        <f t="shared" si="45"/>
        <v>-0.20253164556962022</v>
      </c>
      <c r="Y161" s="17">
        <f t="shared" si="45"/>
        <v>-1.5873015873015914E-2</v>
      </c>
      <c r="Z161" s="17">
        <f t="shared" si="45"/>
        <v>-8.8709677419354899E-2</v>
      </c>
      <c r="AA161" s="17">
        <f t="shared" si="45"/>
        <v>-4.4247787610619399E-2</v>
      </c>
      <c r="AB161" s="17">
        <f t="shared" si="45"/>
        <v>0.51851851851851849</v>
      </c>
      <c r="AC161" s="17">
        <f t="shared" si="45"/>
        <v>8.536585365853655E-2</v>
      </c>
      <c r="AD161" s="17">
        <f t="shared" si="45"/>
        <v>0.5617977528089888</v>
      </c>
      <c r="AE161" s="17">
        <f t="shared" si="45"/>
        <v>8.2733812949640356E-2</v>
      </c>
      <c r="AF161" s="17">
        <f t="shared" si="45"/>
        <v>-2.6578073089701067E-2</v>
      </c>
      <c r="AG161" s="17">
        <f t="shared" si="45"/>
        <v>6.825938566552904E-2</v>
      </c>
      <c r="AH161" s="22">
        <f t="shared" si="45"/>
        <v>9.5846645367412397E-3</v>
      </c>
      <c r="AI161" s="23">
        <f t="shared" si="45"/>
        <v>-6.6455696202531681E-2</v>
      </c>
      <c r="AJ161" s="23">
        <f t="shared" si="45"/>
        <v>-6.1016949152542389E-2</v>
      </c>
      <c r="AK161" s="23">
        <f t="shared" si="45"/>
        <v>0.3754512635379062</v>
      </c>
      <c r="AL161" s="23">
        <f t="shared" si="45"/>
        <v>0.61417322834645671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6.8301000000000004E-3</v>
      </c>
      <c r="E163" s="2">
        <v>5.9173000000000012E-3</v>
      </c>
      <c r="F163" s="2">
        <v>4.0549999999999996E-3</v>
      </c>
      <c r="G163" s="2">
        <v>4.1422999999999998E-3</v>
      </c>
      <c r="H163" s="2">
        <v>3.1852E-3</v>
      </c>
      <c r="I163" s="2">
        <v>4.9075000000000004E-3</v>
      </c>
      <c r="J163" s="2">
        <v>4.9385000000000002E-3</v>
      </c>
      <c r="K163" s="2">
        <v>4.5517000000000005E-3</v>
      </c>
      <c r="L163" s="2">
        <v>4.1084999999999993E-3</v>
      </c>
      <c r="M163" s="2">
        <v>3.2764999999999999E-3</v>
      </c>
      <c r="N163" s="2">
        <v>2.8961999999999998E-3</v>
      </c>
      <c r="O163" s="2">
        <v>2.7264999999999998E-3</v>
      </c>
      <c r="P163" s="2">
        <v>2.5646000000000002E-3</v>
      </c>
      <c r="Q163" s="2">
        <v>1.5706000000000001E-3</v>
      </c>
      <c r="R163" s="2">
        <v>1.5326999999999999E-3</v>
      </c>
      <c r="S163" s="2">
        <v>1.4300000000000001E-3</v>
      </c>
      <c r="T163" s="2">
        <v>1.01E-3</v>
      </c>
      <c r="U163" s="2">
        <v>1.6299999999999999E-3</v>
      </c>
      <c r="V163" s="2">
        <v>1.6999999999999999E-3</v>
      </c>
      <c r="W163" s="2">
        <v>1.58E-3</v>
      </c>
      <c r="X163" s="2">
        <v>1.2600000000000001E-3</v>
      </c>
      <c r="Y163" s="2">
        <v>1.24E-3</v>
      </c>
      <c r="Z163" s="2">
        <v>1.1299999999999999E-3</v>
      </c>
      <c r="AA163" s="2">
        <v>1.08E-3</v>
      </c>
      <c r="AB163" s="2">
        <v>1.64E-3</v>
      </c>
      <c r="AC163" s="2">
        <v>1.7799999999999999E-3</v>
      </c>
      <c r="AD163" s="2">
        <v>2.7799999999999999E-3</v>
      </c>
      <c r="AE163" s="2">
        <v>3.0100000000000001E-3</v>
      </c>
      <c r="AF163" s="2">
        <v>2.9299999999999999E-3</v>
      </c>
      <c r="AG163" s="2">
        <v>3.13E-3</v>
      </c>
      <c r="AH163" s="2">
        <v>3.16E-3</v>
      </c>
      <c r="AI163" s="28">
        <v>2.9499999999999999E-3</v>
      </c>
      <c r="AJ163" s="2">
        <v>2.7699999999999999E-3</v>
      </c>
      <c r="AK163" s="2">
        <v>3.81E-3</v>
      </c>
      <c r="AL163" s="2">
        <v>6.1500000000000001E-3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6" t="s">
        <v>119</v>
      </c>
      <c r="B189" s="6"/>
      <c r="C189" s="6"/>
    </row>
    <row r="190" spans="1:35" x14ac:dyDescent="0.4">
      <c r="A190" s="6" t="s">
        <v>120</v>
      </c>
      <c r="B190" s="6"/>
      <c r="C190" s="6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 t="shared" ref="D195:AJ195" si="52">D208</f>
        <v>2.76185E-5</v>
      </c>
      <c r="E195" s="10">
        <f t="shared" si="52"/>
        <v>1.6571100000000001E-5</v>
      </c>
      <c r="F195" s="10">
        <f t="shared" si="52"/>
        <v>5.4600000000000002E-6</v>
      </c>
      <c r="G195" s="10">
        <f t="shared" si="52"/>
        <v>5.4600000000000002E-6</v>
      </c>
      <c r="H195" s="10">
        <f t="shared" si="52"/>
        <v>5.4600000000000002E-6</v>
      </c>
      <c r="I195" s="10">
        <f t="shared" si="52"/>
        <v>5.4600000000000002E-6</v>
      </c>
      <c r="J195" s="10">
        <f t="shared" si="52"/>
        <v>2.7690000000000001E-5</v>
      </c>
      <c r="K195" s="10">
        <f t="shared" si="52"/>
        <v>2.7820000000000001E-5</v>
      </c>
      <c r="L195" s="10">
        <f t="shared" si="52"/>
        <v>1.9370000000000003E-5</v>
      </c>
      <c r="M195" s="10">
        <f t="shared" si="52"/>
        <v>1.6510000000000003E-5</v>
      </c>
      <c r="N195" s="10">
        <f t="shared" si="52"/>
        <v>1.5990000000000001E-5</v>
      </c>
      <c r="O195" s="10">
        <f t="shared" si="52"/>
        <v>1.859E-5</v>
      </c>
      <c r="P195" s="10">
        <f t="shared" si="52"/>
        <v>2.1190000000000002E-5</v>
      </c>
      <c r="Q195" s="10">
        <f t="shared" si="52"/>
        <v>2.3269999999999999E-5</v>
      </c>
      <c r="R195" s="10">
        <f t="shared" si="52"/>
        <v>3.0290000000000003E-5</v>
      </c>
      <c r="S195" s="10">
        <f t="shared" si="52"/>
        <v>2.9900000000000002E-5</v>
      </c>
      <c r="T195" s="10">
        <f t="shared" si="52"/>
        <v>3.3930000000000002E-5</v>
      </c>
      <c r="U195" s="10">
        <f t="shared" si="52"/>
        <v>3.1720000000000001E-5</v>
      </c>
      <c r="V195" s="10">
        <f t="shared" si="52"/>
        <v>3.3670000000000001E-5</v>
      </c>
      <c r="W195" s="10">
        <f t="shared" si="52"/>
        <v>2.9249999999999999E-5</v>
      </c>
      <c r="X195" s="10">
        <f t="shared" si="52"/>
        <v>3.5230000000000007E-5</v>
      </c>
      <c r="Y195" s="10">
        <f t="shared" si="52"/>
        <v>2.9120000000000002E-5</v>
      </c>
      <c r="Z195" s="10">
        <f t="shared" si="52"/>
        <v>2.6650000000000001E-5</v>
      </c>
      <c r="AA195" s="10">
        <f t="shared" si="52"/>
        <v>2.548E-5</v>
      </c>
      <c r="AB195" s="10">
        <f t="shared" si="52"/>
        <v>2.5870000000000001E-5</v>
      </c>
      <c r="AC195" s="10">
        <f t="shared" si="52"/>
        <v>2.4310000000000003E-5</v>
      </c>
      <c r="AD195" s="10">
        <f t="shared" si="52"/>
        <v>2.353E-5</v>
      </c>
      <c r="AE195" s="10">
        <f t="shared" si="52"/>
        <v>3.0159999999999999E-5</v>
      </c>
      <c r="AF195" s="10">
        <f t="shared" si="52"/>
        <v>2.6260000000000003E-5</v>
      </c>
      <c r="AG195" s="10">
        <f t="shared" si="52"/>
        <v>2.8730000000000001E-5</v>
      </c>
      <c r="AH195" s="10">
        <f t="shared" si="52"/>
        <v>2.067E-5</v>
      </c>
      <c r="AI195" s="10">
        <f t="shared" si="52"/>
        <v>2.1970000000000001E-5</v>
      </c>
      <c r="AJ195" s="10">
        <f t="shared" si="52"/>
        <v>1.7160000000000002E-5</v>
      </c>
      <c r="AK195" s="10">
        <f>AK208+AK230</f>
        <v>2.9075655622958472E-5</v>
      </c>
      <c r="AL195" s="10">
        <f>AL208+AL230</f>
        <v>2.9075655622958472E-5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-0.39999999999999997</v>
      </c>
      <c r="F196" s="15">
        <f t="shared" si="53"/>
        <v>-0.80230642504118621</v>
      </c>
      <c r="G196" s="15">
        <f t="shared" si="53"/>
        <v>-0.80230642504118621</v>
      </c>
      <c r="H196" s="15">
        <f t="shared" si="53"/>
        <v>-0.80230642504118621</v>
      </c>
      <c r="I196" s="15">
        <f t="shared" si="53"/>
        <v>-0.80230642504118621</v>
      </c>
      <c r="J196" s="15">
        <f t="shared" si="53"/>
        <v>2.5888444339845005E-3</v>
      </c>
      <c r="K196" s="15">
        <f t="shared" si="53"/>
        <v>7.2958343139562743E-3</v>
      </c>
      <c r="L196" s="15">
        <f t="shared" si="53"/>
        <v>-0.29865850788420795</v>
      </c>
      <c r="M196" s="15">
        <f t="shared" si="53"/>
        <v>-0.4022122852435866</v>
      </c>
      <c r="N196" s="15">
        <f t="shared" si="53"/>
        <v>-0.42104024476347374</v>
      </c>
      <c r="O196" s="15">
        <f t="shared" si="53"/>
        <v>-0.3269004471640386</v>
      </c>
      <c r="P196" s="15">
        <f t="shared" si="53"/>
        <v>-0.23276064956460335</v>
      </c>
      <c r="Q196" s="15">
        <f t="shared" si="53"/>
        <v>-0.15744881148505532</v>
      </c>
      <c r="R196" s="15">
        <f t="shared" si="53"/>
        <v>9.6728642033419743E-2</v>
      </c>
      <c r="S196" s="20">
        <f t="shared" si="53"/>
        <v>8.2607672393504417E-2</v>
      </c>
      <c r="T196" s="15">
        <f t="shared" si="53"/>
        <v>0.22852435867262894</v>
      </c>
      <c r="U196" s="15">
        <f t="shared" si="53"/>
        <v>0.14850553071310901</v>
      </c>
      <c r="V196" s="15">
        <f t="shared" si="53"/>
        <v>0.21911037891268539</v>
      </c>
      <c r="W196" s="15">
        <f t="shared" si="53"/>
        <v>5.9072722993645549E-2</v>
      </c>
      <c r="X196" s="15">
        <f t="shared" si="53"/>
        <v>0.27559425747234667</v>
      </c>
      <c r="Y196" s="15">
        <f t="shared" si="53"/>
        <v>5.4365733113673896E-2</v>
      </c>
      <c r="Z196" s="15">
        <f t="shared" si="53"/>
        <v>-3.5067074605789575E-2</v>
      </c>
      <c r="AA196" s="15">
        <f t="shared" si="53"/>
        <v>-7.7429983525535415E-2</v>
      </c>
      <c r="AB196" s="15">
        <f t="shared" si="53"/>
        <v>-6.3309013885620088E-2</v>
      </c>
      <c r="AC196" s="15">
        <f t="shared" si="53"/>
        <v>-0.11979289244528114</v>
      </c>
      <c r="AD196" s="15">
        <f t="shared" si="53"/>
        <v>-0.14803483172511178</v>
      </c>
      <c r="AE196" s="15">
        <f t="shared" si="53"/>
        <v>9.2021652153447847E-2</v>
      </c>
      <c r="AF196" s="15">
        <f t="shared" si="53"/>
        <v>-4.9188044245704769E-2</v>
      </c>
      <c r="AG196" s="15">
        <f t="shared" si="53"/>
        <v>4.024476347375857E-2</v>
      </c>
      <c r="AH196" s="15">
        <f t="shared" si="53"/>
        <v>-0.25158860908449043</v>
      </c>
      <c r="AI196" s="21">
        <f t="shared" si="53"/>
        <v>-0.20451871028477284</v>
      </c>
      <c r="AJ196" s="21">
        <f t="shared" si="53"/>
        <v>-0.37867733584372787</v>
      </c>
      <c r="AK196" s="21">
        <f t="shared" si="53"/>
        <v>5.2760129006226709E-2</v>
      </c>
      <c r="AL196" s="21">
        <f t="shared" si="53"/>
        <v>5.2760129006226709E-2</v>
      </c>
    </row>
    <row r="197" spans="1:38" x14ac:dyDescent="0.4">
      <c r="A197" s="16" t="s">
        <v>27</v>
      </c>
      <c r="D197" s="10"/>
      <c r="E197" s="17">
        <f t="shared" ref="E197:AL197" si="54">(E195-D195)/D195</f>
        <v>-0.39999999999999997</v>
      </c>
      <c r="F197" s="17">
        <f t="shared" si="54"/>
        <v>-0.67051070840197691</v>
      </c>
      <c r="G197" s="17">
        <f t="shared" si="54"/>
        <v>0</v>
      </c>
      <c r="H197" s="17">
        <f t="shared" si="54"/>
        <v>0</v>
      </c>
      <c r="I197" s="17">
        <f t="shared" si="54"/>
        <v>0</v>
      </c>
      <c r="J197" s="17">
        <f t="shared" si="54"/>
        <v>4.0714285714285721</v>
      </c>
      <c r="K197" s="17">
        <f t="shared" si="54"/>
        <v>4.6948356807511894E-3</v>
      </c>
      <c r="L197" s="17">
        <f t="shared" si="54"/>
        <v>-0.30373831775700927</v>
      </c>
      <c r="M197" s="17">
        <f t="shared" si="54"/>
        <v>-0.14765100671140935</v>
      </c>
      <c r="N197" s="17">
        <f t="shared" si="54"/>
        <v>-3.1496062992126088E-2</v>
      </c>
      <c r="O197" s="17">
        <f t="shared" si="54"/>
        <v>0.16260162601626008</v>
      </c>
      <c r="P197" s="17">
        <f t="shared" si="54"/>
        <v>0.13986013986013998</v>
      </c>
      <c r="Q197" s="17">
        <f t="shared" si="54"/>
        <v>9.8159509202453837E-2</v>
      </c>
      <c r="R197" s="17">
        <f t="shared" si="54"/>
        <v>0.30167597765363147</v>
      </c>
      <c r="S197" s="17">
        <f t="shared" si="54"/>
        <v>-1.2875536480686739E-2</v>
      </c>
      <c r="T197" s="17">
        <f t="shared" si="54"/>
        <v>0.13478260869565217</v>
      </c>
      <c r="U197" s="17">
        <f t="shared" si="54"/>
        <v>-6.513409961685826E-2</v>
      </c>
      <c r="V197" s="17">
        <f t="shared" si="54"/>
        <v>6.1475409836065573E-2</v>
      </c>
      <c r="W197" s="17">
        <f t="shared" si="54"/>
        <v>-0.13127413127413132</v>
      </c>
      <c r="X197" s="17">
        <f t="shared" si="54"/>
        <v>0.20444444444444468</v>
      </c>
      <c r="Y197" s="17">
        <f t="shared" si="54"/>
        <v>-0.17343173431734327</v>
      </c>
      <c r="Z197" s="17">
        <f t="shared" si="54"/>
        <v>-8.4821428571428631E-2</v>
      </c>
      <c r="AA197" s="17">
        <f t="shared" si="54"/>
        <v>-4.3902439024390269E-2</v>
      </c>
      <c r="AB197" s="17">
        <f t="shared" si="54"/>
        <v>1.5306122448979645E-2</v>
      </c>
      <c r="AC197" s="17">
        <f t="shared" si="54"/>
        <v>-6.0301507537688384E-2</v>
      </c>
      <c r="AD197" s="17">
        <f t="shared" si="54"/>
        <v>-3.2085561497326311E-2</v>
      </c>
      <c r="AE197" s="17">
        <f t="shared" si="54"/>
        <v>0.28176795580110492</v>
      </c>
      <c r="AF197" s="17">
        <f t="shared" si="54"/>
        <v>-0.1293103448275861</v>
      </c>
      <c r="AG197" s="17">
        <f t="shared" si="54"/>
        <v>9.405940594059399E-2</v>
      </c>
      <c r="AH197" s="22">
        <f t="shared" si="54"/>
        <v>-0.28054298642533937</v>
      </c>
      <c r="AI197" s="23">
        <f t="shared" si="54"/>
        <v>6.2893081761006345E-2</v>
      </c>
      <c r="AJ197" s="23">
        <f t="shared" si="54"/>
        <v>-0.21893491124260353</v>
      </c>
      <c r="AK197" s="23">
        <f t="shared" si="54"/>
        <v>0.6943855258134306</v>
      </c>
      <c r="AL197" s="23">
        <f t="shared" si="54"/>
        <v>0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5">D205</f>
        <v>0</v>
      </c>
      <c r="E201" s="10">
        <f t="shared" si="55"/>
        <v>0</v>
      </c>
      <c r="F201" s="10">
        <f t="shared" si="55"/>
        <v>0</v>
      </c>
      <c r="G201" s="10">
        <f t="shared" si="55"/>
        <v>0</v>
      </c>
      <c r="H201" s="10">
        <f t="shared" si="55"/>
        <v>0</v>
      </c>
      <c r="I201" s="10">
        <f t="shared" si="55"/>
        <v>0</v>
      </c>
      <c r="J201" s="10">
        <f t="shared" si="55"/>
        <v>0</v>
      </c>
      <c r="K201" s="10">
        <f t="shared" si="55"/>
        <v>0</v>
      </c>
      <c r="L201" s="10">
        <f t="shared" si="55"/>
        <v>0</v>
      </c>
      <c r="M201" s="10">
        <f t="shared" si="55"/>
        <v>0</v>
      </c>
      <c r="N201" s="10">
        <f t="shared" si="55"/>
        <v>0</v>
      </c>
      <c r="O201" s="10">
        <f t="shared" si="55"/>
        <v>0</v>
      </c>
      <c r="P201" s="10">
        <f t="shared" si="55"/>
        <v>0</v>
      </c>
      <c r="Q201" s="10">
        <f t="shared" si="55"/>
        <v>0</v>
      </c>
      <c r="R201" s="10">
        <f t="shared" si="55"/>
        <v>0</v>
      </c>
      <c r="S201" s="10">
        <f t="shared" si="55"/>
        <v>0</v>
      </c>
      <c r="T201" s="10">
        <f t="shared" si="55"/>
        <v>0</v>
      </c>
      <c r="U201" s="10">
        <f t="shared" si="55"/>
        <v>0</v>
      </c>
      <c r="V201" s="10">
        <f t="shared" si="55"/>
        <v>0</v>
      </c>
      <c r="W201" s="10">
        <f t="shared" si="55"/>
        <v>0</v>
      </c>
      <c r="X201" s="10">
        <f t="shared" si="55"/>
        <v>0</v>
      </c>
      <c r="Y201" s="10">
        <f t="shared" si="55"/>
        <v>0</v>
      </c>
      <c r="Z201" s="10">
        <f t="shared" si="55"/>
        <v>0</v>
      </c>
      <c r="AA201" s="10">
        <f t="shared" si="55"/>
        <v>0</v>
      </c>
      <c r="AB201" s="10">
        <f t="shared" si="55"/>
        <v>0</v>
      </c>
      <c r="AC201" s="10">
        <f t="shared" si="55"/>
        <v>0</v>
      </c>
      <c r="AD201" s="10">
        <f t="shared" si="55"/>
        <v>0</v>
      </c>
      <c r="AE201" s="10">
        <f t="shared" si="55"/>
        <v>0</v>
      </c>
      <c r="AF201" s="10">
        <f t="shared" si="55"/>
        <v>0</v>
      </c>
      <c r="AG201" s="10">
        <f t="shared" si="55"/>
        <v>0</v>
      </c>
      <c r="AH201" s="10">
        <f t="shared" si="55"/>
        <v>0</v>
      </c>
      <c r="AI201" s="27">
        <f t="shared" si="55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6">(E201-$D201)/$D201</f>
        <v>#DIV/0!</v>
      </c>
      <c r="F202" s="15" t="e">
        <f t="shared" si="56"/>
        <v>#DIV/0!</v>
      </c>
      <c r="G202" s="15" t="e">
        <f t="shared" si="56"/>
        <v>#DIV/0!</v>
      </c>
      <c r="H202" s="15" t="e">
        <f t="shared" si="56"/>
        <v>#DIV/0!</v>
      </c>
      <c r="I202" s="15" t="e">
        <f t="shared" si="56"/>
        <v>#DIV/0!</v>
      </c>
      <c r="J202" s="15" t="e">
        <f t="shared" si="56"/>
        <v>#DIV/0!</v>
      </c>
      <c r="K202" s="15" t="e">
        <f t="shared" si="56"/>
        <v>#DIV/0!</v>
      </c>
      <c r="L202" s="15" t="e">
        <f t="shared" si="56"/>
        <v>#DIV/0!</v>
      </c>
      <c r="M202" s="15" t="e">
        <f t="shared" si="56"/>
        <v>#DIV/0!</v>
      </c>
      <c r="N202" s="15" t="e">
        <f t="shared" si="56"/>
        <v>#DIV/0!</v>
      </c>
      <c r="O202" s="15" t="e">
        <f t="shared" si="56"/>
        <v>#DIV/0!</v>
      </c>
      <c r="P202" s="15" t="e">
        <f t="shared" si="56"/>
        <v>#DIV/0!</v>
      </c>
      <c r="Q202" s="15" t="e">
        <f t="shared" si="56"/>
        <v>#DIV/0!</v>
      </c>
      <c r="R202" s="15" t="e">
        <f t="shared" si="56"/>
        <v>#DIV/0!</v>
      </c>
      <c r="S202" s="20" t="e">
        <f t="shared" si="56"/>
        <v>#DIV/0!</v>
      </c>
      <c r="T202" s="15" t="e">
        <f t="shared" si="56"/>
        <v>#DIV/0!</v>
      </c>
      <c r="U202" s="15" t="e">
        <f t="shared" si="56"/>
        <v>#DIV/0!</v>
      </c>
      <c r="V202" s="15" t="e">
        <f t="shared" si="56"/>
        <v>#DIV/0!</v>
      </c>
      <c r="W202" s="15" t="e">
        <f t="shared" si="56"/>
        <v>#DIV/0!</v>
      </c>
      <c r="X202" s="15" t="e">
        <f t="shared" si="56"/>
        <v>#DIV/0!</v>
      </c>
      <c r="Y202" s="15" t="e">
        <f t="shared" si="56"/>
        <v>#DIV/0!</v>
      </c>
      <c r="Z202" s="15" t="e">
        <f t="shared" si="56"/>
        <v>#DIV/0!</v>
      </c>
      <c r="AA202" s="15" t="e">
        <f t="shared" si="56"/>
        <v>#DIV/0!</v>
      </c>
      <c r="AB202" s="15" t="e">
        <f t="shared" si="56"/>
        <v>#DIV/0!</v>
      </c>
      <c r="AC202" s="15" t="e">
        <f t="shared" si="56"/>
        <v>#DIV/0!</v>
      </c>
      <c r="AD202" s="15" t="e">
        <f t="shared" si="56"/>
        <v>#DIV/0!</v>
      </c>
      <c r="AE202" s="15" t="e">
        <f t="shared" si="56"/>
        <v>#DIV/0!</v>
      </c>
      <c r="AF202" s="15" t="e">
        <f t="shared" si="56"/>
        <v>#DIV/0!</v>
      </c>
      <c r="AG202" s="15" t="e">
        <f t="shared" si="56"/>
        <v>#DIV/0!</v>
      </c>
      <c r="AH202" s="15" t="e">
        <f t="shared" si="56"/>
        <v>#DIV/0!</v>
      </c>
      <c r="AI202" s="21" t="e">
        <f t="shared" si="56"/>
        <v>#DIV/0!</v>
      </c>
    </row>
    <row r="203" spans="1:38" hidden="1" x14ac:dyDescent="0.4">
      <c r="A203" s="16" t="s">
        <v>27</v>
      </c>
      <c r="D203" s="10"/>
      <c r="E203" s="17" t="e">
        <f t="shared" ref="E203:AI203" si="57">(E201-D201)/D201</f>
        <v>#DIV/0!</v>
      </c>
      <c r="F203" s="17" t="e">
        <f t="shared" si="57"/>
        <v>#DIV/0!</v>
      </c>
      <c r="G203" s="17" t="e">
        <f t="shared" si="57"/>
        <v>#DIV/0!</v>
      </c>
      <c r="H203" s="17" t="e">
        <f t="shared" si="57"/>
        <v>#DIV/0!</v>
      </c>
      <c r="I203" s="17" t="e">
        <f t="shared" si="57"/>
        <v>#DIV/0!</v>
      </c>
      <c r="J203" s="17" t="e">
        <f t="shared" si="57"/>
        <v>#DIV/0!</v>
      </c>
      <c r="K203" s="17" t="e">
        <f t="shared" si="57"/>
        <v>#DIV/0!</v>
      </c>
      <c r="L203" s="17" t="e">
        <f t="shared" si="57"/>
        <v>#DIV/0!</v>
      </c>
      <c r="M203" s="17" t="e">
        <f t="shared" si="57"/>
        <v>#DIV/0!</v>
      </c>
      <c r="N203" s="17" t="e">
        <f t="shared" si="57"/>
        <v>#DIV/0!</v>
      </c>
      <c r="O203" s="17" t="e">
        <f t="shared" si="57"/>
        <v>#DIV/0!</v>
      </c>
      <c r="P203" s="17" t="e">
        <f t="shared" si="57"/>
        <v>#DIV/0!</v>
      </c>
      <c r="Q203" s="17" t="e">
        <f t="shared" si="57"/>
        <v>#DIV/0!</v>
      </c>
      <c r="R203" s="17" t="e">
        <f t="shared" si="57"/>
        <v>#DIV/0!</v>
      </c>
      <c r="S203" s="17" t="e">
        <f t="shared" si="57"/>
        <v>#DIV/0!</v>
      </c>
      <c r="T203" s="17" t="e">
        <f t="shared" si="57"/>
        <v>#DIV/0!</v>
      </c>
      <c r="U203" s="17" t="e">
        <f t="shared" si="57"/>
        <v>#DIV/0!</v>
      </c>
      <c r="V203" s="17" t="e">
        <f t="shared" si="57"/>
        <v>#DIV/0!</v>
      </c>
      <c r="W203" s="17" t="e">
        <f t="shared" si="57"/>
        <v>#DIV/0!</v>
      </c>
      <c r="X203" s="17" t="e">
        <f t="shared" si="57"/>
        <v>#DIV/0!</v>
      </c>
      <c r="Y203" s="17" t="e">
        <f t="shared" si="57"/>
        <v>#DIV/0!</v>
      </c>
      <c r="Z203" s="17" t="e">
        <f t="shared" si="57"/>
        <v>#DIV/0!</v>
      </c>
      <c r="AA203" s="17" t="e">
        <f t="shared" si="57"/>
        <v>#DIV/0!</v>
      </c>
      <c r="AB203" s="17" t="e">
        <f t="shared" si="57"/>
        <v>#DIV/0!</v>
      </c>
      <c r="AC203" s="17" t="e">
        <f t="shared" si="57"/>
        <v>#DIV/0!</v>
      </c>
      <c r="AD203" s="17" t="e">
        <f t="shared" si="57"/>
        <v>#DIV/0!</v>
      </c>
      <c r="AE203" s="17" t="e">
        <f t="shared" si="57"/>
        <v>#DIV/0!</v>
      </c>
      <c r="AF203" s="17" t="e">
        <f t="shared" si="57"/>
        <v>#DIV/0!</v>
      </c>
      <c r="AG203" s="17" t="e">
        <f t="shared" si="57"/>
        <v>#DIV/0!</v>
      </c>
      <c r="AH203" s="22" t="e">
        <f t="shared" si="57"/>
        <v>#DIV/0!</v>
      </c>
      <c r="AI203" s="23" t="e">
        <f t="shared" si="57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126</v>
      </c>
      <c r="B205" s="2" t="s">
        <v>127</v>
      </c>
      <c r="AI205" s="28"/>
    </row>
    <row r="206" spans="1:38" hidden="1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2.76185E-5</v>
      </c>
      <c r="E208" s="10">
        <f t="shared" si="58"/>
        <v>1.6571100000000001E-5</v>
      </c>
      <c r="F208" s="10">
        <f t="shared" si="58"/>
        <v>5.4600000000000002E-6</v>
      </c>
      <c r="G208" s="10">
        <f t="shared" si="58"/>
        <v>5.4600000000000002E-6</v>
      </c>
      <c r="H208" s="10">
        <f t="shared" si="58"/>
        <v>5.4600000000000002E-6</v>
      </c>
      <c r="I208" s="10">
        <f t="shared" si="58"/>
        <v>5.4600000000000002E-6</v>
      </c>
      <c r="J208" s="10">
        <f t="shared" si="58"/>
        <v>2.7690000000000001E-5</v>
      </c>
      <c r="K208" s="10">
        <f t="shared" si="58"/>
        <v>2.7820000000000001E-5</v>
      </c>
      <c r="L208" s="10">
        <f t="shared" si="58"/>
        <v>1.9370000000000003E-5</v>
      </c>
      <c r="M208" s="10">
        <f t="shared" si="58"/>
        <v>1.6510000000000003E-5</v>
      </c>
      <c r="N208" s="10">
        <f t="shared" si="58"/>
        <v>1.5990000000000001E-5</v>
      </c>
      <c r="O208" s="10">
        <f t="shared" si="58"/>
        <v>1.859E-5</v>
      </c>
      <c r="P208" s="10">
        <f t="shared" si="58"/>
        <v>2.1190000000000002E-5</v>
      </c>
      <c r="Q208" s="10">
        <f t="shared" si="58"/>
        <v>2.3269999999999999E-5</v>
      </c>
      <c r="R208" s="10">
        <f t="shared" si="58"/>
        <v>3.0290000000000003E-5</v>
      </c>
      <c r="S208" s="10">
        <f t="shared" si="58"/>
        <v>2.9900000000000002E-5</v>
      </c>
      <c r="T208" s="10">
        <f t="shared" si="58"/>
        <v>3.3930000000000002E-5</v>
      </c>
      <c r="U208" s="10">
        <f t="shared" si="58"/>
        <v>3.1720000000000001E-5</v>
      </c>
      <c r="V208" s="10">
        <f t="shared" si="58"/>
        <v>3.3670000000000001E-5</v>
      </c>
      <c r="W208" s="10">
        <f t="shared" si="58"/>
        <v>2.9249999999999999E-5</v>
      </c>
      <c r="X208" s="10">
        <f t="shared" si="58"/>
        <v>3.5230000000000007E-5</v>
      </c>
      <c r="Y208" s="10">
        <f t="shared" si="58"/>
        <v>2.9120000000000002E-5</v>
      </c>
      <c r="Z208" s="10">
        <f t="shared" si="58"/>
        <v>2.6650000000000001E-5</v>
      </c>
      <c r="AA208" s="10">
        <f t="shared" si="58"/>
        <v>2.548E-5</v>
      </c>
      <c r="AB208" s="10">
        <f t="shared" si="58"/>
        <v>2.5870000000000001E-5</v>
      </c>
      <c r="AC208" s="10">
        <f t="shared" si="58"/>
        <v>2.4310000000000003E-5</v>
      </c>
      <c r="AD208" s="10">
        <f t="shared" si="58"/>
        <v>2.353E-5</v>
      </c>
      <c r="AE208" s="10">
        <f t="shared" si="58"/>
        <v>3.0159999999999999E-5</v>
      </c>
      <c r="AF208" s="10">
        <f t="shared" si="58"/>
        <v>2.6260000000000003E-5</v>
      </c>
      <c r="AG208" s="10">
        <f t="shared" si="58"/>
        <v>2.8730000000000001E-5</v>
      </c>
      <c r="AH208" s="10">
        <f t="shared" si="58"/>
        <v>2.067E-5</v>
      </c>
      <c r="AI208" s="27">
        <f t="shared" si="58"/>
        <v>2.1970000000000001E-5</v>
      </c>
      <c r="AJ208" s="27">
        <f t="shared" si="58"/>
        <v>1.7160000000000002E-5</v>
      </c>
      <c r="AK208" s="27">
        <f t="shared" si="58"/>
        <v>1.3910000000000001E-5</v>
      </c>
      <c r="AL208" s="27">
        <f t="shared" si="58"/>
        <v>1.3910000000000001E-5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2.5888444339845005E-3</v>
      </c>
      <c r="K209" s="15">
        <f t="shared" si="59"/>
        <v>7.2958343139562743E-3</v>
      </c>
      <c r="L209" s="15">
        <f t="shared" si="59"/>
        <v>-0.29865850788420795</v>
      </c>
      <c r="M209" s="15">
        <f t="shared" si="59"/>
        <v>-0.4022122852435866</v>
      </c>
      <c r="N209" s="15">
        <f t="shared" si="59"/>
        <v>-0.42104024476347374</v>
      </c>
      <c r="O209" s="15">
        <f t="shared" si="59"/>
        <v>-0.3269004471640386</v>
      </c>
      <c r="P209" s="15">
        <f t="shared" si="59"/>
        <v>-0.23276064956460335</v>
      </c>
      <c r="Q209" s="15">
        <f t="shared" si="59"/>
        <v>-0.15744881148505532</v>
      </c>
      <c r="R209" s="15">
        <f t="shared" si="59"/>
        <v>9.6728642033419743E-2</v>
      </c>
      <c r="S209" s="20">
        <f t="shared" si="59"/>
        <v>8.2607672393504417E-2</v>
      </c>
      <c r="T209" s="15">
        <f t="shared" si="59"/>
        <v>0.22852435867262894</v>
      </c>
      <c r="U209" s="15">
        <f t="shared" si="59"/>
        <v>0.14850553071310901</v>
      </c>
      <c r="V209" s="15">
        <f t="shared" si="59"/>
        <v>0.21911037891268539</v>
      </c>
      <c r="W209" s="15">
        <f t="shared" si="59"/>
        <v>5.9072722993645549E-2</v>
      </c>
      <c r="X209" s="15">
        <f t="shared" si="59"/>
        <v>0.27559425747234667</v>
      </c>
      <c r="Y209" s="15">
        <f t="shared" si="59"/>
        <v>5.4365733113673896E-2</v>
      </c>
      <c r="Z209" s="15">
        <f t="shared" si="59"/>
        <v>-3.5067074605789575E-2</v>
      </c>
      <c r="AA209" s="15">
        <f t="shared" si="59"/>
        <v>-7.7429983525535415E-2</v>
      </c>
      <c r="AB209" s="15">
        <f t="shared" si="59"/>
        <v>-6.3309013885620088E-2</v>
      </c>
      <c r="AC209" s="15">
        <f t="shared" si="59"/>
        <v>-0.11979289244528114</v>
      </c>
      <c r="AD209" s="15">
        <f t="shared" si="59"/>
        <v>-0.14803483172511178</v>
      </c>
      <c r="AE209" s="15">
        <f t="shared" si="59"/>
        <v>9.2021652153447847E-2</v>
      </c>
      <c r="AF209" s="15">
        <f t="shared" si="59"/>
        <v>-4.9188044245704769E-2</v>
      </c>
      <c r="AG209" s="15">
        <f t="shared" si="59"/>
        <v>4.024476347375857E-2</v>
      </c>
      <c r="AH209" s="15">
        <f t="shared" si="59"/>
        <v>-0.25158860908449043</v>
      </c>
      <c r="AI209" s="21">
        <f t="shared" si="59"/>
        <v>-0.20451871028477284</v>
      </c>
      <c r="AJ209" s="21">
        <f t="shared" si="59"/>
        <v>-0.37867733584372787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4.6948356807511894E-3</v>
      </c>
      <c r="L210" s="17">
        <f t="shared" si="60"/>
        <v>-0.30373831775700927</v>
      </c>
      <c r="M210" s="17">
        <f t="shared" si="60"/>
        <v>-0.14765100671140935</v>
      </c>
      <c r="N210" s="17">
        <f t="shared" si="60"/>
        <v>-3.1496062992126088E-2</v>
      </c>
      <c r="O210" s="17">
        <f t="shared" si="60"/>
        <v>0.16260162601626008</v>
      </c>
      <c r="P210" s="17">
        <f t="shared" si="60"/>
        <v>0.13986013986013998</v>
      </c>
      <c r="Q210" s="17">
        <f t="shared" si="60"/>
        <v>9.8159509202453837E-2</v>
      </c>
      <c r="R210" s="17">
        <f t="shared" si="60"/>
        <v>0.30167597765363147</v>
      </c>
      <c r="S210" s="17">
        <f t="shared" si="60"/>
        <v>-1.2875536480686739E-2</v>
      </c>
      <c r="T210" s="17">
        <f t="shared" si="60"/>
        <v>0.13478260869565217</v>
      </c>
      <c r="U210" s="17">
        <f t="shared" si="60"/>
        <v>-6.513409961685826E-2</v>
      </c>
      <c r="V210" s="17">
        <f t="shared" si="60"/>
        <v>6.1475409836065573E-2</v>
      </c>
      <c r="W210" s="17">
        <f t="shared" si="60"/>
        <v>-0.13127413127413132</v>
      </c>
      <c r="X210" s="17">
        <f t="shared" si="60"/>
        <v>0.20444444444444468</v>
      </c>
      <c r="Y210" s="17">
        <f t="shared" si="60"/>
        <v>-0.17343173431734327</v>
      </c>
      <c r="Z210" s="17">
        <f t="shared" si="60"/>
        <v>-8.4821428571428631E-2</v>
      </c>
      <c r="AA210" s="17">
        <f t="shared" si="60"/>
        <v>-4.3902439024390269E-2</v>
      </c>
      <c r="AB210" s="17">
        <f t="shared" si="60"/>
        <v>1.5306122448979645E-2</v>
      </c>
      <c r="AC210" s="17">
        <f t="shared" si="60"/>
        <v>-6.0301507537688384E-2</v>
      </c>
      <c r="AD210" s="17">
        <f t="shared" si="60"/>
        <v>-3.2085561497326311E-2</v>
      </c>
      <c r="AE210" s="17">
        <f t="shared" si="60"/>
        <v>0.28176795580110492</v>
      </c>
      <c r="AF210" s="17">
        <f t="shared" si="60"/>
        <v>-0.1293103448275861</v>
      </c>
      <c r="AG210" s="17">
        <f t="shared" si="60"/>
        <v>9.405940594059399E-2</v>
      </c>
      <c r="AH210" s="22">
        <f t="shared" si="60"/>
        <v>-0.28054298642533937</v>
      </c>
      <c r="AI210" s="23">
        <f t="shared" si="60"/>
        <v>6.2893081761006345E-2</v>
      </c>
      <c r="AJ210" s="23">
        <f t="shared" si="60"/>
        <v>-0.21893491124260353</v>
      </c>
      <c r="AK210" s="23">
        <f t="shared" si="60"/>
        <v>-0.18939393939393945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129</v>
      </c>
      <c r="B212" s="2" t="s">
        <v>130</v>
      </c>
      <c r="D212" s="2">
        <v>2.76185E-5</v>
      </c>
      <c r="E212" s="2">
        <v>1.6571100000000001E-5</v>
      </c>
      <c r="F212" s="2">
        <v>5.4600000000000002E-6</v>
      </c>
      <c r="G212" s="2">
        <v>5.4600000000000002E-6</v>
      </c>
      <c r="H212" s="2">
        <v>5.4600000000000002E-6</v>
      </c>
      <c r="I212" s="2">
        <v>5.4600000000000002E-6</v>
      </c>
      <c r="J212" s="2">
        <v>2.7690000000000001E-5</v>
      </c>
      <c r="K212" s="2">
        <v>2.7820000000000001E-5</v>
      </c>
      <c r="L212" s="2">
        <v>1.9370000000000003E-5</v>
      </c>
      <c r="M212" s="2">
        <v>1.6510000000000003E-5</v>
      </c>
      <c r="N212" s="2">
        <v>1.5990000000000001E-5</v>
      </c>
      <c r="O212" s="2">
        <v>1.859E-5</v>
      </c>
      <c r="P212" s="2">
        <v>2.1190000000000002E-5</v>
      </c>
      <c r="Q212" s="2">
        <v>2.3269999999999999E-5</v>
      </c>
      <c r="R212" s="2">
        <v>3.0290000000000003E-5</v>
      </c>
      <c r="S212" s="2">
        <v>2.9900000000000002E-5</v>
      </c>
      <c r="T212" s="2">
        <v>3.3930000000000002E-5</v>
      </c>
      <c r="U212" s="2">
        <v>3.1720000000000001E-5</v>
      </c>
      <c r="V212" s="2">
        <v>3.3670000000000001E-5</v>
      </c>
      <c r="W212" s="2">
        <v>2.9249999999999999E-5</v>
      </c>
      <c r="X212" s="2">
        <v>3.5230000000000007E-5</v>
      </c>
      <c r="Y212" s="2">
        <v>2.9120000000000002E-5</v>
      </c>
      <c r="Z212" s="2">
        <v>2.6650000000000001E-5</v>
      </c>
      <c r="AA212" s="2">
        <v>2.548E-5</v>
      </c>
      <c r="AB212" s="2">
        <v>2.5870000000000001E-5</v>
      </c>
      <c r="AC212" s="2">
        <v>2.4310000000000003E-5</v>
      </c>
      <c r="AD212" s="2">
        <v>2.353E-5</v>
      </c>
      <c r="AE212" s="2">
        <v>3.0159999999999999E-5</v>
      </c>
      <c r="AF212" s="2">
        <v>2.6260000000000003E-5</v>
      </c>
      <c r="AG212" s="2">
        <v>2.8730000000000001E-5</v>
      </c>
      <c r="AH212" s="2">
        <v>2.067E-5</v>
      </c>
      <c r="AI212" s="28">
        <v>2.1970000000000001E-5</v>
      </c>
      <c r="AJ212" s="2">
        <v>1.7160000000000002E-5</v>
      </c>
      <c r="AK212" s="2">
        <v>1.3910000000000001E-5</v>
      </c>
      <c r="AL212" s="2">
        <v>1.3910000000000001E-5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4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hidden="1" x14ac:dyDescent="0.4">
      <c r="A220" s="2" t="s">
        <v>134</v>
      </c>
      <c r="B220" s="2" t="s">
        <v>135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J230" si="67">D238</f>
        <v>0</v>
      </c>
      <c r="E230" s="10">
        <f t="shared" si="67"/>
        <v>0</v>
      </c>
      <c r="F230" s="10">
        <f t="shared" si="67"/>
        <v>0</v>
      </c>
      <c r="G230" s="10">
        <f t="shared" si="67"/>
        <v>0</v>
      </c>
      <c r="H230" s="10">
        <f t="shared" si="67"/>
        <v>0</v>
      </c>
      <c r="I230" s="10">
        <f t="shared" si="67"/>
        <v>0</v>
      </c>
      <c r="J230" s="10">
        <f t="shared" si="67"/>
        <v>0</v>
      </c>
      <c r="K230" s="10">
        <f t="shared" si="67"/>
        <v>0</v>
      </c>
      <c r="L230" s="10">
        <f t="shared" si="67"/>
        <v>0</v>
      </c>
      <c r="M230" s="10">
        <f t="shared" si="67"/>
        <v>0</v>
      </c>
      <c r="N230" s="10">
        <f t="shared" si="67"/>
        <v>0</v>
      </c>
      <c r="O230" s="10">
        <f t="shared" si="67"/>
        <v>0</v>
      </c>
      <c r="P230" s="10">
        <f t="shared" si="67"/>
        <v>0</v>
      </c>
      <c r="Q230" s="10">
        <f t="shared" si="67"/>
        <v>0</v>
      </c>
      <c r="R230" s="10">
        <f t="shared" si="67"/>
        <v>0</v>
      </c>
      <c r="S230" s="10">
        <f t="shared" si="67"/>
        <v>0</v>
      </c>
      <c r="T230" s="10">
        <f t="shared" si="67"/>
        <v>0</v>
      </c>
      <c r="U230" s="10">
        <f t="shared" si="67"/>
        <v>0</v>
      </c>
      <c r="V230" s="10">
        <f t="shared" si="67"/>
        <v>0</v>
      </c>
      <c r="W230" s="10">
        <f t="shared" si="67"/>
        <v>0</v>
      </c>
      <c r="X230" s="10">
        <f t="shared" si="67"/>
        <v>0</v>
      </c>
      <c r="Y230" s="10">
        <f t="shared" si="67"/>
        <v>0</v>
      </c>
      <c r="Z230" s="10">
        <f t="shared" si="67"/>
        <v>0</v>
      </c>
      <c r="AA230" s="10">
        <f t="shared" si="67"/>
        <v>0</v>
      </c>
      <c r="AB230" s="10">
        <f t="shared" si="67"/>
        <v>0</v>
      </c>
      <c r="AC230" s="10">
        <f t="shared" si="67"/>
        <v>0</v>
      </c>
      <c r="AD230" s="10">
        <f t="shared" si="67"/>
        <v>0</v>
      </c>
      <c r="AE230" s="10">
        <f t="shared" si="67"/>
        <v>0</v>
      </c>
      <c r="AF230" s="10">
        <f t="shared" si="67"/>
        <v>0</v>
      </c>
      <c r="AG230" s="10">
        <f t="shared" si="67"/>
        <v>0</v>
      </c>
      <c r="AH230" s="10">
        <f t="shared" si="67"/>
        <v>0</v>
      </c>
      <c r="AI230" s="10">
        <f t="shared" si="67"/>
        <v>0</v>
      </c>
      <c r="AJ230" s="10">
        <f t="shared" si="67"/>
        <v>0</v>
      </c>
      <c r="AK230" s="10">
        <f>AK238</f>
        <v>1.516565562295847E-5</v>
      </c>
      <c r="AL230" s="10">
        <f>AL238</f>
        <v>1.516565562295847E-5</v>
      </c>
    </row>
    <row r="231" spans="1:38" x14ac:dyDescent="0.4">
      <c r="A231" s="14" t="s">
        <v>26</v>
      </c>
      <c r="B231" s="14"/>
      <c r="C231" s="14"/>
      <c r="D231" s="14"/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</row>
    <row r="232" spans="1:38" x14ac:dyDescent="0.4">
      <c r="A232" s="16" t="s">
        <v>27</v>
      </c>
      <c r="D232" s="10"/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0</v>
      </c>
      <c r="AB232" s="17">
        <v>0</v>
      </c>
      <c r="AC232" s="17">
        <v>0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  <c r="AJ233" s="25" t="e">
        <f>AJ230/#REF!</f>
        <v>#REF!</v>
      </c>
      <c r="AK233" s="25" t="e">
        <f>AK230/#REF!</f>
        <v>#REF!</v>
      </c>
    </row>
    <row r="234" spans="1:38" hidden="1" x14ac:dyDescent="0.4">
      <c r="A234" s="2" t="s">
        <v>140</v>
      </c>
      <c r="B234" s="2" t="s">
        <v>141</v>
      </c>
      <c r="AI234" s="28"/>
    </row>
    <row r="235" spans="1:38" hidden="1" x14ac:dyDescent="0.4">
      <c r="A235" s="2" t="s">
        <v>142</v>
      </c>
      <c r="B235" s="2" t="s">
        <v>143</v>
      </c>
      <c r="AI235" s="28"/>
    </row>
    <row r="236" spans="1:38" hidden="1" x14ac:dyDescent="0.4">
      <c r="A236" s="2" t="s">
        <v>144</v>
      </c>
      <c r="B236" s="2" t="s">
        <v>145</v>
      </c>
      <c r="AI236" s="28"/>
    </row>
    <row r="237" spans="1:38" hidden="1" x14ac:dyDescent="0.4">
      <c r="A237" s="2" t="s">
        <v>146</v>
      </c>
      <c r="B237" s="2" t="s">
        <v>147</v>
      </c>
      <c r="AI237" s="28"/>
    </row>
    <row r="238" spans="1:38" x14ac:dyDescent="0.4">
      <c r="A238" s="2" t="s">
        <v>148</v>
      </c>
      <c r="B238" s="2" t="s">
        <v>149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1.516565562295847E-5</v>
      </c>
      <c r="AL238" s="2">
        <v>1.516565562295847E-5</v>
      </c>
    </row>
    <row r="239" spans="1:38" hidden="1" x14ac:dyDescent="0.4">
      <c r="A239" s="2" t="s">
        <v>150</v>
      </c>
      <c r="B239" s="2" t="s">
        <v>151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6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68">D254</f>
        <v>0</v>
      </c>
      <c r="E248" s="10">
        <f t="shared" si="68"/>
        <v>0</v>
      </c>
      <c r="F248" s="10">
        <f t="shared" si="68"/>
        <v>0</v>
      </c>
      <c r="G248" s="10">
        <f t="shared" si="68"/>
        <v>0</v>
      </c>
      <c r="H248" s="10">
        <f t="shared" si="68"/>
        <v>0</v>
      </c>
      <c r="I248" s="10">
        <f t="shared" si="68"/>
        <v>0</v>
      </c>
      <c r="J248" s="10">
        <f t="shared" si="68"/>
        <v>0</v>
      </c>
      <c r="K248" s="10">
        <f t="shared" si="68"/>
        <v>0</v>
      </c>
      <c r="L248" s="10">
        <f t="shared" si="68"/>
        <v>0</v>
      </c>
      <c r="M248" s="10">
        <f t="shared" si="68"/>
        <v>0</v>
      </c>
      <c r="N248" s="10">
        <f t="shared" si="68"/>
        <v>0</v>
      </c>
      <c r="O248" s="10">
        <f t="shared" si="68"/>
        <v>0</v>
      </c>
      <c r="P248" s="10">
        <f t="shared" si="68"/>
        <v>0</v>
      </c>
      <c r="Q248" s="10">
        <f t="shared" si="68"/>
        <v>0</v>
      </c>
      <c r="R248" s="10">
        <f t="shared" si="68"/>
        <v>0</v>
      </c>
      <c r="S248" s="10">
        <f t="shared" si="68"/>
        <v>0</v>
      </c>
      <c r="T248" s="10">
        <f t="shared" si="68"/>
        <v>0</v>
      </c>
      <c r="U248" s="10">
        <f t="shared" si="68"/>
        <v>0</v>
      </c>
      <c r="V248" s="10">
        <f t="shared" si="68"/>
        <v>0</v>
      </c>
      <c r="W248" s="10">
        <f t="shared" si="68"/>
        <v>0</v>
      </c>
      <c r="X248" s="10">
        <f t="shared" si="68"/>
        <v>0</v>
      </c>
      <c r="Y248" s="10">
        <f t="shared" si="68"/>
        <v>0</v>
      </c>
      <c r="Z248" s="10">
        <f t="shared" si="68"/>
        <v>0</v>
      </c>
      <c r="AA248" s="10">
        <f t="shared" si="68"/>
        <v>0</v>
      </c>
      <c r="AB248" s="10">
        <f t="shared" si="68"/>
        <v>0</v>
      </c>
      <c r="AC248" s="10">
        <f t="shared" si="68"/>
        <v>0</v>
      </c>
      <c r="AD248" s="10">
        <f t="shared" si="68"/>
        <v>0</v>
      </c>
      <c r="AE248" s="10">
        <f t="shared" si="68"/>
        <v>0</v>
      </c>
      <c r="AF248" s="10">
        <f t="shared" si="68"/>
        <v>0</v>
      </c>
      <c r="AG248" s="10">
        <f t="shared" si="68"/>
        <v>0</v>
      </c>
      <c r="AH248" s="10">
        <f t="shared" si="68"/>
        <v>0</v>
      </c>
      <c r="AI248" s="10">
        <f t="shared" si="68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69">(E248-$D248)/$D248</f>
        <v>#DIV/0!</v>
      </c>
      <c r="F249" s="15" t="e">
        <f t="shared" si="69"/>
        <v>#DIV/0!</v>
      </c>
      <c r="G249" s="15" t="e">
        <f t="shared" si="69"/>
        <v>#DIV/0!</v>
      </c>
      <c r="H249" s="15" t="e">
        <f t="shared" si="69"/>
        <v>#DIV/0!</v>
      </c>
      <c r="I249" s="15" t="e">
        <f t="shared" si="69"/>
        <v>#DIV/0!</v>
      </c>
      <c r="J249" s="15" t="e">
        <f t="shared" si="69"/>
        <v>#DIV/0!</v>
      </c>
      <c r="K249" s="15" t="e">
        <f t="shared" si="69"/>
        <v>#DIV/0!</v>
      </c>
      <c r="L249" s="15" t="e">
        <f t="shared" si="69"/>
        <v>#DIV/0!</v>
      </c>
      <c r="M249" s="15" t="e">
        <f t="shared" si="69"/>
        <v>#DIV/0!</v>
      </c>
      <c r="N249" s="15" t="e">
        <f t="shared" si="69"/>
        <v>#DIV/0!</v>
      </c>
      <c r="O249" s="15" t="e">
        <f t="shared" si="69"/>
        <v>#DIV/0!</v>
      </c>
      <c r="P249" s="15" t="e">
        <f t="shared" si="69"/>
        <v>#DIV/0!</v>
      </c>
      <c r="Q249" s="15" t="e">
        <f t="shared" si="69"/>
        <v>#DIV/0!</v>
      </c>
      <c r="R249" s="15" t="e">
        <f t="shared" si="69"/>
        <v>#DIV/0!</v>
      </c>
      <c r="S249" s="20" t="e">
        <f t="shared" si="69"/>
        <v>#DIV/0!</v>
      </c>
      <c r="T249" s="15" t="e">
        <f t="shared" si="69"/>
        <v>#DIV/0!</v>
      </c>
      <c r="U249" s="15" t="e">
        <f t="shared" si="69"/>
        <v>#DIV/0!</v>
      </c>
      <c r="V249" s="15" t="e">
        <f t="shared" si="69"/>
        <v>#DIV/0!</v>
      </c>
      <c r="W249" s="15" t="e">
        <f t="shared" si="69"/>
        <v>#DIV/0!</v>
      </c>
      <c r="X249" s="15" t="e">
        <f t="shared" si="69"/>
        <v>#DIV/0!</v>
      </c>
      <c r="Y249" s="15" t="e">
        <f t="shared" si="69"/>
        <v>#DIV/0!</v>
      </c>
      <c r="Z249" s="15" t="e">
        <f t="shared" si="69"/>
        <v>#DIV/0!</v>
      </c>
      <c r="AA249" s="15" t="e">
        <f t="shared" si="69"/>
        <v>#DIV/0!</v>
      </c>
      <c r="AB249" s="15" t="e">
        <f t="shared" si="69"/>
        <v>#DIV/0!</v>
      </c>
      <c r="AC249" s="15" t="e">
        <f t="shared" si="69"/>
        <v>#DIV/0!</v>
      </c>
      <c r="AD249" s="15" t="e">
        <f t="shared" si="69"/>
        <v>#DIV/0!</v>
      </c>
      <c r="AE249" s="15" t="e">
        <f t="shared" si="69"/>
        <v>#DIV/0!</v>
      </c>
      <c r="AF249" s="15" t="e">
        <f t="shared" si="69"/>
        <v>#DIV/0!</v>
      </c>
      <c r="AG249" s="15" t="e">
        <f t="shared" si="69"/>
        <v>#DIV/0!</v>
      </c>
      <c r="AH249" s="15" t="e">
        <f t="shared" si="69"/>
        <v>#DIV/0!</v>
      </c>
      <c r="AI249" s="21" t="e">
        <f t="shared" si="69"/>
        <v>#DIV/0!</v>
      </c>
    </row>
    <row r="250" spans="1:35" hidden="1" x14ac:dyDescent="0.4">
      <c r="A250" s="16" t="s">
        <v>27</v>
      </c>
      <c r="D250" s="10"/>
      <c r="E250" s="17" t="e">
        <f t="shared" ref="E250:AI250" si="70">(E248-D248)/D248</f>
        <v>#DIV/0!</v>
      </c>
      <c r="F250" s="17" t="e">
        <f t="shared" si="70"/>
        <v>#DIV/0!</v>
      </c>
      <c r="G250" s="17" t="e">
        <f t="shared" si="70"/>
        <v>#DIV/0!</v>
      </c>
      <c r="H250" s="17" t="e">
        <f t="shared" si="70"/>
        <v>#DIV/0!</v>
      </c>
      <c r="I250" s="17" t="e">
        <f t="shared" si="70"/>
        <v>#DIV/0!</v>
      </c>
      <c r="J250" s="17" t="e">
        <f t="shared" si="70"/>
        <v>#DIV/0!</v>
      </c>
      <c r="K250" s="17" t="e">
        <f t="shared" si="70"/>
        <v>#DIV/0!</v>
      </c>
      <c r="L250" s="17" t="e">
        <f t="shared" si="70"/>
        <v>#DIV/0!</v>
      </c>
      <c r="M250" s="17" t="e">
        <f t="shared" si="70"/>
        <v>#DIV/0!</v>
      </c>
      <c r="N250" s="17" t="e">
        <f t="shared" si="70"/>
        <v>#DIV/0!</v>
      </c>
      <c r="O250" s="17" t="e">
        <f t="shared" si="70"/>
        <v>#DIV/0!</v>
      </c>
      <c r="P250" s="17" t="e">
        <f t="shared" si="70"/>
        <v>#DIV/0!</v>
      </c>
      <c r="Q250" s="17" t="e">
        <f t="shared" si="70"/>
        <v>#DIV/0!</v>
      </c>
      <c r="R250" s="17" t="e">
        <f t="shared" si="70"/>
        <v>#DIV/0!</v>
      </c>
      <c r="S250" s="17" t="e">
        <f t="shared" si="70"/>
        <v>#DIV/0!</v>
      </c>
      <c r="T250" s="17" t="e">
        <f t="shared" si="70"/>
        <v>#DIV/0!</v>
      </c>
      <c r="U250" s="17" t="e">
        <f t="shared" si="70"/>
        <v>#DIV/0!</v>
      </c>
      <c r="V250" s="17" t="e">
        <f t="shared" si="70"/>
        <v>#DIV/0!</v>
      </c>
      <c r="W250" s="17" t="e">
        <f t="shared" si="70"/>
        <v>#DIV/0!</v>
      </c>
      <c r="X250" s="17" t="e">
        <f t="shared" si="70"/>
        <v>#DIV/0!</v>
      </c>
      <c r="Y250" s="17" t="e">
        <f t="shared" si="70"/>
        <v>#DIV/0!</v>
      </c>
      <c r="Z250" s="17" t="e">
        <f t="shared" si="70"/>
        <v>#DIV/0!</v>
      </c>
      <c r="AA250" s="17" t="e">
        <f t="shared" si="70"/>
        <v>#DIV/0!</v>
      </c>
      <c r="AB250" s="17" t="e">
        <f t="shared" si="70"/>
        <v>#DIV/0!</v>
      </c>
      <c r="AC250" s="17" t="e">
        <f t="shared" si="70"/>
        <v>#DIV/0!</v>
      </c>
      <c r="AD250" s="17" t="e">
        <f t="shared" si="70"/>
        <v>#DIV/0!</v>
      </c>
      <c r="AE250" s="17" t="e">
        <f t="shared" si="70"/>
        <v>#DIV/0!</v>
      </c>
      <c r="AF250" s="17" t="e">
        <f t="shared" si="70"/>
        <v>#DIV/0!</v>
      </c>
      <c r="AG250" s="17" t="e">
        <f t="shared" si="70"/>
        <v>#DIV/0!</v>
      </c>
      <c r="AH250" s="22" t="e">
        <f t="shared" si="70"/>
        <v>#DIV/0!</v>
      </c>
      <c r="AI250" s="23" t="e">
        <f t="shared" si="70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1">D266</f>
        <v>0</v>
      </c>
      <c r="E262" s="10">
        <f t="shared" si="71"/>
        <v>0</v>
      </c>
      <c r="F262" s="10">
        <f t="shared" si="71"/>
        <v>0</v>
      </c>
      <c r="G262" s="10">
        <f t="shared" si="71"/>
        <v>0</v>
      </c>
      <c r="H262" s="10">
        <f t="shared" si="71"/>
        <v>0</v>
      </c>
      <c r="I262" s="10">
        <f t="shared" si="71"/>
        <v>0</v>
      </c>
      <c r="J262" s="10">
        <f t="shared" si="71"/>
        <v>0</v>
      </c>
      <c r="K262" s="10">
        <f t="shared" si="71"/>
        <v>0</v>
      </c>
      <c r="L262" s="10">
        <f t="shared" si="71"/>
        <v>0</v>
      </c>
      <c r="M262" s="10">
        <f t="shared" si="71"/>
        <v>0</v>
      </c>
      <c r="N262" s="10">
        <f t="shared" si="71"/>
        <v>0</v>
      </c>
      <c r="O262" s="10">
        <f t="shared" si="71"/>
        <v>0</v>
      </c>
      <c r="P262" s="10">
        <f t="shared" si="71"/>
        <v>0</v>
      </c>
      <c r="Q262" s="10">
        <f t="shared" si="71"/>
        <v>0</v>
      </c>
      <c r="R262" s="10">
        <f t="shared" si="71"/>
        <v>0</v>
      </c>
      <c r="S262" s="10">
        <f t="shared" si="71"/>
        <v>0</v>
      </c>
      <c r="T262" s="10">
        <f t="shared" si="71"/>
        <v>0</v>
      </c>
      <c r="U262" s="10">
        <f t="shared" si="71"/>
        <v>0</v>
      </c>
      <c r="V262" s="10">
        <f t="shared" si="71"/>
        <v>0</v>
      </c>
      <c r="W262" s="10">
        <f t="shared" si="71"/>
        <v>0</v>
      </c>
      <c r="X262" s="10">
        <f t="shared" si="71"/>
        <v>0</v>
      </c>
      <c r="Y262" s="10">
        <f t="shared" si="71"/>
        <v>0</v>
      </c>
      <c r="Z262" s="10">
        <f t="shared" si="71"/>
        <v>0</v>
      </c>
      <c r="AA262" s="10">
        <f t="shared" si="71"/>
        <v>0</v>
      </c>
      <c r="AB262" s="10">
        <f t="shared" si="71"/>
        <v>0</v>
      </c>
      <c r="AC262" s="10">
        <f t="shared" si="71"/>
        <v>0</v>
      </c>
      <c r="AD262" s="10">
        <f t="shared" si="71"/>
        <v>0</v>
      </c>
      <c r="AE262" s="10">
        <f t="shared" si="71"/>
        <v>0</v>
      </c>
      <c r="AF262" s="10">
        <f t="shared" si="71"/>
        <v>0</v>
      </c>
      <c r="AG262" s="10">
        <f t="shared" si="71"/>
        <v>0</v>
      </c>
      <c r="AH262" s="10">
        <f t="shared" si="71"/>
        <v>0</v>
      </c>
      <c r="AI262" s="27">
        <f t="shared" si="71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2">(E262-$S262)/$S262</f>
        <v>#DIV/0!</v>
      </c>
      <c r="F263" s="15" t="e">
        <f t="shared" si="72"/>
        <v>#DIV/0!</v>
      </c>
      <c r="G263" s="15" t="e">
        <f t="shared" si="72"/>
        <v>#DIV/0!</v>
      </c>
      <c r="H263" s="15" t="e">
        <f t="shared" si="72"/>
        <v>#DIV/0!</v>
      </c>
      <c r="I263" s="15" t="e">
        <f t="shared" si="72"/>
        <v>#DIV/0!</v>
      </c>
      <c r="J263" s="15" t="e">
        <f t="shared" si="72"/>
        <v>#DIV/0!</v>
      </c>
      <c r="K263" s="15" t="e">
        <f t="shared" si="72"/>
        <v>#DIV/0!</v>
      </c>
      <c r="L263" s="15" t="e">
        <f t="shared" si="72"/>
        <v>#DIV/0!</v>
      </c>
      <c r="M263" s="15" t="e">
        <f t="shared" si="72"/>
        <v>#DIV/0!</v>
      </c>
      <c r="N263" s="15" t="e">
        <f t="shared" si="72"/>
        <v>#DIV/0!</v>
      </c>
      <c r="O263" s="15" t="e">
        <f t="shared" si="72"/>
        <v>#DIV/0!</v>
      </c>
      <c r="P263" s="15" t="e">
        <f t="shared" si="72"/>
        <v>#DIV/0!</v>
      </c>
      <c r="Q263" s="15" t="e">
        <f t="shared" si="72"/>
        <v>#DIV/0!</v>
      </c>
      <c r="R263" s="15" t="e">
        <f t="shared" si="72"/>
        <v>#DIV/0!</v>
      </c>
      <c r="S263" s="14"/>
      <c r="T263" s="15" t="e">
        <f t="shared" ref="T263:AI263" si="73">(T262-$S262)/$S262</f>
        <v>#DIV/0!</v>
      </c>
      <c r="U263" s="15" t="e">
        <f t="shared" si="73"/>
        <v>#DIV/0!</v>
      </c>
      <c r="V263" s="15" t="e">
        <f t="shared" si="73"/>
        <v>#DIV/0!</v>
      </c>
      <c r="W263" s="15" t="e">
        <f t="shared" si="73"/>
        <v>#DIV/0!</v>
      </c>
      <c r="X263" s="15" t="e">
        <f t="shared" si="73"/>
        <v>#DIV/0!</v>
      </c>
      <c r="Y263" s="15" t="e">
        <f t="shared" si="73"/>
        <v>#DIV/0!</v>
      </c>
      <c r="Z263" s="15" t="e">
        <f t="shared" si="73"/>
        <v>#DIV/0!</v>
      </c>
      <c r="AA263" s="15" t="e">
        <f t="shared" si="73"/>
        <v>#DIV/0!</v>
      </c>
      <c r="AB263" s="15" t="e">
        <f t="shared" si="73"/>
        <v>#DIV/0!</v>
      </c>
      <c r="AC263" s="15" t="e">
        <f t="shared" si="73"/>
        <v>#DIV/0!</v>
      </c>
      <c r="AD263" s="15" t="e">
        <f t="shared" si="73"/>
        <v>#DIV/0!</v>
      </c>
      <c r="AE263" s="15" t="e">
        <f t="shared" si="73"/>
        <v>#DIV/0!</v>
      </c>
      <c r="AF263" s="15" t="e">
        <f t="shared" si="73"/>
        <v>#DIV/0!</v>
      </c>
      <c r="AG263" s="15" t="e">
        <f t="shared" si="73"/>
        <v>#DIV/0!</v>
      </c>
      <c r="AH263" s="15" t="e">
        <f t="shared" si="73"/>
        <v>#DIV/0!</v>
      </c>
      <c r="AI263" s="21" t="e">
        <f t="shared" si="73"/>
        <v>#DIV/0!</v>
      </c>
    </row>
    <row r="264" spans="1:35" hidden="1" x14ac:dyDescent="0.4">
      <c r="A264" s="16" t="s">
        <v>27</v>
      </c>
      <c r="D264" s="10"/>
      <c r="E264" s="17" t="e">
        <f t="shared" ref="E264:R264" si="74">(E262-D262)/D262</f>
        <v>#DIV/0!</v>
      </c>
      <c r="F264" s="17" t="e">
        <f t="shared" si="74"/>
        <v>#DIV/0!</v>
      </c>
      <c r="G264" s="17" t="e">
        <f t="shared" si="74"/>
        <v>#DIV/0!</v>
      </c>
      <c r="H264" s="17" t="e">
        <f t="shared" si="74"/>
        <v>#DIV/0!</v>
      </c>
      <c r="I264" s="17" t="e">
        <f t="shared" si="74"/>
        <v>#DIV/0!</v>
      </c>
      <c r="J264" s="17" t="e">
        <f t="shared" si="74"/>
        <v>#DIV/0!</v>
      </c>
      <c r="K264" s="17" t="e">
        <f t="shared" si="74"/>
        <v>#DIV/0!</v>
      </c>
      <c r="L264" s="17" t="e">
        <f t="shared" si="74"/>
        <v>#DIV/0!</v>
      </c>
      <c r="M264" s="17" t="e">
        <f t="shared" si="74"/>
        <v>#DIV/0!</v>
      </c>
      <c r="N264" s="17" t="e">
        <f t="shared" si="74"/>
        <v>#DIV/0!</v>
      </c>
      <c r="O264" s="17" t="e">
        <f t="shared" si="74"/>
        <v>#DIV/0!</v>
      </c>
      <c r="P264" s="17" t="e">
        <f t="shared" si="74"/>
        <v>#DIV/0!</v>
      </c>
      <c r="Q264" s="17" t="e">
        <f t="shared" si="74"/>
        <v>#DIV/0!</v>
      </c>
      <c r="R264" s="17" t="e">
        <f t="shared" si="74"/>
        <v>#DIV/0!</v>
      </c>
      <c r="S264" s="10"/>
      <c r="T264" s="17" t="e">
        <f t="shared" ref="T264:AI264" si="75">(T262-S262)/S262</f>
        <v>#DIV/0!</v>
      </c>
      <c r="U264" s="17" t="e">
        <f t="shared" si="75"/>
        <v>#DIV/0!</v>
      </c>
      <c r="V264" s="17" t="e">
        <f t="shared" si="75"/>
        <v>#DIV/0!</v>
      </c>
      <c r="W264" s="17" t="e">
        <f t="shared" si="75"/>
        <v>#DIV/0!</v>
      </c>
      <c r="X264" s="17" t="e">
        <f t="shared" si="75"/>
        <v>#DIV/0!</v>
      </c>
      <c r="Y264" s="17" t="e">
        <f t="shared" si="75"/>
        <v>#DIV/0!</v>
      </c>
      <c r="Z264" s="17" t="e">
        <f t="shared" si="75"/>
        <v>#DIV/0!</v>
      </c>
      <c r="AA264" s="17" t="e">
        <f t="shared" si="75"/>
        <v>#DIV/0!</v>
      </c>
      <c r="AB264" s="17" t="e">
        <f t="shared" si="75"/>
        <v>#DIV/0!</v>
      </c>
      <c r="AC264" s="17" t="e">
        <f t="shared" si="75"/>
        <v>#DIV/0!</v>
      </c>
      <c r="AD264" s="17" t="e">
        <f t="shared" si="75"/>
        <v>#DIV/0!</v>
      </c>
      <c r="AE264" s="17" t="e">
        <f t="shared" si="75"/>
        <v>#DIV/0!</v>
      </c>
      <c r="AF264" s="17" t="e">
        <f t="shared" si="75"/>
        <v>#DIV/0!</v>
      </c>
      <c r="AG264" s="17" t="e">
        <f t="shared" si="75"/>
        <v>#DIV/0!</v>
      </c>
      <c r="AH264" s="22" t="e">
        <f t="shared" si="75"/>
        <v>#DIV/0!</v>
      </c>
      <c r="AI264" s="23" t="e">
        <f t="shared" si="75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8" x14ac:dyDescent="0.4">
      <c r="A273" s="6" t="s">
        <v>173</v>
      </c>
      <c r="B273" s="6"/>
      <c r="C273" s="6"/>
    </row>
    <row r="274" spans="1:38" hidden="1" x14ac:dyDescent="0.4">
      <c r="A274" s="2" t="s">
        <v>36</v>
      </c>
      <c r="D274" s="10">
        <f t="shared" ref="D274:AI274" si="76">D278+D280</f>
        <v>0</v>
      </c>
      <c r="E274" s="10">
        <f t="shared" si="76"/>
        <v>0</v>
      </c>
      <c r="F274" s="10">
        <f t="shared" si="76"/>
        <v>0</v>
      </c>
      <c r="G274" s="10">
        <f t="shared" si="76"/>
        <v>0</v>
      </c>
      <c r="H274" s="10">
        <f t="shared" si="76"/>
        <v>0</v>
      </c>
      <c r="I274" s="10">
        <f t="shared" si="76"/>
        <v>0</v>
      </c>
      <c r="J274" s="10">
        <f t="shared" si="76"/>
        <v>0</v>
      </c>
      <c r="K274" s="10">
        <f t="shared" si="76"/>
        <v>0</v>
      </c>
      <c r="L274" s="10">
        <f t="shared" si="76"/>
        <v>0</v>
      </c>
      <c r="M274" s="10">
        <f t="shared" si="76"/>
        <v>0</v>
      </c>
      <c r="N274" s="10">
        <f t="shared" si="76"/>
        <v>0</v>
      </c>
      <c r="O274" s="10">
        <f t="shared" si="76"/>
        <v>0</v>
      </c>
      <c r="P274" s="10">
        <f t="shared" si="76"/>
        <v>0</v>
      </c>
      <c r="Q274" s="10">
        <f t="shared" si="76"/>
        <v>0</v>
      </c>
      <c r="R274" s="10">
        <f t="shared" si="76"/>
        <v>0</v>
      </c>
      <c r="S274" s="10">
        <f t="shared" si="76"/>
        <v>0</v>
      </c>
      <c r="T274" s="10">
        <f t="shared" si="76"/>
        <v>0</v>
      </c>
      <c r="U274" s="10">
        <f t="shared" si="76"/>
        <v>0</v>
      </c>
      <c r="V274" s="10">
        <f t="shared" si="76"/>
        <v>0</v>
      </c>
      <c r="W274" s="10">
        <f t="shared" si="76"/>
        <v>0</v>
      </c>
      <c r="X274" s="10">
        <f t="shared" si="76"/>
        <v>0</v>
      </c>
      <c r="Y274" s="10">
        <f t="shared" si="76"/>
        <v>0</v>
      </c>
      <c r="Z274" s="10">
        <f t="shared" si="76"/>
        <v>0</v>
      </c>
      <c r="AA274" s="10">
        <f t="shared" si="76"/>
        <v>0</v>
      </c>
      <c r="AB274" s="10">
        <f t="shared" si="76"/>
        <v>0</v>
      </c>
      <c r="AC274" s="10">
        <f t="shared" si="76"/>
        <v>0</v>
      </c>
      <c r="AD274" s="10">
        <f t="shared" si="76"/>
        <v>0</v>
      </c>
      <c r="AE274" s="10">
        <f t="shared" si="76"/>
        <v>0</v>
      </c>
      <c r="AF274" s="10">
        <f t="shared" si="76"/>
        <v>0</v>
      </c>
      <c r="AG274" s="10">
        <f t="shared" si="76"/>
        <v>0</v>
      </c>
      <c r="AH274" s="10">
        <f t="shared" si="76"/>
        <v>0</v>
      </c>
      <c r="AI274" s="27">
        <f t="shared" si="76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7">(E274-$D274)/$D274</f>
        <v>#DIV/0!</v>
      </c>
      <c r="F275" s="15" t="e">
        <f t="shared" si="77"/>
        <v>#DIV/0!</v>
      </c>
      <c r="G275" s="15" t="e">
        <f t="shared" si="77"/>
        <v>#DIV/0!</v>
      </c>
      <c r="H275" s="15" t="e">
        <f t="shared" si="77"/>
        <v>#DIV/0!</v>
      </c>
      <c r="I275" s="15" t="e">
        <f t="shared" si="77"/>
        <v>#DIV/0!</v>
      </c>
      <c r="J275" s="15" t="e">
        <f t="shared" si="77"/>
        <v>#DIV/0!</v>
      </c>
      <c r="K275" s="15" t="e">
        <f t="shared" si="77"/>
        <v>#DIV/0!</v>
      </c>
      <c r="L275" s="15" t="e">
        <f t="shared" si="77"/>
        <v>#DIV/0!</v>
      </c>
      <c r="M275" s="15" t="e">
        <f t="shared" si="77"/>
        <v>#DIV/0!</v>
      </c>
      <c r="N275" s="15" t="e">
        <f t="shared" si="77"/>
        <v>#DIV/0!</v>
      </c>
      <c r="O275" s="15" t="e">
        <f t="shared" si="77"/>
        <v>#DIV/0!</v>
      </c>
      <c r="P275" s="15" t="e">
        <f t="shared" si="77"/>
        <v>#DIV/0!</v>
      </c>
      <c r="Q275" s="15" t="e">
        <f t="shared" si="77"/>
        <v>#DIV/0!</v>
      </c>
      <c r="R275" s="15" t="e">
        <f t="shared" si="77"/>
        <v>#DIV/0!</v>
      </c>
      <c r="S275" s="20" t="e">
        <f t="shared" si="77"/>
        <v>#DIV/0!</v>
      </c>
      <c r="T275" s="15" t="e">
        <f t="shared" si="77"/>
        <v>#DIV/0!</v>
      </c>
      <c r="U275" s="15" t="e">
        <f t="shared" si="77"/>
        <v>#DIV/0!</v>
      </c>
      <c r="V275" s="15" t="e">
        <f t="shared" si="77"/>
        <v>#DIV/0!</v>
      </c>
      <c r="W275" s="15" t="e">
        <f t="shared" si="77"/>
        <v>#DIV/0!</v>
      </c>
      <c r="X275" s="15" t="e">
        <f t="shared" si="77"/>
        <v>#DIV/0!</v>
      </c>
      <c r="Y275" s="15" t="e">
        <f t="shared" si="77"/>
        <v>#DIV/0!</v>
      </c>
      <c r="Z275" s="15" t="e">
        <f t="shared" si="77"/>
        <v>#DIV/0!</v>
      </c>
      <c r="AA275" s="15" t="e">
        <f t="shared" si="77"/>
        <v>#DIV/0!</v>
      </c>
      <c r="AB275" s="15" t="e">
        <f t="shared" si="77"/>
        <v>#DIV/0!</v>
      </c>
      <c r="AC275" s="15" t="e">
        <f t="shared" si="77"/>
        <v>#DIV/0!</v>
      </c>
      <c r="AD275" s="15" t="e">
        <f t="shared" si="77"/>
        <v>#DIV/0!</v>
      </c>
      <c r="AE275" s="15" t="e">
        <f t="shared" si="77"/>
        <v>#DIV/0!</v>
      </c>
      <c r="AF275" s="15" t="e">
        <f t="shared" si="77"/>
        <v>#DIV/0!</v>
      </c>
      <c r="AG275" s="15" t="e">
        <f t="shared" si="77"/>
        <v>#DIV/0!</v>
      </c>
      <c r="AH275" s="15" t="e">
        <f t="shared" si="77"/>
        <v>#DIV/0!</v>
      </c>
      <c r="AI275" s="21" t="e">
        <f t="shared" si="77"/>
        <v>#DIV/0!</v>
      </c>
    </row>
    <row r="276" spans="1:38" hidden="1" x14ac:dyDescent="0.4">
      <c r="A276" s="16" t="s">
        <v>27</v>
      </c>
      <c r="D276" s="10"/>
      <c r="E276" s="17" t="e">
        <f t="shared" ref="E276:AI276" si="78">(E274-D274)/D274</f>
        <v>#DIV/0!</v>
      </c>
      <c r="F276" s="17" t="e">
        <f t="shared" si="78"/>
        <v>#DIV/0!</v>
      </c>
      <c r="G276" s="17" t="e">
        <f t="shared" si="78"/>
        <v>#DIV/0!</v>
      </c>
      <c r="H276" s="17" t="e">
        <f t="shared" si="78"/>
        <v>#DIV/0!</v>
      </c>
      <c r="I276" s="17" t="e">
        <f t="shared" si="78"/>
        <v>#DIV/0!</v>
      </c>
      <c r="J276" s="17" t="e">
        <f t="shared" si="78"/>
        <v>#DIV/0!</v>
      </c>
      <c r="K276" s="17" t="e">
        <f t="shared" si="78"/>
        <v>#DIV/0!</v>
      </c>
      <c r="L276" s="17" t="e">
        <f t="shared" si="78"/>
        <v>#DIV/0!</v>
      </c>
      <c r="M276" s="17" t="e">
        <f t="shared" si="78"/>
        <v>#DIV/0!</v>
      </c>
      <c r="N276" s="17" t="e">
        <f t="shared" si="78"/>
        <v>#DIV/0!</v>
      </c>
      <c r="O276" s="17" t="e">
        <f t="shared" si="78"/>
        <v>#DIV/0!</v>
      </c>
      <c r="P276" s="17" t="e">
        <f t="shared" si="78"/>
        <v>#DIV/0!</v>
      </c>
      <c r="Q276" s="17" t="e">
        <f t="shared" si="78"/>
        <v>#DIV/0!</v>
      </c>
      <c r="R276" s="17" t="e">
        <f t="shared" si="78"/>
        <v>#DIV/0!</v>
      </c>
      <c r="S276" s="17" t="e">
        <f t="shared" si="78"/>
        <v>#DIV/0!</v>
      </c>
      <c r="T276" s="17" t="e">
        <f t="shared" si="78"/>
        <v>#DIV/0!</v>
      </c>
      <c r="U276" s="17" t="e">
        <f t="shared" si="78"/>
        <v>#DIV/0!</v>
      </c>
      <c r="V276" s="17" t="e">
        <f t="shared" si="78"/>
        <v>#DIV/0!</v>
      </c>
      <c r="W276" s="17" t="e">
        <f t="shared" si="78"/>
        <v>#DIV/0!</v>
      </c>
      <c r="X276" s="17" t="e">
        <f t="shared" si="78"/>
        <v>#DIV/0!</v>
      </c>
      <c r="Y276" s="17" t="e">
        <f t="shared" si="78"/>
        <v>#DIV/0!</v>
      </c>
      <c r="Z276" s="17" t="e">
        <f t="shared" si="78"/>
        <v>#DIV/0!</v>
      </c>
      <c r="AA276" s="17" t="e">
        <f t="shared" si="78"/>
        <v>#DIV/0!</v>
      </c>
      <c r="AB276" s="17" t="e">
        <f t="shared" si="78"/>
        <v>#DIV/0!</v>
      </c>
      <c r="AC276" s="17" t="e">
        <f t="shared" si="78"/>
        <v>#DIV/0!</v>
      </c>
      <c r="AD276" s="17" t="e">
        <f t="shared" si="78"/>
        <v>#DIV/0!</v>
      </c>
      <c r="AE276" s="17" t="e">
        <f t="shared" si="78"/>
        <v>#DIV/0!</v>
      </c>
      <c r="AF276" s="17" t="e">
        <f t="shared" si="78"/>
        <v>#DIV/0!</v>
      </c>
      <c r="AG276" s="17" t="e">
        <f t="shared" si="78"/>
        <v>#DIV/0!</v>
      </c>
      <c r="AH276" s="22" t="e">
        <f t="shared" si="78"/>
        <v>#DIV/0!</v>
      </c>
      <c r="AI276" s="23" t="e">
        <f t="shared" si="78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174</v>
      </c>
      <c r="B278" s="2" t="s">
        <v>175</v>
      </c>
      <c r="AI278" s="28"/>
    </row>
    <row r="279" spans="1:38" hidden="1" x14ac:dyDescent="0.4">
      <c r="A279" s="2" t="s">
        <v>176</v>
      </c>
      <c r="B279" s="2" t="s">
        <v>177</v>
      </c>
    </row>
    <row r="280" spans="1:38" hidden="1" x14ac:dyDescent="0.4">
      <c r="A280" s="2" t="s">
        <v>178</v>
      </c>
      <c r="B280" s="2" t="s">
        <v>179</v>
      </c>
    </row>
    <row r="283" spans="1:38" x14ac:dyDescent="0.4">
      <c r="A283" s="9" t="s">
        <v>180</v>
      </c>
    </row>
    <row r="284" spans="1:38" x14ac:dyDescent="0.4">
      <c r="A284" s="2" t="s">
        <v>67</v>
      </c>
    </row>
    <row r="285" spans="1:38" x14ac:dyDescent="0.4">
      <c r="A285" s="33" t="s">
        <v>181</v>
      </c>
      <c r="B285" s="6"/>
      <c r="C285" s="6"/>
    </row>
    <row r="286" spans="1:38" x14ac:dyDescent="0.4">
      <c r="A286" s="4" t="s">
        <v>182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79">D291</f>
        <v>0.31740000000000002</v>
      </c>
      <c r="E287" s="10">
        <f t="shared" si="79"/>
        <v>0.25169999999999998</v>
      </c>
      <c r="F287" s="10">
        <f t="shared" si="79"/>
        <v>0.11609999999999999</v>
      </c>
      <c r="G287" s="10">
        <f t="shared" si="79"/>
        <v>7.0800000000000002E-2</v>
      </c>
      <c r="H287" s="10">
        <f t="shared" si="79"/>
        <v>5.2499999999999998E-2</v>
      </c>
      <c r="I287" s="10">
        <f t="shared" si="79"/>
        <v>5.16E-2</v>
      </c>
      <c r="J287" s="10">
        <f t="shared" si="79"/>
        <v>4.7699999999999999E-2</v>
      </c>
      <c r="K287" s="10">
        <f t="shared" si="79"/>
        <v>6.1499999999999999E-2</v>
      </c>
      <c r="L287" s="10">
        <f t="shared" si="79"/>
        <v>7.5899999999999995E-2</v>
      </c>
      <c r="M287" s="10">
        <f t="shared" si="79"/>
        <v>7.0199999999999999E-2</v>
      </c>
      <c r="N287" s="10">
        <f t="shared" si="79"/>
        <v>6.9599999999999995E-2</v>
      </c>
      <c r="O287" s="10">
        <f t="shared" si="79"/>
        <v>7.3800000000000004E-2</v>
      </c>
      <c r="P287" s="10">
        <f t="shared" si="79"/>
        <v>5.2499999999999998E-2</v>
      </c>
      <c r="Q287" s="10">
        <f t="shared" si="79"/>
        <v>4.7399999999999998E-2</v>
      </c>
      <c r="R287" s="10">
        <f t="shared" si="79"/>
        <v>4.41E-2</v>
      </c>
      <c r="S287" s="10">
        <f t="shared" si="79"/>
        <v>3.39E-2</v>
      </c>
      <c r="T287" s="10">
        <f t="shared" si="79"/>
        <v>0.03</v>
      </c>
      <c r="U287" s="10">
        <f t="shared" si="79"/>
        <v>3.39E-2</v>
      </c>
      <c r="V287" s="10">
        <f t="shared" si="79"/>
        <v>3.2340000000000001E-2</v>
      </c>
      <c r="W287" s="10">
        <f t="shared" si="79"/>
        <v>1.3679999999999999E-2</v>
      </c>
      <c r="X287" s="10">
        <f t="shared" si="79"/>
        <v>1.1639999999999999E-2</v>
      </c>
      <c r="Y287" s="10">
        <f t="shared" si="79"/>
        <v>1.2659999999999999E-2</v>
      </c>
      <c r="Z287" s="10">
        <f t="shared" si="79"/>
        <v>1.1310000000000001E-2</v>
      </c>
      <c r="AA287" s="10">
        <f t="shared" si="79"/>
        <v>1.038E-2</v>
      </c>
      <c r="AB287" s="10">
        <f t="shared" si="79"/>
        <v>8.6700000000000006E-3</v>
      </c>
      <c r="AC287" s="10">
        <f t="shared" si="79"/>
        <v>7.1700000000000002E-3</v>
      </c>
      <c r="AD287" s="10">
        <f t="shared" si="79"/>
        <v>6.6600000000000001E-3</v>
      </c>
      <c r="AE287" s="10">
        <f t="shared" si="79"/>
        <v>7.3200000000000001E-3</v>
      </c>
      <c r="AF287" s="10">
        <f t="shared" si="79"/>
        <v>6.6600000000000001E-3</v>
      </c>
      <c r="AG287" s="10">
        <f t="shared" si="79"/>
        <v>5.0099999999999997E-3</v>
      </c>
      <c r="AH287" s="10">
        <f t="shared" si="79"/>
        <v>5.1000000000000004E-3</v>
      </c>
      <c r="AI287" s="27">
        <f t="shared" si="79"/>
        <v>4.790379E-3</v>
      </c>
      <c r="AJ287" s="27">
        <f t="shared" si="79"/>
        <v>3.4259999999999998E-3</v>
      </c>
      <c r="AK287" s="27">
        <f t="shared" si="79"/>
        <v>3.2089380000000002E-3</v>
      </c>
      <c r="AL287" s="27">
        <f t="shared" si="79"/>
        <v>2.6407800000000001E-3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0">(E287-$D287)/$D287</f>
        <v>-0.20699432892249539</v>
      </c>
      <c r="F288" s="15">
        <f t="shared" si="80"/>
        <v>-0.63421550094517964</v>
      </c>
      <c r="G288" s="15">
        <f t="shared" si="80"/>
        <v>-0.77693761814744799</v>
      </c>
      <c r="H288" s="15">
        <f t="shared" si="80"/>
        <v>-0.83459357277882806</v>
      </c>
      <c r="I288" s="15">
        <f t="shared" si="80"/>
        <v>-0.83742911153119104</v>
      </c>
      <c r="J288" s="15">
        <f t="shared" si="80"/>
        <v>-0.8497164461247636</v>
      </c>
      <c r="K288" s="15">
        <f t="shared" si="80"/>
        <v>-0.80623818525519853</v>
      </c>
      <c r="L288" s="15">
        <f t="shared" si="80"/>
        <v>-0.76086956521739135</v>
      </c>
      <c r="M288" s="15">
        <f t="shared" si="80"/>
        <v>-0.77882797731569009</v>
      </c>
      <c r="N288" s="15">
        <f t="shared" si="80"/>
        <v>-0.78071833648393196</v>
      </c>
      <c r="O288" s="15">
        <f t="shared" si="80"/>
        <v>-0.76748582230623819</v>
      </c>
      <c r="P288" s="15">
        <f t="shared" si="80"/>
        <v>-0.83459357277882806</v>
      </c>
      <c r="Q288" s="15">
        <f t="shared" si="80"/>
        <v>-0.85066162570888471</v>
      </c>
      <c r="R288" s="15">
        <f t="shared" si="80"/>
        <v>-0.8610586011342154</v>
      </c>
      <c r="S288" s="20">
        <f t="shared" si="80"/>
        <v>-0.89319470699432901</v>
      </c>
      <c r="T288" s="15">
        <f t="shared" si="80"/>
        <v>-0.90548204158790158</v>
      </c>
      <c r="U288" s="15">
        <f t="shared" si="80"/>
        <v>-0.89319470699432901</v>
      </c>
      <c r="V288" s="15">
        <f t="shared" si="80"/>
        <v>-0.89810964083175815</v>
      </c>
      <c r="W288" s="15">
        <f t="shared" si="80"/>
        <v>-0.95689981096408305</v>
      </c>
      <c r="X288" s="15">
        <f t="shared" si="80"/>
        <v>-0.96332703213610593</v>
      </c>
      <c r="Y288" s="15">
        <f t="shared" si="80"/>
        <v>-0.96011342155009449</v>
      </c>
      <c r="Z288" s="15">
        <f t="shared" si="80"/>
        <v>-0.96436672967863901</v>
      </c>
      <c r="AA288" s="15">
        <f t="shared" si="80"/>
        <v>-0.96729678638941397</v>
      </c>
      <c r="AB288" s="15">
        <f t="shared" si="80"/>
        <v>-0.97268431001890354</v>
      </c>
      <c r="AC288" s="15">
        <f t="shared" si="80"/>
        <v>-0.9774102079395085</v>
      </c>
      <c r="AD288" s="15">
        <f t="shared" si="80"/>
        <v>-0.97901701323251422</v>
      </c>
      <c r="AE288" s="15">
        <f t="shared" si="80"/>
        <v>-0.97693761814744806</v>
      </c>
      <c r="AF288" s="15">
        <f t="shared" si="80"/>
        <v>-0.97901701323251422</v>
      </c>
      <c r="AG288" s="15">
        <f t="shared" si="80"/>
        <v>-0.98421550094517951</v>
      </c>
      <c r="AH288" s="15">
        <f t="shared" si="80"/>
        <v>-0.98393194706994336</v>
      </c>
      <c r="AI288" s="21">
        <f t="shared" si="80"/>
        <v>-0.98490743856332696</v>
      </c>
      <c r="AJ288" s="21">
        <f t="shared" si="80"/>
        <v>-0.98920604914933841</v>
      </c>
      <c r="AK288" s="21">
        <f t="shared" si="80"/>
        <v>-0.98988992438563328</v>
      </c>
      <c r="AL288" s="21">
        <f t="shared" si="80"/>
        <v>-0.99167996219281662</v>
      </c>
    </row>
    <row r="289" spans="1:38" x14ac:dyDescent="0.4">
      <c r="A289" s="16" t="s">
        <v>27</v>
      </c>
      <c r="D289" s="10"/>
      <c r="E289" s="17">
        <f t="shared" ref="E289:AL289" si="81">(E287-D287)/D287</f>
        <v>-0.20699432892249539</v>
      </c>
      <c r="F289" s="17">
        <f t="shared" si="81"/>
        <v>-0.53873659117997619</v>
      </c>
      <c r="G289" s="17">
        <f t="shared" si="81"/>
        <v>-0.39018087855297151</v>
      </c>
      <c r="H289" s="17">
        <f t="shared" si="81"/>
        <v>-0.25847457627118647</v>
      </c>
      <c r="I289" s="17">
        <f t="shared" si="81"/>
        <v>-1.7142857142857106E-2</v>
      </c>
      <c r="J289" s="17">
        <f t="shared" si="81"/>
        <v>-7.5581395348837219E-2</v>
      </c>
      <c r="K289" s="17">
        <f t="shared" si="81"/>
        <v>0.28930817610062892</v>
      </c>
      <c r="L289" s="17">
        <f t="shared" si="81"/>
        <v>0.23414634146341456</v>
      </c>
      <c r="M289" s="17">
        <f t="shared" si="81"/>
        <v>-7.5098814229248967E-2</v>
      </c>
      <c r="N289" s="17">
        <f t="shared" si="81"/>
        <v>-8.5470085470085947E-3</v>
      </c>
      <c r="O289" s="17">
        <f t="shared" si="81"/>
        <v>6.0344827586207031E-2</v>
      </c>
      <c r="P289" s="17">
        <f t="shared" si="81"/>
        <v>-0.28861788617886186</v>
      </c>
      <c r="Q289" s="17">
        <f t="shared" si="81"/>
        <v>-9.7142857142857156E-2</v>
      </c>
      <c r="R289" s="17">
        <f t="shared" si="81"/>
        <v>-6.9620253164556917E-2</v>
      </c>
      <c r="S289" s="17">
        <f t="shared" si="81"/>
        <v>-0.23129251700680273</v>
      </c>
      <c r="T289" s="17">
        <f t="shared" si="81"/>
        <v>-0.11504424778761065</v>
      </c>
      <c r="U289" s="17">
        <f t="shared" si="81"/>
        <v>0.13000000000000003</v>
      </c>
      <c r="V289" s="17">
        <f t="shared" si="81"/>
        <v>-4.6017699115044212E-2</v>
      </c>
      <c r="W289" s="17">
        <f t="shared" si="81"/>
        <v>-0.57699443413729135</v>
      </c>
      <c r="X289" s="17">
        <f t="shared" si="81"/>
        <v>-0.14912280701754388</v>
      </c>
      <c r="Y289" s="17">
        <f t="shared" si="81"/>
        <v>8.7628865979381451E-2</v>
      </c>
      <c r="Z289" s="17">
        <f t="shared" si="81"/>
        <v>-0.1066350710900473</v>
      </c>
      <c r="AA289" s="17">
        <f t="shared" si="81"/>
        <v>-8.2228116710875349E-2</v>
      </c>
      <c r="AB289" s="17">
        <f t="shared" si="81"/>
        <v>-0.16473988439306356</v>
      </c>
      <c r="AC289" s="17">
        <f t="shared" si="81"/>
        <v>-0.17301038062283741</v>
      </c>
      <c r="AD289" s="17">
        <f t="shared" si="81"/>
        <v>-7.1129707112970716E-2</v>
      </c>
      <c r="AE289" s="17">
        <f t="shared" si="81"/>
        <v>9.90990990990991E-2</v>
      </c>
      <c r="AF289" s="17">
        <f t="shared" si="81"/>
        <v>-9.0163934426229511E-2</v>
      </c>
      <c r="AG289" s="17">
        <f t="shared" si="81"/>
        <v>-0.2477477477477478</v>
      </c>
      <c r="AH289" s="22">
        <f t="shared" si="81"/>
        <v>1.796407185628756E-2</v>
      </c>
      <c r="AI289" s="23">
        <f t="shared" si="81"/>
        <v>-6.0710000000000069E-2</v>
      </c>
      <c r="AJ289" s="23">
        <f t="shared" si="81"/>
        <v>-0.28481650408036613</v>
      </c>
      <c r="AK289" s="23">
        <f t="shared" si="81"/>
        <v>-6.3357267950963123E-2</v>
      </c>
      <c r="AL289" s="23">
        <f t="shared" si="81"/>
        <v>-0.17705483870364588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x14ac:dyDescent="0.4">
      <c r="A291" s="2" t="s">
        <v>183</v>
      </c>
      <c r="B291" s="2" t="s">
        <v>184</v>
      </c>
      <c r="D291" s="2">
        <v>0.31740000000000002</v>
      </c>
      <c r="E291" s="2">
        <v>0.25169999999999998</v>
      </c>
      <c r="F291" s="2">
        <v>0.11609999999999999</v>
      </c>
      <c r="G291" s="2">
        <v>7.0800000000000002E-2</v>
      </c>
      <c r="H291" s="2">
        <v>5.2499999999999998E-2</v>
      </c>
      <c r="I291" s="2">
        <v>5.16E-2</v>
      </c>
      <c r="J291" s="2">
        <v>4.7699999999999999E-2</v>
      </c>
      <c r="K291" s="2">
        <v>6.1499999999999999E-2</v>
      </c>
      <c r="L291" s="2">
        <v>7.5899999999999995E-2</v>
      </c>
      <c r="M291" s="2">
        <v>7.0199999999999999E-2</v>
      </c>
      <c r="N291" s="2">
        <v>6.9599999999999995E-2</v>
      </c>
      <c r="O291" s="2">
        <v>7.3800000000000004E-2</v>
      </c>
      <c r="P291" s="2">
        <v>5.2499999999999998E-2</v>
      </c>
      <c r="Q291" s="2">
        <v>4.7399999999999998E-2</v>
      </c>
      <c r="R291" s="2">
        <v>4.41E-2</v>
      </c>
      <c r="S291" s="2">
        <v>3.39E-2</v>
      </c>
      <c r="T291" s="2">
        <v>0.03</v>
      </c>
      <c r="U291" s="2">
        <v>3.39E-2</v>
      </c>
      <c r="V291" s="2">
        <v>3.2340000000000001E-2</v>
      </c>
      <c r="W291" s="2">
        <v>1.3679999999999999E-2</v>
      </c>
      <c r="X291" s="2">
        <v>1.1639999999999999E-2</v>
      </c>
      <c r="Y291" s="2">
        <v>1.2659999999999999E-2</v>
      </c>
      <c r="Z291" s="2">
        <v>1.1310000000000001E-2</v>
      </c>
      <c r="AA291" s="2">
        <v>1.038E-2</v>
      </c>
      <c r="AB291" s="2">
        <v>8.6700000000000006E-3</v>
      </c>
      <c r="AC291" s="2">
        <v>7.1700000000000002E-3</v>
      </c>
      <c r="AD291" s="2">
        <v>6.6600000000000001E-3</v>
      </c>
      <c r="AE291" s="2">
        <v>7.3200000000000001E-3</v>
      </c>
      <c r="AF291" s="2">
        <v>6.6600000000000001E-3</v>
      </c>
      <c r="AG291" s="2">
        <v>5.0099999999999997E-3</v>
      </c>
      <c r="AH291" s="2">
        <v>5.1000000000000004E-3</v>
      </c>
      <c r="AI291" s="28">
        <v>4.790379E-3</v>
      </c>
      <c r="AJ291" s="2">
        <v>3.4259999999999998E-3</v>
      </c>
      <c r="AK291" s="2">
        <v>3.2089380000000002E-3</v>
      </c>
      <c r="AL291" s="2">
        <v>2.6407800000000001E-3</v>
      </c>
    </row>
    <row r="292" spans="1:38" hidden="1" x14ac:dyDescent="0.4">
      <c r="A292" s="2" t="s">
        <v>185</v>
      </c>
      <c r="B292" s="2" t="s">
        <v>186</v>
      </c>
      <c r="C292" s="26"/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187</v>
      </c>
    </row>
    <row r="296" spans="1:38" x14ac:dyDescent="0.4">
      <c r="A296" s="2" t="s">
        <v>67</v>
      </c>
    </row>
    <row r="297" spans="1:38" x14ac:dyDescent="0.4">
      <c r="A297" s="33" t="s">
        <v>188</v>
      </c>
      <c r="B297" s="6"/>
      <c r="C297" s="6"/>
    </row>
    <row r="298" spans="1:38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2">D304</f>
        <v>4.7904440849136105E-4</v>
      </c>
      <c r="E299" s="10">
        <f t="shared" si="82"/>
        <v>7.3167479306889482E-4</v>
      </c>
      <c r="F299" s="10">
        <f t="shared" si="82"/>
        <v>1.382317198631788E-4</v>
      </c>
      <c r="G299" s="10">
        <f t="shared" si="82"/>
        <v>6.6732554416707013E-5</v>
      </c>
      <c r="H299" s="10">
        <f t="shared" si="82"/>
        <v>1.048654426548253E-4</v>
      </c>
      <c r="I299" s="10">
        <f t="shared" si="82"/>
        <v>9.5332220595295734E-5</v>
      </c>
      <c r="J299" s="10">
        <f t="shared" si="82"/>
        <v>1.3346510883341403E-4</v>
      </c>
      <c r="K299" s="10">
        <f t="shared" si="82"/>
        <v>1.5253155295247316E-4</v>
      </c>
      <c r="L299" s="10">
        <f t="shared" si="82"/>
        <v>2.3594724597335694E-4</v>
      </c>
      <c r="M299" s="10">
        <f t="shared" si="82"/>
        <v>2.0973088530965061E-4</v>
      </c>
      <c r="N299" s="10">
        <f t="shared" si="82"/>
        <v>1.6087312225456153E-4</v>
      </c>
      <c r="O299" s="10">
        <f t="shared" si="82"/>
        <v>1.2023014750000001E-4</v>
      </c>
      <c r="P299" s="10">
        <f t="shared" si="82"/>
        <v>1.9281618189999998E-4</v>
      </c>
      <c r="Q299" s="10">
        <f t="shared" si="82"/>
        <v>3.4620696575000004E-4</v>
      </c>
      <c r="R299" s="10">
        <f t="shared" si="82"/>
        <v>4.3739147600000002E-4</v>
      </c>
      <c r="S299" s="10">
        <f t="shared" si="82"/>
        <v>4.9687339565000006E-4</v>
      </c>
      <c r="T299" s="10">
        <f t="shared" si="82"/>
        <v>4.1601057935000002E-4</v>
      </c>
      <c r="U299" s="10">
        <f t="shared" si="82"/>
        <v>6.2731240046999992E-4</v>
      </c>
      <c r="V299" s="10">
        <f t="shared" si="82"/>
        <v>6.1375084153000002E-4</v>
      </c>
      <c r="W299" s="10">
        <f t="shared" si="82"/>
        <v>3.34735464E-4</v>
      </c>
      <c r="X299" s="10">
        <f t="shared" si="82"/>
        <v>3.5791911010000003E-4</v>
      </c>
      <c r="Y299" s="10">
        <f t="shared" si="82"/>
        <v>3.2444115000000002E-4</v>
      </c>
      <c r="Z299" s="10">
        <f t="shared" si="82"/>
        <v>3.4216435000000001E-4</v>
      </c>
      <c r="AA299" s="10">
        <f t="shared" si="82"/>
        <v>3.4134030598274997E-4</v>
      </c>
      <c r="AB299" s="10">
        <f t="shared" si="82"/>
        <v>3.5417155200000004E-4</v>
      </c>
      <c r="AC299" s="10">
        <f t="shared" si="82"/>
        <v>3.1833423839999997E-4</v>
      </c>
      <c r="AD299" s="10">
        <f t="shared" si="82"/>
        <v>2.8335839999999997E-4</v>
      </c>
      <c r="AE299" s="10">
        <f t="shared" si="82"/>
        <v>3.022368E-4</v>
      </c>
      <c r="AF299" s="10">
        <f t="shared" si="82"/>
        <v>2.8545600000000001E-4</v>
      </c>
      <c r="AG299" s="10">
        <f t="shared" si="82"/>
        <v>3.1582559999999998E-4</v>
      </c>
      <c r="AH299" s="10">
        <f t="shared" si="82"/>
        <v>4.2809280000000004E-4</v>
      </c>
      <c r="AI299" s="10">
        <f t="shared" si="82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3">(E299-$D299)/$D299</f>
        <v>0.52736318407960214</v>
      </c>
      <c r="F300" s="15">
        <f t="shared" si="83"/>
        <v>-0.71144278606965183</v>
      </c>
      <c r="G300" s="15">
        <f t="shared" si="83"/>
        <v>-0.8606965174129354</v>
      </c>
      <c r="H300" s="15">
        <f t="shared" si="83"/>
        <v>-0.78109452736318408</v>
      </c>
      <c r="I300" s="15">
        <f t="shared" si="83"/>
        <v>-0.80099502487562191</v>
      </c>
      <c r="J300" s="15">
        <f t="shared" si="83"/>
        <v>-0.72139303482587069</v>
      </c>
      <c r="K300" s="15">
        <f t="shared" si="83"/>
        <v>-0.68159203980099503</v>
      </c>
      <c r="L300" s="15">
        <f t="shared" si="83"/>
        <v>-0.5074626865671642</v>
      </c>
      <c r="M300" s="15">
        <f t="shared" si="83"/>
        <v>-0.56218905472636815</v>
      </c>
      <c r="N300" s="15">
        <f t="shared" si="83"/>
        <v>-0.66417910447761197</v>
      </c>
      <c r="O300" s="15">
        <f t="shared" si="83"/>
        <v>-0.74902087286930896</v>
      </c>
      <c r="P300" s="15">
        <f t="shared" si="83"/>
        <v>-0.59749831438962053</v>
      </c>
      <c r="Q300" s="15">
        <f t="shared" si="83"/>
        <v>-0.27729671902382003</v>
      </c>
      <c r="R300" s="15">
        <f t="shared" si="83"/>
        <v>-8.6950044198485163E-2</v>
      </c>
      <c r="S300" s="20">
        <f t="shared" si="83"/>
        <v>3.7217817059565034E-2</v>
      </c>
      <c r="T300" s="15">
        <f t="shared" si="83"/>
        <v>-0.13158243374527931</v>
      </c>
      <c r="U300" s="15">
        <f t="shared" si="83"/>
        <v>0.30950782297109874</v>
      </c>
      <c r="V300" s="15">
        <f t="shared" si="83"/>
        <v>0.28119821597096928</v>
      </c>
      <c r="W300" s="15">
        <f t="shared" si="83"/>
        <v>-0.30124335433916971</v>
      </c>
      <c r="X300" s="15">
        <f t="shared" si="83"/>
        <v>-0.25284774489450151</v>
      </c>
      <c r="Y300" s="15">
        <f t="shared" si="83"/>
        <v>-0.32273262301139893</v>
      </c>
      <c r="Z300" s="15">
        <f t="shared" si="83"/>
        <v>-0.28573563549657732</v>
      </c>
      <c r="AA300" s="15">
        <f t="shared" si="83"/>
        <v>-0.28745581843294682</v>
      </c>
      <c r="AB300" s="15">
        <f t="shared" si="83"/>
        <v>-0.26067073172739669</v>
      </c>
      <c r="AC300" s="15">
        <f t="shared" si="83"/>
        <v>-0.33548073465147077</v>
      </c>
      <c r="AD300" s="15">
        <f t="shared" si="83"/>
        <v>-0.40849241745171111</v>
      </c>
      <c r="AE300" s="15">
        <f t="shared" si="83"/>
        <v>-0.36908396248309316</v>
      </c>
      <c r="AF300" s="15">
        <f t="shared" si="83"/>
        <v>-0.40411370023297571</v>
      </c>
      <c r="AG300" s="15">
        <f t="shared" si="83"/>
        <v>-0.34071749006606872</v>
      </c>
      <c r="AH300" s="15">
        <f t="shared" si="83"/>
        <v>-0.10636092935897373</v>
      </c>
      <c r="AI300" s="21">
        <f t="shared" si="83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4">(E299-D299)/D299</f>
        <v>0.52736318407960214</v>
      </c>
      <c r="F301" s="17">
        <f t="shared" si="84"/>
        <v>-0.81107491856677527</v>
      </c>
      <c r="G301" s="17">
        <f t="shared" si="84"/>
        <v>-0.51724137931034475</v>
      </c>
      <c r="H301" s="17">
        <f t="shared" si="84"/>
        <v>0.5714285714285714</v>
      </c>
      <c r="I301" s="17">
        <f t="shared" si="84"/>
        <v>-9.090909090909087E-2</v>
      </c>
      <c r="J301" s="17">
        <f t="shared" si="84"/>
        <v>0.39999999999999997</v>
      </c>
      <c r="K301" s="17">
        <f t="shared" si="84"/>
        <v>0.14285714285714279</v>
      </c>
      <c r="L301" s="17">
        <f t="shared" si="84"/>
        <v>0.54687500000000011</v>
      </c>
      <c r="M301" s="17">
        <f t="shared" si="84"/>
        <v>-0.11111111111111113</v>
      </c>
      <c r="N301" s="17">
        <f t="shared" si="84"/>
        <v>-0.23295454545454555</v>
      </c>
      <c r="O301" s="17">
        <f t="shared" si="84"/>
        <v>-0.25263993254416423</v>
      </c>
      <c r="P301" s="17">
        <f t="shared" si="84"/>
        <v>0.60372573692467568</v>
      </c>
      <c r="Q301" s="17">
        <f t="shared" si="84"/>
        <v>0.79552858239643465</v>
      </c>
      <c r="R301" s="17">
        <f t="shared" si="84"/>
        <v>0.26338150086744744</v>
      </c>
      <c r="S301" s="17">
        <f t="shared" si="84"/>
        <v>0.13599240706282087</v>
      </c>
      <c r="T301" s="17">
        <f t="shared" si="84"/>
        <v>-0.16274330042206606</v>
      </c>
      <c r="U301" s="17">
        <f t="shared" si="84"/>
        <v>0.50792415291493453</v>
      </c>
      <c r="V301" s="17">
        <f t="shared" si="84"/>
        <v>-2.1618509262433208E-2</v>
      </c>
      <c r="W301" s="17">
        <f t="shared" si="84"/>
        <v>-0.4546069164393346</v>
      </c>
      <c r="X301" s="17">
        <f t="shared" si="84"/>
        <v>6.9259605250550998E-2</v>
      </c>
      <c r="Y301" s="17">
        <f t="shared" si="84"/>
        <v>-9.3534989206490005E-2</v>
      </c>
      <c r="Z301" s="17">
        <f t="shared" si="84"/>
        <v>5.4626856056945894E-2</v>
      </c>
      <c r="AA301" s="17">
        <f t="shared" si="84"/>
        <v>-2.4083280951099689E-3</v>
      </c>
      <c r="AB301" s="17">
        <f t="shared" si="84"/>
        <v>3.7590773173732703E-2</v>
      </c>
      <c r="AC301" s="17">
        <f t="shared" si="84"/>
        <v>-0.10118631323613497</v>
      </c>
      <c r="AD301" s="17">
        <f t="shared" si="84"/>
        <v>-0.10987143128491078</v>
      </c>
      <c r="AE301" s="17">
        <f t="shared" si="84"/>
        <v>6.6623752816221557E-2</v>
      </c>
      <c r="AF301" s="17">
        <f t="shared" si="84"/>
        <v>-5.5522027761013837E-2</v>
      </c>
      <c r="AG301" s="17">
        <f t="shared" si="84"/>
        <v>0.10638977635782736</v>
      </c>
      <c r="AH301" s="22">
        <f t="shared" si="84"/>
        <v>0.35547213398787197</v>
      </c>
      <c r="AI301" s="23">
        <f t="shared" si="84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190</v>
      </c>
      <c r="B303" s="2" t="s">
        <v>191</v>
      </c>
      <c r="AI303" s="28"/>
    </row>
    <row r="304" spans="1:38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7" x14ac:dyDescent="0.4">
      <c r="A307" s="9" t="s">
        <v>194</v>
      </c>
    </row>
    <row r="308" spans="1:37" x14ac:dyDescent="0.4">
      <c r="A308" s="2" t="s">
        <v>67</v>
      </c>
    </row>
    <row r="309" spans="1:37" x14ac:dyDescent="0.4">
      <c r="A309" s="6" t="s">
        <v>195</v>
      </c>
      <c r="B309" s="6"/>
      <c r="C309" s="6"/>
    </row>
    <row r="310" spans="1:37" x14ac:dyDescent="0.4">
      <c r="A310" s="6" t="s">
        <v>196</v>
      </c>
      <c r="B310" s="6"/>
      <c r="C310" s="6"/>
    </row>
    <row r="311" spans="1:37" x14ac:dyDescent="0.4">
      <c r="A311" s="6" t="s">
        <v>197</v>
      </c>
      <c r="B311" s="6"/>
      <c r="C311" s="6"/>
    </row>
    <row r="312" spans="1:37" x14ac:dyDescent="0.4">
      <c r="A312" s="6" t="s">
        <v>198</v>
      </c>
      <c r="B312" s="6"/>
      <c r="C312" s="6"/>
    </row>
    <row r="313" spans="1:37" x14ac:dyDescent="0.4">
      <c r="A313" s="6" t="s">
        <v>199</v>
      </c>
      <c r="B313" s="6"/>
      <c r="C313" s="6"/>
    </row>
    <row r="314" spans="1:37" x14ac:dyDescent="0.4">
      <c r="A314" s="6" t="s">
        <v>200</v>
      </c>
      <c r="B314" s="6"/>
      <c r="C314" s="6"/>
    </row>
    <row r="315" spans="1:37" x14ac:dyDescent="0.4">
      <c r="A315" s="6" t="s">
        <v>201</v>
      </c>
      <c r="B315" s="6"/>
      <c r="C315" s="6"/>
    </row>
    <row r="316" spans="1:37" hidden="1" x14ac:dyDescent="0.4">
      <c r="A316" s="2" t="s">
        <v>36</v>
      </c>
      <c r="D316" s="10">
        <f>D326</f>
        <v>0</v>
      </c>
      <c r="E316" s="10">
        <f t="shared" ref="E316:R316" si="85">E326</f>
        <v>0</v>
      </c>
      <c r="F316" s="10">
        <f t="shared" si="85"/>
        <v>0</v>
      </c>
      <c r="G316" s="10">
        <f t="shared" si="85"/>
        <v>0</v>
      </c>
      <c r="H316" s="10">
        <f t="shared" si="85"/>
        <v>0</v>
      </c>
      <c r="I316" s="10">
        <f t="shared" si="85"/>
        <v>0</v>
      </c>
      <c r="J316" s="10">
        <f t="shared" si="85"/>
        <v>0</v>
      </c>
      <c r="K316" s="10">
        <f t="shared" si="85"/>
        <v>0</v>
      </c>
      <c r="L316" s="10">
        <f t="shared" si="85"/>
        <v>0</v>
      </c>
      <c r="M316" s="10">
        <f t="shared" si="85"/>
        <v>0</v>
      </c>
      <c r="N316" s="10">
        <f t="shared" si="85"/>
        <v>0</v>
      </c>
      <c r="O316" s="10">
        <f t="shared" si="85"/>
        <v>0</v>
      </c>
      <c r="P316" s="10">
        <f t="shared" si="85"/>
        <v>0</v>
      </c>
      <c r="Q316" s="10">
        <f t="shared" si="85"/>
        <v>0</v>
      </c>
      <c r="R316" s="10">
        <f t="shared" si="85"/>
        <v>0</v>
      </c>
      <c r="S316" s="10">
        <f>S326</f>
        <v>0</v>
      </c>
      <c r="T316" s="10">
        <f t="shared" ref="T316:AK316" si="86">T326</f>
        <v>0</v>
      </c>
      <c r="U316" s="10">
        <f t="shared" si="86"/>
        <v>0</v>
      </c>
      <c r="V316" s="10">
        <f t="shared" si="86"/>
        <v>0</v>
      </c>
      <c r="W316" s="10">
        <f t="shared" si="86"/>
        <v>0</v>
      </c>
      <c r="X316" s="10">
        <f t="shared" si="86"/>
        <v>0</v>
      </c>
      <c r="Y316" s="10">
        <f t="shared" si="86"/>
        <v>0</v>
      </c>
      <c r="Z316" s="10">
        <f t="shared" si="86"/>
        <v>0</v>
      </c>
      <c r="AA316" s="10">
        <f t="shared" si="86"/>
        <v>0</v>
      </c>
      <c r="AB316" s="10">
        <f t="shared" si="86"/>
        <v>0</v>
      </c>
      <c r="AC316" s="10">
        <f t="shared" si="86"/>
        <v>0</v>
      </c>
      <c r="AD316" s="10">
        <f t="shared" si="86"/>
        <v>0</v>
      </c>
      <c r="AE316" s="10">
        <f t="shared" si="86"/>
        <v>0</v>
      </c>
      <c r="AF316" s="10">
        <f t="shared" si="86"/>
        <v>0</v>
      </c>
      <c r="AG316" s="10">
        <f t="shared" si="86"/>
        <v>0</v>
      </c>
      <c r="AH316" s="10">
        <f t="shared" si="86"/>
        <v>0</v>
      </c>
      <c r="AI316" s="10">
        <f t="shared" si="86"/>
        <v>0</v>
      </c>
      <c r="AJ316" s="10">
        <f t="shared" si="86"/>
        <v>0</v>
      </c>
      <c r="AK316" s="10">
        <f t="shared" si="86"/>
        <v>0</v>
      </c>
    </row>
    <row r="317" spans="1:37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</row>
    <row r="318" spans="1:37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K318" si="87">(T316-S316)/S316</f>
        <v>#DIV/0!</v>
      </c>
      <c r="U318" s="17" t="e">
        <f t="shared" si="87"/>
        <v>#DIV/0!</v>
      </c>
      <c r="V318" s="17" t="e">
        <f t="shared" si="87"/>
        <v>#DIV/0!</v>
      </c>
      <c r="W318" s="17" t="e">
        <f t="shared" si="87"/>
        <v>#DIV/0!</v>
      </c>
      <c r="X318" s="17" t="e">
        <f t="shared" si="87"/>
        <v>#DIV/0!</v>
      </c>
      <c r="Y318" s="17" t="e">
        <f t="shared" si="87"/>
        <v>#DIV/0!</v>
      </c>
      <c r="Z318" s="17" t="e">
        <f t="shared" si="87"/>
        <v>#DIV/0!</v>
      </c>
      <c r="AA318" s="17" t="e">
        <f t="shared" si="87"/>
        <v>#DIV/0!</v>
      </c>
      <c r="AB318" s="17" t="e">
        <f t="shared" si="87"/>
        <v>#DIV/0!</v>
      </c>
      <c r="AC318" s="17" t="e">
        <f t="shared" si="87"/>
        <v>#DIV/0!</v>
      </c>
      <c r="AD318" s="17" t="e">
        <f t="shared" si="87"/>
        <v>#DIV/0!</v>
      </c>
      <c r="AE318" s="17" t="e">
        <f t="shared" si="87"/>
        <v>#DIV/0!</v>
      </c>
      <c r="AF318" s="17" t="e">
        <f t="shared" si="87"/>
        <v>#DIV/0!</v>
      </c>
      <c r="AG318" s="17" t="e">
        <f t="shared" si="87"/>
        <v>#DIV/0!</v>
      </c>
      <c r="AH318" s="22" t="e">
        <f t="shared" si="87"/>
        <v>#DIV/0!</v>
      </c>
      <c r="AI318" s="23" t="e">
        <f t="shared" si="87"/>
        <v>#DIV/0!</v>
      </c>
      <c r="AJ318" s="23" t="e">
        <f t="shared" si="87"/>
        <v>#DIV/0!</v>
      </c>
      <c r="AK318" s="23" t="e">
        <f t="shared" si="87"/>
        <v>#DIV/0!</v>
      </c>
    </row>
    <row r="319" spans="1:37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7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7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7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7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7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7" hidden="1" x14ac:dyDescent="0.4">
      <c r="A325" s="2" t="s">
        <v>213</v>
      </c>
      <c r="B325" s="2" t="s">
        <v>214</v>
      </c>
    </row>
    <row r="326" spans="1:37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9" spans="1:37" x14ac:dyDescent="0.4">
      <c r="A329" s="9" t="s">
        <v>217</v>
      </c>
    </row>
    <row r="330" spans="1:37" x14ac:dyDescent="0.4">
      <c r="A330" s="2" t="s">
        <v>67</v>
      </c>
    </row>
    <row r="331" spans="1:37" x14ac:dyDescent="0.4">
      <c r="A331" s="33" t="s">
        <v>218</v>
      </c>
      <c r="B331" s="33"/>
      <c r="C331" s="33"/>
    </row>
    <row r="332" spans="1:37" x14ac:dyDescent="0.4">
      <c r="A332" s="33" t="s">
        <v>219</v>
      </c>
      <c r="B332" s="33"/>
      <c r="C332" s="33"/>
    </row>
    <row r="333" spans="1:37" x14ac:dyDescent="0.4">
      <c r="A333" s="33" t="s">
        <v>220</v>
      </c>
      <c r="B333" s="33"/>
      <c r="C333" s="33"/>
    </row>
    <row r="334" spans="1:37" x14ac:dyDescent="0.4">
      <c r="A334" s="33" t="s">
        <v>221</v>
      </c>
      <c r="B334" s="33"/>
      <c r="C334" s="33"/>
    </row>
    <row r="335" spans="1:37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7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>
        <f t="shared" ref="D354:AI354" si="88">SUM(D357:D369)</f>
        <v>0</v>
      </c>
      <c r="E354" s="10">
        <f t="shared" si="88"/>
        <v>0</v>
      </c>
      <c r="F354" s="10">
        <f t="shared" si="88"/>
        <v>0</v>
      </c>
      <c r="G354" s="10">
        <f t="shared" si="88"/>
        <v>0</v>
      </c>
      <c r="H354" s="10">
        <f t="shared" si="88"/>
        <v>0</v>
      </c>
      <c r="I354" s="10">
        <f t="shared" si="88"/>
        <v>0</v>
      </c>
      <c r="J354" s="10">
        <f t="shared" si="88"/>
        <v>0</v>
      </c>
      <c r="K354" s="10">
        <f t="shared" si="88"/>
        <v>0</v>
      </c>
      <c r="L354" s="10">
        <f t="shared" si="88"/>
        <v>0</v>
      </c>
      <c r="M354" s="10">
        <f t="shared" si="88"/>
        <v>0</v>
      </c>
      <c r="N354" s="10">
        <f t="shared" si="88"/>
        <v>0</v>
      </c>
      <c r="O354" s="10">
        <f t="shared" si="88"/>
        <v>0</v>
      </c>
      <c r="P354" s="10">
        <f t="shared" si="88"/>
        <v>0</v>
      </c>
      <c r="Q354" s="10">
        <f t="shared" si="88"/>
        <v>0</v>
      </c>
      <c r="R354" s="10">
        <f t="shared" si="88"/>
        <v>0</v>
      </c>
      <c r="S354" s="10">
        <f t="shared" si="88"/>
        <v>0</v>
      </c>
      <c r="T354" s="10">
        <f t="shared" si="88"/>
        <v>0</v>
      </c>
      <c r="U354" s="10">
        <f t="shared" si="88"/>
        <v>0</v>
      </c>
      <c r="V354" s="10">
        <f t="shared" si="88"/>
        <v>0</v>
      </c>
      <c r="W354" s="10">
        <f t="shared" si="88"/>
        <v>0</v>
      </c>
      <c r="X354" s="10">
        <f t="shared" si="88"/>
        <v>0</v>
      </c>
      <c r="Y354" s="10">
        <f t="shared" si="88"/>
        <v>0</v>
      </c>
      <c r="Z354" s="10">
        <f t="shared" si="88"/>
        <v>0</v>
      </c>
      <c r="AA354" s="10">
        <f t="shared" si="88"/>
        <v>0</v>
      </c>
      <c r="AB354" s="10">
        <f t="shared" si="88"/>
        <v>0</v>
      </c>
      <c r="AC354" s="10">
        <f t="shared" si="88"/>
        <v>0</v>
      </c>
      <c r="AD354" s="10">
        <f t="shared" si="88"/>
        <v>0</v>
      </c>
      <c r="AE354" s="10">
        <f t="shared" si="88"/>
        <v>0</v>
      </c>
      <c r="AF354" s="10">
        <f t="shared" si="88"/>
        <v>0</v>
      </c>
      <c r="AG354" s="10">
        <f t="shared" si="88"/>
        <v>0</v>
      </c>
      <c r="AH354" s="10">
        <f t="shared" si="88"/>
        <v>0</v>
      </c>
      <c r="AI354" s="10">
        <f t="shared" si="88"/>
        <v>0</v>
      </c>
    </row>
    <row r="355" spans="1:35" hidden="1" x14ac:dyDescent="0.4">
      <c r="A355" s="16" t="s">
        <v>26</v>
      </c>
      <c r="B355" s="16"/>
      <c r="C355" s="16"/>
      <c r="D355" s="16"/>
      <c r="E355" s="17" t="e">
        <f t="shared" ref="E355:AI355" si="89">(E354-$D354)/$D354</f>
        <v>#DIV/0!</v>
      </c>
      <c r="F355" s="17" t="e">
        <f t="shared" si="89"/>
        <v>#DIV/0!</v>
      </c>
      <c r="G355" s="17" t="e">
        <f t="shared" si="89"/>
        <v>#DIV/0!</v>
      </c>
      <c r="H355" s="17" t="e">
        <f t="shared" si="89"/>
        <v>#DIV/0!</v>
      </c>
      <c r="I355" s="17" t="e">
        <f t="shared" si="89"/>
        <v>#DIV/0!</v>
      </c>
      <c r="J355" s="17" t="e">
        <f t="shared" si="89"/>
        <v>#DIV/0!</v>
      </c>
      <c r="K355" s="17" t="e">
        <f t="shared" si="89"/>
        <v>#DIV/0!</v>
      </c>
      <c r="L355" s="17" t="e">
        <f t="shared" si="89"/>
        <v>#DIV/0!</v>
      </c>
      <c r="M355" s="17" t="e">
        <f t="shared" si="89"/>
        <v>#DIV/0!</v>
      </c>
      <c r="N355" s="17" t="e">
        <f t="shared" si="89"/>
        <v>#DIV/0!</v>
      </c>
      <c r="O355" s="17" t="e">
        <f t="shared" si="89"/>
        <v>#DIV/0!</v>
      </c>
      <c r="P355" s="17" t="e">
        <f t="shared" si="89"/>
        <v>#DIV/0!</v>
      </c>
      <c r="Q355" s="17" t="e">
        <f t="shared" si="89"/>
        <v>#DIV/0!</v>
      </c>
      <c r="R355" s="17" t="e">
        <f t="shared" si="89"/>
        <v>#DIV/0!</v>
      </c>
      <c r="S355" s="37" t="e">
        <f t="shared" si="89"/>
        <v>#DIV/0!</v>
      </c>
      <c r="T355" s="17" t="e">
        <f t="shared" si="89"/>
        <v>#DIV/0!</v>
      </c>
      <c r="U355" s="17" t="e">
        <f t="shared" si="89"/>
        <v>#DIV/0!</v>
      </c>
      <c r="V355" s="17" t="e">
        <f t="shared" si="89"/>
        <v>#DIV/0!</v>
      </c>
      <c r="W355" s="17" t="e">
        <f t="shared" si="89"/>
        <v>#DIV/0!</v>
      </c>
      <c r="X355" s="17" t="e">
        <f t="shared" si="89"/>
        <v>#DIV/0!</v>
      </c>
      <c r="Y355" s="17" t="e">
        <f t="shared" si="89"/>
        <v>#DIV/0!</v>
      </c>
      <c r="Z355" s="17" t="e">
        <f t="shared" si="89"/>
        <v>#DIV/0!</v>
      </c>
      <c r="AA355" s="17" t="e">
        <f t="shared" si="89"/>
        <v>#DIV/0!</v>
      </c>
      <c r="AB355" s="17" t="e">
        <f t="shared" si="89"/>
        <v>#DIV/0!</v>
      </c>
      <c r="AC355" s="17" t="e">
        <f t="shared" si="89"/>
        <v>#DIV/0!</v>
      </c>
      <c r="AD355" s="17" t="e">
        <f t="shared" si="89"/>
        <v>#DIV/0!</v>
      </c>
      <c r="AE355" s="17" t="e">
        <f t="shared" si="89"/>
        <v>#DIV/0!</v>
      </c>
      <c r="AF355" s="17" t="e">
        <f t="shared" si="89"/>
        <v>#DIV/0!</v>
      </c>
      <c r="AG355" s="17" t="e">
        <f t="shared" si="89"/>
        <v>#DIV/0!</v>
      </c>
      <c r="AH355" s="17" t="e">
        <f t="shared" si="89"/>
        <v>#DIV/0!</v>
      </c>
      <c r="AI355" s="23" t="e">
        <f t="shared" si="89"/>
        <v>#DIV/0!</v>
      </c>
    </row>
    <row r="356" spans="1:35" hidden="1" x14ac:dyDescent="0.4">
      <c r="A356" s="16" t="s">
        <v>27</v>
      </c>
      <c r="D356" s="10"/>
      <c r="E356" s="17" t="e">
        <f t="shared" ref="E356:AI356" si="90">(E354-D354)/D354</f>
        <v>#DIV/0!</v>
      </c>
      <c r="F356" s="17" t="e">
        <f t="shared" si="90"/>
        <v>#DIV/0!</v>
      </c>
      <c r="G356" s="17" t="e">
        <f t="shared" si="90"/>
        <v>#DIV/0!</v>
      </c>
      <c r="H356" s="17" t="e">
        <f t="shared" si="90"/>
        <v>#DIV/0!</v>
      </c>
      <c r="I356" s="17" t="e">
        <f t="shared" si="90"/>
        <v>#DIV/0!</v>
      </c>
      <c r="J356" s="17" t="e">
        <f t="shared" si="90"/>
        <v>#DIV/0!</v>
      </c>
      <c r="K356" s="17" t="e">
        <f t="shared" si="90"/>
        <v>#DIV/0!</v>
      </c>
      <c r="L356" s="17" t="e">
        <f t="shared" si="90"/>
        <v>#DIV/0!</v>
      </c>
      <c r="M356" s="17" t="e">
        <f t="shared" si="90"/>
        <v>#DIV/0!</v>
      </c>
      <c r="N356" s="17" t="e">
        <f t="shared" si="90"/>
        <v>#DIV/0!</v>
      </c>
      <c r="O356" s="17" t="e">
        <f t="shared" si="90"/>
        <v>#DIV/0!</v>
      </c>
      <c r="P356" s="17" t="e">
        <f t="shared" si="90"/>
        <v>#DIV/0!</v>
      </c>
      <c r="Q356" s="17" t="e">
        <f t="shared" si="90"/>
        <v>#DIV/0!</v>
      </c>
      <c r="R356" s="17" t="e">
        <f t="shared" si="90"/>
        <v>#DIV/0!</v>
      </c>
      <c r="S356" s="17" t="e">
        <f t="shared" si="90"/>
        <v>#DIV/0!</v>
      </c>
      <c r="T356" s="17" t="e">
        <f t="shared" si="90"/>
        <v>#DIV/0!</v>
      </c>
      <c r="U356" s="17" t="e">
        <f t="shared" si="90"/>
        <v>#DIV/0!</v>
      </c>
      <c r="V356" s="17" t="e">
        <f t="shared" si="90"/>
        <v>#DIV/0!</v>
      </c>
      <c r="W356" s="17" t="e">
        <f t="shared" si="90"/>
        <v>#DIV/0!</v>
      </c>
      <c r="X356" s="17" t="e">
        <f t="shared" si="90"/>
        <v>#DIV/0!</v>
      </c>
      <c r="Y356" s="17" t="e">
        <f t="shared" si="90"/>
        <v>#DIV/0!</v>
      </c>
      <c r="Z356" s="17" t="e">
        <f t="shared" si="90"/>
        <v>#DIV/0!</v>
      </c>
      <c r="AA356" s="17" t="e">
        <f t="shared" si="90"/>
        <v>#DIV/0!</v>
      </c>
      <c r="AB356" s="17" t="e">
        <f t="shared" si="90"/>
        <v>#DIV/0!</v>
      </c>
      <c r="AC356" s="17" t="e">
        <f t="shared" si="90"/>
        <v>#DIV/0!</v>
      </c>
      <c r="AD356" s="17" t="e">
        <f t="shared" si="90"/>
        <v>#DIV/0!</v>
      </c>
      <c r="AE356" s="17" t="e">
        <f t="shared" si="90"/>
        <v>#DIV/0!</v>
      </c>
      <c r="AF356" s="17" t="e">
        <f t="shared" si="90"/>
        <v>#DIV/0!</v>
      </c>
      <c r="AG356" s="17" t="e">
        <f t="shared" si="90"/>
        <v>#DIV/0!</v>
      </c>
      <c r="AH356" s="22" t="e">
        <f t="shared" si="90"/>
        <v>#DIV/0!</v>
      </c>
      <c r="AI356" s="23" t="e">
        <f t="shared" si="90"/>
        <v>#DIV/0!</v>
      </c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5"/>
    </row>
    <row r="372" spans="1:38" x14ac:dyDescent="0.4">
      <c r="A372" s="9" t="s">
        <v>261</v>
      </c>
    </row>
    <row r="373" spans="1:38" x14ac:dyDescent="0.4">
      <c r="A373" s="2" t="s">
        <v>67</v>
      </c>
    </row>
    <row r="374" spans="1:38" x14ac:dyDescent="0.4">
      <c r="A374" s="4" t="s">
        <v>262</v>
      </c>
      <c r="B374" s="4"/>
      <c r="C374" s="4"/>
    </row>
    <row r="375" spans="1:38" x14ac:dyDescent="0.4">
      <c r="A375" s="33" t="s">
        <v>303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33" t="s">
        <v>263</v>
      </c>
      <c r="B376" s="6"/>
      <c r="C376" s="6"/>
    </row>
    <row r="377" spans="1:38" x14ac:dyDescent="0.4">
      <c r="A377" s="2" t="s">
        <v>36</v>
      </c>
      <c r="D377" s="10">
        <f t="shared" ref="D377:AL377" si="91">D382+D384+D385+D387+D389</f>
        <v>1.4547993250000002</v>
      </c>
      <c r="E377" s="10">
        <f t="shared" si="91"/>
        <v>1.4393360749999999</v>
      </c>
      <c r="F377" s="10">
        <f t="shared" si="91"/>
        <v>0.76699096999999994</v>
      </c>
      <c r="G377" s="10">
        <f t="shared" si="91"/>
        <v>1.8669926300000002</v>
      </c>
      <c r="H377" s="10">
        <f t="shared" si="91"/>
        <v>0.98990803999999999</v>
      </c>
      <c r="I377" s="10">
        <f t="shared" si="91"/>
        <v>1.34465389</v>
      </c>
      <c r="J377" s="10">
        <f t="shared" si="91"/>
        <v>0.7655915499999999</v>
      </c>
      <c r="K377" s="10">
        <f t="shared" si="91"/>
        <v>0.77952649000000007</v>
      </c>
      <c r="L377" s="10">
        <f t="shared" si="91"/>
        <v>0.84985357000000006</v>
      </c>
      <c r="M377" s="10">
        <f t="shared" si="91"/>
        <v>0.59186041999999994</v>
      </c>
      <c r="N377" s="10">
        <f t="shared" si="91"/>
        <v>0.79223365000000001</v>
      </c>
      <c r="O377" s="10">
        <f t="shared" si="91"/>
        <v>0.88084270000000009</v>
      </c>
      <c r="P377" s="10">
        <f t="shared" si="91"/>
        <v>0.84604146999999996</v>
      </c>
      <c r="Q377" s="10">
        <f t="shared" si="91"/>
        <v>1.6331630399999999</v>
      </c>
      <c r="R377" s="10">
        <f t="shared" si="91"/>
        <v>1.0179800000000001</v>
      </c>
      <c r="S377" s="10">
        <f t="shared" si="91"/>
        <v>1.6243493</v>
      </c>
      <c r="T377" s="10">
        <f t="shared" si="91"/>
        <v>1.5345902999999999</v>
      </c>
      <c r="U377" s="10">
        <f t="shared" si="91"/>
        <v>0.52415489999999998</v>
      </c>
      <c r="V377" s="10">
        <f t="shared" si="91"/>
        <v>0.47348115000000002</v>
      </c>
      <c r="W377" s="10">
        <f t="shared" si="91"/>
        <v>0.52895815999999996</v>
      </c>
      <c r="X377" s="10">
        <f t="shared" si="91"/>
        <v>0.82488443999999994</v>
      </c>
      <c r="Y377" s="10">
        <f t="shared" si="91"/>
        <v>1.9629692060000001</v>
      </c>
      <c r="Z377" s="10">
        <f t="shared" si="91"/>
        <v>0.89568159314999996</v>
      </c>
      <c r="AA377" s="10">
        <f t="shared" si="91"/>
        <v>0.82116702790000007</v>
      </c>
      <c r="AB377" s="10">
        <f t="shared" si="91"/>
        <v>1.2474494684999999</v>
      </c>
      <c r="AC377" s="10">
        <f t="shared" si="91"/>
        <v>2.4263698731000001</v>
      </c>
      <c r="AD377" s="10">
        <f t="shared" si="91"/>
        <v>0.64830380860000003</v>
      </c>
      <c r="AE377" s="10">
        <f t="shared" si="91"/>
        <v>0.83544030990000007</v>
      </c>
      <c r="AF377" s="10">
        <f t="shared" si="91"/>
        <v>0.69193897620000011</v>
      </c>
      <c r="AG377" s="10">
        <f t="shared" si="91"/>
        <v>0.94429423310000005</v>
      </c>
      <c r="AH377" s="10">
        <f t="shared" si="91"/>
        <v>0.9859949683</v>
      </c>
      <c r="AI377" s="10">
        <f t="shared" si="91"/>
        <v>0.88733428809999992</v>
      </c>
      <c r="AJ377" s="10">
        <f t="shared" si="91"/>
        <v>0.95812123160000007</v>
      </c>
      <c r="AK377" s="10">
        <f t="shared" si="91"/>
        <v>0.94563056000000012</v>
      </c>
      <c r="AL377" s="10">
        <f t="shared" si="91"/>
        <v>0.96798291569999995</v>
      </c>
    </row>
    <row r="378" spans="1:38" x14ac:dyDescent="0.4">
      <c r="A378" s="14" t="s">
        <v>26</v>
      </c>
      <c r="B378" s="14"/>
      <c r="C378" s="14"/>
      <c r="D378" s="14"/>
      <c r="E378" s="15">
        <f t="shared" ref="E378:AL378" si="92">(E377-$D377)/$D377</f>
        <v>-1.0629129209968708E-2</v>
      </c>
      <c r="F378" s="15">
        <f t="shared" si="92"/>
        <v>-0.47278572596258261</v>
      </c>
      <c r="G378" s="15">
        <f t="shared" si="92"/>
        <v>0.28333344531899607</v>
      </c>
      <c r="H378" s="15">
        <f t="shared" si="92"/>
        <v>-0.31955698425966766</v>
      </c>
      <c r="I378" s="15">
        <f t="shared" si="92"/>
        <v>-7.5711772137370334E-2</v>
      </c>
      <c r="J378" s="15">
        <f t="shared" si="92"/>
        <v>-0.47374765932064217</v>
      </c>
      <c r="K378" s="15">
        <f t="shared" si="92"/>
        <v>-0.4641690598804753</v>
      </c>
      <c r="L378" s="15">
        <f t="shared" si="92"/>
        <v>-0.41582762969731241</v>
      </c>
      <c r="M378" s="15">
        <f t="shared" si="92"/>
        <v>-0.59316696823460524</v>
      </c>
      <c r="N378" s="15">
        <f t="shared" si="92"/>
        <v>-0.45543441189045103</v>
      </c>
      <c r="O378" s="15">
        <f t="shared" si="92"/>
        <v>-0.39452632066625409</v>
      </c>
      <c r="P378" s="15">
        <f t="shared" si="92"/>
        <v>-0.41844799110007846</v>
      </c>
      <c r="Q378" s="15">
        <f t="shared" si="92"/>
        <v>0.12260365531857782</v>
      </c>
      <c r="R378" s="15">
        <f t="shared" si="92"/>
        <v>-0.30026087962338038</v>
      </c>
      <c r="S378" s="20">
        <f t="shared" si="92"/>
        <v>0.11654526647515441</v>
      </c>
      <c r="T378" s="15">
        <f t="shared" si="92"/>
        <v>5.4846722588353991E-2</v>
      </c>
      <c r="U378" s="15">
        <f t="shared" si="92"/>
        <v>-0.6397063904329211</v>
      </c>
      <c r="V378" s="15">
        <f t="shared" si="92"/>
        <v>-0.67453851410056165</v>
      </c>
      <c r="W378" s="15">
        <f t="shared" si="92"/>
        <v>-0.63640472544211557</v>
      </c>
      <c r="X378" s="15">
        <f t="shared" si="92"/>
        <v>-0.43299091096292625</v>
      </c>
      <c r="Y378" s="15">
        <f t="shared" si="92"/>
        <v>0.34930582676755084</v>
      </c>
      <c r="Z378" s="15">
        <f t="shared" si="92"/>
        <v>-0.38432636188499752</v>
      </c>
      <c r="AA378" s="15">
        <f t="shared" si="92"/>
        <v>-0.43554618579438786</v>
      </c>
      <c r="AB378" s="15">
        <f t="shared" si="92"/>
        <v>-0.1425281500594594</v>
      </c>
      <c r="AC378" s="15">
        <f t="shared" si="92"/>
        <v>0.66783819005415046</v>
      </c>
      <c r="AD378" s="15">
        <f t="shared" si="92"/>
        <v>-0.55436891022753265</v>
      </c>
      <c r="AE378" s="15">
        <f t="shared" si="92"/>
        <v>-0.4257350168209626</v>
      </c>
      <c r="AF378" s="15">
        <f t="shared" si="92"/>
        <v>-0.5243749675234417</v>
      </c>
      <c r="AG378" s="15">
        <f t="shared" si="92"/>
        <v>-0.35091100410017034</v>
      </c>
      <c r="AH378" s="15">
        <f t="shared" si="92"/>
        <v>-0.32224675159235461</v>
      </c>
      <c r="AI378" s="21">
        <f t="shared" si="92"/>
        <v>-0.39006413265967127</v>
      </c>
      <c r="AJ378" s="21">
        <f t="shared" si="92"/>
        <v>-0.34140660149124008</v>
      </c>
      <c r="AK378" s="21">
        <f t="shared" si="92"/>
        <v>-0.34999243967892274</v>
      </c>
      <c r="AL378" s="21">
        <f t="shared" si="92"/>
        <v>-0.3346278768035586</v>
      </c>
    </row>
    <row r="379" spans="1:38" x14ac:dyDescent="0.4">
      <c r="A379" s="16" t="s">
        <v>27</v>
      </c>
      <c r="D379" s="10"/>
      <c r="E379" s="17">
        <f t="shared" ref="E379:AL379" si="93">(E377-D377)/D377</f>
        <v>-1.0629129209968708E-2</v>
      </c>
      <c r="F379" s="17">
        <f t="shared" si="93"/>
        <v>-0.46712169359056749</v>
      </c>
      <c r="G379" s="17">
        <f t="shared" si="93"/>
        <v>1.4341781103368143</v>
      </c>
      <c r="H379" s="17">
        <f t="shared" si="93"/>
        <v>-0.46978470932689226</v>
      </c>
      <c r="I379" s="17">
        <f t="shared" si="93"/>
        <v>0.35836242930201884</v>
      </c>
      <c r="J379" s="17">
        <f t="shared" si="93"/>
        <v>-0.43064043788993173</v>
      </c>
      <c r="K379" s="17">
        <f t="shared" si="93"/>
        <v>1.8201533180453956E-2</v>
      </c>
      <c r="L379" s="17">
        <f t="shared" si="93"/>
        <v>9.0217690998544486E-2</v>
      </c>
      <c r="M379" s="17">
        <f t="shared" si="93"/>
        <v>-0.30357364975239215</v>
      </c>
      <c r="N379" s="17">
        <f t="shared" si="93"/>
        <v>0.33854811578716498</v>
      </c>
      <c r="O379" s="17">
        <f t="shared" si="93"/>
        <v>0.11184711732454192</v>
      </c>
      <c r="P379" s="17">
        <f t="shared" si="93"/>
        <v>-3.950901789842854E-2</v>
      </c>
      <c r="Q379" s="17">
        <f t="shared" si="93"/>
        <v>0.93035814190053823</v>
      </c>
      <c r="R379" s="17">
        <f t="shared" si="93"/>
        <v>-0.37668195087246148</v>
      </c>
      <c r="S379" s="17">
        <f t="shared" si="93"/>
        <v>0.59565934497730788</v>
      </c>
      <c r="T379" s="17">
        <f t="shared" si="93"/>
        <v>-5.5258434869889218E-2</v>
      </c>
      <c r="U379" s="17">
        <f t="shared" si="93"/>
        <v>-0.65843984547536893</v>
      </c>
      <c r="V379" s="17">
        <f t="shared" si="93"/>
        <v>-9.667705100152639E-2</v>
      </c>
      <c r="W379" s="17">
        <f t="shared" si="93"/>
        <v>0.1171683603454962</v>
      </c>
      <c r="X379" s="17">
        <f t="shared" si="93"/>
        <v>0.55945120498755518</v>
      </c>
      <c r="Y379" s="17">
        <f t="shared" si="93"/>
        <v>1.3796899429937122</v>
      </c>
      <c r="Z379" s="17">
        <f t="shared" si="93"/>
        <v>-0.54371082826349748</v>
      </c>
      <c r="AA379" s="17">
        <f t="shared" si="93"/>
        <v>-8.3193141200927773E-2</v>
      </c>
      <c r="AB379" s="17">
        <f t="shared" si="93"/>
        <v>0.51911782392206762</v>
      </c>
      <c r="AC379" s="17">
        <f t="shared" si="93"/>
        <v>0.94506465742263468</v>
      </c>
      <c r="AD379" s="17">
        <f t="shared" si="93"/>
        <v>-0.73280915832848337</v>
      </c>
      <c r="AE379" s="17">
        <f t="shared" si="93"/>
        <v>0.28865556366870315</v>
      </c>
      <c r="AF379" s="17">
        <f t="shared" si="93"/>
        <v>-0.17176730880651028</v>
      </c>
      <c r="AG379" s="17">
        <f t="shared" si="93"/>
        <v>0.36470738833919714</v>
      </c>
      <c r="AH379" s="22">
        <f t="shared" si="93"/>
        <v>4.4160743270772337E-2</v>
      </c>
      <c r="AI379" s="23">
        <f t="shared" si="93"/>
        <v>-0.10006205241605397</v>
      </c>
      <c r="AJ379" s="23">
        <f t="shared" si="93"/>
        <v>7.9774831705841473E-2</v>
      </c>
      <c r="AK379" s="23">
        <f t="shared" si="93"/>
        <v>-1.3036629591373671E-2</v>
      </c>
      <c r="AL379" s="23">
        <f t="shared" si="93"/>
        <v>2.363751410487392E-2</v>
      </c>
    </row>
    <row r="380" spans="1:38" hidden="1" x14ac:dyDescent="0.4">
      <c r="A380" s="2" t="s">
        <v>37</v>
      </c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</row>
    <row r="381" spans="1:38" hidden="1" x14ac:dyDescent="0.4">
      <c r="A381" s="2" t="s">
        <v>264</v>
      </c>
      <c r="B381" s="2" t="s">
        <v>265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8"/>
    </row>
    <row r="382" spans="1:38" x14ac:dyDescent="0.4">
      <c r="A382" s="2" t="s">
        <v>266</v>
      </c>
      <c r="B382" s="2" t="s">
        <v>267</v>
      </c>
      <c r="D382" s="2">
        <v>8.7500000000000008E-3</v>
      </c>
      <c r="E382" s="2">
        <v>8.7500000000000008E-3</v>
      </c>
      <c r="F382" s="2">
        <v>1.6799999999999999E-2</v>
      </c>
      <c r="G382" s="2">
        <v>0.64715</v>
      </c>
      <c r="H382" s="2">
        <v>0.3024</v>
      </c>
      <c r="I382" s="2">
        <v>2.99425E-2</v>
      </c>
      <c r="J382" s="2">
        <v>1.519E-2</v>
      </c>
      <c r="K382" s="2">
        <v>1.4175E-2</v>
      </c>
      <c r="L382" s="2">
        <v>0.10178</v>
      </c>
      <c r="M382" s="2">
        <v>3.5490000000000001E-2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268</v>
      </c>
      <c r="B383" s="2" t="s">
        <v>269</v>
      </c>
      <c r="AI383" s="28"/>
    </row>
    <row r="384" spans="1:38" x14ac:dyDescent="0.4">
      <c r="A384" s="2" t="s">
        <v>270</v>
      </c>
      <c r="B384" s="2" t="s">
        <v>271</v>
      </c>
      <c r="D384" s="2">
        <v>0.92052100000000003</v>
      </c>
      <c r="E384" s="2">
        <v>0.92052100000000003</v>
      </c>
      <c r="F384" s="2">
        <v>0.25582270000000001</v>
      </c>
      <c r="G384" s="2">
        <v>0.74193244999999997</v>
      </c>
      <c r="H384" s="2">
        <v>0.22443995</v>
      </c>
      <c r="I384" s="2">
        <v>0.86686355000000004</v>
      </c>
      <c r="J384" s="2">
        <v>0.29068234999999998</v>
      </c>
      <c r="K384" s="2">
        <v>0.28408317</v>
      </c>
      <c r="L384" s="2">
        <v>0.2718604</v>
      </c>
      <c r="M384" s="2">
        <v>0.11899650000000001</v>
      </c>
      <c r="N384" s="2">
        <v>0.39272309999999999</v>
      </c>
      <c r="O384" s="2">
        <v>0.4996719</v>
      </c>
      <c r="P384" s="2">
        <v>0.47319895000000001</v>
      </c>
      <c r="Q384" s="2">
        <v>1.2822047000000001</v>
      </c>
      <c r="R384" s="2">
        <v>0.65071265</v>
      </c>
      <c r="S384" s="2">
        <v>1.1668495999999999</v>
      </c>
      <c r="T384" s="2">
        <v>1.0799704999999999</v>
      </c>
      <c r="U384" s="2">
        <v>6.4317750000000007E-2</v>
      </c>
      <c r="V384" s="2">
        <v>1.9873E-3</v>
      </c>
      <c r="W384" s="2">
        <v>6.1782E-3</v>
      </c>
      <c r="X384" s="2">
        <v>0.28792715000000002</v>
      </c>
      <c r="Y384" s="2">
        <v>1.4201890500000001</v>
      </c>
      <c r="Z384" s="2">
        <v>0.3429895</v>
      </c>
      <c r="AA384" s="2">
        <v>0.26332844999999999</v>
      </c>
      <c r="AB384" s="2">
        <v>0.67321834999999997</v>
      </c>
      <c r="AC384" s="2">
        <v>1.8858931000000001</v>
      </c>
      <c r="AD384" s="2">
        <v>0.10814405000000001</v>
      </c>
      <c r="AE384" s="2">
        <v>0.3040639</v>
      </c>
      <c r="AF384" s="2">
        <v>0.16594515000000001</v>
      </c>
      <c r="AG384" s="2">
        <v>0.37441669999999999</v>
      </c>
      <c r="AH384" s="2">
        <v>0.3886694</v>
      </c>
      <c r="AI384" s="28">
        <v>0.25281619999999999</v>
      </c>
      <c r="AJ384" s="2">
        <v>0.34334541499999999</v>
      </c>
      <c r="AK384" s="2">
        <v>0.337333675</v>
      </c>
      <c r="AL384" s="2">
        <v>0.343888262</v>
      </c>
    </row>
    <row r="385" spans="1:38" x14ac:dyDescent="0.4">
      <c r="A385" s="2" t="s">
        <v>272</v>
      </c>
      <c r="B385" s="2" t="s">
        <v>273</v>
      </c>
      <c r="D385" s="2">
        <v>3.2007500000000001E-4</v>
      </c>
      <c r="E385" s="2">
        <v>3.2007500000000001E-4</v>
      </c>
      <c r="F385" s="2">
        <v>2.1152000000000001E-4</v>
      </c>
      <c r="G385" s="2">
        <v>1.1668E-4</v>
      </c>
      <c r="H385" s="2">
        <v>4.6284000000000001E-4</v>
      </c>
      <c r="I385" s="2">
        <v>5.3083999999999998E-4</v>
      </c>
      <c r="J385" s="2">
        <v>6.602E-4</v>
      </c>
      <c r="K385" s="2">
        <v>1.5623200000000001E-3</v>
      </c>
      <c r="L385" s="2">
        <v>6.9719200000000004E-3</v>
      </c>
      <c r="M385" s="2">
        <v>2.8959200000000002E-3</v>
      </c>
      <c r="N385" s="2">
        <v>1.108E-4</v>
      </c>
      <c r="O385" s="2">
        <v>4.4707999999999996E-3</v>
      </c>
      <c r="P385" s="2">
        <v>8.5851999999999999E-4</v>
      </c>
      <c r="Q385" s="2">
        <v>1.9584E-4</v>
      </c>
      <c r="R385" s="2">
        <v>1.6065999999999999E-3</v>
      </c>
      <c r="S385" s="2">
        <v>1.04362E-2</v>
      </c>
      <c r="T385" s="2">
        <v>7.6407999999999997E-3</v>
      </c>
      <c r="U385" s="2">
        <v>2.0715399999999998E-2</v>
      </c>
      <c r="V385" s="2">
        <v>2.7741600000000002E-2</v>
      </c>
      <c r="W385" s="2">
        <v>2.9772960000000001E-2</v>
      </c>
      <c r="X385" s="2">
        <v>2.7651040000000002E-2</v>
      </c>
      <c r="Y385" s="2">
        <v>1.562792E-2</v>
      </c>
      <c r="Z385" s="2">
        <v>1.5730799999999999E-3</v>
      </c>
      <c r="AA385" s="2">
        <v>5.6800000000000004E-4</v>
      </c>
      <c r="AB385" s="2">
        <v>6.8740000000000001E-4</v>
      </c>
      <c r="AC385" s="2">
        <v>1.2578840000000001E-2</v>
      </c>
      <c r="AD385" s="2">
        <v>1.429632E-2</v>
      </c>
      <c r="AE385" s="2">
        <v>1.6853440000000001E-2</v>
      </c>
      <c r="AF385" s="2">
        <v>1.7037920000000002E-2</v>
      </c>
      <c r="AG385" s="2">
        <v>2.6270680000000001E-2</v>
      </c>
      <c r="AH385" s="2">
        <v>4.3147240000000003E-2</v>
      </c>
      <c r="AI385" s="28">
        <v>7.5050560000000002E-2</v>
      </c>
      <c r="AJ385" s="2">
        <v>6.0080799999999997E-2</v>
      </c>
      <c r="AK385" s="2">
        <v>5.1881080000000003E-2</v>
      </c>
      <c r="AL385" s="2">
        <v>5.6372520000000002E-2</v>
      </c>
    </row>
    <row r="386" spans="1:38" hidden="1" x14ac:dyDescent="0.4">
      <c r="A386" s="2" t="s">
        <v>274</v>
      </c>
      <c r="B386" s="2" t="s">
        <v>275</v>
      </c>
    </row>
    <row r="387" spans="1:38" x14ac:dyDescent="0.4">
      <c r="A387" s="2" t="s">
        <v>276</v>
      </c>
      <c r="B387" s="2" t="s">
        <v>277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4.8599999999999998E-7</v>
      </c>
      <c r="Z387" s="2">
        <v>5.76315E-6</v>
      </c>
      <c r="AA387" s="2">
        <v>8.5778999999999996E-6</v>
      </c>
      <c r="AB387" s="2">
        <v>1.1218499999999999E-5</v>
      </c>
      <c r="AC387" s="2">
        <v>1.41831E-5</v>
      </c>
      <c r="AD387" s="2">
        <v>1.5438600000000002E-5</v>
      </c>
      <c r="AE387" s="2">
        <v>1.52199E-5</v>
      </c>
      <c r="AF387" s="2">
        <v>1.5406200000000002E-5</v>
      </c>
      <c r="AG387" s="2">
        <v>1.9853100000000001E-5</v>
      </c>
      <c r="AH387" s="2">
        <v>2.98283E-5</v>
      </c>
      <c r="AI387" s="2">
        <v>3.6778099999999999E-5</v>
      </c>
      <c r="AJ387" s="2">
        <v>4.1516600000000002E-5</v>
      </c>
      <c r="AK387" s="2">
        <v>5.3054999999999999E-5</v>
      </c>
      <c r="AL387" s="2">
        <v>6.0883700000000001E-5</v>
      </c>
    </row>
    <row r="388" spans="1:38" hidden="1" x14ac:dyDescent="0.4">
      <c r="A388" s="2" t="s">
        <v>278</v>
      </c>
      <c r="B388" s="2" t="s">
        <v>279</v>
      </c>
    </row>
    <row r="389" spans="1:38" x14ac:dyDescent="0.4">
      <c r="A389" s="2" t="s">
        <v>280</v>
      </c>
      <c r="B389" s="2" t="s">
        <v>281</v>
      </c>
      <c r="D389" s="39">
        <v>0.52520825000000004</v>
      </c>
      <c r="E389" s="39">
        <v>0.509745</v>
      </c>
      <c r="F389" s="39">
        <v>0.49415674999999998</v>
      </c>
      <c r="G389" s="39">
        <v>0.47779349999999998</v>
      </c>
      <c r="H389" s="39">
        <v>0.46260525000000002</v>
      </c>
      <c r="I389" s="39">
        <v>0.44731700000000002</v>
      </c>
      <c r="J389" s="39">
        <v>0.45905899999999999</v>
      </c>
      <c r="K389" s="39">
        <v>0.47970600000000002</v>
      </c>
      <c r="L389" s="39">
        <v>0.46924125</v>
      </c>
      <c r="M389" s="39">
        <v>0.43447799999999998</v>
      </c>
      <c r="N389" s="39">
        <v>0.39939975</v>
      </c>
      <c r="O389" s="39">
        <v>0.37669999999999998</v>
      </c>
      <c r="P389" s="39">
        <v>0.37198399999999998</v>
      </c>
      <c r="Q389" s="39">
        <v>0.35076249999999998</v>
      </c>
      <c r="R389" s="39">
        <v>0.36566074999999998</v>
      </c>
      <c r="S389" s="39">
        <v>0.4470635</v>
      </c>
      <c r="T389" s="39">
        <v>0.44697900000000002</v>
      </c>
      <c r="U389" s="39">
        <v>0.43912174999999998</v>
      </c>
      <c r="V389" s="39">
        <v>0.44375225000000001</v>
      </c>
      <c r="W389" s="39">
        <v>0.49300699999999997</v>
      </c>
      <c r="X389" s="39">
        <v>0.50930624999999996</v>
      </c>
      <c r="Y389" s="39">
        <v>0.52715175000000003</v>
      </c>
      <c r="Z389" s="39">
        <v>0.55111325</v>
      </c>
      <c r="AA389" s="39">
        <v>0.55726200000000004</v>
      </c>
      <c r="AB389" s="39">
        <v>0.5735325</v>
      </c>
      <c r="AC389" s="39">
        <v>0.52788374999999998</v>
      </c>
      <c r="AD389" s="39">
        <v>0.52584799999999998</v>
      </c>
      <c r="AE389" s="39">
        <v>0.51450775000000004</v>
      </c>
      <c r="AF389" s="39">
        <v>0.50894050000000002</v>
      </c>
      <c r="AG389" s="39">
        <v>0.54358700000000004</v>
      </c>
      <c r="AH389" s="39">
        <v>0.55414850000000004</v>
      </c>
      <c r="AI389" s="39">
        <v>0.55943074999999998</v>
      </c>
      <c r="AJ389" s="2">
        <v>0.55465350000000002</v>
      </c>
      <c r="AK389" s="2">
        <v>0.55636275000000002</v>
      </c>
      <c r="AL389" s="2">
        <v>0.56766125000000001</v>
      </c>
    </row>
    <row r="391" spans="1:38" x14ac:dyDescent="0.4">
      <c r="A391" s="9" t="s">
        <v>282</v>
      </c>
    </row>
    <row r="392" spans="1:38" x14ac:dyDescent="0.4">
      <c r="A392" s="4" t="s">
        <v>283</v>
      </c>
    </row>
    <row r="393" spans="1:38" x14ac:dyDescent="0.4">
      <c r="A393" s="2" t="s">
        <v>36</v>
      </c>
      <c r="D393" s="10">
        <f t="shared" ref="D393:AL393" si="94">D397</f>
        <v>1.7068654670000001</v>
      </c>
      <c r="E393" s="10">
        <f t="shared" si="94"/>
        <v>1.8498952289999999</v>
      </c>
      <c r="F393" s="10">
        <f t="shared" si="94"/>
        <v>2.8808877919999998</v>
      </c>
      <c r="G393" s="10">
        <f t="shared" si="94"/>
        <v>2.6141389230000001</v>
      </c>
      <c r="H393" s="10">
        <f t="shared" si="94"/>
        <v>3.073339738</v>
      </c>
      <c r="I393" s="10">
        <f t="shared" si="94"/>
        <v>3.0147531760000001</v>
      </c>
      <c r="J393" s="10">
        <f t="shared" si="94"/>
        <v>3.8002713199999998</v>
      </c>
      <c r="K393" s="10">
        <f t="shared" si="94"/>
        <v>3.7289200889999998</v>
      </c>
      <c r="L393" s="10">
        <f t="shared" si="94"/>
        <v>3.0510833900000001</v>
      </c>
      <c r="M393" s="10">
        <f t="shared" si="94"/>
        <v>4.5828437710000003</v>
      </c>
      <c r="N393" s="10">
        <f t="shared" si="94"/>
        <v>3.7924161380000001</v>
      </c>
      <c r="O393" s="10">
        <f t="shared" si="94"/>
        <v>3.865076567</v>
      </c>
      <c r="P393" s="10">
        <f t="shared" si="94"/>
        <v>6.9528174700000003</v>
      </c>
      <c r="Q393" s="10">
        <f t="shared" si="94"/>
        <v>5.9879393500000004</v>
      </c>
      <c r="R393" s="10">
        <f t="shared" si="94"/>
        <v>4.9405818249999998</v>
      </c>
      <c r="S393" s="10">
        <f t="shared" si="94"/>
        <v>5.8291302119999999</v>
      </c>
      <c r="T393" s="10">
        <f t="shared" si="94"/>
        <v>6.2183941230000004</v>
      </c>
      <c r="U393" s="10">
        <f t="shared" si="94"/>
        <v>5.5009106570000004</v>
      </c>
      <c r="V393" s="10">
        <f t="shared" si="94"/>
        <v>5.0623443860000004</v>
      </c>
      <c r="W393" s="10">
        <f t="shared" si="94"/>
        <v>4.7473938540000002</v>
      </c>
      <c r="X393" s="10">
        <f t="shared" si="94"/>
        <v>4.4405827410000001</v>
      </c>
      <c r="Y393" s="10">
        <f t="shared" si="94"/>
        <v>4.1616780000000002</v>
      </c>
      <c r="Z393" s="10">
        <f t="shared" si="94"/>
        <v>4.1367459999999996</v>
      </c>
      <c r="AA393" s="10">
        <f t="shared" si="94"/>
        <v>3.944734</v>
      </c>
      <c r="AB393" s="10">
        <f t="shared" si="94"/>
        <v>4.1567059999999998</v>
      </c>
      <c r="AC393" s="10">
        <f t="shared" si="94"/>
        <v>3.7426539999999999</v>
      </c>
      <c r="AD393" s="10">
        <f t="shared" si="94"/>
        <v>2.7377033370000001</v>
      </c>
      <c r="AE393" s="10">
        <f t="shared" si="94"/>
        <v>3.079677437</v>
      </c>
      <c r="AF393" s="10">
        <f t="shared" si="94"/>
        <v>3.7366160399999999</v>
      </c>
      <c r="AG393" s="10">
        <f t="shared" si="94"/>
        <v>3.2092853379999999</v>
      </c>
      <c r="AH393" s="10">
        <f t="shared" si="94"/>
        <v>3.0550512680000002</v>
      </c>
      <c r="AI393" s="27">
        <f t="shared" si="94"/>
        <v>3.4098777839999999</v>
      </c>
      <c r="AJ393" s="27">
        <f t="shared" si="94"/>
        <v>3.0375351899999998</v>
      </c>
      <c r="AK393" s="27">
        <f t="shared" si="94"/>
        <v>2.9111408910000001</v>
      </c>
      <c r="AL393" s="27">
        <f t="shared" si="94"/>
        <v>2.8141489389999998</v>
      </c>
    </row>
    <row r="394" spans="1:38" x14ac:dyDescent="0.4">
      <c r="A394" s="14" t="s">
        <v>26</v>
      </c>
      <c r="B394" s="14"/>
      <c r="C394" s="14"/>
      <c r="D394" s="14"/>
      <c r="E394" s="15">
        <f t="shared" ref="E394:AL394" si="95">(E393-$D393)/$D393</f>
        <v>8.3796740144605572E-2</v>
      </c>
      <c r="F394" s="15">
        <f t="shared" si="95"/>
        <v>0.68782358521991216</v>
      </c>
      <c r="G394" s="15">
        <f t="shared" si="95"/>
        <v>0.53154362399435662</v>
      </c>
      <c r="H394" s="15">
        <f t="shared" si="95"/>
        <v>0.80057526349849095</v>
      </c>
      <c r="I394" s="15">
        <f t="shared" si="95"/>
        <v>0.76625119805063113</v>
      </c>
      <c r="J394" s="15">
        <f t="shared" si="95"/>
        <v>1.2264621280781935</v>
      </c>
      <c r="K394" s="15">
        <f t="shared" si="95"/>
        <v>1.1846596355095158</v>
      </c>
      <c r="L394" s="15">
        <f t="shared" si="95"/>
        <v>0.78753595347066674</v>
      </c>
      <c r="M394" s="15">
        <f t="shared" si="95"/>
        <v>1.6849472671415879</v>
      </c>
      <c r="N394" s="15">
        <f t="shared" si="95"/>
        <v>1.2218600184498314</v>
      </c>
      <c r="O394" s="15">
        <f t="shared" si="95"/>
        <v>1.264429529875772</v>
      </c>
      <c r="P394" s="15">
        <f t="shared" si="95"/>
        <v>3.0734419931878554</v>
      </c>
      <c r="Q394" s="15">
        <f t="shared" si="95"/>
        <v>2.5081495675956518</v>
      </c>
      <c r="R394" s="15">
        <f t="shared" si="95"/>
        <v>1.8945349944208576</v>
      </c>
      <c r="S394" s="20">
        <f t="shared" si="95"/>
        <v>2.4151081761852762</v>
      </c>
      <c r="T394" s="15">
        <f t="shared" si="95"/>
        <v>2.6431659338269338</v>
      </c>
      <c r="U394" s="15">
        <f t="shared" si="95"/>
        <v>2.2228144299318702</v>
      </c>
      <c r="V394" s="15">
        <f t="shared" si="95"/>
        <v>1.9658719353538834</v>
      </c>
      <c r="W394" s="15">
        <f t="shared" si="95"/>
        <v>1.781352101723668</v>
      </c>
      <c r="X394" s="15">
        <f t="shared" si="95"/>
        <v>1.6016009034413254</v>
      </c>
      <c r="Y394" s="15">
        <f t="shared" si="95"/>
        <v>1.4381991905399536</v>
      </c>
      <c r="Z394" s="15">
        <f t="shared" si="95"/>
        <v>1.4235922982675233</v>
      </c>
      <c r="AA394" s="15">
        <f t="shared" si="95"/>
        <v>1.3110983708243245</v>
      </c>
      <c r="AB394" s="15">
        <f t="shared" si="95"/>
        <v>1.4352862486027433</v>
      </c>
      <c r="AC394" s="15">
        <f t="shared" si="95"/>
        <v>1.1927059117190515</v>
      </c>
      <c r="AD394" s="15">
        <f t="shared" si="95"/>
        <v>0.60393621520260099</v>
      </c>
      <c r="AE394" s="15">
        <f t="shared" si="95"/>
        <v>0.80428832649175619</v>
      </c>
      <c r="AF394" s="15">
        <f t="shared" si="95"/>
        <v>1.1891684565904923</v>
      </c>
      <c r="AG394" s="15">
        <f t="shared" si="95"/>
        <v>0.88022161092793361</v>
      </c>
      <c r="AH394" s="15">
        <f t="shared" si="95"/>
        <v>0.78986061119953521</v>
      </c>
      <c r="AI394" s="21">
        <f t="shared" si="95"/>
        <v>0.99774255787905031</v>
      </c>
      <c r="AJ394" s="21">
        <f t="shared" si="95"/>
        <v>0.77959847962639672</v>
      </c>
      <c r="AK394" s="21">
        <f t="shared" si="95"/>
        <v>0.70554794580069846</v>
      </c>
      <c r="AL394" s="21">
        <f t="shared" si="95"/>
        <v>0.64872334311512536</v>
      </c>
    </row>
    <row r="395" spans="1:38" x14ac:dyDescent="0.4">
      <c r="A395" s="16" t="s">
        <v>27</v>
      </c>
      <c r="D395" s="10"/>
      <c r="E395" s="17">
        <f t="shared" ref="E395:AL395" si="96">(E393-D393)/D393</f>
        <v>8.3796740144605572E-2</v>
      </c>
      <c r="F395" s="17">
        <f t="shared" si="96"/>
        <v>0.5573248402599128</v>
      </c>
      <c r="G395" s="17">
        <f t="shared" si="96"/>
        <v>-9.2592592374038482E-2</v>
      </c>
      <c r="H395" s="17">
        <f t="shared" si="96"/>
        <v>0.1756604482492532</v>
      </c>
      <c r="I395" s="17">
        <f t="shared" si="96"/>
        <v>-1.9062832942161337E-2</v>
      </c>
      <c r="J395" s="17">
        <f t="shared" si="96"/>
        <v>0.26055802851569815</v>
      </c>
      <c r="K395" s="17">
        <f t="shared" si="96"/>
        <v>-1.8775299180480608E-2</v>
      </c>
      <c r="L395" s="17">
        <f t="shared" si="96"/>
        <v>-0.18177828508569033</v>
      </c>
      <c r="M395" s="17">
        <f t="shared" si="96"/>
        <v>0.50203818945767986</v>
      </c>
      <c r="N395" s="17">
        <f t="shared" si="96"/>
        <v>-0.17247536082329176</v>
      </c>
      <c r="O395" s="17">
        <f t="shared" si="96"/>
        <v>1.9159402965287117E-2</v>
      </c>
      <c r="P395" s="17">
        <f t="shared" si="96"/>
        <v>0.79888220827579803</v>
      </c>
      <c r="Q395" s="17">
        <f t="shared" si="96"/>
        <v>-0.13877512593466657</v>
      </c>
      <c r="R395" s="17">
        <f t="shared" si="96"/>
        <v>-0.17491117791632285</v>
      </c>
      <c r="S395" s="17">
        <f t="shared" si="96"/>
        <v>0.17984691246359436</v>
      </c>
      <c r="T395" s="17">
        <f t="shared" si="96"/>
        <v>6.6779072836398751E-2</v>
      </c>
      <c r="U395" s="17">
        <f t="shared" si="96"/>
        <v>-0.11538082852391759</v>
      </c>
      <c r="V395" s="17">
        <f t="shared" si="96"/>
        <v>-7.972612142717081E-2</v>
      </c>
      <c r="W395" s="17">
        <f t="shared" si="96"/>
        <v>-6.2214363145858105E-2</v>
      </c>
      <c r="X395" s="17">
        <f t="shared" si="96"/>
        <v>-6.4627271811773329E-2</v>
      </c>
      <c r="Y395" s="17">
        <f t="shared" si="96"/>
        <v>-6.2808139667090562E-2</v>
      </c>
      <c r="Z395" s="17">
        <f t="shared" si="96"/>
        <v>-5.9908527281545138E-3</v>
      </c>
      <c r="AA395" s="17">
        <f t="shared" si="96"/>
        <v>-4.6416192824021499E-2</v>
      </c>
      <c r="AB395" s="17">
        <f t="shared" si="96"/>
        <v>5.373543564661136E-2</v>
      </c>
      <c r="AC395" s="17">
        <f t="shared" si="96"/>
        <v>-9.9610605128195237E-2</v>
      </c>
      <c r="AD395" s="17">
        <f t="shared" si="96"/>
        <v>-0.26851284222372673</v>
      </c>
      <c r="AE395" s="17">
        <f t="shared" si="96"/>
        <v>0.1249127673470779</v>
      </c>
      <c r="AF395" s="17">
        <f t="shared" si="96"/>
        <v>0.21331409423187586</v>
      </c>
      <c r="AG395" s="17">
        <f t="shared" si="96"/>
        <v>-0.14112520429045741</v>
      </c>
      <c r="AH395" s="22">
        <f t="shared" si="96"/>
        <v>-4.8058696487273761E-2</v>
      </c>
      <c r="AI395" s="23">
        <f t="shared" si="96"/>
        <v>0.11614420998973549</v>
      </c>
      <c r="AJ395" s="23">
        <f t="shared" si="96"/>
        <v>-0.10919529015002376</v>
      </c>
      <c r="AK395" s="23">
        <f t="shared" si="96"/>
        <v>-4.1610809782914739E-2</v>
      </c>
      <c r="AL395" s="23">
        <f t="shared" si="96"/>
        <v>-3.3317505277692935E-2</v>
      </c>
    </row>
    <row r="396" spans="1:38" hidden="1" x14ac:dyDescent="0.4">
      <c r="A396" s="2" t="s">
        <v>37</v>
      </c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5"/>
    </row>
    <row r="397" spans="1:38" x14ac:dyDescent="0.4">
      <c r="A397" s="2" t="s">
        <v>284</v>
      </c>
      <c r="B397" s="2" t="s">
        <v>285</v>
      </c>
      <c r="D397" s="2">
        <v>1.7068654670000001</v>
      </c>
      <c r="E397" s="2">
        <v>1.8498952289999999</v>
      </c>
      <c r="F397" s="2">
        <v>2.8808877919999998</v>
      </c>
      <c r="G397" s="2">
        <v>2.6141389230000001</v>
      </c>
      <c r="H397" s="2">
        <v>3.073339738</v>
      </c>
      <c r="I397" s="2">
        <v>3.0147531760000001</v>
      </c>
      <c r="J397" s="2">
        <v>3.8002713199999998</v>
      </c>
      <c r="K397" s="2">
        <v>3.7289200889999998</v>
      </c>
      <c r="L397" s="2">
        <v>3.0510833900000001</v>
      </c>
      <c r="M397" s="2">
        <v>4.5828437710000003</v>
      </c>
      <c r="N397" s="2">
        <v>3.7924161380000001</v>
      </c>
      <c r="O397" s="2">
        <v>3.865076567</v>
      </c>
      <c r="P397" s="2">
        <v>6.9528174700000003</v>
      </c>
      <c r="Q397" s="2">
        <v>5.9879393500000004</v>
      </c>
      <c r="R397" s="2">
        <v>4.9405818249999998</v>
      </c>
      <c r="S397" s="2">
        <v>5.8291302119999999</v>
      </c>
      <c r="T397" s="2">
        <v>6.2183941230000004</v>
      </c>
      <c r="U397" s="2">
        <v>5.5009106570000004</v>
      </c>
      <c r="V397" s="2">
        <v>5.0623443860000004</v>
      </c>
      <c r="W397" s="2">
        <v>4.7473938540000002</v>
      </c>
      <c r="X397" s="2">
        <v>4.4405827410000001</v>
      </c>
      <c r="Y397" s="2">
        <v>4.1616780000000002</v>
      </c>
      <c r="Z397" s="2">
        <v>4.1367459999999996</v>
      </c>
      <c r="AA397" s="2">
        <v>3.944734</v>
      </c>
      <c r="AB397" s="2">
        <v>4.1567059999999998</v>
      </c>
      <c r="AC397" s="2">
        <v>3.7426539999999999</v>
      </c>
      <c r="AD397" s="2">
        <v>2.7377033370000001</v>
      </c>
      <c r="AE397" s="2">
        <v>3.079677437</v>
      </c>
      <c r="AF397" s="2">
        <v>3.7366160399999999</v>
      </c>
      <c r="AG397" s="2">
        <v>3.2092853379999999</v>
      </c>
      <c r="AH397" s="2">
        <v>3.0550512680000002</v>
      </c>
      <c r="AI397" s="28">
        <v>3.4098777839999999</v>
      </c>
      <c r="AJ397" s="2">
        <v>3.0375351899999998</v>
      </c>
      <c r="AK397" s="2">
        <v>2.9111408910000001</v>
      </c>
      <c r="AL397" s="2">
        <v>2.8141489389999998</v>
      </c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8" s="40" customFormat="1" x14ac:dyDescent="0.4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</row>
    <row r="403" spans="1:38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8" x14ac:dyDescent="0.4">
      <c r="A404" s="2" t="s">
        <v>286</v>
      </c>
    </row>
    <row r="405" spans="1:38" x14ac:dyDescent="0.4">
      <c r="A405" s="2" t="s">
        <v>287</v>
      </c>
      <c r="D405" s="10">
        <f t="shared" ref="D405:AL405" si="97">D23+D83+D132+D195+D287+D316+D377+D393</f>
        <v>23.282132957799998</v>
      </c>
      <c r="E405" s="10">
        <f t="shared" si="97"/>
        <v>24.504056762900003</v>
      </c>
      <c r="F405" s="10">
        <f t="shared" si="97"/>
        <v>14.703692046780002</v>
      </c>
      <c r="G405" s="10">
        <f t="shared" si="97"/>
        <v>17.907818719000002</v>
      </c>
      <c r="H405" s="10">
        <f t="shared" si="97"/>
        <v>16.521172342290001</v>
      </c>
      <c r="I405" s="10">
        <f t="shared" si="97"/>
        <v>16.652455829720001</v>
      </c>
      <c r="J405" s="10">
        <f t="shared" si="97"/>
        <v>17.946294264379997</v>
      </c>
      <c r="K405" s="10">
        <f t="shared" si="97"/>
        <v>17.981747404940002</v>
      </c>
      <c r="L405" s="10">
        <f t="shared" si="97"/>
        <v>17.495858237550003</v>
      </c>
      <c r="M405" s="10">
        <f t="shared" si="97"/>
        <v>19.023683206180003</v>
      </c>
      <c r="N405" s="10">
        <f t="shared" si="97"/>
        <v>18.435082983629997</v>
      </c>
      <c r="O405" s="10">
        <f t="shared" si="97"/>
        <v>19.053312879909999</v>
      </c>
      <c r="P405" s="10">
        <f t="shared" si="97"/>
        <v>22.333028016820002</v>
      </c>
      <c r="Q405" s="10">
        <f t="shared" si="97"/>
        <v>22.607743122890003</v>
      </c>
      <c r="R405" s="10">
        <f t="shared" si="97"/>
        <v>21.190879525500002</v>
      </c>
      <c r="S405" s="10">
        <f t="shared" si="97"/>
        <v>23.076958125629996</v>
      </c>
      <c r="T405" s="10">
        <f t="shared" si="97"/>
        <v>23.923442362710002</v>
      </c>
      <c r="U405" s="10">
        <f t="shared" si="97"/>
        <v>21.606987489519994</v>
      </c>
      <c r="V405" s="10">
        <f t="shared" si="97"/>
        <v>21.331872217200001</v>
      </c>
      <c r="W405" s="10">
        <f t="shared" si="97"/>
        <v>20.807886869200004</v>
      </c>
      <c r="X405" s="10">
        <f t="shared" si="97"/>
        <v>20.923628317899997</v>
      </c>
      <c r="Y405" s="10">
        <f t="shared" si="97"/>
        <v>21.295805319899998</v>
      </c>
      <c r="Z405" s="10">
        <f t="shared" si="97"/>
        <v>20.287719857549998</v>
      </c>
      <c r="AA405" s="10">
        <f t="shared" si="97"/>
        <v>19.677014038799999</v>
      </c>
      <c r="AB405" s="10">
        <f t="shared" si="97"/>
        <v>19.504236877589999</v>
      </c>
      <c r="AC405" s="10">
        <f t="shared" si="97"/>
        <v>20.0603103232</v>
      </c>
      <c r="AD405" s="10">
        <f t="shared" si="97"/>
        <v>17.0673620568</v>
      </c>
      <c r="AE405" s="10">
        <f t="shared" si="97"/>
        <v>17.692619728699999</v>
      </c>
      <c r="AF405" s="10">
        <f t="shared" si="97"/>
        <v>17.872526487800002</v>
      </c>
      <c r="AG405" s="10">
        <f t="shared" si="97"/>
        <v>16.7252523125</v>
      </c>
      <c r="AH405" s="10">
        <f t="shared" si="97"/>
        <v>15.944315915779999</v>
      </c>
      <c r="AI405" s="10">
        <f t="shared" si="97"/>
        <v>16.75820543064</v>
      </c>
      <c r="AJ405" s="10">
        <f t="shared" si="97"/>
        <v>15.267074591489999</v>
      </c>
      <c r="AK405" s="10">
        <f t="shared" si="97"/>
        <v>14.005938275555621</v>
      </c>
      <c r="AL405" s="10">
        <f t="shared" si="97"/>
        <v>13.705248738755628</v>
      </c>
    </row>
    <row r="406" spans="1:38" x14ac:dyDescent="0.4">
      <c r="A406" s="2" t="s">
        <v>21</v>
      </c>
      <c r="D406" s="10">
        <f t="shared" ref="D406:AL406" si="98">D8</f>
        <v>23.282132957799998</v>
      </c>
      <c r="E406" s="10">
        <f t="shared" si="98"/>
        <v>24.504056762899999</v>
      </c>
      <c r="F406" s="10">
        <f t="shared" si="98"/>
        <v>14.703692046780001</v>
      </c>
      <c r="G406" s="10">
        <f t="shared" si="98"/>
        <v>17.907818719000002</v>
      </c>
      <c r="H406" s="10">
        <f t="shared" si="98"/>
        <v>16.521172342290001</v>
      </c>
      <c r="I406" s="10">
        <f t="shared" si="98"/>
        <v>16.652455829720001</v>
      </c>
      <c r="J406" s="10">
        <f t="shared" si="98"/>
        <v>17.946294264380001</v>
      </c>
      <c r="K406" s="10">
        <f t="shared" si="98"/>
        <v>17.981747404940002</v>
      </c>
      <c r="L406" s="10">
        <f t="shared" si="98"/>
        <v>17.495858237549999</v>
      </c>
      <c r="M406" s="10">
        <f t="shared" si="98"/>
        <v>19.023683206180003</v>
      </c>
      <c r="N406" s="10">
        <f t="shared" si="98"/>
        <v>18.43508298363</v>
      </c>
      <c r="O406" s="10">
        <f t="shared" si="98"/>
        <v>19.053312879909999</v>
      </c>
      <c r="P406" s="10">
        <f t="shared" si="98"/>
        <v>22.333028016820002</v>
      </c>
      <c r="Q406" s="10">
        <f t="shared" si="98"/>
        <v>22.60774312289</v>
      </c>
      <c r="R406" s="10">
        <f t="shared" si="98"/>
        <v>21.190879525499998</v>
      </c>
      <c r="S406" s="10">
        <f t="shared" si="98"/>
        <v>23.07695812563</v>
      </c>
      <c r="T406" s="10">
        <f t="shared" si="98"/>
        <v>23.923442362709999</v>
      </c>
      <c r="U406" s="10">
        <f t="shared" si="98"/>
        <v>21.606987489519994</v>
      </c>
      <c r="V406" s="10">
        <f t="shared" si="98"/>
        <v>21.331872217200001</v>
      </c>
      <c r="W406" s="10">
        <f t="shared" si="98"/>
        <v>20.807886869200004</v>
      </c>
      <c r="X406" s="10">
        <f t="shared" si="98"/>
        <v>20.9236283179</v>
      </c>
      <c r="Y406" s="10">
        <f t="shared" si="98"/>
        <v>21.295805319900005</v>
      </c>
      <c r="Z406" s="10">
        <f t="shared" si="98"/>
        <v>20.287719857549998</v>
      </c>
      <c r="AA406" s="10">
        <f t="shared" si="98"/>
        <v>19.677014038799996</v>
      </c>
      <c r="AB406" s="10">
        <f t="shared" si="98"/>
        <v>19.504236877590003</v>
      </c>
      <c r="AC406" s="10">
        <f t="shared" si="98"/>
        <v>20.0603103232</v>
      </c>
      <c r="AD406" s="10">
        <f t="shared" si="98"/>
        <v>17.0673620568</v>
      </c>
      <c r="AE406" s="10">
        <f t="shared" si="98"/>
        <v>17.692619728699999</v>
      </c>
      <c r="AF406" s="10">
        <f t="shared" si="98"/>
        <v>17.872526487799998</v>
      </c>
      <c r="AG406" s="10">
        <f t="shared" si="98"/>
        <v>16.7252523125</v>
      </c>
      <c r="AH406" s="10">
        <f t="shared" si="98"/>
        <v>15.944315915780001</v>
      </c>
      <c r="AI406" s="10">
        <f t="shared" si="98"/>
        <v>16.75820543064</v>
      </c>
      <c r="AJ406" s="10">
        <f t="shared" si="98"/>
        <v>15.267074591489999</v>
      </c>
      <c r="AK406" s="10">
        <f t="shared" si="98"/>
        <v>14.005938275555623</v>
      </c>
      <c r="AL406" s="10">
        <f t="shared" si="98"/>
        <v>13.705248738755625</v>
      </c>
    </row>
    <row r="407" spans="1:38" hidden="1" x14ac:dyDescent="0.4">
      <c r="A407" s="2" t="s">
        <v>288</v>
      </c>
      <c r="D407" s="39">
        <f t="shared" ref="D407:AL407" si="99">D405-D406</f>
        <v>0</v>
      </c>
      <c r="E407" s="39">
        <f t="shared" si="99"/>
        <v>0</v>
      </c>
      <c r="F407" s="39">
        <f t="shared" si="99"/>
        <v>0</v>
      </c>
      <c r="G407" s="39">
        <f t="shared" si="99"/>
        <v>0</v>
      </c>
      <c r="H407" s="39">
        <f t="shared" si="99"/>
        <v>0</v>
      </c>
      <c r="I407" s="39">
        <f t="shared" si="99"/>
        <v>0</v>
      </c>
      <c r="J407" s="39">
        <f t="shared" si="99"/>
        <v>0</v>
      </c>
      <c r="K407" s="39">
        <f t="shared" si="99"/>
        <v>0</v>
      </c>
      <c r="L407" s="39">
        <f t="shared" si="99"/>
        <v>0</v>
      </c>
      <c r="M407" s="39">
        <f t="shared" si="99"/>
        <v>0</v>
      </c>
      <c r="N407" s="39">
        <f t="shared" si="99"/>
        <v>0</v>
      </c>
      <c r="O407" s="39">
        <f t="shared" si="99"/>
        <v>0</v>
      </c>
      <c r="P407" s="39">
        <f t="shared" si="99"/>
        <v>0</v>
      </c>
      <c r="Q407" s="39">
        <f t="shared" si="99"/>
        <v>0</v>
      </c>
      <c r="R407" s="39">
        <f t="shared" si="99"/>
        <v>0</v>
      </c>
      <c r="S407" s="39">
        <f t="shared" si="99"/>
        <v>0</v>
      </c>
      <c r="T407" s="39">
        <f t="shared" si="99"/>
        <v>0</v>
      </c>
      <c r="U407" s="39">
        <f t="shared" si="99"/>
        <v>0</v>
      </c>
      <c r="V407" s="39">
        <f t="shared" si="99"/>
        <v>0</v>
      </c>
      <c r="W407" s="39">
        <f t="shared" si="99"/>
        <v>0</v>
      </c>
      <c r="X407" s="39">
        <f t="shared" si="99"/>
        <v>0</v>
      </c>
      <c r="Y407" s="39">
        <f t="shared" si="99"/>
        <v>0</v>
      </c>
      <c r="Z407" s="39">
        <f t="shared" si="99"/>
        <v>0</v>
      </c>
      <c r="AA407" s="39">
        <f t="shared" si="99"/>
        <v>0</v>
      </c>
      <c r="AB407" s="39">
        <f t="shared" si="99"/>
        <v>0</v>
      </c>
      <c r="AC407" s="39">
        <f t="shared" si="99"/>
        <v>0</v>
      </c>
      <c r="AD407" s="39">
        <f t="shared" si="99"/>
        <v>0</v>
      </c>
      <c r="AE407" s="39">
        <f t="shared" si="99"/>
        <v>0</v>
      </c>
      <c r="AF407" s="39">
        <f t="shared" si="99"/>
        <v>0</v>
      </c>
      <c r="AG407" s="39">
        <f t="shared" si="99"/>
        <v>0</v>
      </c>
      <c r="AH407" s="39">
        <f t="shared" si="99"/>
        <v>0</v>
      </c>
      <c r="AI407" s="39">
        <f t="shared" si="99"/>
        <v>0</v>
      </c>
      <c r="AJ407" s="39">
        <f t="shared" si="99"/>
        <v>0</v>
      </c>
      <c r="AK407" s="39">
        <f t="shared" si="99"/>
        <v>0</v>
      </c>
      <c r="AL407" s="39">
        <f t="shared" si="99"/>
        <v>0</v>
      </c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15E1-ECB6-4992-B0B7-FC23070D8201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3" sqref="C53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319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320</v>
      </c>
    </row>
    <row r="6" spans="1:44" x14ac:dyDescent="0.4">
      <c r="C6" s="2" t="str">
        <f>'[1]SO2 analize LT'!A16</f>
        <v>ENERGIJOS GAMYBA</v>
      </c>
      <c r="D6" s="10">
        <f>'Indeno analizė LT'!D23</f>
        <v>2.4958629383199997</v>
      </c>
      <c r="E6" s="10">
        <f>'Indeno analizė LT'!E23</f>
        <v>2.6369341899999998</v>
      </c>
      <c r="F6" s="10">
        <f>'Indeno analizė LT'!F23</f>
        <v>1.2835877330000001</v>
      </c>
      <c r="G6" s="10">
        <f>'Indeno analizė LT'!G23</f>
        <v>1.5823127019999998</v>
      </c>
      <c r="H6" s="10">
        <f>'Indeno analizė LT'!H23</f>
        <v>1.4591070319999999</v>
      </c>
      <c r="I6" s="10">
        <f>'Indeno analizė LT'!I23</f>
        <v>1.4277427809999998</v>
      </c>
      <c r="J6" s="10">
        <f>'Indeno analizė LT'!J23</f>
        <v>1.5535092110000002</v>
      </c>
      <c r="K6" s="10">
        <f>'Indeno analizė LT'!K23</f>
        <v>1.5585951899999999</v>
      </c>
      <c r="L6" s="10">
        <f>'Indeno analizė LT'!L23</f>
        <v>1.5379745890000001</v>
      </c>
      <c r="M6" s="10">
        <f>'Indeno analizė LT'!M23</f>
        <v>1.5814486989999998</v>
      </c>
      <c r="N6" s="10">
        <f>'Indeno analizė LT'!N23</f>
        <v>1.58060621</v>
      </c>
      <c r="O6" s="10">
        <f>'Indeno analizė LT'!O23</f>
        <v>1.6133385899999999</v>
      </c>
      <c r="P6" s="10">
        <f>'Indeno analizė LT'!P23</f>
        <v>1.62558238</v>
      </c>
      <c r="Q6" s="10">
        <f>'Indeno analizė LT'!Q23</f>
        <v>1.67142006</v>
      </c>
      <c r="R6" s="10">
        <f>'Indeno analizė LT'!R23</f>
        <v>1.6851224334999999</v>
      </c>
      <c r="S6" s="10">
        <f>'Indeno analizė LT'!S23</f>
        <v>1.7404008499999999</v>
      </c>
      <c r="T6" s="10">
        <f>'Indeno analizė LT'!T23</f>
        <v>1.8079266700000001</v>
      </c>
      <c r="U6" s="10">
        <f>'Indeno analizė LT'!U23</f>
        <v>1.71781272</v>
      </c>
      <c r="V6" s="10">
        <f>'Indeno analizė LT'!V23</f>
        <v>1.7402652100000002</v>
      </c>
      <c r="W6" s="10">
        <f>'Indeno analizė LT'!W23</f>
        <v>1.7228596000000003</v>
      </c>
      <c r="X6" s="10">
        <f>'Indeno analizė LT'!X23</f>
        <v>1.7338189705000002</v>
      </c>
      <c r="Y6" s="10">
        <f>'Indeno analizė LT'!Y23</f>
        <v>1.678083</v>
      </c>
      <c r="Z6" s="10">
        <f>'Indeno analizė LT'!Z23</f>
        <v>1.6549474000000002</v>
      </c>
      <c r="AA6" s="10">
        <f>'Indeno analizė LT'!AA23</f>
        <v>1.5995619999999999</v>
      </c>
      <c r="AB6" s="10">
        <f>'Indeno analizė LT'!AB23</f>
        <v>1.4645503</v>
      </c>
      <c r="AC6" s="10">
        <f>'Indeno analizė LT'!AC23</f>
        <v>1.3821218</v>
      </c>
      <c r="AD6" s="10">
        <f>'Indeno analizė LT'!AD23</f>
        <v>1.3481428999999998</v>
      </c>
      <c r="AE6" s="10">
        <f>'Indeno analizė LT'!AE23</f>
        <v>1.3411982999999998</v>
      </c>
      <c r="AF6" s="10">
        <f>'Indeno analizė LT'!AF23</f>
        <v>1.3306028510000003</v>
      </c>
      <c r="AG6" s="10">
        <f>'Indeno analizė LT'!AG23</f>
        <v>1.2313404999999999</v>
      </c>
      <c r="AH6" s="10">
        <f>'Indeno analizė LT'!AH23</f>
        <v>1.1637549999999999</v>
      </c>
      <c r="AI6" s="10">
        <f>'Indeno analizė LT'!AI23</f>
        <v>1.1955404000000001</v>
      </c>
      <c r="AJ6" s="10">
        <f>'Indeno analizė LT'!AJ23</f>
        <v>1.1046096999999999</v>
      </c>
      <c r="AK6" s="10">
        <f>'Indeno analizė LT'!AK23</f>
        <v>0.94934990000000008</v>
      </c>
      <c r="AL6" s="10">
        <f>'Indeno analizė LT'!AL23</f>
        <v>0.90891590199999994</v>
      </c>
    </row>
    <row r="7" spans="1:44" x14ac:dyDescent="0.4">
      <c r="C7" s="2" t="str">
        <f>'[1]SO2 analize LT'!A77</f>
        <v>DEGALŲ / KURO GAMYBA IR PASKIRSTYMAS</v>
      </c>
      <c r="D7" s="10">
        <f>'Indeno analizė LT'!D83</f>
        <v>3.7299999999999999E-5</v>
      </c>
      <c r="E7" s="10">
        <f>'Indeno analizė LT'!E83</f>
        <v>3.3599999999999997E-5</v>
      </c>
      <c r="F7" s="10">
        <f>'Indeno analizė LT'!F83</f>
        <v>1.7399999999999999E-5</v>
      </c>
      <c r="G7" s="10">
        <f>'Indeno analizė LT'!G83</f>
        <v>2.9499999999999999E-5</v>
      </c>
      <c r="H7" s="10">
        <f>'Indeno analizė LT'!H83</f>
        <v>2.4000000000000001E-5</v>
      </c>
      <c r="I7" s="10">
        <f>'Indeno analizė LT'!I83</f>
        <v>2.65E-5</v>
      </c>
      <c r="J7" s="10">
        <f>'Indeno analizė LT'!J83</f>
        <v>3.8500000000000001E-5</v>
      </c>
      <c r="K7" s="10">
        <f>'Indeno analizė LT'!K83</f>
        <v>5.0500000000000001E-5</v>
      </c>
      <c r="L7" s="10">
        <f>'Indeno analizė LT'!L83</f>
        <v>6.0699999999999998E-5</v>
      </c>
      <c r="M7" s="10">
        <f>'Indeno analizė LT'!M83</f>
        <v>3.9700000000000003E-5</v>
      </c>
      <c r="N7" s="10">
        <f>'Indeno analizė LT'!N83</f>
        <v>5.1999999999999997E-5</v>
      </c>
      <c r="O7" s="10">
        <f>'Indeno analizė LT'!O83</f>
        <v>6.4999999999999994E-5</v>
      </c>
      <c r="P7" s="10">
        <f>'Indeno analizė LT'!P83</f>
        <v>5.77E-5</v>
      </c>
      <c r="Q7" s="10">
        <f>'Indeno analizė LT'!Q83</f>
        <v>5.9700000000000001E-5</v>
      </c>
      <c r="R7" s="10">
        <f>'Indeno analizė LT'!R83</f>
        <v>7.2700000000000005E-5</v>
      </c>
      <c r="S7" s="10">
        <f>'Indeno analizė LT'!S83</f>
        <v>7.4800000000000002E-5</v>
      </c>
      <c r="T7" s="10">
        <f>'Indeno analizė LT'!T83</f>
        <v>6.3499999999999999E-5</v>
      </c>
      <c r="U7" s="10">
        <f>'Indeno analizė LT'!U83</f>
        <v>6.0699999999999998E-5</v>
      </c>
      <c r="V7" s="10">
        <f>'Indeno analizė LT'!V83</f>
        <v>7.8100000000000001E-5</v>
      </c>
      <c r="W7" s="10">
        <f>'Indeno analizė LT'!W83</f>
        <v>7.3899999999999994E-5</v>
      </c>
      <c r="X7" s="10">
        <f>'Indeno analizė LT'!X83</f>
        <v>7.3200000000000004E-5</v>
      </c>
      <c r="Y7" s="10">
        <f>'Indeno analizė LT'!Y83</f>
        <v>7.3700000000000002E-5</v>
      </c>
      <c r="Z7" s="10">
        <f>'Indeno analizė LT'!Z83</f>
        <v>6.5199999999999999E-5</v>
      </c>
      <c r="AA7" s="10">
        <f>'Indeno analizė LT'!AA83</f>
        <v>7.1000000000000005E-5</v>
      </c>
      <c r="AB7" s="10">
        <f>'Indeno analizė LT'!AB83</f>
        <v>6.7000000000000002E-5</v>
      </c>
      <c r="AC7" s="10">
        <f>'Indeno analizė LT'!AC83</f>
        <v>7.1099999999999994E-5</v>
      </c>
      <c r="AD7" s="10">
        <f>'Indeno analizė LT'!AD83</f>
        <v>7.8700000000000002E-5</v>
      </c>
      <c r="AE7" s="10">
        <f>'Indeno analizė LT'!AE83</f>
        <v>7.3899999999999994E-5</v>
      </c>
      <c r="AF7" s="10">
        <f>'Indeno analizė LT'!AF83</f>
        <v>7.5300000000000001E-5</v>
      </c>
      <c r="AG7" s="10">
        <f>'Indeno analizė LT'!AG83</f>
        <v>7.5400000000000003E-5</v>
      </c>
      <c r="AH7" s="10">
        <f>'Indeno analizė LT'!AH83</f>
        <v>6.3399999999999996E-5</v>
      </c>
      <c r="AI7" s="10">
        <f>'Indeno analizė LT'!AI83</f>
        <v>6.8899999999999994E-5</v>
      </c>
      <c r="AJ7" s="10">
        <f>'Indeno analizė LT'!AJ83</f>
        <v>6.4999999999999994E-5</v>
      </c>
      <c r="AK7" s="10">
        <f>'Indeno analizė LT'!AK83</f>
        <v>7.1199999999999996E-5</v>
      </c>
      <c r="AL7" s="10">
        <f>'Indeno analizė LT'!AL83</f>
        <v>6.7500000000000001E-5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'Indeno analizė LT'!D195</f>
        <v>4.6754666666666724E-7</v>
      </c>
      <c r="E9" s="10">
        <f>'Indeno analizė LT'!E195</f>
        <v>4.675466666666666E-7</v>
      </c>
      <c r="F9" s="10">
        <f>'Indeno analizė LT'!F195</f>
        <v>4.20792E-7</v>
      </c>
      <c r="G9" s="10">
        <f>'Indeno analizė LT'!G195</f>
        <v>5.1430133333333336E-7</v>
      </c>
      <c r="H9" s="10">
        <f>'Indeno analizė LT'!H195</f>
        <v>4.20792E-7</v>
      </c>
      <c r="I9" s="10">
        <f>'Indeno analizė LT'!I195</f>
        <v>4.20792E-7</v>
      </c>
      <c r="J9" s="10">
        <f>'Indeno analizė LT'!J195</f>
        <v>4.675466666666666E-7</v>
      </c>
      <c r="K9" s="10">
        <f>'Indeno analizė LT'!K195</f>
        <v>5.6105599999999997E-7</v>
      </c>
      <c r="L9" s="10">
        <f>'Indeno analizė LT'!L195</f>
        <v>6.0781066666666657E-7</v>
      </c>
      <c r="M9" s="10">
        <f>'Indeno analizė LT'!M195</f>
        <v>6.5456533333333338E-7</v>
      </c>
      <c r="N9" s="10">
        <f>'Indeno analizė LT'!N195</f>
        <v>6.87792E-7</v>
      </c>
      <c r="O9" s="10">
        <f>'Indeno analizė LT'!O195</f>
        <v>1.0615919999999999E-6</v>
      </c>
      <c r="P9" s="10">
        <f>'Indeno analizė LT'!P195</f>
        <v>1.082952E-6</v>
      </c>
      <c r="Q9" s="10">
        <f>'Indeno analizė LT'!Q195</f>
        <v>9.9751199999999989E-7</v>
      </c>
      <c r="R9" s="10">
        <f>'Indeno analizė LT'!R195</f>
        <v>1.074408E-6</v>
      </c>
      <c r="S9" s="10">
        <f>'Indeno analizė LT'!S195</f>
        <v>9.3770399999999983E-7</v>
      </c>
      <c r="T9" s="10">
        <f>'Indeno analizė LT'!T195</f>
        <v>9.8683199999999985E-7</v>
      </c>
      <c r="U9" s="10">
        <f>'Indeno analizė LT'!U195</f>
        <v>1.029552E-6</v>
      </c>
      <c r="V9" s="10">
        <f>'Indeno analizė LT'!V195</f>
        <v>1.1149919999999999E-6</v>
      </c>
      <c r="W9" s="10">
        <f>'Indeno analizė LT'!W195</f>
        <v>8.5226399999999993E-7</v>
      </c>
      <c r="X9" s="10">
        <f>'Indeno analizė LT'!X195</f>
        <v>8.2663199999999999E-7</v>
      </c>
      <c r="Y9" s="10">
        <f>'Indeno analizė LT'!Y195</f>
        <v>8.6935199999999994E-7</v>
      </c>
      <c r="Z9" s="10">
        <f>'Indeno analizė LT'!Z195</f>
        <v>8.5653600000000012E-7</v>
      </c>
      <c r="AA9" s="10">
        <f>'Indeno analizė LT'!AA195</f>
        <v>7.6468799999999995E-7</v>
      </c>
      <c r="AB9" s="10">
        <f>'Indeno analizė LT'!AB195</f>
        <v>8.928479999999999E-7</v>
      </c>
      <c r="AC9" s="10">
        <f>'Indeno analizė LT'!AC195</f>
        <v>8.9498399999999988E-7</v>
      </c>
      <c r="AD9" s="10">
        <f>'Indeno analizė LT'!AD195</f>
        <v>7.6682399999999983E-7</v>
      </c>
      <c r="AE9" s="10">
        <f>'Indeno analizė LT'!AE195</f>
        <v>8.8857599999999992E-7</v>
      </c>
      <c r="AF9" s="10">
        <f>'Indeno analizė LT'!AF195</f>
        <v>1.02528E-6</v>
      </c>
      <c r="AG9" s="10">
        <f>'Indeno analizė LT'!AG195</f>
        <v>9.2915999999999999E-7</v>
      </c>
      <c r="AH9" s="10">
        <f>'Indeno analizė LT'!AH195</f>
        <v>9.09936E-7</v>
      </c>
      <c r="AI9" s="10">
        <f>'Indeno analizė LT'!AI195</f>
        <v>8.41584E-7</v>
      </c>
      <c r="AJ9" s="10">
        <f>'Indeno analizė LT'!AJ195</f>
        <v>8.2876799999999997E-7</v>
      </c>
      <c r="AK9" s="10">
        <f>'Indeno analizė LT'!AK195</f>
        <v>1.0359599999999999E-6</v>
      </c>
      <c r="AL9" s="10">
        <f>'Indeno analizė LT'!AL195</f>
        <v>4.6991999999999996E-7</v>
      </c>
    </row>
    <row r="10" spans="1:44" x14ac:dyDescent="0.4">
      <c r="C10" s="2" t="str">
        <f>'[1]SO2 analize LT'!A124</f>
        <v>KELIŲ TRANSPORTAS</v>
      </c>
      <c r="D10" s="10">
        <f>'Indeno analizė LT'!D132</f>
        <v>1.911101389E-2</v>
      </c>
      <c r="E10" s="10">
        <f>'Indeno analizė LT'!E132</f>
        <v>2.1791890981500001E-2</v>
      </c>
      <c r="F10" s="10">
        <f>'Indeno analizė LT'!F132</f>
        <v>1.3483709388200002E-2</v>
      </c>
      <c r="G10" s="10">
        <f>'Indeno analizė LT'!G132</f>
        <v>1.0274314242400001E-2</v>
      </c>
      <c r="H10" s="10">
        <f>'Indeno analizė LT'!H132</f>
        <v>8.0929541009999995E-3</v>
      </c>
      <c r="I10" s="10">
        <f>'Indeno analizė LT'!I132</f>
        <v>1.09971243861E-2</v>
      </c>
      <c r="J10" s="10">
        <f>'Indeno analizė LT'!J132</f>
        <v>1.21114604514E-2</v>
      </c>
      <c r="K10" s="10">
        <f>'Indeno analizė LT'!K132</f>
        <v>1.30232327182E-2</v>
      </c>
      <c r="L10" s="10">
        <f>'Indeno analizė LT'!L132</f>
        <v>1.3346571725000001E-2</v>
      </c>
      <c r="M10" s="10">
        <f>'Indeno analizė LT'!M132</f>
        <v>1.0912108902200001E-2</v>
      </c>
      <c r="N10" s="10">
        <f>'Indeno analizė LT'!N132</f>
        <v>9.0931026154000005E-3</v>
      </c>
      <c r="O10" s="10">
        <f>'Indeno analizė LT'!O132</f>
        <v>9.5129726187000007E-3</v>
      </c>
      <c r="P10" s="10">
        <f>'Indeno analizė LT'!P132</f>
        <v>9.3917069042999991E-3</v>
      </c>
      <c r="Q10" s="10">
        <f>'Indeno analizė LT'!Q132</f>
        <v>9.3410494249000012E-3</v>
      </c>
      <c r="R10" s="10">
        <f>'Indeno analizė LT'!R132</f>
        <v>1.0192788466E-2</v>
      </c>
      <c r="S10" s="10">
        <f>'Indeno analizė LT'!S132</f>
        <v>1.0164000000000001E-2</v>
      </c>
      <c r="T10" s="10">
        <f>'Indeno analizė LT'!T132</f>
        <v>1.1250000000000001E-2</v>
      </c>
      <c r="U10" s="10">
        <f>'Indeno analizė LT'!U132</f>
        <v>1.5505000000000001E-2</v>
      </c>
      <c r="V10" s="10">
        <f>'Indeno analizė LT'!V132</f>
        <v>1.5524E-2</v>
      </c>
      <c r="W10" s="10">
        <f>'Indeno analizė LT'!W132</f>
        <v>1.2376E-2</v>
      </c>
      <c r="X10" s="10">
        <f>'Indeno analizė LT'!X132</f>
        <v>1.5507E-2</v>
      </c>
      <c r="Y10" s="10">
        <f>'Indeno analizė LT'!Y132</f>
        <v>1.5973999999999999E-2</v>
      </c>
      <c r="Z10" s="10">
        <f>'Indeno analizė LT'!Z132</f>
        <v>1.7162E-2</v>
      </c>
      <c r="AA10" s="10">
        <f>'Indeno analizė LT'!AA132</f>
        <v>1.8499999999999999E-2</v>
      </c>
      <c r="AB10" s="10">
        <f>'Indeno analizė LT'!AB132</f>
        <v>2.094E-2</v>
      </c>
      <c r="AC10" s="10">
        <f>'Indeno analizė LT'!AC132</f>
        <v>2.3622999999999998E-2</v>
      </c>
      <c r="AD10" s="10">
        <f>'Indeno analizė LT'!AD132</f>
        <v>2.7306E-2</v>
      </c>
      <c r="AE10" s="10">
        <f>'Indeno analizė LT'!AE132</f>
        <v>2.9755E-2</v>
      </c>
      <c r="AF10" s="10">
        <f>'Indeno analizė LT'!AF132</f>
        <v>3.1019999999999999E-2</v>
      </c>
      <c r="AG10" s="10">
        <f>'Indeno analizė LT'!AG132</f>
        <v>3.2409999999999994E-2</v>
      </c>
      <c r="AH10" s="10">
        <f>'Indeno analizė LT'!AH132</f>
        <v>2.9185000000000003E-2</v>
      </c>
      <c r="AI10" s="10">
        <f>'Indeno analizė LT'!AI132</f>
        <v>2.9542999999999996E-2</v>
      </c>
      <c r="AJ10" s="10">
        <f>'Indeno analizė LT'!AJ132</f>
        <v>2.7288E-2</v>
      </c>
      <c r="AK10" s="10">
        <f>'Indeno analizė LT'!AK132</f>
        <v>2.7290000000000002E-2</v>
      </c>
      <c r="AL10" s="10">
        <f>'Indeno analizė LT'!AL132</f>
        <v>2.758E-2</v>
      </c>
    </row>
    <row r="11" spans="1:44" x14ac:dyDescent="0.4">
      <c r="C11" s="2" t="str">
        <f>'[1]SO2 analize LT'!A314</f>
        <v>KITI PRAMONĖS PROCESAI</v>
      </c>
      <c r="D11" s="10">
        <f>'Indeno analizė LT'!D287+'Indeno analizė LT'!D316</f>
        <v>0</v>
      </c>
      <c r="E11" s="10">
        <f>'Indeno analizė LT'!E287+'Indeno analizė LT'!E316</f>
        <v>0</v>
      </c>
      <c r="F11" s="10">
        <f>'Indeno analizė LT'!F287+'Indeno analizė LT'!F316</f>
        <v>0</v>
      </c>
      <c r="G11" s="10">
        <f>'Indeno analizė LT'!G287+'Indeno analizė LT'!G316</f>
        <v>0</v>
      </c>
      <c r="H11" s="10">
        <f>'Indeno analizė LT'!H287+'Indeno analizė LT'!H316</f>
        <v>0</v>
      </c>
      <c r="I11" s="10">
        <f>'Indeno analizė LT'!I287+'Indeno analizė LT'!I316</f>
        <v>0</v>
      </c>
      <c r="J11" s="10">
        <f>'Indeno analizė LT'!J287+'Indeno analizė LT'!J316</f>
        <v>0</v>
      </c>
      <c r="K11" s="10">
        <f>'Indeno analizė LT'!K287+'Indeno analizė LT'!K316</f>
        <v>0</v>
      </c>
      <c r="L11" s="10">
        <f>'Indeno analizė LT'!L287+'Indeno analizė LT'!L316</f>
        <v>0</v>
      </c>
      <c r="M11" s="10">
        <f>'Indeno analizė LT'!M287+'Indeno analizė LT'!M316</f>
        <v>0</v>
      </c>
      <c r="N11" s="10">
        <f>'Indeno analizė LT'!N287+'Indeno analizė LT'!N316</f>
        <v>0</v>
      </c>
      <c r="O11" s="10">
        <f>'Indeno analizė LT'!O287+'Indeno analizė LT'!O316</f>
        <v>0</v>
      </c>
      <c r="P11" s="10">
        <f>'Indeno analizė LT'!P287+'Indeno analizė LT'!P316</f>
        <v>0</v>
      </c>
      <c r="Q11" s="10">
        <f>'Indeno analizė LT'!Q287+'Indeno analizė LT'!Q316</f>
        <v>0</v>
      </c>
      <c r="R11" s="10">
        <f>'Indeno analizė LT'!R287+'Indeno analizė LT'!R316</f>
        <v>0</v>
      </c>
      <c r="S11" s="10">
        <f>'Indeno analizė LT'!S287+'Indeno analizė LT'!S316</f>
        <v>0</v>
      </c>
      <c r="T11" s="10">
        <f>'Indeno analizė LT'!T287+'Indeno analizė LT'!T316</f>
        <v>0</v>
      </c>
      <c r="U11" s="10">
        <f>'Indeno analizė LT'!U287+'Indeno analizė LT'!U316</f>
        <v>0</v>
      </c>
      <c r="V11" s="10">
        <f>'Indeno analizė LT'!V287+'Indeno analizė LT'!V316</f>
        <v>0</v>
      </c>
      <c r="W11" s="10">
        <f>'Indeno analizė LT'!W287+'Indeno analizė LT'!W316</f>
        <v>0</v>
      </c>
      <c r="X11" s="10">
        <f>'Indeno analizė LT'!X287+'Indeno analizė LT'!X316</f>
        <v>0</v>
      </c>
      <c r="Y11" s="10">
        <f>'Indeno analizė LT'!Y287+'Indeno analizė LT'!Y316</f>
        <v>0</v>
      </c>
      <c r="Z11" s="10">
        <f>'Indeno analizė LT'!Z287+'Indeno analizė LT'!Z316</f>
        <v>0</v>
      </c>
      <c r="AA11" s="10">
        <f>'Indeno analizė LT'!AA287+'Indeno analizė LT'!AA316</f>
        <v>0</v>
      </c>
      <c r="AB11" s="10">
        <f>'Indeno analizė LT'!AB287+'Indeno analizė LT'!AB316</f>
        <v>0</v>
      </c>
      <c r="AC11" s="10">
        <f>'Indeno analizė LT'!AC287+'Indeno analizė LT'!AC316</f>
        <v>0</v>
      </c>
      <c r="AD11" s="10">
        <f>'Indeno analizė LT'!AD287+'Indeno analizė LT'!AD316</f>
        <v>0</v>
      </c>
      <c r="AE11" s="10">
        <f>'Indeno analizė LT'!AE287+'Indeno analizė LT'!AE316</f>
        <v>0</v>
      </c>
      <c r="AF11" s="10">
        <f>'Indeno analizė LT'!AF287+'Indeno analizė LT'!AF316</f>
        <v>0</v>
      </c>
      <c r="AG11" s="10">
        <f>'Indeno analizė LT'!AG287+'Indeno analizė LT'!AG316</f>
        <v>0</v>
      </c>
      <c r="AH11" s="10">
        <f>'Indeno analizė LT'!AH287+'Indeno analizė LT'!AH316</f>
        <v>0</v>
      </c>
      <c r="AI11" s="10">
        <f>'Indeno analizė LT'!AI287+'Indeno analizė LT'!AI316</f>
        <v>0</v>
      </c>
      <c r="AJ11" s="10">
        <f>'Indeno analizė LT'!AJ287+'Indeno analizė LT'!AJ316</f>
        <v>0</v>
      </c>
      <c r="AK11" s="10">
        <f>'Indeno analizė LT'!AK287+'Indeno analizė LT'!AK316</f>
        <v>0</v>
      </c>
      <c r="AL11" s="10">
        <f>'Indeno analizė LT'!AL287+'Indeno analizė LT'!AL316</f>
        <v>0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'Indeno analizė LT'!D377</f>
        <v>2.9E-11</v>
      </c>
      <c r="E13" s="10">
        <f>'Indeno analizė LT'!E377</f>
        <v>2.9E-11</v>
      </c>
      <c r="F13" s="10">
        <f>'Indeno analizė LT'!F377</f>
        <v>5.5680000000000002E-11</v>
      </c>
      <c r="G13" s="10">
        <f>'Indeno analizė LT'!G377</f>
        <v>2.1448400000000006E-9</v>
      </c>
      <c r="H13" s="10">
        <f>'Indeno analizė LT'!H377</f>
        <v>1.00224E-9</v>
      </c>
      <c r="I13" s="10">
        <f>'Indeno analizė LT'!I377</f>
        <v>9.9237999999999994E-11</v>
      </c>
      <c r="J13" s="10">
        <f>'Indeno analizė LT'!J377</f>
        <v>5.0344E-11</v>
      </c>
      <c r="K13" s="10">
        <f>'Indeno analizė LT'!K377</f>
        <v>4.6980000000000002E-11</v>
      </c>
      <c r="L13" s="10">
        <f>'Indeno analizė LT'!L377</f>
        <v>3.37328E-10</v>
      </c>
      <c r="M13" s="10">
        <f>'Indeno analizė LT'!M377</f>
        <v>1.1762400000000001E-10</v>
      </c>
      <c r="N13" s="10">
        <f>'Indeno analizė LT'!N377</f>
        <v>0</v>
      </c>
      <c r="O13" s="10">
        <f>'Indeno analizė LT'!O377</f>
        <v>0</v>
      </c>
      <c r="P13" s="10">
        <f>'Indeno analizė LT'!P377</f>
        <v>0</v>
      </c>
      <c r="Q13" s="10">
        <f>'Indeno analizė LT'!Q377</f>
        <v>0</v>
      </c>
      <c r="R13" s="10">
        <f>'Indeno analizė LT'!R377</f>
        <v>0</v>
      </c>
      <c r="S13" s="10">
        <f>'Indeno analizė LT'!S377</f>
        <v>0</v>
      </c>
      <c r="T13" s="10">
        <f>'Indeno analizė LT'!T377</f>
        <v>0</v>
      </c>
      <c r="U13" s="10">
        <f>'Indeno analizė LT'!U377</f>
        <v>0</v>
      </c>
      <c r="V13" s="10">
        <f>'Indeno analizė LT'!V377</f>
        <v>0</v>
      </c>
      <c r="W13" s="10">
        <f>'Indeno analizė LT'!W377</f>
        <v>0</v>
      </c>
      <c r="X13" s="10">
        <f>'Indeno analizė LT'!X377</f>
        <v>0</v>
      </c>
      <c r="Y13" s="10">
        <f>'Indeno analizė LT'!Y377</f>
        <v>1.2582000000000001E-10</v>
      </c>
      <c r="Z13" s="10">
        <f>'Indeno analizė LT'!Z377</f>
        <v>1.49202E-9</v>
      </c>
      <c r="AA13" s="10">
        <f>'Indeno analizė LT'!AA377</f>
        <v>2.2207200000000002E-9</v>
      </c>
      <c r="AB13" s="10">
        <f>'Indeno analizė LT'!AB377</f>
        <v>2.9043499999999998E-9</v>
      </c>
      <c r="AC13" s="10">
        <f>'Indeno analizė LT'!AC377</f>
        <v>3.6718499999999999E-9</v>
      </c>
      <c r="AD13" s="10">
        <f>'Indeno analizė LT'!AD377</f>
        <v>3.99688E-9</v>
      </c>
      <c r="AE13" s="10">
        <f>'Indeno analizė LT'!AE377</f>
        <v>3.9402600000000002E-9</v>
      </c>
      <c r="AF13" s="10">
        <f>'Indeno analizė LT'!AF377</f>
        <v>3.9884899999999997E-9</v>
      </c>
      <c r="AG13" s="10">
        <f>'Indeno analizė LT'!AG377</f>
        <v>5.1397499999999998E-9</v>
      </c>
      <c r="AH13" s="10">
        <f>'Indeno analizė LT'!AH377</f>
        <v>7.7222000000000005E-9</v>
      </c>
      <c r="AI13" s="10">
        <f>'Indeno analizė LT'!AI377</f>
        <v>9.5214299999999995E-9</v>
      </c>
      <c r="AJ13" s="10">
        <f>'Indeno analizė LT'!AJ377</f>
        <v>1.0748200000000001E-8</v>
      </c>
      <c r="AK13" s="10">
        <f>'Indeno analizė LT'!AK377</f>
        <v>1.37354E-8</v>
      </c>
      <c r="AL13" s="10">
        <f>'Indeno analizė LT'!AL377</f>
        <v>1.5762100000000001E-8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2.5150117197856661</v>
      </c>
      <c r="E15" s="10">
        <f t="shared" ref="E15:R15" si="0">SUM(E6:E14)</f>
        <v>2.6587601485571666</v>
      </c>
      <c r="F15" s="10">
        <f t="shared" si="0"/>
        <v>1.2970892632358799</v>
      </c>
      <c r="G15" s="10">
        <f t="shared" si="0"/>
        <v>1.5926170326885731</v>
      </c>
      <c r="H15" s="10">
        <f t="shared" si="0"/>
        <v>1.4672244078952399</v>
      </c>
      <c r="I15" s="10">
        <f t="shared" si="0"/>
        <v>1.4387668262773377</v>
      </c>
      <c r="J15" s="10">
        <f t="shared" si="0"/>
        <v>1.565659639048411</v>
      </c>
      <c r="K15" s="10">
        <f t="shared" si="0"/>
        <v>1.57166948382118</v>
      </c>
      <c r="L15" s="10">
        <f t="shared" si="0"/>
        <v>1.5513824688729947</v>
      </c>
      <c r="M15" s="10">
        <f t="shared" si="0"/>
        <v>1.5924011625851571</v>
      </c>
      <c r="N15" s="10">
        <f t="shared" si="0"/>
        <v>1.5897520004073999</v>
      </c>
      <c r="O15" s="10">
        <f t="shared" si="0"/>
        <v>1.6229176242107</v>
      </c>
      <c r="P15" s="10">
        <f t="shared" si="0"/>
        <v>1.6350328698562999</v>
      </c>
      <c r="Q15" s="10">
        <f t="shared" si="0"/>
        <v>1.6808218069368999</v>
      </c>
      <c r="R15" s="10">
        <f t="shared" si="0"/>
        <v>1.6953889963739999</v>
      </c>
      <c r="S15" s="10">
        <f>SUM(S6:S14)</f>
        <v>1.7506405877039999</v>
      </c>
      <c r="T15" s="10">
        <f t="shared" ref="T15:AL15" si="1">SUM(T6:T14)</f>
        <v>1.8192411568319999</v>
      </c>
      <c r="U15" s="10">
        <f t="shared" si="1"/>
        <v>1.7333794495520001</v>
      </c>
      <c r="V15" s="10">
        <f t="shared" si="1"/>
        <v>1.7558684249920005</v>
      </c>
      <c r="W15" s="10">
        <f t="shared" si="1"/>
        <v>1.7353103522640003</v>
      </c>
      <c r="X15" s="10">
        <f t="shared" si="1"/>
        <v>1.7493999971320002</v>
      </c>
      <c r="Y15" s="10">
        <f t="shared" si="1"/>
        <v>1.6941315694778198</v>
      </c>
      <c r="Z15" s="10">
        <f t="shared" si="1"/>
        <v>1.6721754580280201</v>
      </c>
      <c r="AA15" s="10">
        <f t="shared" si="1"/>
        <v>1.6181337669087199</v>
      </c>
      <c r="AB15" s="10">
        <f t="shared" si="1"/>
        <v>1.48555819575235</v>
      </c>
      <c r="AC15" s="10">
        <f t="shared" si="1"/>
        <v>1.4058167986558499</v>
      </c>
      <c r="AD15" s="10">
        <f t="shared" si="1"/>
        <v>1.3755283708208799</v>
      </c>
      <c r="AE15" s="10">
        <f t="shared" si="1"/>
        <v>1.3710280925162597</v>
      </c>
      <c r="AF15" s="10">
        <f t="shared" si="1"/>
        <v>1.3616991802684904</v>
      </c>
      <c r="AG15" s="10">
        <f t="shared" si="1"/>
        <v>1.2638268342997501</v>
      </c>
      <c r="AH15" s="10">
        <f t="shared" si="1"/>
        <v>1.1930043176581999</v>
      </c>
      <c r="AI15" s="10">
        <f t="shared" si="1"/>
        <v>1.2251531511054303</v>
      </c>
      <c r="AJ15" s="10">
        <f t="shared" si="1"/>
        <v>1.1319635395162</v>
      </c>
      <c r="AK15" s="10">
        <f t="shared" si="1"/>
        <v>0.97671214969540021</v>
      </c>
      <c r="AL15" s="10">
        <f t="shared" si="1"/>
        <v>0.93656388768209997</v>
      </c>
    </row>
    <row r="16" spans="1:44" hidden="1" x14ac:dyDescent="0.4">
      <c r="C16" s="2" t="s">
        <v>292</v>
      </c>
      <c r="D16" s="10">
        <f>D15-'Indeno analizė LT'!D8</f>
        <v>0</v>
      </c>
      <c r="E16" s="10">
        <f>E15-'Indeno analizė LT'!E8</f>
        <v>0</v>
      </c>
      <c r="F16" s="10">
        <f>F15-'Indeno analizė LT'!F8</f>
        <v>0</v>
      </c>
      <c r="G16" s="10">
        <f>G15-'Indeno analizė LT'!G8</f>
        <v>0</v>
      </c>
      <c r="H16" s="10">
        <f>H15-'Indeno analizė LT'!H8</f>
        <v>0</v>
      </c>
      <c r="I16" s="10">
        <f>I15-'Indeno analizė LT'!I8</f>
        <v>0</v>
      </c>
      <c r="J16" s="10">
        <f>J15-'Indeno analizė LT'!J8</f>
        <v>0</v>
      </c>
      <c r="K16" s="10">
        <f>K15-'Indeno analizė LT'!K8</f>
        <v>0</v>
      </c>
      <c r="L16" s="10">
        <f>L15-'Indeno analizė LT'!L8</f>
        <v>0</v>
      </c>
      <c r="M16" s="10">
        <f>M15-'Indeno analizė LT'!M8</f>
        <v>0</v>
      </c>
      <c r="N16" s="10">
        <f>N15-'Indeno analizė LT'!N8</f>
        <v>0</v>
      </c>
      <c r="O16" s="10">
        <f>O15-'Indeno analizė LT'!O8</f>
        <v>0</v>
      </c>
      <c r="P16" s="10">
        <f>P15-'Indeno analizė LT'!P8</f>
        <v>0</v>
      </c>
      <c r="Q16" s="10">
        <f>Q15-'Indeno analizė LT'!Q8</f>
        <v>0</v>
      </c>
      <c r="R16" s="10">
        <f>R15-'Indeno analizė LT'!R8</f>
        <v>0</v>
      </c>
      <c r="S16" s="10">
        <f>S15-'Indeno analizė LT'!S8</f>
        <v>0</v>
      </c>
      <c r="T16" s="10">
        <f>T15-'Indeno analizė LT'!T8</f>
        <v>0</v>
      </c>
      <c r="U16" s="10">
        <f>U15-'Indeno analizė LT'!U8</f>
        <v>0</v>
      </c>
      <c r="V16" s="10">
        <f>V15-'Indeno analizė LT'!V8</f>
        <v>0</v>
      </c>
      <c r="W16" s="10">
        <f>W15-'Indeno analizė LT'!W8</f>
        <v>0</v>
      </c>
      <c r="X16" s="10">
        <f>X15-'Indeno analizė LT'!X8</f>
        <v>0</v>
      </c>
      <c r="Y16" s="10">
        <f>Y15-'Indeno analizė LT'!Y8</f>
        <v>0</v>
      </c>
      <c r="Z16" s="10">
        <f>Z15-'Indeno analizė LT'!Z8</f>
        <v>0</v>
      </c>
      <c r="AA16" s="10">
        <f>AA15-'Indeno analizė LT'!AA8</f>
        <v>0</v>
      </c>
      <c r="AB16" s="10">
        <f>AB15-'Indeno analizė LT'!AB8</f>
        <v>0</v>
      </c>
      <c r="AC16" s="10">
        <f>AC15-'Indeno analizė LT'!AC8</f>
        <v>0</v>
      </c>
      <c r="AD16" s="10">
        <f>AD15-'Indeno analizė LT'!AD8</f>
        <v>0</v>
      </c>
      <c r="AE16" s="10">
        <f>AE15-'Indeno analizė LT'!AE8</f>
        <v>0</v>
      </c>
      <c r="AF16" s="10">
        <f>AF15-'Indeno analizė LT'!AF8</f>
        <v>0</v>
      </c>
      <c r="AG16" s="10">
        <f>AG15-'Indeno analizė LT'!AG8</f>
        <v>0</v>
      </c>
      <c r="AH16" s="10">
        <f>AH15-'Indeno analizė LT'!AH8</f>
        <v>0</v>
      </c>
      <c r="AI16" s="10">
        <f>AI15-'Indeno analizė LT'!AI8</f>
        <v>0</v>
      </c>
      <c r="AJ16" s="10">
        <f>AJ15-'Indeno analizė LT'!AJ8</f>
        <v>0</v>
      </c>
      <c r="AK16" s="10">
        <f>AK15-'Indeno analizė LT'!AK8</f>
        <v>0</v>
      </c>
      <c r="AL16" s="10">
        <f>AL15-'Indeno analizė LT'!AL8</f>
        <v>0</v>
      </c>
    </row>
    <row r="19" spans="1:38" ht="20" x14ac:dyDescent="0.4">
      <c r="A19" s="44" t="s">
        <v>321</v>
      </c>
    </row>
    <row r="21" spans="1:38" x14ac:dyDescent="0.4">
      <c r="C21" s="2" t="s">
        <v>28</v>
      </c>
      <c r="D21" s="24">
        <f t="shared" ref="D21:AI28" si="2">D6/D$15</f>
        <v>0.99238620587131965</v>
      </c>
      <c r="E21" s="24">
        <f t="shared" si="2"/>
        <v>0.99179092609425068</v>
      </c>
      <c r="F21" s="24">
        <f t="shared" si="2"/>
        <v>0.98959090124437754</v>
      </c>
      <c r="G21" s="24">
        <f t="shared" si="2"/>
        <v>0.9935299381602255</v>
      </c>
      <c r="H21" s="24">
        <f t="shared" si="2"/>
        <v>0.99446752940343697</v>
      </c>
      <c r="I21" s="24">
        <f t="shared" si="2"/>
        <v>0.9923378513627108</v>
      </c>
      <c r="J21" s="24">
        <f t="shared" si="2"/>
        <v>0.99223941925475212</v>
      </c>
      <c r="K21" s="24">
        <f t="shared" si="2"/>
        <v>0.99168127016795371</v>
      </c>
      <c r="L21" s="24">
        <f t="shared" si="2"/>
        <v>0.99135746333221442</v>
      </c>
      <c r="M21" s="24">
        <f t="shared" si="2"/>
        <v>0.99312204497051693</v>
      </c>
      <c r="N21" s="24">
        <f t="shared" si="2"/>
        <v>0.9942470332447727</v>
      </c>
      <c r="O21" s="24">
        <f t="shared" si="2"/>
        <v>0.99409764607408291</v>
      </c>
      <c r="P21" s="24">
        <f t="shared" si="2"/>
        <v>0.9942200000804079</v>
      </c>
      <c r="Q21" s="24">
        <f t="shared" si="2"/>
        <v>0.99440645825863394</v>
      </c>
      <c r="R21" s="24">
        <f t="shared" si="2"/>
        <v>0.99394442048641496</v>
      </c>
      <c r="S21" s="24">
        <f t="shared" si="2"/>
        <v>0.99415086238950412</v>
      </c>
      <c r="T21" s="24">
        <f t="shared" si="2"/>
        <v>0.99378065585779585</v>
      </c>
      <c r="U21" s="24">
        <f t="shared" si="2"/>
        <v>0.99101943342179155</v>
      </c>
      <c r="V21" s="24">
        <f t="shared" si="2"/>
        <v>0.99111367641794046</v>
      </c>
      <c r="W21" s="24">
        <f t="shared" si="2"/>
        <v>0.99282505734622284</v>
      </c>
      <c r="X21" s="24">
        <f t="shared" si="2"/>
        <v>0.99109350253941708</v>
      </c>
      <c r="Y21" s="24">
        <f t="shared" si="2"/>
        <v>0.99052696392242634</v>
      </c>
      <c r="Z21" s="24">
        <f t="shared" si="2"/>
        <v>0.98969721870673977</v>
      </c>
      <c r="AA21" s="24">
        <f t="shared" si="2"/>
        <v>0.98852272458030499</v>
      </c>
      <c r="AB21" s="24">
        <f t="shared" si="2"/>
        <v>0.98585858446177477</v>
      </c>
      <c r="AC21" s="24">
        <f t="shared" si="2"/>
        <v>0.98314503093254713</v>
      </c>
      <c r="AD21" s="24">
        <f t="shared" si="2"/>
        <v>0.98009094439503486</v>
      </c>
      <c r="AE21" s="24">
        <f t="shared" si="2"/>
        <v>0.97824275616299516</v>
      </c>
      <c r="AF21" s="24">
        <f t="shared" si="2"/>
        <v>0.97716358376425061</v>
      </c>
      <c r="AG21" s="24">
        <f t="shared" si="2"/>
        <v>0.97429526465328631</v>
      </c>
      <c r="AH21" s="24">
        <f t="shared" si="2"/>
        <v>0.97548263889303033</v>
      </c>
      <c r="AI21" s="24">
        <f t="shared" si="2"/>
        <v>0.97582934747487582</v>
      </c>
      <c r="AJ21" s="24">
        <f t="shared" ref="AJ21:AL23" si="3">AJ6/AJ$15</f>
        <v>0.97583505248950764</v>
      </c>
      <c r="AK21" s="24">
        <f t="shared" si="3"/>
        <v>0.9719853493130669</v>
      </c>
      <c r="AL21" s="24">
        <f t="shared" si="3"/>
        <v>0.97047933830704713</v>
      </c>
    </row>
    <row r="22" spans="1:38" x14ac:dyDescent="0.4">
      <c r="C22" s="2" t="s">
        <v>66</v>
      </c>
      <c r="D22" s="24">
        <f t="shared" si="2"/>
        <v>1.4830944804972429E-5</v>
      </c>
      <c r="E22" s="24">
        <f t="shared" si="2"/>
        <v>1.2637469392729449E-5</v>
      </c>
      <c r="F22" s="24">
        <f t="shared" si="2"/>
        <v>1.3414651167947993E-5</v>
      </c>
      <c r="G22" s="24">
        <f t="shared" si="2"/>
        <v>1.8522971558454097E-5</v>
      </c>
      <c r="H22" s="24">
        <f t="shared" si="2"/>
        <v>1.635741599639038E-5</v>
      </c>
      <c r="I22" s="24">
        <f t="shared" si="2"/>
        <v>1.8418550883999769E-5</v>
      </c>
      <c r="J22" s="24">
        <f t="shared" si="2"/>
        <v>2.4590274309810933E-5</v>
      </c>
      <c r="K22" s="24">
        <f t="shared" si="2"/>
        <v>3.2131437633579293E-5</v>
      </c>
      <c r="L22" s="24">
        <f t="shared" si="2"/>
        <v>3.912639289013988E-5</v>
      </c>
      <c r="M22" s="24">
        <f t="shared" si="2"/>
        <v>2.4930903677280481E-5</v>
      </c>
      <c r="N22" s="24">
        <f t="shared" si="2"/>
        <v>3.2709504367142894E-5</v>
      </c>
      <c r="O22" s="24">
        <f t="shared" si="2"/>
        <v>4.0051324251046016E-5</v>
      </c>
      <c r="P22" s="24">
        <f t="shared" si="2"/>
        <v>3.5289810415292234E-5</v>
      </c>
      <c r="Q22" s="24">
        <f t="shared" si="2"/>
        <v>3.5518339751193631E-5</v>
      </c>
      <c r="R22" s="24">
        <f t="shared" si="2"/>
        <v>4.2881014419396712E-5</v>
      </c>
      <c r="S22" s="24">
        <f t="shared" si="2"/>
        <v>4.2727216840152035E-5</v>
      </c>
      <c r="T22" s="24">
        <f t="shared" si="2"/>
        <v>3.490466327761514E-5</v>
      </c>
      <c r="U22" s="24">
        <f t="shared" si="2"/>
        <v>3.5018299089497224E-5</v>
      </c>
      <c r="V22" s="24">
        <f t="shared" si="2"/>
        <v>4.4479414794622673E-5</v>
      </c>
      <c r="W22" s="24">
        <f t="shared" si="2"/>
        <v>4.2586042262460535E-5</v>
      </c>
      <c r="X22" s="24">
        <f t="shared" si="2"/>
        <v>4.1842917640336964E-5</v>
      </c>
      <c r="Y22" s="24">
        <f t="shared" si="2"/>
        <v>4.3503114709512478E-5</v>
      </c>
      <c r="Z22" s="24">
        <f t="shared" si="2"/>
        <v>3.8991123621016249E-5</v>
      </c>
      <c r="AA22" s="24">
        <f t="shared" si="2"/>
        <v>4.3877707425658811E-5</v>
      </c>
      <c r="AB22" s="24">
        <f t="shared" si="2"/>
        <v>4.5100892170749555E-5</v>
      </c>
      <c r="AC22" s="24">
        <f t="shared" si="2"/>
        <v>5.0575580024353935E-5</v>
      </c>
      <c r="AD22" s="24">
        <f t="shared" si="2"/>
        <v>5.7214377885229569E-5</v>
      </c>
      <c r="AE22" s="24">
        <f t="shared" si="2"/>
        <v>5.3901156660014664E-5</v>
      </c>
      <c r="AF22" s="24">
        <f t="shared" si="2"/>
        <v>5.5298557193192164E-5</v>
      </c>
      <c r="AG22" s="24">
        <f t="shared" si="2"/>
        <v>5.9660072055501941E-5</v>
      </c>
      <c r="AH22" s="24">
        <f t="shared" si="2"/>
        <v>5.3143143793855345E-5</v>
      </c>
      <c r="AI22" s="24">
        <f t="shared" si="2"/>
        <v>5.6237867027345072E-5</v>
      </c>
      <c r="AJ22" s="24">
        <f t="shared" si="3"/>
        <v>5.7422344210645623E-5</v>
      </c>
      <c r="AK22" s="24">
        <f t="shared" si="3"/>
        <v>7.2897629073422087E-5</v>
      </c>
      <c r="AL22" s="24">
        <f t="shared" si="3"/>
        <v>7.2071965284776896E-5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  <c r="AK23" s="24">
        <f t="shared" si="3"/>
        <v>0</v>
      </c>
    </row>
    <row r="24" spans="1:38" x14ac:dyDescent="0.4">
      <c r="C24" s="2" t="s">
        <v>118</v>
      </c>
      <c r="D24" s="24">
        <f t="shared" si="2"/>
        <v>1.8590238088692184E-7</v>
      </c>
      <c r="E24" s="24">
        <f t="shared" si="2"/>
        <v>1.7585138957359161E-7</v>
      </c>
      <c r="F24" s="24">
        <f t="shared" si="2"/>
        <v>3.2441252265880303E-7</v>
      </c>
      <c r="G24" s="24">
        <f t="shared" si="2"/>
        <v>3.2292843965452046E-7</v>
      </c>
      <c r="H24" s="24">
        <f t="shared" si="2"/>
        <v>2.867945746647125E-7</v>
      </c>
      <c r="I24" s="24">
        <f t="shared" si="2"/>
        <v>2.9246712692754833E-7</v>
      </c>
      <c r="J24" s="24">
        <f t="shared" si="2"/>
        <v>2.9862599444080695E-7</v>
      </c>
      <c r="K24" s="24">
        <f t="shared" si="2"/>
        <v>3.5698090837515764E-7</v>
      </c>
      <c r="L24" s="24">
        <f t="shared" si="2"/>
        <v>3.9178647358843237E-7</v>
      </c>
      <c r="M24" s="24">
        <f t="shared" si="2"/>
        <v>4.1105554850932803E-7</v>
      </c>
      <c r="N24" s="24">
        <f t="shared" si="2"/>
        <v>4.326410659170374E-7</v>
      </c>
      <c r="O24" s="24">
        <f t="shared" si="2"/>
        <v>6.5412562175871451E-7</v>
      </c>
      <c r="P24" s="24">
        <f t="shared" si="2"/>
        <v>6.6234264764058148E-7</v>
      </c>
      <c r="Q24" s="24">
        <f t="shared" si="2"/>
        <v>5.9346683621260738E-7</v>
      </c>
      <c r="R24" s="24">
        <f t="shared" si="2"/>
        <v>6.3372358927531195E-7</v>
      </c>
      <c r="S24" s="24">
        <f t="shared" si="2"/>
        <v>5.3563478796628236E-7</v>
      </c>
      <c r="T24" s="24">
        <f t="shared" si="2"/>
        <v>5.4244155388307881E-7</v>
      </c>
      <c r="U24" s="24">
        <f t="shared" si="2"/>
        <v>5.9395650517611279E-7</v>
      </c>
      <c r="V24" s="24">
        <f t="shared" si="2"/>
        <v>6.3500885609072887E-7</v>
      </c>
      <c r="W24" s="24">
        <f t="shared" si="2"/>
        <v>4.9113059164781689E-7</v>
      </c>
      <c r="X24" s="24">
        <f t="shared" si="2"/>
        <v>4.7252315156922159E-7</v>
      </c>
      <c r="Y24" s="24">
        <f t="shared" si="2"/>
        <v>5.131549495107746E-7</v>
      </c>
      <c r="Z24" s="24">
        <f t="shared" si="2"/>
        <v>5.1222854389341683E-7</v>
      </c>
      <c r="AA24" s="24">
        <f t="shared" si="2"/>
        <v>4.7257403290017158E-7</v>
      </c>
      <c r="AB24" s="24">
        <f t="shared" si="2"/>
        <v>6.0101852795327451E-7</v>
      </c>
      <c r="AC24" s="24">
        <f t="shared" si="2"/>
        <v>6.3662918301710801E-7</v>
      </c>
      <c r="AD24" s="24">
        <f t="shared" si="2"/>
        <v>5.5747596070474284E-7</v>
      </c>
      <c r="AE24" s="24">
        <f t="shared" si="2"/>
        <v>6.4810925819119334E-7</v>
      </c>
      <c r="AF24" s="24">
        <f t="shared" si="2"/>
        <v>7.5294162973487472E-7</v>
      </c>
      <c r="AG24" s="24">
        <f t="shared" si="2"/>
        <v>7.3519565717626236E-7</v>
      </c>
      <c r="AH24" s="24">
        <f t="shared" si="2"/>
        <v>7.627264935521382E-7</v>
      </c>
      <c r="AI24" s="24">
        <f t="shared" si="2"/>
        <v>6.86921467116708E-7</v>
      </c>
      <c r="AJ24" s="24">
        <f t="shared" ref="AJ24:AL24" si="4">AJ9/AJ$15</f>
        <v>7.3215079025797464E-7</v>
      </c>
      <c r="AK24" s="24">
        <f t="shared" si="4"/>
        <v>1.0606605030182913E-6</v>
      </c>
      <c r="AL24" s="24">
        <f t="shared" si="4"/>
        <v>5.0174900632033123E-7</v>
      </c>
    </row>
    <row r="25" spans="1:38" x14ac:dyDescent="0.4">
      <c r="C25" s="2" t="s">
        <v>90</v>
      </c>
      <c r="D25" s="24">
        <f t="shared" si="2"/>
        <v>7.5987772699638457E-3</v>
      </c>
      <c r="E25" s="24">
        <f t="shared" si="2"/>
        <v>8.1962605740596196E-3</v>
      </c>
      <c r="F25" s="24">
        <f t="shared" si="2"/>
        <v>1.0395359649005086E-2</v>
      </c>
      <c r="G25" s="24">
        <f t="shared" si="2"/>
        <v>6.4512145930371214E-3</v>
      </c>
      <c r="H25" s="24">
        <f t="shared" si="2"/>
        <v>5.5158257029062716E-3</v>
      </c>
      <c r="I25" s="24">
        <f t="shared" si="2"/>
        <v>7.6434375503040596E-3</v>
      </c>
      <c r="J25" s="24">
        <f t="shared" si="2"/>
        <v>7.7356918127883777E-3</v>
      </c>
      <c r="K25" s="24">
        <f t="shared" si="2"/>
        <v>8.2862413836125269E-3</v>
      </c>
      <c r="L25" s="24">
        <f t="shared" si="2"/>
        <v>8.6030182709848774E-3</v>
      </c>
      <c r="M25" s="24">
        <f t="shared" si="2"/>
        <v>6.8526129963915119E-3</v>
      </c>
      <c r="N25" s="24">
        <f t="shared" si="2"/>
        <v>5.7198246097943228E-3</v>
      </c>
      <c r="O25" s="24">
        <f t="shared" si="2"/>
        <v>5.861648476044248E-3</v>
      </c>
      <c r="P25" s="24">
        <f t="shared" si="2"/>
        <v>5.7440477665292563E-3</v>
      </c>
      <c r="Q25" s="24">
        <f t="shared" si="2"/>
        <v>5.5574299347787293E-3</v>
      </c>
      <c r="R25" s="24">
        <f t="shared" si="2"/>
        <v>6.0120647755764296E-3</v>
      </c>
      <c r="S25" s="24">
        <f t="shared" si="2"/>
        <v>5.8058747588677186E-3</v>
      </c>
      <c r="T25" s="24">
        <f t="shared" si="2"/>
        <v>6.1838970373727627E-3</v>
      </c>
      <c r="U25" s="24">
        <f t="shared" si="2"/>
        <v>8.944954322613748E-3</v>
      </c>
      <c r="V25" s="24">
        <f t="shared" si="2"/>
        <v>8.8412091584087367E-3</v>
      </c>
      <c r="W25" s="24">
        <f t="shared" si="2"/>
        <v>7.1318654809230256E-3</v>
      </c>
      <c r="X25" s="24">
        <f t="shared" si="2"/>
        <v>8.8641820197910559E-3</v>
      </c>
      <c r="Y25" s="24">
        <f t="shared" si="2"/>
        <v>9.4290197336465709E-3</v>
      </c>
      <c r="Z25" s="24">
        <f t="shared" si="2"/>
        <v>1.0263277048832528E-2</v>
      </c>
      <c r="AA25" s="24">
        <f t="shared" si="2"/>
        <v>1.1432923765840675E-2</v>
      </c>
      <c r="AB25" s="24">
        <f t="shared" si="2"/>
        <v>1.4095711672470085E-2</v>
      </c>
      <c r="AC25" s="24">
        <f t="shared" si="2"/>
        <v>1.6803754246347582E-2</v>
      </c>
      <c r="AD25" s="24">
        <f t="shared" si="2"/>
        <v>1.9851280845413957E-2</v>
      </c>
      <c r="AE25" s="24">
        <f t="shared" si="2"/>
        <v>2.1702691697141226E-2</v>
      </c>
      <c r="AF25" s="24">
        <f t="shared" si="2"/>
        <v>2.2780361807872788E-2</v>
      </c>
      <c r="AG25" s="24">
        <f t="shared" si="2"/>
        <v>2.5644336012185909E-2</v>
      </c>
      <c r="AH25" s="24">
        <f t="shared" si="2"/>
        <v>2.446344876378026E-2</v>
      </c>
      <c r="AI25" s="24">
        <f t="shared" si="2"/>
        <v>2.4113719965005158E-2</v>
      </c>
      <c r="AJ25" s="24">
        <f t="shared" ref="AJ25:AL26" si="5">AJ10/AJ$15</f>
        <v>2.4106783520309198E-2</v>
      </c>
      <c r="AK25" s="24">
        <f t="shared" si="5"/>
        <v>2.7940678334461927E-2</v>
      </c>
      <c r="AL25" s="24">
        <f t="shared" si="5"/>
        <v>2.9448071148950324E-2</v>
      </c>
    </row>
    <row r="26" spans="1:38" x14ac:dyDescent="0.4">
      <c r="C26" s="2" t="s">
        <v>217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>
        <f t="shared" si="2"/>
        <v>0</v>
      </c>
      <c r="H26" s="24">
        <f t="shared" si="2"/>
        <v>0</v>
      </c>
      <c r="I26" s="24">
        <f t="shared" si="2"/>
        <v>0</v>
      </c>
      <c r="J26" s="24">
        <f t="shared" si="2"/>
        <v>0</v>
      </c>
      <c r="K26" s="24">
        <f t="shared" si="2"/>
        <v>0</v>
      </c>
      <c r="L26" s="24">
        <f t="shared" si="2"/>
        <v>0</v>
      </c>
      <c r="M26" s="24">
        <f t="shared" si="2"/>
        <v>0</v>
      </c>
      <c r="N26" s="24">
        <f t="shared" si="2"/>
        <v>0</v>
      </c>
      <c r="O26" s="24">
        <f t="shared" si="2"/>
        <v>0</v>
      </c>
      <c r="P26" s="24">
        <f t="shared" si="2"/>
        <v>0</v>
      </c>
      <c r="Q26" s="24">
        <f t="shared" si="2"/>
        <v>0</v>
      </c>
      <c r="R26" s="24">
        <f t="shared" si="2"/>
        <v>0</v>
      </c>
      <c r="S26" s="24">
        <f t="shared" si="2"/>
        <v>0</v>
      </c>
      <c r="T26" s="24">
        <f t="shared" si="2"/>
        <v>0</v>
      </c>
      <c r="U26" s="24">
        <f t="shared" si="2"/>
        <v>0</v>
      </c>
      <c r="V26" s="24">
        <f t="shared" si="2"/>
        <v>0</v>
      </c>
      <c r="W26" s="24">
        <f t="shared" si="2"/>
        <v>0</v>
      </c>
      <c r="X26" s="24">
        <f t="shared" si="2"/>
        <v>0</v>
      </c>
      <c r="Y26" s="24">
        <f t="shared" si="2"/>
        <v>0</v>
      </c>
      <c r="Z26" s="24">
        <f t="shared" si="2"/>
        <v>0</v>
      </c>
      <c r="AA26" s="24">
        <f t="shared" si="2"/>
        <v>0</v>
      </c>
      <c r="AB26" s="24">
        <f t="shared" si="2"/>
        <v>0</v>
      </c>
      <c r="AC26" s="24">
        <f t="shared" si="2"/>
        <v>0</v>
      </c>
      <c r="AD26" s="24">
        <f t="shared" si="2"/>
        <v>0</v>
      </c>
      <c r="AE26" s="24">
        <f t="shared" si="2"/>
        <v>0</v>
      </c>
      <c r="AF26" s="24">
        <f t="shared" si="2"/>
        <v>0</v>
      </c>
      <c r="AG26" s="24">
        <f t="shared" si="2"/>
        <v>0</v>
      </c>
      <c r="AH26" s="24">
        <f t="shared" si="2"/>
        <v>0</v>
      </c>
      <c r="AI26" s="24">
        <f t="shared" si="2"/>
        <v>0</v>
      </c>
      <c r="AJ26" s="24">
        <f t="shared" si="5"/>
        <v>0</v>
      </c>
      <c r="AK26" s="24">
        <f t="shared" si="5"/>
        <v>0</v>
      </c>
      <c r="AL26" s="24">
        <f t="shared" si="5"/>
        <v>0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261</v>
      </c>
      <c r="D28" s="24">
        <f t="shared" si="2"/>
        <v>1.1530761376520119E-11</v>
      </c>
      <c r="E28" s="24">
        <f t="shared" si="2"/>
        <v>1.0907339654439108E-11</v>
      </c>
      <c r="F28" s="24">
        <f t="shared" si="2"/>
        <v>4.2926883737433582E-11</v>
      </c>
      <c r="G28" s="24">
        <f t="shared" si="2"/>
        <v>1.3467393327943966E-9</v>
      </c>
      <c r="H28" s="24">
        <f t="shared" si="2"/>
        <v>6.8308569200926224E-10</v>
      </c>
      <c r="I28" s="24">
        <f t="shared" si="2"/>
        <v>6.8974345382127137E-11</v>
      </c>
      <c r="J28" s="24">
        <f t="shared" si="2"/>
        <v>3.2155136879301863E-11</v>
      </c>
      <c r="K28" s="24">
        <f t="shared" si="2"/>
        <v>2.9891780990605051E-11</v>
      </c>
      <c r="L28" s="24">
        <f t="shared" si="2"/>
        <v>2.1743703230387327E-10</v>
      </c>
      <c r="M28" s="24">
        <f t="shared" si="2"/>
        <v>7.3865808920313326E-11</v>
      </c>
      <c r="N28" s="24">
        <f t="shared" si="2"/>
        <v>0</v>
      </c>
      <c r="O28" s="24">
        <f t="shared" si="2"/>
        <v>0</v>
      </c>
      <c r="P28" s="24">
        <f t="shared" si="2"/>
        <v>0</v>
      </c>
      <c r="Q28" s="24">
        <f t="shared" si="2"/>
        <v>0</v>
      </c>
      <c r="R28" s="24">
        <f t="shared" si="2"/>
        <v>0</v>
      </c>
      <c r="S28" s="24">
        <f t="shared" si="2"/>
        <v>0</v>
      </c>
      <c r="T28" s="24">
        <f t="shared" si="2"/>
        <v>0</v>
      </c>
      <c r="U28" s="24">
        <f t="shared" si="2"/>
        <v>0</v>
      </c>
      <c r="V28" s="24">
        <f t="shared" si="2"/>
        <v>0</v>
      </c>
      <c r="W28" s="24">
        <f t="shared" si="2"/>
        <v>0</v>
      </c>
      <c r="X28" s="24">
        <f t="shared" si="2"/>
        <v>0</v>
      </c>
      <c r="Y28" s="24">
        <f t="shared" si="2"/>
        <v>7.426813965740652E-11</v>
      </c>
      <c r="Z28" s="24">
        <f t="shared" si="2"/>
        <v>8.9226282615074632E-10</v>
      </c>
      <c r="AA28" s="24">
        <f t="shared" si="2"/>
        <v>1.3723958089339301E-9</v>
      </c>
      <c r="AB28" s="24">
        <f t="shared" si="2"/>
        <v>1.9550563608375592E-9</v>
      </c>
      <c r="AC28" s="24">
        <f t="shared" si="2"/>
        <v>2.6118979396965401E-9</v>
      </c>
      <c r="AD28" s="24">
        <f t="shared" si="2"/>
        <v>2.9057052437346421E-9</v>
      </c>
      <c r="AE28" s="24">
        <f t="shared" si="2"/>
        <v>2.8739454877021571E-9</v>
      </c>
      <c r="AF28" s="24">
        <f t="shared" si="2"/>
        <v>2.9290536836583665E-9</v>
      </c>
      <c r="AG28" s="24">
        <f t="shared" si="2"/>
        <v>4.0668150576560486E-9</v>
      </c>
      <c r="AH28" s="24">
        <f t="shared" si="2"/>
        <v>6.472901971686274E-9</v>
      </c>
      <c r="AI28" s="24">
        <f t="shared" ref="AI28:AL28" si="6">AI13/AI$15</f>
        <v>7.771624299712253E-9</v>
      </c>
      <c r="AJ28" s="24">
        <f t="shared" si="6"/>
        <v>9.4951821545363289E-9</v>
      </c>
      <c r="AK28" s="24">
        <f t="shared" si="6"/>
        <v>1.4062894583919689E-8</v>
      </c>
      <c r="AL28" s="24">
        <f t="shared" si="6"/>
        <v>1.6829711466891585E-8</v>
      </c>
    </row>
    <row r="29" spans="1:38" hidden="1" x14ac:dyDescent="0.4">
      <c r="C29" s="2" t="s">
        <v>282</v>
      </c>
      <c r="D29" s="24">
        <f t="shared" ref="D29:AI29" si="7">D14/D$15</f>
        <v>0</v>
      </c>
      <c r="E29" s="24">
        <f t="shared" si="7"/>
        <v>0</v>
      </c>
      <c r="F29" s="24">
        <f t="shared" si="7"/>
        <v>0</v>
      </c>
      <c r="G29" s="24">
        <f t="shared" si="7"/>
        <v>0</v>
      </c>
      <c r="H29" s="24">
        <f t="shared" si="7"/>
        <v>0</v>
      </c>
      <c r="I29" s="24">
        <f t="shared" si="7"/>
        <v>0</v>
      </c>
      <c r="J29" s="24">
        <f t="shared" si="7"/>
        <v>0</v>
      </c>
      <c r="K29" s="24">
        <f t="shared" si="7"/>
        <v>0</v>
      </c>
      <c r="L29" s="24">
        <f t="shared" si="7"/>
        <v>0</v>
      </c>
      <c r="M29" s="24">
        <f t="shared" si="7"/>
        <v>0</v>
      </c>
      <c r="N29" s="24">
        <f t="shared" si="7"/>
        <v>0</v>
      </c>
      <c r="O29" s="24">
        <f t="shared" si="7"/>
        <v>0</v>
      </c>
      <c r="P29" s="24">
        <f t="shared" si="7"/>
        <v>0</v>
      </c>
      <c r="Q29" s="24">
        <f t="shared" si="7"/>
        <v>0</v>
      </c>
      <c r="R29" s="24">
        <f t="shared" si="7"/>
        <v>0</v>
      </c>
      <c r="S29" s="24">
        <f t="shared" si="7"/>
        <v>0</v>
      </c>
      <c r="T29" s="24">
        <f t="shared" si="7"/>
        <v>0</v>
      </c>
      <c r="U29" s="24">
        <f t="shared" si="7"/>
        <v>0</v>
      </c>
      <c r="V29" s="24">
        <f t="shared" si="7"/>
        <v>0</v>
      </c>
      <c r="W29" s="24">
        <f t="shared" si="7"/>
        <v>0</v>
      </c>
      <c r="X29" s="24">
        <f t="shared" si="7"/>
        <v>0</v>
      </c>
      <c r="Y29" s="24">
        <f t="shared" si="7"/>
        <v>0</v>
      </c>
      <c r="Z29" s="24">
        <f t="shared" si="7"/>
        <v>0</v>
      </c>
      <c r="AA29" s="24">
        <f t="shared" si="7"/>
        <v>0</v>
      </c>
      <c r="AB29" s="24">
        <f t="shared" si="7"/>
        <v>0</v>
      </c>
      <c r="AC29" s="24">
        <f t="shared" si="7"/>
        <v>0</v>
      </c>
      <c r="AD29" s="24">
        <f t="shared" si="7"/>
        <v>0</v>
      </c>
      <c r="AE29" s="24">
        <f t="shared" si="7"/>
        <v>0</v>
      </c>
      <c r="AF29" s="24">
        <f t="shared" si="7"/>
        <v>0</v>
      </c>
      <c r="AG29" s="24">
        <f t="shared" si="7"/>
        <v>0</v>
      </c>
      <c r="AH29" s="24">
        <f t="shared" si="7"/>
        <v>0</v>
      </c>
      <c r="AI29" s="24">
        <f t="shared" si="7"/>
        <v>0</v>
      </c>
    </row>
    <row r="46" spans="1:1" ht="20" x14ac:dyDescent="0.4">
      <c r="A46" s="44" t="s">
        <v>349</v>
      </c>
    </row>
    <row r="47" spans="1:1" ht="20" x14ac:dyDescent="0.4">
      <c r="A47" s="44"/>
    </row>
    <row r="49" spans="3:31" x14ac:dyDescent="0.4">
      <c r="D49" s="2" t="s">
        <v>307</v>
      </c>
      <c r="E49" s="2" t="s">
        <v>307</v>
      </c>
      <c r="F49" s="2" t="s">
        <v>307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'Indeno analizė LT'!AJ55</f>
        <v>0.97245700000000002</v>
      </c>
      <c r="E51" s="10">
        <f>'Indeno analizė LT'!AK55</f>
        <v>0.82116900000000004</v>
      </c>
      <c r="F51" s="10">
        <f>'Indeno analizė LT'!AL55</f>
        <v>0.79695099999999996</v>
      </c>
      <c r="G51" s="10"/>
      <c r="H51" s="24">
        <f t="shared" ref="H51:H56" si="8">D51/AJ$15</f>
        <v>0.85908862437002798</v>
      </c>
      <c r="I51" s="24">
        <f t="shared" ref="I51:J56" si="9">E51/AK$15</f>
        <v>0.84074821866001337</v>
      </c>
      <c r="J51" s="24">
        <f t="shared" si="9"/>
        <v>0.85093073786175155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38</v>
      </c>
      <c r="D52" s="10">
        <f>'Indeno analizė LT'!AJ33</f>
        <v>9.7697999999999993E-2</v>
      </c>
      <c r="E52" s="10">
        <f>'Indeno analizė LT'!AK33</f>
        <v>9.7654000000000005E-2</v>
      </c>
      <c r="F52" s="10">
        <f>'Indeno analizė LT'!AL33</f>
        <v>8.3382999999999999E-2</v>
      </c>
      <c r="G52" s="10"/>
      <c r="H52" s="24">
        <f t="shared" si="8"/>
        <v>8.6308433610640861E-2</v>
      </c>
      <c r="I52" s="24">
        <f t="shared" si="9"/>
        <v>9.9982374572134297E-2</v>
      </c>
      <c r="J52" s="24">
        <f t="shared" si="9"/>
        <v>8.9030765649489654E-2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97</v>
      </c>
      <c r="D53" s="10">
        <f>'Indeno analizė LT'!AJ138</f>
        <v>2.0209999999999999E-2</v>
      </c>
      <c r="E53" s="10">
        <f>'Indeno analizė LT'!AK138</f>
        <v>2.0060000000000001E-2</v>
      </c>
      <c r="F53" s="10">
        <f>'Indeno analizė LT'!AL138</f>
        <v>1.9130000000000001E-2</v>
      </c>
      <c r="G53" s="10"/>
      <c r="H53" s="24">
        <f t="shared" si="8"/>
        <v>1.7853931946109972E-2</v>
      </c>
      <c r="I53" s="24">
        <f t="shared" si="9"/>
        <v>2.0538292685573698E-2</v>
      </c>
      <c r="J53" s="24">
        <f t="shared" si="9"/>
        <v>2.0425728828115292E-2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60</v>
      </c>
      <c r="D54" s="10">
        <f>'Indeno analizė LT'!AJ62</f>
        <v>1.2382000000000001E-2</v>
      </c>
      <c r="E54" s="10">
        <f>'Indeno analizė LT'!AK62</f>
        <v>9.6769999999999998E-3</v>
      </c>
      <c r="F54" s="10">
        <f>'Indeno analizė LT'!AL62</f>
        <v>7.1650000000000004E-3</v>
      </c>
      <c r="G54" s="10"/>
      <c r="H54" s="24">
        <f t="shared" si="8"/>
        <v>1.093851486178791E-2</v>
      </c>
      <c r="I54" s="24">
        <f t="shared" si="9"/>
        <v>9.9077297267346296E-3</v>
      </c>
      <c r="J54" s="24">
        <f t="shared" si="9"/>
        <v>7.6503056483766887E-3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300</v>
      </c>
      <c r="D55" s="10">
        <f>'Indeno analizė LT'!AJ52</f>
        <v>7.228E-3</v>
      </c>
      <c r="E55" s="10">
        <f>'Indeno analizė LT'!AK52</f>
        <v>6.6509999999999998E-3</v>
      </c>
      <c r="F55" s="10">
        <f>'Indeno analizė LT'!AL52</f>
        <v>6.4570000000000001E-3</v>
      </c>
      <c r="G55" s="10"/>
      <c r="H55" s="24">
        <f t="shared" si="8"/>
        <v>6.3853646762237941E-3</v>
      </c>
      <c r="I55" s="24">
        <f t="shared" si="9"/>
        <v>6.8095804911141901E-3</v>
      </c>
      <c r="J55" s="24">
        <f t="shared" si="9"/>
        <v>6.8943508125008067E-3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0.11517815110543039</v>
      </c>
      <c r="E56" s="10">
        <f t="shared" ref="E56:F56" si="10">AJ15-SUM(E51:E55)</f>
        <v>0.17675253951619996</v>
      </c>
      <c r="F56" s="10">
        <f t="shared" si="10"/>
        <v>6.3626149695400258E-2</v>
      </c>
      <c r="G56" s="10"/>
      <c r="H56" s="24">
        <f t="shared" si="8"/>
        <v>0.10175076058956582</v>
      </c>
      <c r="I56" s="24">
        <f t="shared" si="9"/>
        <v>0.18096686886850177</v>
      </c>
      <c r="J56" s="24">
        <f t="shared" si="9"/>
        <v>6.793572817853194E-2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A90E-1D24-4B37-B28A-1194A447E240}">
  <dimension ref="A1:AR41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406" sqref="I406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10" style="2" customWidth="1"/>
    <col min="37" max="37" width="10.453125" style="2" customWidth="1"/>
    <col min="38" max="38" width="10.54296875" style="2" customWidth="1"/>
    <col min="39" max="16384" width="9.1796875" style="2"/>
  </cols>
  <sheetData>
    <row r="1" spans="1:44" ht="20" x14ac:dyDescent="0.4">
      <c r="A1" s="1" t="s">
        <v>322</v>
      </c>
    </row>
    <row r="2" spans="1:44" x14ac:dyDescent="0.4">
      <c r="A2" s="2" t="s">
        <v>1</v>
      </c>
      <c r="B2" s="3" t="s">
        <v>323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17.718895279484492</v>
      </c>
      <c r="E8" s="10">
        <v>18.782852139038134</v>
      </c>
      <c r="F8" s="10">
        <v>8.2455400202990212</v>
      </c>
      <c r="G8" s="10">
        <v>9.4444308870274511</v>
      </c>
      <c r="H8" s="10">
        <v>8.4638584864937751</v>
      </c>
      <c r="I8" s="10">
        <v>7.9829779548684385</v>
      </c>
      <c r="J8" s="10">
        <v>8.7371018142037027</v>
      </c>
      <c r="K8" s="10">
        <v>8.7336975942056743</v>
      </c>
      <c r="L8" s="10">
        <v>8.310017435259633</v>
      </c>
      <c r="M8" s="10">
        <v>8.4706871626098366</v>
      </c>
      <c r="N8" s="10">
        <v>8.2352334773247318</v>
      </c>
      <c r="O8" s="10">
        <v>8.4135764025965223</v>
      </c>
      <c r="P8" s="10">
        <v>8.5940533484221167</v>
      </c>
      <c r="Q8" s="10">
        <v>8.9186976243382112</v>
      </c>
      <c r="R8" s="10">
        <v>8.9674349387565417</v>
      </c>
      <c r="S8" s="10">
        <v>9.3224382548575004</v>
      </c>
      <c r="T8" s="10">
        <v>9.8118088604228841</v>
      </c>
      <c r="U8" s="10">
        <v>9.4065794626652206</v>
      </c>
      <c r="V8" s="10">
        <v>9.5388827516926842</v>
      </c>
      <c r="W8" s="10">
        <v>9.4011647524308977</v>
      </c>
      <c r="X8" s="10">
        <v>9.6742613961707011</v>
      </c>
      <c r="Y8" s="10">
        <v>9.4394445092927715</v>
      </c>
      <c r="Z8" s="10">
        <v>9.3527423863393384</v>
      </c>
      <c r="AA8" s="10">
        <v>9.1487951636654259</v>
      </c>
      <c r="AB8" s="10">
        <v>8.4067009695859873</v>
      </c>
      <c r="AC8" s="10">
        <v>7.955651702594488</v>
      </c>
      <c r="AD8" s="10">
        <v>7.8859138293885858</v>
      </c>
      <c r="AE8" s="10">
        <v>8.0077403188282457</v>
      </c>
      <c r="AF8" s="10">
        <v>7.9358173438362041</v>
      </c>
      <c r="AG8" s="10">
        <v>7.3267250921469573</v>
      </c>
      <c r="AH8" s="10">
        <v>6.8455385193698648</v>
      </c>
      <c r="AI8" s="10">
        <v>7.1613642460227673</v>
      </c>
      <c r="AJ8" s="10">
        <v>6.5865083673874611</v>
      </c>
      <c r="AK8" s="10">
        <v>5.6232211781312653</v>
      </c>
      <c r="AL8" s="10">
        <v>5.4041409795881146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 t="shared" ref="E11:AL11" si="0">(E8-$D$8)/$D$8</f>
        <v>6.0046455649270934E-2</v>
      </c>
      <c r="F11" s="15">
        <f t="shared" si="0"/>
        <v>-0.53464705952374059</v>
      </c>
      <c r="G11" s="15">
        <f t="shared" si="0"/>
        <v>-0.46698534315722734</v>
      </c>
      <c r="H11" s="15">
        <f t="shared" si="0"/>
        <v>-0.52232583617707229</v>
      </c>
      <c r="I11" s="15">
        <f t="shared" si="0"/>
        <v>-0.54946525565217441</v>
      </c>
      <c r="J11" s="15">
        <f t="shared" si="0"/>
        <v>-0.5069048224287549</v>
      </c>
      <c r="K11" s="15">
        <f t="shared" si="0"/>
        <v>-0.50709694614438916</v>
      </c>
      <c r="L11" s="15">
        <f t="shared" si="0"/>
        <v>-0.53100815236030885</v>
      </c>
      <c r="M11" s="15">
        <f t="shared" si="0"/>
        <v>-0.52194044668137574</v>
      </c>
      <c r="N11" s="15">
        <f t="shared" si="0"/>
        <v>-0.53522872913754671</v>
      </c>
      <c r="O11" s="15">
        <f t="shared" si="0"/>
        <v>-0.52516360247706684</v>
      </c>
      <c r="P11" s="15">
        <f t="shared" si="0"/>
        <v>-0.51497803825430422</v>
      </c>
      <c r="Q11" s="15">
        <f t="shared" si="0"/>
        <v>-0.49665611294262985</v>
      </c>
      <c r="R11" s="15">
        <f t="shared" si="0"/>
        <v>-0.49390552868500065</v>
      </c>
      <c r="S11" s="15">
        <f t="shared" si="0"/>
        <v>-0.47387023243761028</v>
      </c>
      <c r="T11" s="15">
        <f t="shared" si="0"/>
        <v>-0.44625165927904586</v>
      </c>
      <c r="U11" s="15">
        <f t="shared" si="0"/>
        <v>-0.46912156123206727</v>
      </c>
      <c r="V11" s="15">
        <f t="shared" si="0"/>
        <v>-0.46165477016295087</v>
      </c>
      <c r="W11" s="15">
        <f t="shared" si="0"/>
        <v>-0.46942715083846853</v>
      </c>
      <c r="X11" s="15">
        <f t="shared" si="0"/>
        <v>-0.45401441548266991</v>
      </c>
      <c r="Y11" s="15">
        <f t="shared" si="0"/>
        <v>-0.46726675899360021</v>
      </c>
      <c r="Z11" s="15">
        <f t="shared" si="0"/>
        <v>-0.47215996038036046</v>
      </c>
      <c r="AA11" s="15">
        <f t="shared" si="0"/>
        <v>-0.48367011490506434</v>
      </c>
      <c r="AB11" s="15">
        <f t="shared" si="0"/>
        <v>-0.5255516307882051</v>
      </c>
      <c r="AC11" s="15">
        <f t="shared" si="0"/>
        <v>-0.55100746535785461</v>
      </c>
      <c r="AD11" s="15">
        <f t="shared" si="0"/>
        <v>-0.55494325661943777</v>
      </c>
      <c r="AE11" s="15">
        <f t="shared" si="0"/>
        <v>-0.54806774392420132</v>
      </c>
      <c r="AF11" s="15">
        <f t="shared" si="0"/>
        <v>-0.55212685561584929</v>
      </c>
      <c r="AG11" s="15">
        <f t="shared" si="0"/>
        <v>-0.58650215058101973</v>
      </c>
      <c r="AH11" s="15">
        <f t="shared" si="0"/>
        <v>-0.61365884207827281</v>
      </c>
      <c r="AI11" s="15">
        <f t="shared" si="0"/>
        <v>-0.59583460858790527</v>
      </c>
      <c r="AJ11" s="15">
        <f t="shared" si="0"/>
        <v>-0.6282777078651437</v>
      </c>
      <c r="AK11" s="15">
        <f t="shared" si="0"/>
        <v>-0.68264267667736533</v>
      </c>
      <c r="AL11" s="15">
        <f t="shared" si="0"/>
        <v>-0.69500688985699899</v>
      </c>
    </row>
    <row r="12" spans="1:44" x14ac:dyDescent="0.4">
      <c r="A12" s="16" t="s">
        <v>27</v>
      </c>
      <c r="D12" s="10"/>
      <c r="E12" s="17">
        <f t="shared" ref="E12:AL12" si="1">(E8-D8)/D8</f>
        <v>6.0046455649270934E-2</v>
      </c>
      <c r="F12" s="17">
        <f t="shared" si="1"/>
        <v>-0.56100703134634411</v>
      </c>
      <c r="G12" s="17">
        <f t="shared" si="1"/>
        <v>0.14539870812305544</v>
      </c>
      <c r="H12" s="17">
        <f t="shared" si="1"/>
        <v>-0.10382546203822159</v>
      </c>
      <c r="I12" s="17">
        <f t="shared" si="1"/>
        <v>-5.6815757540453093E-2</v>
      </c>
      <c r="J12" s="17">
        <f t="shared" si="1"/>
        <v>9.4466484011190316E-2</v>
      </c>
      <c r="K12" s="17">
        <f t="shared" si="1"/>
        <v>-3.8962805635322492E-4</v>
      </c>
      <c r="L12" s="17">
        <f t="shared" si="1"/>
        <v>-4.8510971942414133E-2</v>
      </c>
      <c r="M12" s="17">
        <f t="shared" si="1"/>
        <v>1.9334463327173958E-2</v>
      </c>
      <c r="N12" s="17">
        <f t="shared" si="1"/>
        <v>-2.7796290993298944E-2</v>
      </c>
      <c r="O12" s="17">
        <f t="shared" si="1"/>
        <v>2.1656086104036767E-2</v>
      </c>
      <c r="P12" s="17">
        <f t="shared" si="1"/>
        <v>2.1450681278641172E-2</v>
      </c>
      <c r="Q12" s="17">
        <f t="shared" si="1"/>
        <v>3.7775455044818849E-2</v>
      </c>
      <c r="R12" s="17">
        <f t="shared" si="1"/>
        <v>5.4646223553236496E-3</v>
      </c>
      <c r="S12" s="17">
        <f t="shared" si="1"/>
        <v>3.9588055951949266E-2</v>
      </c>
      <c r="T12" s="17">
        <f t="shared" si="1"/>
        <v>5.2493842510610872E-2</v>
      </c>
      <c r="U12" s="17">
        <f t="shared" si="1"/>
        <v>-4.1300172427145954E-2</v>
      </c>
      <c r="V12" s="17">
        <f t="shared" si="1"/>
        <v>1.4064973304331957E-2</v>
      </c>
      <c r="W12" s="17">
        <f t="shared" si="1"/>
        <v>-1.4437539788121238E-2</v>
      </c>
      <c r="X12" s="17">
        <f t="shared" si="1"/>
        <v>2.9049234954550474E-2</v>
      </c>
      <c r="Y12" s="17">
        <f t="shared" si="1"/>
        <v>-2.4272332249661528E-2</v>
      </c>
      <c r="Z12" s="17">
        <f t="shared" si="1"/>
        <v>-9.1850874135737687E-3</v>
      </c>
      <c r="AA12" s="17">
        <f t="shared" si="1"/>
        <v>-2.1806141370022E-2</v>
      </c>
      <c r="AB12" s="17">
        <f t="shared" si="1"/>
        <v>-8.1113871368185889E-2</v>
      </c>
      <c r="AC12" s="17">
        <f t="shared" si="1"/>
        <v>-5.3653540029949778E-2</v>
      </c>
      <c r="AD12" s="17">
        <f t="shared" si="1"/>
        <v>-8.7658278432625903E-3</v>
      </c>
      <c r="AE12" s="17">
        <f t="shared" si="1"/>
        <v>1.5448620423120374E-2</v>
      </c>
      <c r="AF12" s="17">
        <f t="shared" si="1"/>
        <v>-8.9816817389710146E-3</v>
      </c>
      <c r="AG12" s="17">
        <f t="shared" si="1"/>
        <v>-7.6752302289610067E-2</v>
      </c>
      <c r="AH12" s="17">
        <f t="shared" si="1"/>
        <v>-6.5675532618638205E-2</v>
      </c>
      <c r="AI12" s="17">
        <f t="shared" si="1"/>
        <v>4.6135994379296032E-2</v>
      </c>
      <c r="AJ12" s="17">
        <f t="shared" si="1"/>
        <v>-8.0271839119838928E-2</v>
      </c>
      <c r="AK12" s="17">
        <f t="shared" si="1"/>
        <v>-0.14625156995561273</v>
      </c>
      <c r="AL12" s="17">
        <f t="shared" si="1"/>
        <v>-3.8959911339634785E-2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2">D29+D37+D44+D55+D62+D69</f>
        <v>17.560424010384001</v>
      </c>
      <c r="E23" s="10">
        <f t="shared" si="2"/>
        <v>18.628356099999998</v>
      </c>
      <c r="F23" s="10">
        <f t="shared" si="2"/>
        <v>8.1489050999999986</v>
      </c>
      <c r="G23" s="10">
        <f t="shared" si="2"/>
        <v>9.372431559999999</v>
      </c>
      <c r="H23" s="10">
        <f t="shared" si="2"/>
        <v>8.4056039500000015</v>
      </c>
      <c r="I23" s="10">
        <f t="shared" si="2"/>
        <v>7.9169226500000001</v>
      </c>
      <c r="J23" s="10">
        <f t="shared" si="2"/>
        <v>8.6692372299999985</v>
      </c>
      <c r="K23" s="10">
        <f t="shared" si="2"/>
        <v>8.6563553100000021</v>
      </c>
      <c r="L23" s="10">
        <f t="shared" si="2"/>
        <v>8.2271937000000008</v>
      </c>
      <c r="M23" s="10">
        <f t="shared" si="2"/>
        <v>8.3961115900000003</v>
      </c>
      <c r="N23" s="10">
        <f t="shared" si="2"/>
        <v>8.1676555000000004</v>
      </c>
      <c r="O23" s="10">
        <f t="shared" si="2"/>
        <v>8.3424121999999983</v>
      </c>
      <c r="P23" s="10">
        <f t="shared" si="2"/>
        <v>8.5256983999999996</v>
      </c>
      <c r="Q23" s="10">
        <f t="shared" si="2"/>
        <v>8.8505147999999991</v>
      </c>
      <c r="R23" s="10">
        <f t="shared" si="2"/>
        <v>8.8928695810000011</v>
      </c>
      <c r="S23" s="10">
        <f t="shared" si="2"/>
        <v>9.2334687999999989</v>
      </c>
      <c r="T23" s="10">
        <f t="shared" si="2"/>
        <v>9.7185156000000017</v>
      </c>
      <c r="U23" s="10">
        <f t="shared" si="2"/>
        <v>9.2907408000000018</v>
      </c>
      <c r="V23" s="10">
        <f t="shared" si="2"/>
        <v>9.4219559999999998</v>
      </c>
      <c r="W23" s="10">
        <f t="shared" si="2"/>
        <v>9.3081749999999985</v>
      </c>
      <c r="X23" s="10">
        <f t="shared" si="2"/>
        <v>9.5629699450000007</v>
      </c>
      <c r="Y23" s="10">
        <f t="shared" si="2"/>
        <v>9.3244319999999981</v>
      </c>
      <c r="Z23" s="10">
        <f t="shared" si="2"/>
        <v>9.2339777000000005</v>
      </c>
      <c r="AA23" s="10">
        <f t="shared" si="2"/>
        <v>9.0268663</v>
      </c>
      <c r="AB23" s="10">
        <f t="shared" si="2"/>
        <v>8.266665200000002</v>
      </c>
      <c r="AC23" s="10">
        <f t="shared" si="2"/>
        <v>7.8051770000000005</v>
      </c>
      <c r="AD23" s="10">
        <f t="shared" si="2"/>
        <v>7.7188384999999995</v>
      </c>
      <c r="AE23" s="10">
        <f t="shared" si="2"/>
        <v>7.8267696000000004</v>
      </c>
      <c r="AF23" s="10">
        <f t="shared" si="2"/>
        <v>7.7469698999999999</v>
      </c>
      <c r="AG23" s="10">
        <f t="shared" si="2"/>
        <v>7.1286639000000003</v>
      </c>
      <c r="AH23" s="10">
        <f t="shared" si="2"/>
        <v>6.6666461000000004</v>
      </c>
      <c r="AI23" s="10">
        <f t="shared" si="2"/>
        <v>6.9808272999999996</v>
      </c>
      <c r="AJ23" s="10">
        <f t="shared" si="2"/>
        <v>6.4198748999999999</v>
      </c>
      <c r="AK23" s="10">
        <f t="shared" si="2"/>
        <v>5.4567043000000002</v>
      </c>
      <c r="AL23" s="10">
        <f t="shared" si="2"/>
        <v>5.230847689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3">(E23-$D23)/$D23</f>
        <v>6.0814709769222951E-2</v>
      </c>
      <c r="F24" s="15">
        <f t="shared" si="3"/>
        <v>-0.53595055021556948</v>
      </c>
      <c r="G24" s="15">
        <f t="shared" si="3"/>
        <v>-0.46627532715281811</v>
      </c>
      <c r="H24" s="15">
        <f t="shared" si="3"/>
        <v>-0.52133251765279032</v>
      </c>
      <c r="I24" s="15">
        <f t="shared" si="3"/>
        <v>-0.54916107690119054</v>
      </c>
      <c r="J24" s="15">
        <f t="shared" si="3"/>
        <v>-0.50631959542243277</v>
      </c>
      <c r="K24" s="15">
        <f t="shared" si="3"/>
        <v>-0.50705317224223956</v>
      </c>
      <c r="L24" s="15">
        <f t="shared" si="3"/>
        <v>-0.53149230934657288</v>
      </c>
      <c r="M24" s="15">
        <f t="shared" si="3"/>
        <v>-0.5218730717985437</v>
      </c>
      <c r="N24" s="15">
        <f t="shared" si="3"/>
        <v>-0.53488278556541557</v>
      </c>
      <c r="O24" s="15">
        <f t="shared" si="3"/>
        <v>-0.5249310497817774</v>
      </c>
      <c r="P24" s="15">
        <f t="shared" si="3"/>
        <v>-0.51449359110244142</v>
      </c>
      <c r="Q24" s="15">
        <f t="shared" si="3"/>
        <v>-0.49599652065539951</v>
      </c>
      <c r="R24" s="15">
        <f t="shared" si="3"/>
        <v>-0.49358457542133477</v>
      </c>
      <c r="S24" s="20">
        <f t="shared" si="3"/>
        <v>-0.47418873288367214</v>
      </c>
      <c r="T24" s="15">
        <f t="shared" si="3"/>
        <v>-0.44656714471967451</v>
      </c>
      <c r="U24" s="15">
        <f t="shared" si="3"/>
        <v>-0.47092730821840573</v>
      </c>
      <c r="V24" s="15">
        <f t="shared" si="3"/>
        <v>-0.46345509684569591</v>
      </c>
      <c r="W24" s="15">
        <f t="shared" si="3"/>
        <v>-0.46993449620033106</v>
      </c>
      <c r="X24" s="15">
        <f t="shared" si="3"/>
        <v>-0.45542488385558727</v>
      </c>
      <c r="Y24" s="15">
        <f t="shared" si="3"/>
        <v>-0.46900872128792653</v>
      </c>
      <c r="Z24" s="15">
        <f t="shared" si="3"/>
        <v>-0.47415975294561935</v>
      </c>
      <c r="AA24" s="15">
        <f t="shared" si="3"/>
        <v>-0.48595396701912519</v>
      </c>
      <c r="AB24" s="15">
        <f t="shared" si="3"/>
        <v>-0.52924455610458621</v>
      </c>
      <c r="AC24" s="15">
        <f t="shared" si="3"/>
        <v>-0.55552457074017303</v>
      </c>
      <c r="AD24" s="15">
        <f t="shared" si="3"/>
        <v>-0.56044122309144573</v>
      </c>
      <c r="AE24" s="15">
        <f t="shared" si="3"/>
        <v>-0.55429495350614544</v>
      </c>
      <c r="AF24" s="15">
        <f t="shared" si="3"/>
        <v>-0.55883924582806277</v>
      </c>
      <c r="AG24" s="15">
        <f t="shared" si="3"/>
        <v>-0.5940494434653395</v>
      </c>
      <c r="AH24" s="15">
        <f t="shared" si="3"/>
        <v>-0.62035961682600516</v>
      </c>
      <c r="AI24" s="21">
        <f t="shared" si="3"/>
        <v>-0.60246818095781574</v>
      </c>
      <c r="AJ24" s="21">
        <f t="shared" si="3"/>
        <v>-0.63441230711720076</v>
      </c>
      <c r="AK24" s="21">
        <f t="shared" si="3"/>
        <v>-0.68926124467306205</v>
      </c>
      <c r="AL24" s="21">
        <f t="shared" si="3"/>
        <v>-0.7021229279027178</v>
      </c>
    </row>
    <row r="25" spans="1:38" x14ac:dyDescent="0.4">
      <c r="A25" s="16" t="s">
        <v>27</v>
      </c>
      <c r="D25" s="10"/>
      <c r="E25" s="17">
        <f t="shared" ref="E25:AL25" si="4">(E23-D23)/D23</f>
        <v>6.0814709769222951E-2</v>
      </c>
      <c r="F25" s="17">
        <f t="shared" si="4"/>
        <v>-0.56255371884371486</v>
      </c>
      <c r="G25" s="17">
        <f t="shared" si="4"/>
        <v>0.1501461171759137</v>
      </c>
      <c r="H25" s="17">
        <f t="shared" si="4"/>
        <v>-0.10315653988088419</v>
      </c>
      <c r="I25" s="17">
        <f t="shared" si="4"/>
        <v>-5.8137559526582422E-2</v>
      </c>
      <c r="J25" s="17">
        <f t="shared" si="4"/>
        <v>9.5026137460115054E-2</v>
      </c>
      <c r="K25" s="17">
        <f t="shared" si="4"/>
        <v>-1.4859346512537794E-3</v>
      </c>
      <c r="L25" s="17">
        <f t="shared" si="4"/>
        <v>-4.9577633383905216E-2</v>
      </c>
      <c r="M25" s="17">
        <f t="shared" si="4"/>
        <v>2.0531653460401623E-2</v>
      </c>
      <c r="N25" s="17">
        <f t="shared" si="4"/>
        <v>-2.7209749126261895E-2</v>
      </c>
      <c r="O25" s="17">
        <f t="shared" si="4"/>
        <v>2.139618890635114E-2</v>
      </c>
      <c r="P25" s="17">
        <f t="shared" si="4"/>
        <v>2.1970408031384656E-2</v>
      </c>
      <c r="Q25" s="17">
        <f t="shared" si="4"/>
        <v>3.8098509325640649E-2</v>
      </c>
      <c r="R25" s="17">
        <f t="shared" si="4"/>
        <v>4.7855725861282112E-3</v>
      </c>
      <c r="S25" s="17">
        <f t="shared" si="4"/>
        <v>3.8300260213834994E-2</v>
      </c>
      <c r="T25" s="17">
        <f t="shared" si="4"/>
        <v>5.2531373691326363E-2</v>
      </c>
      <c r="U25" s="17">
        <f t="shared" si="4"/>
        <v>-4.4016475108606075E-2</v>
      </c>
      <c r="V25" s="17">
        <f t="shared" si="4"/>
        <v>1.4123222552931188E-2</v>
      </c>
      <c r="W25" s="17">
        <f t="shared" si="4"/>
        <v>-1.2076154887583984E-2</v>
      </c>
      <c r="X25" s="17">
        <f t="shared" si="4"/>
        <v>2.7373243949539224E-2</v>
      </c>
      <c r="Y25" s="17">
        <f t="shared" si="4"/>
        <v>-2.4943918716875426E-2</v>
      </c>
      <c r="Z25" s="17">
        <f t="shared" si="4"/>
        <v>-9.70078391906312E-3</v>
      </c>
      <c r="AA25" s="17">
        <f t="shared" si="4"/>
        <v>-2.2429272273421289E-2</v>
      </c>
      <c r="AB25" s="17">
        <f t="shared" si="4"/>
        <v>-8.4215393774027425E-2</v>
      </c>
      <c r="AC25" s="17">
        <f t="shared" si="4"/>
        <v>-5.5825195388341291E-2</v>
      </c>
      <c r="AD25" s="17">
        <f t="shared" si="4"/>
        <v>-1.1061696614951971E-2</v>
      </c>
      <c r="AE25" s="17">
        <f t="shared" si="4"/>
        <v>1.3982816197022511E-2</v>
      </c>
      <c r="AF25" s="17">
        <f t="shared" si="4"/>
        <v>-1.0195738993006844E-2</v>
      </c>
      <c r="AG25" s="17">
        <f t="shared" si="4"/>
        <v>-7.9812624546275773E-2</v>
      </c>
      <c r="AH25" s="22">
        <f t="shared" si="4"/>
        <v>-6.481127550423578E-2</v>
      </c>
      <c r="AI25" s="23">
        <f t="shared" si="4"/>
        <v>4.7127325387798708E-2</v>
      </c>
      <c r="AJ25" s="23">
        <f t="shared" si="4"/>
        <v>-8.0356149191658094E-2</v>
      </c>
      <c r="AK25" s="23">
        <f t="shared" si="4"/>
        <v>-0.15002949668069074</v>
      </c>
      <c r="AL25" s="23">
        <f t="shared" si="4"/>
        <v>-4.1390663408314099E-2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5">D33+D34</f>
        <v>0.107365</v>
      </c>
      <c r="E29" s="10">
        <f t="shared" si="5"/>
        <v>0.10956100000000001</v>
      </c>
      <c r="F29" s="10">
        <f t="shared" si="5"/>
        <v>9.8530400000000004E-2</v>
      </c>
      <c r="G29" s="10">
        <f t="shared" si="5"/>
        <v>9.3078000000000008E-2</v>
      </c>
      <c r="H29" s="10">
        <f t="shared" si="5"/>
        <v>5.5909E-2</v>
      </c>
      <c r="I29" s="10">
        <f t="shared" si="5"/>
        <v>8.5794999999999996E-2</v>
      </c>
      <c r="J29" s="10">
        <f t="shared" si="5"/>
        <v>5.7561000000000001E-2</v>
      </c>
      <c r="K29" s="10">
        <f t="shared" si="5"/>
        <v>5.2233000000000002E-2</v>
      </c>
      <c r="L29" s="10">
        <f t="shared" si="5"/>
        <v>6.9414000000000003E-2</v>
      </c>
      <c r="M29" s="10">
        <f t="shared" si="5"/>
        <v>6.0686000000000004E-2</v>
      </c>
      <c r="N29" s="10">
        <f t="shared" si="5"/>
        <v>8.8574E-2</v>
      </c>
      <c r="O29" s="10">
        <f t="shared" si="5"/>
        <v>0.137737</v>
      </c>
      <c r="P29" s="10">
        <f t="shared" si="5"/>
        <v>0.16669200000000001</v>
      </c>
      <c r="Q29" s="10">
        <f t="shared" si="5"/>
        <v>0.21093999999999999</v>
      </c>
      <c r="R29" s="10">
        <f t="shared" si="5"/>
        <v>0.24515699999999999</v>
      </c>
      <c r="S29" s="10">
        <f t="shared" si="5"/>
        <v>0.23596999999999999</v>
      </c>
      <c r="T29" s="10">
        <f t="shared" si="5"/>
        <v>0.25023299999999998</v>
      </c>
      <c r="U29" s="10">
        <f t="shared" si="5"/>
        <v>0.245009</v>
      </c>
      <c r="V29" s="10">
        <f t="shared" si="5"/>
        <v>0.26511300000000004</v>
      </c>
      <c r="W29" s="10">
        <f t="shared" si="5"/>
        <v>0.30119400000000002</v>
      </c>
      <c r="X29" s="10">
        <f t="shared" si="5"/>
        <v>0.297126</v>
      </c>
      <c r="Y29" s="10">
        <f t="shared" si="5"/>
        <v>0.28283700000000001</v>
      </c>
      <c r="Z29" s="10">
        <f t="shared" si="5"/>
        <v>0.38072</v>
      </c>
      <c r="AA29" s="10">
        <f t="shared" si="5"/>
        <v>0.450623</v>
      </c>
      <c r="AB29" s="10">
        <f t="shared" si="5"/>
        <v>0.520343</v>
      </c>
      <c r="AC29" s="10">
        <f t="shared" si="5"/>
        <v>0.71126800000000001</v>
      </c>
      <c r="AD29" s="10">
        <f t="shared" si="5"/>
        <v>0.75057299999999993</v>
      </c>
      <c r="AE29" s="10">
        <f t="shared" si="5"/>
        <v>0.90398499999999993</v>
      </c>
      <c r="AF29" s="10">
        <f t="shared" si="5"/>
        <v>0.85564499999999999</v>
      </c>
      <c r="AG29" s="10">
        <f t="shared" si="5"/>
        <v>0.84740700000000002</v>
      </c>
      <c r="AH29" s="10">
        <f t="shared" si="5"/>
        <v>0.83960699999999999</v>
      </c>
      <c r="AI29" s="27">
        <f t="shared" si="5"/>
        <v>1.0353320000000001</v>
      </c>
      <c r="AJ29" s="27">
        <f t="shared" si="5"/>
        <v>0.85722799999999999</v>
      </c>
      <c r="AK29" s="27">
        <f t="shared" si="5"/>
        <v>0.85788200000000003</v>
      </c>
      <c r="AL29" s="27">
        <f t="shared" si="5"/>
        <v>0.73635088900000001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6">(E29-$D29)/$D29</f>
        <v>2.0453592884087025E-2</v>
      </c>
      <c r="F30" s="15">
        <f t="shared" si="6"/>
        <v>-8.2285661062729915E-2</v>
      </c>
      <c r="G30" s="15">
        <f t="shared" si="6"/>
        <v>-0.13306943603595206</v>
      </c>
      <c r="H30" s="15">
        <f t="shared" si="6"/>
        <v>-0.47926232943696734</v>
      </c>
      <c r="I30" s="15">
        <f t="shared" si="6"/>
        <v>-0.20090346015926983</v>
      </c>
      <c r="J30" s="15">
        <f t="shared" si="6"/>
        <v>-0.46387556466259955</v>
      </c>
      <c r="K30" s="15">
        <f t="shared" si="6"/>
        <v>-0.51350067526661392</v>
      </c>
      <c r="L30" s="15">
        <f t="shared" si="6"/>
        <v>-0.35347645880873652</v>
      </c>
      <c r="M30" s="15">
        <f t="shared" si="6"/>
        <v>-0.43476924509849574</v>
      </c>
      <c r="N30" s="15">
        <f t="shared" si="6"/>
        <v>-0.17501979229730361</v>
      </c>
      <c r="O30" s="15">
        <f t="shared" si="6"/>
        <v>0.28288548409630693</v>
      </c>
      <c r="P30" s="15">
        <f t="shared" si="6"/>
        <v>0.55257299864946685</v>
      </c>
      <c r="Q30" s="15">
        <f t="shared" si="6"/>
        <v>0.96469985563265481</v>
      </c>
      <c r="R30" s="15">
        <f t="shared" si="6"/>
        <v>1.2833977553206348</v>
      </c>
      <c r="S30" s="20">
        <f t="shared" si="6"/>
        <v>1.1978298328133001</v>
      </c>
      <c r="T30" s="15">
        <f t="shared" si="6"/>
        <v>1.3306757323150002</v>
      </c>
      <c r="U30" s="15">
        <f t="shared" si="6"/>
        <v>1.2820192800260792</v>
      </c>
      <c r="V30" s="15">
        <f t="shared" si="6"/>
        <v>1.4692683835514371</v>
      </c>
      <c r="W30" s="15">
        <f t="shared" si="6"/>
        <v>1.8053276207330138</v>
      </c>
      <c r="X30" s="15">
        <f t="shared" si="6"/>
        <v>1.7674381781772459</v>
      </c>
      <c r="Y30" s="15">
        <f t="shared" si="6"/>
        <v>1.6343501140967729</v>
      </c>
      <c r="Z30" s="15">
        <f t="shared" si="6"/>
        <v>2.5460345550225867</v>
      </c>
      <c r="AA30" s="15">
        <f t="shared" si="6"/>
        <v>3.1971126530992411</v>
      </c>
      <c r="AB30" s="15">
        <f t="shared" si="6"/>
        <v>3.8464862851022215</v>
      </c>
      <c r="AC30" s="15">
        <f t="shared" si="6"/>
        <v>5.6247659851907041</v>
      </c>
      <c r="AD30" s="15">
        <f t="shared" si="6"/>
        <v>5.9908536301401751</v>
      </c>
      <c r="AE30" s="15">
        <f t="shared" si="6"/>
        <v>7.4197364131700265</v>
      </c>
      <c r="AF30" s="15">
        <f t="shared" si="6"/>
        <v>6.9694965770968187</v>
      </c>
      <c r="AG30" s="15">
        <f t="shared" si="6"/>
        <v>6.8927676617147116</v>
      </c>
      <c r="AH30" s="15">
        <f t="shared" si="6"/>
        <v>6.8201182880827078</v>
      </c>
      <c r="AI30" s="21">
        <f t="shared" si="6"/>
        <v>8.6431052950216554</v>
      </c>
      <c r="AJ30" s="21">
        <f t="shared" si="6"/>
        <v>6.9842406743352115</v>
      </c>
      <c r="AK30" s="21">
        <f t="shared" si="6"/>
        <v>6.9903320448935871</v>
      </c>
      <c r="AL30" s="21">
        <f t="shared" si="6"/>
        <v>5.858388571694686</v>
      </c>
    </row>
    <row r="31" spans="1:38" x14ac:dyDescent="0.4">
      <c r="A31" s="16" t="s">
        <v>27</v>
      </c>
      <c r="D31" s="10"/>
      <c r="E31" s="17">
        <f t="shared" ref="E31:AL31" si="7">(E29-D29)/D29</f>
        <v>2.0453592884087025E-2</v>
      </c>
      <c r="F31" s="17">
        <f t="shared" si="7"/>
        <v>-0.10067998649154353</v>
      </c>
      <c r="G31" s="17">
        <f t="shared" si="7"/>
        <v>-5.5337236020558081E-2</v>
      </c>
      <c r="H31" s="17">
        <f t="shared" si="7"/>
        <v>-0.39933174326908621</v>
      </c>
      <c r="I31" s="17">
        <f t="shared" si="7"/>
        <v>0.53454721064587085</v>
      </c>
      <c r="J31" s="17">
        <f t="shared" si="7"/>
        <v>-0.32908677661868402</v>
      </c>
      <c r="K31" s="17">
        <f t="shared" si="7"/>
        <v>-9.2562672642935315E-2</v>
      </c>
      <c r="L31" s="17">
        <f t="shared" si="7"/>
        <v>0.32892998678996038</v>
      </c>
      <c r="M31" s="17">
        <f t="shared" si="7"/>
        <v>-0.12573832368110177</v>
      </c>
      <c r="N31" s="17">
        <f t="shared" si="7"/>
        <v>0.45954585901196315</v>
      </c>
      <c r="O31" s="17">
        <f t="shared" si="7"/>
        <v>0.55505001467699322</v>
      </c>
      <c r="P31" s="17">
        <f t="shared" si="7"/>
        <v>0.21021947624821224</v>
      </c>
      <c r="Q31" s="17">
        <f t="shared" si="7"/>
        <v>0.26544765195690245</v>
      </c>
      <c r="R31" s="17">
        <f t="shared" si="7"/>
        <v>0.16221200341329287</v>
      </c>
      <c r="S31" s="17">
        <f t="shared" si="7"/>
        <v>-3.7473945267726398E-2</v>
      </c>
      <c r="T31" s="17">
        <f t="shared" si="7"/>
        <v>6.0444124253083015E-2</v>
      </c>
      <c r="U31" s="17">
        <f t="shared" si="7"/>
        <v>-2.0876543061866256E-2</v>
      </c>
      <c r="V31" s="17">
        <f t="shared" si="7"/>
        <v>8.2054128623846631E-2</v>
      </c>
      <c r="W31" s="17">
        <f t="shared" si="7"/>
        <v>0.13609668330108282</v>
      </c>
      <c r="X31" s="17">
        <f t="shared" si="7"/>
        <v>-1.3506245144325637E-2</v>
      </c>
      <c r="Y31" s="17">
        <f t="shared" si="7"/>
        <v>-4.809070899214473E-2</v>
      </c>
      <c r="Z31" s="17">
        <f t="shared" si="7"/>
        <v>0.34607565488249414</v>
      </c>
      <c r="AA31" s="17">
        <f t="shared" si="7"/>
        <v>0.1836073754990544</v>
      </c>
      <c r="AB31" s="17">
        <f t="shared" si="7"/>
        <v>0.15471913328880241</v>
      </c>
      <c r="AC31" s="17">
        <f t="shared" si="7"/>
        <v>0.36692143451531012</v>
      </c>
      <c r="AD31" s="17">
        <f t="shared" si="7"/>
        <v>5.5260464410039428E-2</v>
      </c>
      <c r="AE31" s="17">
        <f t="shared" si="7"/>
        <v>0.20439317694614648</v>
      </c>
      <c r="AF31" s="17">
        <f t="shared" si="7"/>
        <v>-5.3474338622875317E-2</v>
      </c>
      <c r="AG31" s="17">
        <f t="shared" si="7"/>
        <v>-9.6278246235295805E-3</v>
      </c>
      <c r="AH31" s="22">
        <f t="shared" si="7"/>
        <v>-9.2045498798098545E-3</v>
      </c>
      <c r="AI31" s="23">
        <f t="shared" si="7"/>
        <v>0.23311501690671962</v>
      </c>
      <c r="AJ31" s="23">
        <f t="shared" si="7"/>
        <v>-0.17202597814034545</v>
      </c>
      <c r="AK31" s="23">
        <f t="shared" si="7"/>
        <v>7.6292421619457537E-4</v>
      </c>
      <c r="AL31" s="23">
        <f t="shared" si="7"/>
        <v>-0.14166413446138282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0.107126</v>
      </c>
      <c r="E33" s="2">
        <v>0.109402</v>
      </c>
      <c r="F33" s="2">
        <v>9.8451999999999998E-2</v>
      </c>
      <c r="G33" s="2">
        <v>9.2919000000000002E-2</v>
      </c>
      <c r="H33" s="2">
        <v>5.5909E-2</v>
      </c>
      <c r="I33" s="2">
        <v>4.5394999999999998E-2</v>
      </c>
      <c r="J33" s="2">
        <v>4.5000999999999999E-2</v>
      </c>
      <c r="K33" s="2">
        <v>4.8874000000000001E-2</v>
      </c>
      <c r="L33" s="2">
        <v>5.7591999999999997E-2</v>
      </c>
      <c r="M33" s="2">
        <v>4.5407000000000003E-2</v>
      </c>
      <c r="N33" s="2">
        <v>7.4298000000000003E-2</v>
      </c>
      <c r="O33" s="2">
        <v>0.118772</v>
      </c>
      <c r="P33" s="2">
        <v>0.16204499999999999</v>
      </c>
      <c r="Q33" s="2">
        <v>0.195465</v>
      </c>
      <c r="R33" s="2">
        <v>0.242863</v>
      </c>
      <c r="S33" s="2">
        <v>0.231624</v>
      </c>
      <c r="T33" s="2">
        <v>0.24706800000000001</v>
      </c>
      <c r="U33" s="2">
        <v>0.24360200000000001</v>
      </c>
      <c r="V33" s="2">
        <v>0.26478200000000002</v>
      </c>
      <c r="W33" s="2">
        <v>0.30049700000000001</v>
      </c>
      <c r="X33" s="2">
        <v>0.29608699999999999</v>
      </c>
      <c r="Y33" s="2">
        <v>0.27794200000000002</v>
      </c>
      <c r="Z33" s="2">
        <v>0.372081</v>
      </c>
      <c r="AA33" s="2">
        <v>0.44198399999999999</v>
      </c>
      <c r="AB33" s="2">
        <v>0.51776</v>
      </c>
      <c r="AC33" s="2">
        <v>0.70990799999999998</v>
      </c>
      <c r="AD33" s="2">
        <v>0.74983699999999998</v>
      </c>
      <c r="AE33" s="2">
        <v>0.90334199999999998</v>
      </c>
      <c r="AF33" s="2">
        <v>0.85530700000000004</v>
      </c>
      <c r="AG33" s="2">
        <v>0.84615200000000002</v>
      </c>
      <c r="AH33" s="2">
        <v>0.83895900000000001</v>
      </c>
      <c r="AI33" s="28">
        <v>1.033155</v>
      </c>
      <c r="AJ33" s="2">
        <v>0.85641400000000001</v>
      </c>
      <c r="AK33" s="2">
        <v>0.85672700000000002</v>
      </c>
      <c r="AL33" s="2">
        <v>0.736151</v>
      </c>
    </row>
    <row r="34" spans="1:38" x14ac:dyDescent="0.4">
      <c r="A34" s="2" t="s">
        <v>41</v>
      </c>
      <c r="B34" s="2" t="s">
        <v>42</v>
      </c>
      <c r="D34" s="39">
        <v>2.3900000000000001E-4</v>
      </c>
      <c r="E34" s="39">
        <v>1.5899999999999999E-4</v>
      </c>
      <c r="F34" s="39">
        <v>7.8399999999999995E-5</v>
      </c>
      <c r="G34" s="39">
        <v>1.5899999999999999E-4</v>
      </c>
      <c r="H34" s="42">
        <v>0</v>
      </c>
      <c r="I34" s="29">
        <v>4.0399999999999998E-2</v>
      </c>
      <c r="J34" s="29">
        <v>1.256E-2</v>
      </c>
      <c r="K34" s="29">
        <v>3.359E-3</v>
      </c>
      <c r="L34" s="29">
        <v>1.1821999999999999E-2</v>
      </c>
      <c r="M34" s="29">
        <v>1.5278999999999999E-2</v>
      </c>
      <c r="N34" s="29">
        <v>1.4276E-2</v>
      </c>
      <c r="O34" s="29">
        <v>1.8964999999999999E-2</v>
      </c>
      <c r="P34" s="29">
        <v>4.6470000000000001E-3</v>
      </c>
      <c r="Q34" s="29">
        <v>1.5474999999999999E-2</v>
      </c>
      <c r="R34" s="29">
        <v>2.294E-3</v>
      </c>
      <c r="S34" s="29">
        <v>4.346E-3</v>
      </c>
      <c r="T34" s="29">
        <v>3.1649999999999998E-3</v>
      </c>
      <c r="U34" s="29">
        <v>1.407E-3</v>
      </c>
      <c r="V34" s="29">
        <v>3.3100000000000002E-4</v>
      </c>
      <c r="W34" s="29">
        <v>6.9700000000000003E-4</v>
      </c>
      <c r="X34" s="29">
        <v>1.039E-3</v>
      </c>
      <c r="Y34" s="29">
        <v>4.895E-3</v>
      </c>
      <c r="Z34" s="29">
        <v>8.6390000000000008E-3</v>
      </c>
      <c r="AA34" s="29">
        <v>8.6390000000000008E-3</v>
      </c>
      <c r="AB34" s="29">
        <v>2.5829999999999998E-3</v>
      </c>
      <c r="AC34" s="29">
        <v>1.3600000000000001E-3</v>
      </c>
      <c r="AD34" s="29">
        <v>7.36E-4</v>
      </c>
      <c r="AE34" s="29">
        <v>6.4300000000000002E-4</v>
      </c>
      <c r="AF34" s="29">
        <v>3.3799999999999998E-4</v>
      </c>
      <c r="AG34" s="29">
        <v>1.255E-3</v>
      </c>
      <c r="AH34" s="29">
        <v>6.4800000000000003E-4</v>
      </c>
      <c r="AI34" s="30">
        <v>2.1770000000000001E-3</v>
      </c>
      <c r="AJ34" s="2">
        <v>8.1400000000000005E-4</v>
      </c>
      <c r="AK34" s="2">
        <v>1.155E-3</v>
      </c>
      <c r="AL34" s="2">
        <v>1.9988900000000002E-4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8">D41</f>
        <v>6.3700000000000003E-5</v>
      </c>
      <c r="E37" s="10">
        <f t="shared" si="8"/>
        <v>7.5699999999999997E-5</v>
      </c>
      <c r="F37" s="10">
        <f t="shared" si="8"/>
        <v>4.2200000000000003E-5</v>
      </c>
      <c r="G37" s="10">
        <f t="shared" si="8"/>
        <v>5.63E-5</v>
      </c>
      <c r="H37" s="10">
        <f t="shared" si="8"/>
        <v>3.9499999999999998E-5</v>
      </c>
      <c r="I37" s="10">
        <f t="shared" si="8"/>
        <v>3.0000000000000001E-5</v>
      </c>
      <c r="J37" s="10">
        <f t="shared" si="8"/>
        <v>3.5200000000000002E-5</v>
      </c>
      <c r="K37" s="10">
        <f t="shared" si="8"/>
        <v>3.9100000000000002E-5</v>
      </c>
      <c r="L37" s="10">
        <f t="shared" si="8"/>
        <v>4.7299999999999998E-5</v>
      </c>
      <c r="M37" s="10">
        <f t="shared" si="8"/>
        <v>3.5200000000000002E-5</v>
      </c>
      <c r="N37" s="10">
        <f t="shared" si="8"/>
        <v>4.35E-5</v>
      </c>
      <c r="O37" s="10">
        <f t="shared" si="8"/>
        <v>5.63E-5</v>
      </c>
      <c r="P37" s="10">
        <f t="shared" si="8"/>
        <v>5.9500000000000003E-5</v>
      </c>
      <c r="Q37" s="10">
        <f t="shared" si="8"/>
        <v>5.8799999999999999E-5</v>
      </c>
      <c r="R37" s="10">
        <f t="shared" si="8"/>
        <v>6.7399999999999998E-5</v>
      </c>
      <c r="S37" s="10">
        <f t="shared" si="8"/>
        <v>1.2799999999999999E-4</v>
      </c>
      <c r="T37" s="10">
        <f t="shared" si="8"/>
        <v>1.34E-4</v>
      </c>
      <c r="U37" s="10">
        <f t="shared" si="8"/>
        <v>1.2799999999999999E-4</v>
      </c>
      <c r="V37" s="10">
        <f t="shared" si="8"/>
        <v>1.37E-4</v>
      </c>
      <c r="W37" s="10">
        <f t="shared" si="8"/>
        <v>1.35E-4</v>
      </c>
      <c r="X37" s="10">
        <f t="shared" si="8"/>
        <v>1.15E-4</v>
      </c>
      <c r="Y37" s="10">
        <f t="shared" si="8"/>
        <v>1.12E-4</v>
      </c>
      <c r="Z37" s="10">
        <f t="shared" si="8"/>
        <v>9.5699999999999995E-5</v>
      </c>
      <c r="AA37" s="10">
        <f t="shared" si="8"/>
        <v>9.5299999999999999E-5</v>
      </c>
      <c r="AB37" s="10">
        <f t="shared" si="8"/>
        <v>8.6199999999999995E-5</v>
      </c>
      <c r="AC37" s="10">
        <f t="shared" si="8"/>
        <v>1E-4</v>
      </c>
      <c r="AD37" s="10">
        <f t="shared" si="8"/>
        <v>9.1500000000000001E-5</v>
      </c>
      <c r="AE37" s="10">
        <f t="shared" si="8"/>
        <v>8.1600000000000005E-5</v>
      </c>
      <c r="AF37" s="10">
        <f t="shared" si="8"/>
        <v>7.4900000000000005E-5</v>
      </c>
      <c r="AG37" s="10">
        <f t="shared" si="8"/>
        <v>5.9899999999999999E-5</v>
      </c>
      <c r="AH37" s="10">
        <f t="shared" si="8"/>
        <v>6.7100000000000005E-5</v>
      </c>
      <c r="AI37" s="27">
        <f t="shared" si="8"/>
        <v>5.8300000000000001E-5</v>
      </c>
      <c r="AJ37" s="27">
        <f t="shared" si="8"/>
        <v>8.9900000000000003E-5</v>
      </c>
      <c r="AK37" s="27">
        <f t="shared" si="8"/>
        <v>8.03E-5</v>
      </c>
      <c r="AL37" s="27">
        <f t="shared" si="8"/>
        <v>7.9800000000000002E-5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9">(E37-$D37)/$D37</f>
        <v>0.18838304552590257</v>
      </c>
      <c r="F38" s="15">
        <f t="shared" si="9"/>
        <v>-0.33751962323390894</v>
      </c>
      <c r="G38" s="15">
        <f t="shared" si="9"/>
        <v>-0.11616954474097337</v>
      </c>
      <c r="H38" s="15">
        <f t="shared" si="9"/>
        <v>-0.37990580847723709</v>
      </c>
      <c r="I38" s="15">
        <f t="shared" si="9"/>
        <v>-0.52904238618524335</v>
      </c>
      <c r="J38" s="15">
        <f t="shared" si="9"/>
        <v>-0.44740973312401883</v>
      </c>
      <c r="K38" s="15">
        <f t="shared" si="9"/>
        <v>-0.3861852433281005</v>
      </c>
      <c r="L38" s="15">
        <f t="shared" si="9"/>
        <v>-0.25745682888540039</v>
      </c>
      <c r="M38" s="15">
        <f t="shared" si="9"/>
        <v>-0.44740973312401883</v>
      </c>
      <c r="N38" s="15">
        <f t="shared" si="9"/>
        <v>-0.31711145996860285</v>
      </c>
      <c r="O38" s="15">
        <f t="shared" si="9"/>
        <v>-0.11616954474097337</v>
      </c>
      <c r="P38" s="15">
        <f t="shared" si="9"/>
        <v>-6.5934065934065936E-2</v>
      </c>
      <c r="Q38" s="15">
        <f t="shared" si="9"/>
        <v>-7.6923076923076983E-2</v>
      </c>
      <c r="R38" s="15">
        <f t="shared" si="9"/>
        <v>5.8084772370486579E-2</v>
      </c>
      <c r="S38" s="20">
        <f t="shared" si="9"/>
        <v>1.009419152276295</v>
      </c>
      <c r="T38" s="15">
        <f t="shared" si="9"/>
        <v>1.1036106750392465</v>
      </c>
      <c r="U38" s="15">
        <f t="shared" si="9"/>
        <v>1.009419152276295</v>
      </c>
      <c r="V38" s="15">
        <f t="shared" si="9"/>
        <v>1.150706436420722</v>
      </c>
      <c r="W38" s="15">
        <f t="shared" si="9"/>
        <v>1.1193092621664049</v>
      </c>
      <c r="X38" s="15">
        <f t="shared" si="9"/>
        <v>0.80533751962323386</v>
      </c>
      <c r="Y38" s="15">
        <f t="shared" si="9"/>
        <v>0.7582417582417581</v>
      </c>
      <c r="Z38" s="15">
        <f t="shared" si="9"/>
        <v>0.50235478806907363</v>
      </c>
      <c r="AA38" s="15">
        <f t="shared" si="9"/>
        <v>0.49607535321821028</v>
      </c>
      <c r="AB38" s="15">
        <f t="shared" si="9"/>
        <v>0.35321821036106738</v>
      </c>
      <c r="AC38" s="15">
        <f t="shared" si="9"/>
        <v>0.56985871271585553</v>
      </c>
      <c r="AD38" s="15">
        <f t="shared" si="9"/>
        <v>0.43642072213500782</v>
      </c>
      <c r="AE38" s="15">
        <f t="shared" si="9"/>
        <v>0.28100470957613816</v>
      </c>
      <c r="AF38" s="15">
        <f t="shared" si="9"/>
        <v>0.17582417582417584</v>
      </c>
      <c r="AG38" s="15">
        <f t="shared" si="9"/>
        <v>-5.9654631083202576E-2</v>
      </c>
      <c r="AH38" s="15">
        <f t="shared" si="9"/>
        <v>5.3375196232339106E-2</v>
      </c>
      <c r="AI38" s="21">
        <f t="shared" si="9"/>
        <v>-8.4772370486656243E-2</v>
      </c>
      <c r="AJ38" s="21">
        <f t="shared" si="9"/>
        <v>0.41130298273155413</v>
      </c>
      <c r="AK38" s="21">
        <f t="shared" si="9"/>
        <v>0.26059654631083196</v>
      </c>
      <c r="AL38" s="21">
        <f t="shared" si="9"/>
        <v>0.25274725274725268</v>
      </c>
    </row>
    <row r="39" spans="1:38" x14ac:dyDescent="0.4">
      <c r="A39" s="16" t="s">
        <v>27</v>
      </c>
      <c r="D39" s="10"/>
      <c r="E39" s="17">
        <f t="shared" ref="E39:AL39" si="10">(E37-D37)/D37</f>
        <v>0.18838304552590257</v>
      </c>
      <c r="F39" s="17">
        <f t="shared" si="10"/>
        <v>-0.44253632760898276</v>
      </c>
      <c r="G39" s="17">
        <f t="shared" si="10"/>
        <v>0.33412322274881506</v>
      </c>
      <c r="H39" s="17">
        <f t="shared" si="10"/>
        <v>-0.29840142095914746</v>
      </c>
      <c r="I39" s="17">
        <f t="shared" si="10"/>
        <v>-0.240506329113924</v>
      </c>
      <c r="J39" s="17">
        <f t="shared" si="10"/>
        <v>0.17333333333333337</v>
      </c>
      <c r="K39" s="17">
        <f t="shared" si="10"/>
        <v>0.11079545454545454</v>
      </c>
      <c r="L39" s="17">
        <f t="shared" si="10"/>
        <v>0.20971867007672623</v>
      </c>
      <c r="M39" s="17">
        <f t="shared" si="10"/>
        <v>-0.25581395348837199</v>
      </c>
      <c r="N39" s="17">
        <f t="shared" si="10"/>
        <v>0.2357954545454545</v>
      </c>
      <c r="O39" s="17">
        <f t="shared" si="10"/>
        <v>0.29425287356321839</v>
      </c>
      <c r="P39" s="17">
        <f t="shared" si="10"/>
        <v>5.6838365896980519E-2</v>
      </c>
      <c r="Q39" s="17">
        <f t="shared" si="10"/>
        <v>-1.1764705882352998E-2</v>
      </c>
      <c r="R39" s="17">
        <f t="shared" si="10"/>
        <v>0.14625850340136054</v>
      </c>
      <c r="S39" s="17">
        <f t="shared" si="10"/>
        <v>0.89910979228486643</v>
      </c>
      <c r="T39" s="17">
        <f t="shared" si="10"/>
        <v>4.6875000000000083E-2</v>
      </c>
      <c r="U39" s="17">
        <f t="shared" si="10"/>
        <v>-4.4776119402985148E-2</v>
      </c>
      <c r="V39" s="17">
        <f t="shared" si="10"/>
        <v>7.0312500000000014E-2</v>
      </c>
      <c r="W39" s="17">
        <f t="shared" si="10"/>
        <v>-1.4598540145985361E-2</v>
      </c>
      <c r="X39" s="17">
        <f t="shared" si="10"/>
        <v>-0.14814814814814814</v>
      </c>
      <c r="Y39" s="17">
        <f t="shared" si="10"/>
        <v>-2.6086956521739174E-2</v>
      </c>
      <c r="Z39" s="17">
        <f t="shared" si="10"/>
        <v>-0.14553571428571432</v>
      </c>
      <c r="AA39" s="17">
        <f t="shared" si="10"/>
        <v>-4.1797283176593127E-3</v>
      </c>
      <c r="AB39" s="17">
        <f t="shared" si="10"/>
        <v>-9.5487932843651674E-2</v>
      </c>
      <c r="AC39" s="17">
        <f t="shared" si="10"/>
        <v>0.16009280742459409</v>
      </c>
      <c r="AD39" s="17">
        <f t="shared" si="10"/>
        <v>-8.5000000000000034E-2</v>
      </c>
      <c r="AE39" s="17">
        <f t="shared" si="10"/>
        <v>-0.10819672131147537</v>
      </c>
      <c r="AF39" s="17">
        <f t="shared" si="10"/>
        <v>-8.2107843137254902E-2</v>
      </c>
      <c r="AG39" s="17">
        <f t="shared" si="10"/>
        <v>-0.20026702269692931</v>
      </c>
      <c r="AH39" s="22">
        <f t="shared" si="10"/>
        <v>0.12020033388981645</v>
      </c>
      <c r="AI39" s="23">
        <f t="shared" si="10"/>
        <v>-0.13114754098360659</v>
      </c>
      <c r="AJ39" s="23">
        <f t="shared" si="10"/>
        <v>0.54202401372212694</v>
      </c>
      <c r="AK39" s="23">
        <f t="shared" si="10"/>
        <v>-0.10678531701890993</v>
      </c>
      <c r="AL39" s="23">
        <f t="shared" si="10"/>
        <v>-6.226650062266483E-3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9">
        <v>6.3700000000000003E-5</v>
      </c>
      <c r="E41" s="39">
        <v>7.5699999999999997E-5</v>
      </c>
      <c r="F41" s="39">
        <v>4.2200000000000003E-5</v>
      </c>
      <c r="G41" s="39">
        <v>5.63E-5</v>
      </c>
      <c r="H41" s="39">
        <v>3.9499999999999998E-5</v>
      </c>
      <c r="I41" s="39">
        <v>3.0000000000000001E-5</v>
      </c>
      <c r="J41" s="39">
        <v>3.5200000000000002E-5</v>
      </c>
      <c r="K41" s="39">
        <v>3.9100000000000002E-5</v>
      </c>
      <c r="L41" s="39">
        <v>4.7299999999999998E-5</v>
      </c>
      <c r="M41" s="39">
        <v>3.5200000000000002E-5</v>
      </c>
      <c r="N41" s="39">
        <v>4.35E-5</v>
      </c>
      <c r="O41" s="39">
        <v>5.63E-5</v>
      </c>
      <c r="P41" s="39">
        <v>5.9500000000000003E-5</v>
      </c>
      <c r="Q41" s="39">
        <v>5.8799999999999999E-5</v>
      </c>
      <c r="R41" s="39">
        <v>6.7399999999999998E-5</v>
      </c>
      <c r="S41" s="39">
        <v>1.2799999999999999E-4</v>
      </c>
      <c r="T41" s="39">
        <v>1.34E-4</v>
      </c>
      <c r="U41" s="39">
        <v>1.2799999999999999E-4</v>
      </c>
      <c r="V41" s="39">
        <v>1.37E-4</v>
      </c>
      <c r="W41" s="39">
        <v>1.35E-4</v>
      </c>
      <c r="X41" s="39">
        <v>1.15E-4</v>
      </c>
      <c r="Y41" s="39">
        <v>1.12E-4</v>
      </c>
      <c r="Z41" s="39">
        <v>9.5699999999999995E-5</v>
      </c>
      <c r="AA41" s="39">
        <v>9.5299999999999999E-5</v>
      </c>
      <c r="AB41" s="39">
        <v>8.6199999999999995E-5</v>
      </c>
      <c r="AC41" s="39">
        <v>1E-4</v>
      </c>
      <c r="AD41" s="39">
        <v>9.1500000000000001E-5</v>
      </c>
      <c r="AE41" s="39">
        <v>8.1600000000000005E-5</v>
      </c>
      <c r="AF41" s="39">
        <v>7.4900000000000005E-5</v>
      </c>
      <c r="AG41" s="39">
        <v>5.9899999999999999E-5</v>
      </c>
      <c r="AH41" s="39">
        <v>6.7100000000000005E-5</v>
      </c>
      <c r="AI41" s="55">
        <v>5.8300000000000001E-5</v>
      </c>
      <c r="AJ41" s="52">
        <v>8.9900000000000003E-5</v>
      </c>
      <c r="AK41" s="52">
        <v>8.03E-5</v>
      </c>
      <c r="AL41" s="2">
        <v>7.9800000000000002E-5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1">D48+D49+D50+D51+D52</f>
        <v>9.3702310383999995E-2</v>
      </c>
      <c r="E44" s="10">
        <f t="shared" si="11"/>
        <v>0.1261594</v>
      </c>
      <c r="F44" s="10">
        <f t="shared" si="11"/>
        <v>0.13476949999999999</v>
      </c>
      <c r="G44" s="10">
        <f t="shared" si="11"/>
        <v>0.11838525999999999</v>
      </c>
      <c r="H44" s="10">
        <f t="shared" si="11"/>
        <v>0.12992345</v>
      </c>
      <c r="I44" s="10">
        <f t="shared" si="11"/>
        <v>8.5634650000000007E-2</v>
      </c>
      <c r="J44" s="10">
        <f t="shared" si="11"/>
        <v>0.10431003</v>
      </c>
      <c r="K44" s="10">
        <f t="shared" si="11"/>
        <v>0.11651220999999999</v>
      </c>
      <c r="L44" s="10">
        <f t="shared" si="11"/>
        <v>8.4882399999999997E-2</v>
      </c>
      <c r="M44" s="10">
        <f t="shared" si="11"/>
        <v>7.8352389999999994E-2</v>
      </c>
      <c r="N44" s="10">
        <f t="shared" si="11"/>
        <v>6.7641000000000007E-2</v>
      </c>
      <c r="O44" s="10">
        <f t="shared" si="11"/>
        <v>8.2332900000000001E-2</v>
      </c>
      <c r="P44" s="10">
        <f t="shared" si="11"/>
        <v>0.13154589999999999</v>
      </c>
      <c r="Q44" s="10">
        <f t="shared" si="11"/>
        <v>0.16149399999999997</v>
      </c>
      <c r="R44" s="10">
        <f t="shared" si="11"/>
        <v>0.16731718099999998</v>
      </c>
      <c r="S44" s="10">
        <f t="shared" si="11"/>
        <v>0.1749938</v>
      </c>
      <c r="T44" s="10">
        <f t="shared" si="11"/>
        <v>0.16871360000000002</v>
      </c>
      <c r="U44" s="10">
        <f t="shared" si="11"/>
        <v>0.16522580000000001</v>
      </c>
      <c r="V44" s="10">
        <f t="shared" si="11"/>
        <v>0.14829200000000001</v>
      </c>
      <c r="W44" s="10">
        <f t="shared" si="11"/>
        <v>0.11125</v>
      </c>
      <c r="X44" s="10">
        <f t="shared" si="11"/>
        <v>0.13090394500000002</v>
      </c>
      <c r="Y44" s="10">
        <f t="shared" si="11"/>
        <v>0.14665499999999998</v>
      </c>
      <c r="Z44" s="10">
        <f t="shared" si="11"/>
        <v>0.16273599999999999</v>
      </c>
      <c r="AA44" s="10">
        <f t="shared" si="11"/>
        <v>0.158467</v>
      </c>
      <c r="AB44" s="10">
        <f t="shared" si="11"/>
        <v>0.15440999999999999</v>
      </c>
      <c r="AC44" s="10">
        <f t="shared" si="11"/>
        <v>0.15541199999999999</v>
      </c>
      <c r="AD44" s="10">
        <f t="shared" si="11"/>
        <v>0.16963900000000001</v>
      </c>
      <c r="AE44" s="10">
        <f t="shared" si="11"/>
        <v>0.17360399999999998</v>
      </c>
      <c r="AF44" s="10">
        <f t="shared" si="11"/>
        <v>0.18411</v>
      </c>
      <c r="AG44" s="10">
        <f t="shared" si="11"/>
        <v>0.18048400000000001</v>
      </c>
      <c r="AH44" s="10">
        <f t="shared" si="11"/>
        <v>0.19978400000000002</v>
      </c>
      <c r="AI44" s="27">
        <f t="shared" si="11"/>
        <v>0.17302699999999999</v>
      </c>
      <c r="AJ44" s="27">
        <f t="shared" si="11"/>
        <v>0.16036600000000001</v>
      </c>
      <c r="AK44" s="27">
        <f t="shared" si="11"/>
        <v>0.15346100000000001</v>
      </c>
      <c r="AL44" s="27">
        <f t="shared" si="11"/>
        <v>0.157611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2">(E44-$D44)/$D44</f>
        <v>0.34638515830600236</v>
      </c>
      <c r="F45" s="15">
        <f t="shared" si="12"/>
        <v>0.43827296731215243</v>
      </c>
      <c r="G45" s="15">
        <f t="shared" si="12"/>
        <v>0.26341879420952569</v>
      </c>
      <c r="H45" s="15">
        <f t="shared" si="12"/>
        <v>0.3865554591723801</v>
      </c>
      <c r="I45" s="15">
        <f t="shared" si="12"/>
        <v>-8.6098841650094154E-2</v>
      </c>
      <c r="J45" s="15">
        <f t="shared" si="12"/>
        <v>0.11320659621442278</v>
      </c>
      <c r="K45" s="15">
        <f t="shared" si="12"/>
        <v>0.24342942583297142</v>
      </c>
      <c r="L45" s="15">
        <f t="shared" si="12"/>
        <v>-9.4126925449919643E-2</v>
      </c>
      <c r="M45" s="15">
        <f t="shared" si="12"/>
        <v>-0.16381581543821844</v>
      </c>
      <c r="N45" s="15">
        <f t="shared" si="12"/>
        <v>-0.27812879188569134</v>
      </c>
      <c r="O45" s="15">
        <f t="shared" si="12"/>
        <v>-0.1213354327914348</v>
      </c>
      <c r="P45" s="15">
        <f t="shared" si="12"/>
        <v>0.40387040042997624</v>
      </c>
      <c r="Q45" s="15">
        <f t="shared" si="12"/>
        <v>0.72347938207909601</v>
      </c>
      <c r="R45" s="15">
        <f t="shared" si="12"/>
        <v>0.78562492551485674</v>
      </c>
      <c r="S45" s="20">
        <f t="shared" si="12"/>
        <v>0.86755053619127009</v>
      </c>
      <c r="T45" s="15">
        <f t="shared" si="12"/>
        <v>0.80052764236652663</v>
      </c>
      <c r="U45" s="15">
        <f t="shared" si="12"/>
        <v>0.76330550786731621</v>
      </c>
      <c r="V45" s="15">
        <f t="shared" si="12"/>
        <v>0.5825863779909678</v>
      </c>
      <c r="W45" s="15">
        <f t="shared" si="12"/>
        <v>0.1872706184520754</v>
      </c>
      <c r="X45" s="15">
        <f t="shared" si="12"/>
        <v>0.39701939539745157</v>
      </c>
      <c r="Y45" s="15">
        <f t="shared" si="12"/>
        <v>0.56511615774462109</v>
      </c>
      <c r="Z45" s="15">
        <f t="shared" si="12"/>
        <v>0.73673412462397236</v>
      </c>
      <c r="AA45" s="15">
        <f t="shared" si="12"/>
        <v>0.69117494916175304</v>
      </c>
      <c r="AB45" s="15">
        <f t="shared" si="12"/>
        <v>0.64787825793424669</v>
      </c>
      <c r="AC45" s="15">
        <f t="shared" si="12"/>
        <v>0.65857169757190048</v>
      </c>
      <c r="AD45" s="15">
        <f t="shared" si="12"/>
        <v>0.81040359949295848</v>
      </c>
      <c r="AE45" s="15">
        <f t="shared" si="12"/>
        <v>0.85271845793936241</v>
      </c>
      <c r="AF45" s="15">
        <f t="shared" si="12"/>
        <v>0.9648394927030256</v>
      </c>
      <c r="AG45" s="15">
        <f t="shared" si="12"/>
        <v>0.92614247461307309</v>
      </c>
      <c r="AH45" s="15">
        <f t="shared" si="12"/>
        <v>1.1321139167355456</v>
      </c>
      <c r="AI45" s="21">
        <f t="shared" si="12"/>
        <v>0.84656065886658183</v>
      </c>
      <c r="AJ45" s="21">
        <f t="shared" si="12"/>
        <v>0.71144125841515082</v>
      </c>
      <c r="AK45" s="21">
        <f t="shared" si="12"/>
        <v>0.63775043935527154</v>
      </c>
      <c r="AL45" s="21">
        <f t="shared" si="12"/>
        <v>0.68203963545932633</v>
      </c>
    </row>
    <row r="46" spans="1:38" x14ac:dyDescent="0.4">
      <c r="A46" s="16" t="s">
        <v>27</v>
      </c>
      <c r="D46" s="10"/>
      <c r="E46" s="17">
        <f t="shared" ref="E46:AL46" si="13">(E44-D44)/D44</f>
        <v>0.34638515830600236</v>
      </c>
      <c r="F46" s="17">
        <f t="shared" si="13"/>
        <v>6.8247788115669394E-2</v>
      </c>
      <c r="G46" s="17">
        <f t="shared" si="13"/>
        <v>-0.12157231421055949</v>
      </c>
      <c r="H46" s="17">
        <f t="shared" si="13"/>
        <v>9.7463062546806964E-2</v>
      </c>
      <c r="I46" s="17">
        <f t="shared" si="13"/>
        <v>-0.34088380504058347</v>
      </c>
      <c r="J46" s="17">
        <f t="shared" si="13"/>
        <v>0.21808204973103751</v>
      </c>
      <c r="K46" s="17">
        <f t="shared" si="13"/>
        <v>0.11697992992620167</v>
      </c>
      <c r="L46" s="17">
        <f t="shared" si="13"/>
        <v>-0.27147206288508302</v>
      </c>
      <c r="M46" s="17">
        <f t="shared" si="13"/>
        <v>-7.6930082090044621E-2</v>
      </c>
      <c r="N46" s="17">
        <f t="shared" si="13"/>
        <v>-0.13670789110581041</v>
      </c>
      <c r="O46" s="17">
        <f t="shared" si="13"/>
        <v>0.21720406262473932</v>
      </c>
      <c r="P46" s="17">
        <f t="shared" si="13"/>
        <v>0.59773189089659162</v>
      </c>
      <c r="Q46" s="17">
        <f t="shared" si="13"/>
        <v>0.2276627397737214</v>
      </c>
      <c r="R46" s="17">
        <f t="shared" si="13"/>
        <v>3.6058187920294325E-2</v>
      </c>
      <c r="S46" s="17">
        <f t="shared" si="13"/>
        <v>4.5880637924446167E-2</v>
      </c>
      <c r="T46" s="17">
        <f t="shared" si="13"/>
        <v>-3.5888128607984883E-2</v>
      </c>
      <c r="U46" s="17">
        <f t="shared" si="13"/>
        <v>-2.0672903666331656E-2</v>
      </c>
      <c r="V46" s="17">
        <f t="shared" si="13"/>
        <v>-0.10248883648921657</v>
      </c>
      <c r="W46" s="17">
        <f t="shared" si="13"/>
        <v>-0.24979095298465193</v>
      </c>
      <c r="X46" s="17">
        <f t="shared" si="13"/>
        <v>0.17666467415730355</v>
      </c>
      <c r="Y46" s="17">
        <f t="shared" si="13"/>
        <v>0.12032528889790109</v>
      </c>
      <c r="Z46" s="17">
        <f t="shared" si="13"/>
        <v>0.10965190412873761</v>
      </c>
      <c r="AA46" s="17">
        <f t="shared" si="13"/>
        <v>-2.6232671320420776E-2</v>
      </c>
      <c r="AB46" s="17">
        <f t="shared" si="13"/>
        <v>-2.5601544801125819E-2</v>
      </c>
      <c r="AC46" s="17">
        <f t="shared" si="13"/>
        <v>6.4892170196231003E-3</v>
      </c>
      <c r="AD46" s="17">
        <f t="shared" si="13"/>
        <v>9.1543767534038673E-2</v>
      </c>
      <c r="AE46" s="17">
        <f t="shared" si="13"/>
        <v>2.3373163010864059E-2</v>
      </c>
      <c r="AF46" s="17">
        <f t="shared" si="13"/>
        <v>6.0517038777908441E-2</v>
      </c>
      <c r="AG46" s="17">
        <f t="shared" si="13"/>
        <v>-1.9694747705176201E-2</v>
      </c>
      <c r="AH46" s="22">
        <f t="shared" si="13"/>
        <v>0.10693468673123385</v>
      </c>
      <c r="AI46" s="23">
        <f t="shared" si="13"/>
        <v>-0.13392964401553692</v>
      </c>
      <c r="AJ46" s="23">
        <f t="shared" si="13"/>
        <v>-7.3173550948695751E-2</v>
      </c>
      <c r="AK46" s="23">
        <f t="shared" si="13"/>
        <v>-4.3057755384557785E-2</v>
      </c>
      <c r="AL46" s="23">
        <f t="shared" si="13"/>
        <v>2.7042701402962228E-2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1.77E-5</v>
      </c>
      <c r="E48" s="2">
        <v>2.34E-5</v>
      </c>
      <c r="F48" s="2">
        <v>1.0499999999999999E-5</v>
      </c>
      <c r="G48" s="2">
        <v>7.2599999999999999E-6</v>
      </c>
      <c r="H48" s="2">
        <v>6.4500000000000001E-6</v>
      </c>
      <c r="I48" s="2">
        <v>5.6500000000000001E-6</v>
      </c>
      <c r="J48" s="2">
        <v>4.0300000000000004E-6</v>
      </c>
      <c r="K48" s="2">
        <v>3.2100000000000002E-6</v>
      </c>
      <c r="L48" s="2">
        <v>2.3999999999999999E-6</v>
      </c>
      <c r="M48" s="2">
        <v>2.39E-6</v>
      </c>
      <c r="N48" s="2">
        <v>1.05E-4</v>
      </c>
      <c r="O48" s="2">
        <v>5.8900000000000002E-5</v>
      </c>
      <c r="P48" s="2">
        <v>2.4899999999999999E-5</v>
      </c>
      <c r="Q48" s="2">
        <v>2.9E-5</v>
      </c>
      <c r="R48" s="2">
        <v>1.8099999999999999E-7</v>
      </c>
      <c r="S48" s="2">
        <v>1.3200000000000001E-5</v>
      </c>
      <c r="T48" s="2">
        <v>8.6600000000000004E-5</v>
      </c>
      <c r="U48" s="2">
        <v>1.0900000000000001E-5</v>
      </c>
      <c r="V48" s="2">
        <v>0</v>
      </c>
      <c r="W48" s="2">
        <v>6.9999999999999994E-5</v>
      </c>
      <c r="X48" s="2">
        <v>9.4499999999999995E-7</v>
      </c>
      <c r="Y48" s="2">
        <v>0</v>
      </c>
      <c r="Z48" s="2">
        <v>0</v>
      </c>
      <c r="AA48" s="2">
        <v>0</v>
      </c>
      <c r="AB48" s="2">
        <v>0</v>
      </c>
      <c r="AC48" s="2">
        <v>2.31E-3</v>
      </c>
      <c r="AD48" s="2">
        <v>3.9550000000000002E-3</v>
      </c>
      <c r="AE48" s="2">
        <v>2.128E-2</v>
      </c>
      <c r="AF48" s="2">
        <v>1.6064999999999999E-2</v>
      </c>
      <c r="AG48" s="2">
        <v>1.5785E-2</v>
      </c>
      <c r="AH48" s="2">
        <v>1.5575E-2</v>
      </c>
      <c r="AI48" s="28">
        <v>1.5890000000000001E-2</v>
      </c>
      <c r="AJ48" s="2">
        <v>1.5646E-2</v>
      </c>
      <c r="AK48" s="2">
        <v>1.617E-2</v>
      </c>
      <c r="AL48" s="2">
        <v>1.5575E-2</v>
      </c>
    </row>
    <row r="49" spans="1:38" x14ac:dyDescent="0.4">
      <c r="A49" s="2" t="s">
        <v>49</v>
      </c>
      <c r="B49" s="2" t="s">
        <v>50</v>
      </c>
      <c r="D49" s="2">
        <v>1.2300000000000001E-4</v>
      </c>
      <c r="E49" s="2">
        <v>1.63E-4</v>
      </c>
      <c r="F49" s="2">
        <v>1.2E-4</v>
      </c>
      <c r="G49" s="2">
        <v>7.4009999999999996E-3</v>
      </c>
      <c r="H49" s="2">
        <v>2.929E-2</v>
      </c>
      <c r="I49" s="2">
        <v>2.2037000000000001E-2</v>
      </c>
      <c r="J49" s="2">
        <v>4.0235E-2</v>
      </c>
      <c r="K49" s="2">
        <v>5.7245999999999998E-2</v>
      </c>
      <c r="L49" s="2">
        <v>1.4644000000000001E-2</v>
      </c>
      <c r="M49" s="2">
        <v>1.4645E-2</v>
      </c>
      <c r="N49" s="2">
        <v>5.1110000000000001E-3</v>
      </c>
      <c r="O49" s="2">
        <v>1.062E-3</v>
      </c>
      <c r="P49" s="2">
        <v>8.92E-4</v>
      </c>
      <c r="Q49" s="2">
        <v>2.5900000000000001E-4</v>
      </c>
      <c r="R49" s="2">
        <v>0</v>
      </c>
      <c r="S49" s="2">
        <v>1.26E-5</v>
      </c>
      <c r="T49" s="2">
        <v>0</v>
      </c>
      <c r="U49" s="2">
        <v>3.3899999999999997E-5</v>
      </c>
      <c r="V49" s="2">
        <v>0</v>
      </c>
      <c r="W49" s="2">
        <v>2.9750000000000002E-3</v>
      </c>
      <c r="X49" s="2">
        <v>4.4799999999999996E-3</v>
      </c>
      <c r="Y49" s="2">
        <v>4.8999999999999998E-3</v>
      </c>
      <c r="Z49" s="2">
        <v>3.0100000000000001E-3</v>
      </c>
      <c r="AA49" s="2">
        <v>7.5950000000000002E-3</v>
      </c>
      <c r="AB49" s="2">
        <v>7.6649999999999999E-3</v>
      </c>
      <c r="AC49" s="2">
        <v>5.6350000000000003E-3</v>
      </c>
      <c r="AD49" s="2">
        <v>6.8250000000000003E-3</v>
      </c>
      <c r="AE49" s="2">
        <v>9.0299999999999998E-3</v>
      </c>
      <c r="AF49" s="2">
        <v>2.7845000000000002E-2</v>
      </c>
      <c r="AG49" s="2">
        <v>2.8080000000000001E-2</v>
      </c>
      <c r="AH49" s="2">
        <v>2.7390000000000001E-2</v>
      </c>
      <c r="AI49" s="28">
        <v>2.7539999999999999E-2</v>
      </c>
      <c r="AJ49" s="2">
        <v>2.843E-2</v>
      </c>
      <c r="AK49" s="2">
        <v>2.9014999999999999E-2</v>
      </c>
      <c r="AL49" s="2">
        <v>2.9575000000000001E-2</v>
      </c>
    </row>
    <row r="50" spans="1:38" x14ac:dyDescent="0.4">
      <c r="A50" s="2" t="s">
        <v>51</v>
      </c>
      <c r="B50" s="2" t="s">
        <v>52</v>
      </c>
      <c r="D50" s="2">
        <v>2.2846103840000001E-3</v>
      </c>
      <c r="E50" s="2">
        <v>2.957E-3</v>
      </c>
      <c r="F50" s="2">
        <v>2.3479999999999998E-3</v>
      </c>
      <c r="G50" s="2">
        <v>3.1510000000000002E-3</v>
      </c>
      <c r="H50" s="2">
        <v>2.2049999999999999E-3</v>
      </c>
      <c r="I50" s="2">
        <v>2.447E-3</v>
      </c>
      <c r="J50" s="2">
        <v>3.0460000000000001E-3</v>
      </c>
      <c r="K50" s="2">
        <v>3.1159999999999998E-3</v>
      </c>
      <c r="L50" s="2">
        <v>4.1380000000000002E-3</v>
      </c>
      <c r="M50" s="2">
        <v>2.7079999999999999E-3</v>
      </c>
      <c r="N50" s="2">
        <v>3.2100000000000002E-3</v>
      </c>
      <c r="O50" s="2">
        <v>1.897E-3</v>
      </c>
      <c r="P50" s="2">
        <v>2.1909999999999998E-3</v>
      </c>
      <c r="Q50" s="2">
        <v>2.9229999999999998E-3</v>
      </c>
      <c r="R50" s="2">
        <v>4.2440000000000004E-3</v>
      </c>
      <c r="S50" s="2">
        <v>1.0746E-2</v>
      </c>
      <c r="T50" s="2">
        <v>5.3740000000000003E-3</v>
      </c>
      <c r="U50" s="2">
        <v>3.6150000000000002E-3</v>
      </c>
      <c r="V50" s="2">
        <v>3.7529999999999998E-3</v>
      </c>
      <c r="W50" s="2">
        <v>2.9840000000000001E-3</v>
      </c>
      <c r="X50" s="2">
        <v>3.5590000000000001E-3</v>
      </c>
      <c r="Y50" s="2">
        <v>3.4020000000000001E-3</v>
      </c>
      <c r="Z50" s="2">
        <v>2.516E-3</v>
      </c>
      <c r="AA50" s="2">
        <v>7.084E-3</v>
      </c>
      <c r="AB50" s="2">
        <v>1.9996E-2</v>
      </c>
      <c r="AC50" s="2">
        <v>2.4192999999999999E-2</v>
      </c>
      <c r="AD50" s="2">
        <v>2.3528E-2</v>
      </c>
      <c r="AE50" s="2">
        <v>2.3033999999999999E-2</v>
      </c>
      <c r="AF50" s="2">
        <v>1.8012E-2</v>
      </c>
      <c r="AG50" s="2">
        <v>1.498E-2</v>
      </c>
      <c r="AH50" s="2">
        <v>2.0789999999999999E-2</v>
      </c>
      <c r="AI50" s="28">
        <v>2.3175000000000001E-2</v>
      </c>
      <c r="AJ50" s="2">
        <v>2.1225000000000001E-2</v>
      </c>
      <c r="AK50" s="2">
        <v>2.1701000000000002E-2</v>
      </c>
      <c r="AL50" s="2">
        <v>2.4251999999999999E-2</v>
      </c>
    </row>
    <row r="51" spans="1:38" x14ac:dyDescent="0.4">
      <c r="A51" s="2" t="s">
        <v>53</v>
      </c>
      <c r="B51" s="2" t="s">
        <v>54</v>
      </c>
      <c r="D51" s="2">
        <v>3.8234999999999998E-2</v>
      </c>
      <c r="E51" s="2">
        <v>6.7904000000000006E-2</v>
      </c>
      <c r="F51" s="2">
        <v>7.7313999999999994E-2</v>
      </c>
      <c r="G51" s="2">
        <v>7.2137999999999994E-2</v>
      </c>
      <c r="H51" s="2">
        <v>5.9324000000000002E-2</v>
      </c>
      <c r="I51" s="2">
        <v>2.7460999999999999E-2</v>
      </c>
      <c r="J51" s="2">
        <v>2.2648999999999999E-2</v>
      </c>
      <c r="K51" s="2">
        <v>1.4766E-2</v>
      </c>
      <c r="L51" s="2">
        <v>1.5661999999999999E-2</v>
      </c>
      <c r="M51" s="2">
        <v>1.8135999999999999E-2</v>
      </c>
      <c r="N51" s="2">
        <v>1.6071999999999999E-2</v>
      </c>
      <c r="O51" s="2">
        <v>1.5951E-2</v>
      </c>
      <c r="P51" s="2">
        <v>2.2026E-2</v>
      </c>
      <c r="Q51" s="2">
        <v>3.2492E-2</v>
      </c>
      <c r="R51" s="2">
        <v>3.2169000000000003E-2</v>
      </c>
      <c r="S51" s="2">
        <v>3.8530000000000002E-2</v>
      </c>
      <c r="T51" s="2">
        <v>4.3374000000000003E-2</v>
      </c>
      <c r="U51" s="2">
        <v>4.5444999999999999E-2</v>
      </c>
      <c r="V51" s="2">
        <v>3.9820000000000001E-2</v>
      </c>
      <c r="W51" s="2">
        <v>2.3914000000000001E-2</v>
      </c>
      <c r="X51" s="2">
        <v>3.2037000000000003E-2</v>
      </c>
      <c r="Y51" s="2">
        <v>4.9521000000000003E-2</v>
      </c>
      <c r="Z51" s="2">
        <v>5.1107E-2</v>
      </c>
      <c r="AA51" s="2">
        <v>4.8266999999999997E-2</v>
      </c>
      <c r="AB51" s="2">
        <v>4.5997999999999997E-2</v>
      </c>
      <c r="AC51" s="2">
        <v>3.6485999999999998E-2</v>
      </c>
      <c r="AD51" s="2">
        <v>4.2081E-2</v>
      </c>
      <c r="AE51" s="2">
        <v>3.3759999999999998E-2</v>
      </c>
      <c r="AF51" s="2">
        <v>4.1066999999999999E-2</v>
      </c>
      <c r="AG51" s="2">
        <v>3.7734999999999998E-2</v>
      </c>
      <c r="AH51" s="2">
        <v>3.6281000000000001E-2</v>
      </c>
      <c r="AI51" s="28">
        <v>3.9716000000000001E-2</v>
      </c>
      <c r="AJ51" s="2">
        <v>3.0903E-2</v>
      </c>
      <c r="AK51" s="2">
        <v>2.7296999999999998E-2</v>
      </c>
      <c r="AL51" s="2">
        <v>3.0381999999999999E-2</v>
      </c>
    </row>
    <row r="52" spans="1:38" x14ac:dyDescent="0.4">
      <c r="A52" s="2" t="s">
        <v>55</v>
      </c>
      <c r="B52" s="2" t="s">
        <v>56</v>
      </c>
      <c r="D52" s="2">
        <v>5.3041999999999999E-2</v>
      </c>
      <c r="E52" s="2">
        <v>5.5112000000000001E-2</v>
      </c>
      <c r="F52" s="2">
        <v>5.4976999999999998E-2</v>
      </c>
      <c r="G52" s="2">
        <v>3.5687999999999998E-2</v>
      </c>
      <c r="H52" s="2">
        <v>3.9098000000000001E-2</v>
      </c>
      <c r="I52" s="2">
        <v>3.3683999999999999E-2</v>
      </c>
      <c r="J52" s="2">
        <v>3.8376E-2</v>
      </c>
      <c r="K52" s="2">
        <v>4.1381000000000001E-2</v>
      </c>
      <c r="L52" s="2">
        <v>5.0436000000000002E-2</v>
      </c>
      <c r="M52" s="2">
        <v>4.2861000000000003E-2</v>
      </c>
      <c r="N52" s="2">
        <v>4.3143000000000001E-2</v>
      </c>
      <c r="O52" s="2">
        <v>6.3364000000000004E-2</v>
      </c>
      <c r="P52" s="2">
        <v>0.10641200000000001</v>
      </c>
      <c r="Q52" s="2">
        <v>0.12579099999999999</v>
      </c>
      <c r="R52" s="2">
        <v>0.13090399999999999</v>
      </c>
      <c r="S52" s="2">
        <v>0.125692</v>
      </c>
      <c r="T52" s="2">
        <v>0.119879</v>
      </c>
      <c r="U52" s="2">
        <v>0.116121</v>
      </c>
      <c r="V52" s="2">
        <v>0.10471900000000001</v>
      </c>
      <c r="W52" s="2">
        <v>8.1307000000000004E-2</v>
      </c>
      <c r="X52" s="2">
        <v>9.0827000000000005E-2</v>
      </c>
      <c r="Y52" s="2">
        <v>8.8831999999999994E-2</v>
      </c>
      <c r="Z52" s="2">
        <v>0.106103</v>
      </c>
      <c r="AA52" s="2">
        <v>9.5520999999999995E-2</v>
      </c>
      <c r="AB52" s="2">
        <v>8.0751000000000003E-2</v>
      </c>
      <c r="AC52" s="2">
        <v>8.6788000000000004E-2</v>
      </c>
      <c r="AD52" s="2">
        <v>9.325E-2</v>
      </c>
      <c r="AE52" s="2">
        <v>8.6499999999999994E-2</v>
      </c>
      <c r="AF52" s="2">
        <v>8.1120999999999999E-2</v>
      </c>
      <c r="AG52" s="2">
        <v>8.3904000000000006E-2</v>
      </c>
      <c r="AH52" s="2">
        <v>9.9748000000000003E-2</v>
      </c>
      <c r="AI52" s="28">
        <v>6.6706000000000001E-2</v>
      </c>
      <c r="AJ52" s="2">
        <v>6.4161999999999997E-2</v>
      </c>
      <c r="AK52" s="2">
        <v>5.9277999999999997E-2</v>
      </c>
      <c r="AL52" s="2">
        <v>5.7827000000000003E-2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4">D59</f>
        <v>15.12341</v>
      </c>
      <c r="E55" s="10">
        <f t="shared" si="14"/>
        <v>15.785780000000001</v>
      </c>
      <c r="F55" s="10">
        <f t="shared" si="14"/>
        <v>6.611364</v>
      </c>
      <c r="G55" s="10">
        <f t="shared" si="14"/>
        <v>7.8949780000000001</v>
      </c>
      <c r="H55" s="10">
        <f t="shared" si="14"/>
        <v>7.0069800000000004</v>
      </c>
      <c r="I55" s="10">
        <f t="shared" si="14"/>
        <v>6.6491559999999996</v>
      </c>
      <c r="J55" s="10">
        <f t="shared" si="14"/>
        <v>7.6450839999999998</v>
      </c>
      <c r="K55" s="10">
        <f t="shared" si="14"/>
        <v>7.9015700000000004</v>
      </c>
      <c r="L55" s="10">
        <f t="shared" si="14"/>
        <v>7.49634</v>
      </c>
      <c r="M55" s="10">
        <f t="shared" si="14"/>
        <v>7.8245620000000002</v>
      </c>
      <c r="N55" s="10">
        <f t="shared" si="14"/>
        <v>7.7078059999999997</v>
      </c>
      <c r="O55" s="10">
        <f t="shared" si="14"/>
        <v>7.8666020000000003</v>
      </c>
      <c r="P55" s="10">
        <f t="shared" si="14"/>
        <v>7.9441059999999997</v>
      </c>
      <c r="Q55" s="10">
        <f t="shared" si="14"/>
        <v>8.2028809999999996</v>
      </c>
      <c r="R55" s="10">
        <f t="shared" si="14"/>
        <v>8.2302890000000009</v>
      </c>
      <c r="S55" s="10">
        <f t="shared" si="14"/>
        <v>8.5529569999999993</v>
      </c>
      <c r="T55" s="10">
        <f t="shared" si="14"/>
        <v>8.9613340000000008</v>
      </c>
      <c r="U55" s="10">
        <f t="shared" si="14"/>
        <v>8.6209430000000005</v>
      </c>
      <c r="V55" s="10">
        <f t="shared" si="14"/>
        <v>8.8075709999999994</v>
      </c>
      <c r="W55" s="10">
        <f t="shared" si="14"/>
        <v>8.6650469999999995</v>
      </c>
      <c r="X55" s="10">
        <f t="shared" si="14"/>
        <v>8.9047750000000008</v>
      </c>
      <c r="Y55" s="10">
        <f t="shared" si="14"/>
        <v>8.6340249999999994</v>
      </c>
      <c r="Z55" s="10">
        <f t="shared" si="14"/>
        <v>8.5030529999999995</v>
      </c>
      <c r="AA55" s="10">
        <f t="shared" si="14"/>
        <v>8.2050800000000006</v>
      </c>
      <c r="AB55" s="10">
        <f t="shared" si="14"/>
        <v>7.4008690000000001</v>
      </c>
      <c r="AC55" s="10">
        <f t="shared" si="14"/>
        <v>6.7769709999999996</v>
      </c>
      <c r="AD55" s="10">
        <f t="shared" si="14"/>
        <v>6.620711</v>
      </c>
      <c r="AE55" s="10">
        <f t="shared" si="14"/>
        <v>6.5727529999999996</v>
      </c>
      <c r="AF55" s="10">
        <f t="shared" si="14"/>
        <v>6.52271</v>
      </c>
      <c r="AG55" s="10">
        <f t="shared" si="14"/>
        <v>5.9478559999999998</v>
      </c>
      <c r="AH55" s="10">
        <f t="shared" si="14"/>
        <v>5.5015960000000002</v>
      </c>
      <c r="AI55" s="27">
        <f t="shared" si="14"/>
        <v>5.637899</v>
      </c>
      <c r="AJ55" s="27">
        <f t="shared" si="14"/>
        <v>5.2760670000000003</v>
      </c>
      <c r="AK55" s="27">
        <f t="shared" si="14"/>
        <v>4.3409909999999998</v>
      </c>
      <c r="AL55" s="27">
        <f t="shared" si="14"/>
        <v>4.2490249999999996</v>
      </c>
    </row>
    <row r="56" spans="1:38" x14ac:dyDescent="0.4">
      <c r="A56" s="14" t="s">
        <v>26</v>
      </c>
      <c r="B56" s="14"/>
      <c r="C56" s="14"/>
      <c r="D56" s="14"/>
      <c r="E56" s="15">
        <f t="shared" ref="E56:AL56" si="15">(E55-$D55)/$D55</f>
        <v>4.3797662035215672E-2</v>
      </c>
      <c r="F56" s="15">
        <f t="shared" si="15"/>
        <v>-0.56283906870209821</v>
      </c>
      <c r="G56" s="15">
        <f t="shared" si="15"/>
        <v>-0.47796310488176935</v>
      </c>
      <c r="H56" s="15">
        <f t="shared" si="15"/>
        <v>-0.53667988899328922</v>
      </c>
      <c r="I56" s="15">
        <f t="shared" si="15"/>
        <v>-0.56034016137894826</v>
      </c>
      <c r="J56" s="15">
        <f t="shared" si="15"/>
        <v>-0.49448675926923891</v>
      </c>
      <c r="K56" s="15">
        <f t="shared" si="15"/>
        <v>-0.47752722434953487</v>
      </c>
      <c r="L56" s="15">
        <f t="shared" si="15"/>
        <v>-0.50432210724962157</v>
      </c>
      <c r="M56" s="15">
        <f t="shared" si="15"/>
        <v>-0.48261919765449723</v>
      </c>
      <c r="N56" s="15">
        <f t="shared" si="15"/>
        <v>-0.49033941419296312</v>
      </c>
      <c r="O56" s="15">
        <f t="shared" si="15"/>
        <v>-0.47983940129904562</v>
      </c>
      <c r="P56" s="15">
        <f t="shared" si="15"/>
        <v>-0.47471463115792006</v>
      </c>
      <c r="Q56" s="15">
        <f t="shared" si="15"/>
        <v>-0.45760374148422878</v>
      </c>
      <c r="R56" s="15">
        <f t="shared" si="15"/>
        <v>-0.45579145179559366</v>
      </c>
      <c r="S56" s="20">
        <f t="shared" si="15"/>
        <v>-0.43445578741831375</v>
      </c>
      <c r="T56" s="15">
        <f t="shared" si="15"/>
        <v>-0.40745281652748944</v>
      </c>
      <c r="U56" s="15">
        <f t="shared" si="15"/>
        <v>-0.42996037269372445</v>
      </c>
      <c r="V56" s="15">
        <f t="shared" si="15"/>
        <v>-0.41762003410606474</v>
      </c>
      <c r="W56" s="15">
        <f t="shared" si="15"/>
        <v>-0.42704409918133546</v>
      </c>
      <c r="X56" s="15">
        <f t="shared" si="15"/>
        <v>-0.41119264768990588</v>
      </c>
      <c r="Y56" s="15">
        <f t="shared" si="15"/>
        <v>-0.42909535613991823</v>
      </c>
      <c r="Z56" s="15">
        <f t="shared" si="15"/>
        <v>-0.43775557232132173</v>
      </c>
      <c r="AA56" s="15">
        <f t="shared" si="15"/>
        <v>-0.45745833776906131</v>
      </c>
      <c r="AB56" s="15">
        <f t="shared" si="15"/>
        <v>-0.51063490310716964</v>
      </c>
      <c r="AC56" s="15">
        <f t="shared" si="15"/>
        <v>-0.5518886944148178</v>
      </c>
      <c r="AD56" s="15">
        <f t="shared" si="15"/>
        <v>-0.56222102025931986</v>
      </c>
      <c r="AE56" s="15">
        <f t="shared" si="15"/>
        <v>-0.56539213047850989</v>
      </c>
      <c r="AF56" s="15">
        <f t="shared" si="15"/>
        <v>-0.56870110643036198</v>
      </c>
      <c r="AG56" s="15">
        <f t="shared" si="15"/>
        <v>-0.60671197831705947</v>
      </c>
      <c r="AH56" s="15">
        <f t="shared" si="15"/>
        <v>-0.63621987369250721</v>
      </c>
      <c r="AI56" s="21">
        <f t="shared" si="15"/>
        <v>-0.62720715764500201</v>
      </c>
      <c r="AJ56" s="21">
        <f t="shared" si="15"/>
        <v>-0.65113244962610939</v>
      </c>
      <c r="AK56" s="21">
        <f t="shared" si="15"/>
        <v>-0.712962156021691</v>
      </c>
      <c r="AL56" s="21">
        <f t="shared" si="15"/>
        <v>-0.71904319197852873</v>
      </c>
    </row>
    <row r="57" spans="1:38" x14ac:dyDescent="0.4">
      <c r="A57" s="16" t="s">
        <v>27</v>
      </c>
      <c r="D57" s="10"/>
      <c r="E57" s="17">
        <f t="shared" ref="E57:AL57" si="16">(E55-D55)/D55</f>
        <v>4.3797662035215672E-2</v>
      </c>
      <c r="F57" s="17">
        <f t="shared" si="16"/>
        <v>-0.5811823045804515</v>
      </c>
      <c r="G57" s="17">
        <f t="shared" si="16"/>
        <v>0.19415267409266831</v>
      </c>
      <c r="H57" s="17">
        <f t="shared" si="16"/>
        <v>-0.11247631089028996</v>
      </c>
      <c r="I57" s="17">
        <f t="shared" si="16"/>
        <v>-5.1066793397440947E-2</v>
      </c>
      <c r="J57" s="17">
        <f t="shared" si="16"/>
        <v>0.14978261902713672</v>
      </c>
      <c r="K57" s="17">
        <f t="shared" si="16"/>
        <v>3.3549140859668862E-2</v>
      </c>
      <c r="L57" s="17">
        <f t="shared" si="16"/>
        <v>-5.128474467732367E-2</v>
      </c>
      <c r="M57" s="17">
        <f t="shared" si="16"/>
        <v>4.3784300071768388E-2</v>
      </c>
      <c r="N57" s="17">
        <f t="shared" si="16"/>
        <v>-1.4921729804173131E-2</v>
      </c>
      <c r="O57" s="17">
        <f t="shared" si="16"/>
        <v>2.0601971559740945E-2</v>
      </c>
      <c r="P57" s="17">
        <f t="shared" si="16"/>
        <v>9.8522843789477788E-3</v>
      </c>
      <c r="Q57" s="17">
        <f t="shared" si="16"/>
        <v>3.2574464640829311E-2</v>
      </c>
      <c r="R57" s="17">
        <f t="shared" si="16"/>
        <v>3.3412650994207047E-3</v>
      </c>
      <c r="S57" s="17">
        <f t="shared" si="16"/>
        <v>3.9204941649071907E-2</v>
      </c>
      <c r="T57" s="17">
        <f t="shared" si="16"/>
        <v>4.7746878652611208E-2</v>
      </c>
      <c r="U57" s="17">
        <f t="shared" si="16"/>
        <v>-3.7984411695847993E-2</v>
      </c>
      <c r="V57" s="17">
        <f t="shared" si="16"/>
        <v>2.1648211802351425E-2</v>
      </c>
      <c r="W57" s="17">
        <f t="shared" si="16"/>
        <v>-1.6181987065446293E-2</v>
      </c>
      <c r="X57" s="17">
        <f t="shared" si="16"/>
        <v>2.7666093444155732E-2</v>
      </c>
      <c r="Y57" s="17">
        <f t="shared" si="16"/>
        <v>-3.0405035500616396E-2</v>
      </c>
      <c r="Z57" s="17">
        <f t="shared" si="16"/>
        <v>-1.5169286630511248E-2</v>
      </c>
      <c r="AA57" s="17">
        <f t="shared" si="16"/>
        <v>-3.5043060416064552E-2</v>
      </c>
      <c r="AB57" s="17">
        <f t="shared" si="16"/>
        <v>-9.8013791456024846E-2</v>
      </c>
      <c r="AC57" s="17">
        <f t="shared" si="16"/>
        <v>-8.4300640911222788E-2</v>
      </c>
      <c r="AD57" s="17">
        <f t="shared" si="16"/>
        <v>-2.305749869668907E-2</v>
      </c>
      <c r="AE57" s="17">
        <f t="shared" si="16"/>
        <v>-7.243632896829417E-3</v>
      </c>
      <c r="AF57" s="17">
        <f t="shared" si="16"/>
        <v>-7.6137046379195477E-3</v>
      </c>
      <c r="AG57" s="17">
        <f t="shared" si="16"/>
        <v>-8.8131160207950407E-2</v>
      </c>
      <c r="AH57" s="22">
        <f t="shared" si="16"/>
        <v>-7.502871622984815E-2</v>
      </c>
      <c r="AI57" s="23">
        <f t="shared" si="16"/>
        <v>2.4775174331230398E-2</v>
      </c>
      <c r="AJ57" s="23">
        <f t="shared" si="16"/>
        <v>-6.4178517564787818E-2</v>
      </c>
      <c r="AK57" s="23">
        <f t="shared" si="16"/>
        <v>-0.17722974329173613</v>
      </c>
      <c r="AL57" s="23">
        <f t="shared" si="16"/>
        <v>-2.1185485065506982E-2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15.12341</v>
      </c>
      <c r="E59" s="2">
        <v>15.785780000000001</v>
      </c>
      <c r="F59" s="2">
        <v>6.611364</v>
      </c>
      <c r="G59" s="2">
        <v>7.8949780000000001</v>
      </c>
      <c r="H59" s="2">
        <v>7.0069800000000004</v>
      </c>
      <c r="I59" s="2">
        <v>6.6491559999999996</v>
      </c>
      <c r="J59" s="2">
        <v>7.6450839999999998</v>
      </c>
      <c r="K59" s="2">
        <v>7.9015700000000004</v>
      </c>
      <c r="L59" s="2">
        <v>7.49634</v>
      </c>
      <c r="M59" s="2">
        <v>7.8245620000000002</v>
      </c>
      <c r="N59" s="2">
        <v>7.7078059999999997</v>
      </c>
      <c r="O59" s="2">
        <v>7.8666020000000003</v>
      </c>
      <c r="P59" s="2">
        <v>7.9441059999999997</v>
      </c>
      <c r="Q59" s="2">
        <v>8.2028809999999996</v>
      </c>
      <c r="R59" s="2">
        <v>8.2302890000000009</v>
      </c>
      <c r="S59" s="2">
        <v>8.5529569999999993</v>
      </c>
      <c r="T59" s="2">
        <v>8.9613340000000008</v>
      </c>
      <c r="U59" s="2">
        <v>8.6209430000000005</v>
      </c>
      <c r="V59" s="2">
        <v>8.8075709999999994</v>
      </c>
      <c r="W59" s="2">
        <v>8.6650469999999995</v>
      </c>
      <c r="X59" s="2">
        <v>8.9047750000000008</v>
      </c>
      <c r="Y59" s="2">
        <v>8.6340249999999994</v>
      </c>
      <c r="Z59" s="2">
        <v>8.5030529999999995</v>
      </c>
      <c r="AA59" s="2">
        <v>8.2050800000000006</v>
      </c>
      <c r="AB59" s="2">
        <v>7.4008690000000001</v>
      </c>
      <c r="AC59" s="2">
        <v>6.7769709999999996</v>
      </c>
      <c r="AD59" s="2">
        <v>6.620711</v>
      </c>
      <c r="AE59" s="2">
        <v>6.5727529999999996</v>
      </c>
      <c r="AF59" s="2">
        <v>6.52271</v>
      </c>
      <c r="AG59" s="2">
        <v>5.9478559999999998</v>
      </c>
      <c r="AH59" s="2">
        <v>5.5015960000000002</v>
      </c>
      <c r="AI59" s="28">
        <v>5.637899</v>
      </c>
      <c r="AJ59" s="2">
        <v>5.2760670000000003</v>
      </c>
      <c r="AK59" s="2">
        <v>4.3409909999999998</v>
      </c>
      <c r="AL59" s="2">
        <v>4.2490249999999996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7">D66</f>
        <v>2.0013830000000001</v>
      </c>
      <c r="E62" s="10">
        <f t="shared" si="17"/>
        <v>2.3620000000000001</v>
      </c>
      <c r="F62" s="10">
        <f t="shared" si="17"/>
        <v>1.2690600000000001</v>
      </c>
      <c r="G62" s="10">
        <f t="shared" si="17"/>
        <v>1.2326410000000001</v>
      </c>
      <c r="H62" s="10">
        <f t="shared" si="17"/>
        <v>1.1843630000000001</v>
      </c>
      <c r="I62" s="10">
        <f t="shared" si="17"/>
        <v>1.0815980000000001</v>
      </c>
      <c r="J62" s="10">
        <f t="shared" si="17"/>
        <v>0.83932499999999999</v>
      </c>
      <c r="K62" s="10">
        <f t="shared" si="17"/>
        <v>0.56920899999999996</v>
      </c>
      <c r="L62" s="10">
        <f t="shared" si="17"/>
        <v>0.55762599999999996</v>
      </c>
      <c r="M62" s="10">
        <f t="shared" si="17"/>
        <v>0.41570400000000002</v>
      </c>
      <c r="N62" s="10">
        <f t="shared" si="17"/>
        <v>0.29252099999999998</v>
      </c>
      <c r="O62" s="10">
        <f t="shared" si="17"/>
        <v>0.241005</v>
      </c>
      <c r="P62" s="10">
        <f t="shared" si="17"/>
        <v>0.26734599999999997</v>
      </c>
      <c r="Q62" s="10">
        <f t="shared" si="17"/>
        <v>0.25344899999999998</v>
      </c>
      <c r="R62" s="10">
        <f t="shared" si="17"/>
        <v>0.23650099999999999</v>
      </c>
      <c r="S62" s="10">
        <f t="shared" si="17"/>
        <v>0.25728699999999999</v>
      </c>
      <c r="T62" s="10">
        <f t="shared" si="17"/>
        <v>0.32456600000000002</v>
      </c>
      <c r="U62" s="10">
        <f t="shared" si="17"/>
        <v>0.24498600000000001</v>
      </c>
      <c r="V62" s="10">
        <f t="shared" si="17"/>
        <v>0.18560599999999999</v>
      </c>
      <c r="W62" s="10">
        <f t="shared" si="17"/>
        <v>0.21365000000000001</v>
      </c>
      <c r="X62" s="10">
        <f t="shared" si="17"/>
        <v>0.21280099999999999</v>
      </c>
      <c r="Y62" s="10">
        <f t="shared" si="17"/>
        <v>0.24046300000000001</v>
      </c>
      <c r="Z62" s="10">
        <f t="shared" si="17"/>
        <v>0.16844200000000001</v>
      </c>
      <c r="AA62" s="10">
        <f t="shared" si="17"/>
        <v>0.192796</v>
      </c>
      <c r="AB62" s="10">
        <f t="shared" si="17"/>
        <v>0.167828</v>
      </c>
      <c r="AC62" s="10">
        <f t="shared" si="17"/>
        <v>0.13985300000000001</v>
      </c>
      <c r="AD62" s="10">
        <f t="shared" si="17"/>
        <v>0.15486800000000001</v>
      </c>
      <c r="AE62" s="10">
        <f t="shared" si="17"/>
        <v>0.14949000000000001</v>
      </c>
      <c r="AF62" s="10">
        <f t="shared" si="17"/>
        <v>0.15715599999999999</v>
      </c>
      <c r="AG62" s="10">
        <f t="shared" si="17"/>
        <v>0.126995</v>
      </c>
      <c r="AH62" s="10">
        <f t="shared" si="17"/>
        <v>9.8292000000000004E-2</v>
      </c>
      <c r="AI62" s="27">
        <f t="shared" si="17"/>
        <v>0.106789</v>
      </c>
      <c r="AJ62" s="27">
        <f t="shared" si="17"/>
        <v>9.7300999999999999E-2</v>
      </c>
      <c r="AK62" s="27">
        <f t="shared" si="17"/>
        <v>7.8210000000000002E-2</v>
      </c>
      <c r="AL62" s="27">
        <f t="shared" si="17"/>
        <v>6.0041999999999998E-2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18">(E62-$D62)/$D62</f>
        <v>0.18018390283119221</v>
      </c>
      <c r="F63" s="15">
        <f t="shared" si="18"/>
        <v>-0.36590847429002843</v>
      </c>
      <c r="G63" s="15">
        <f t="shared" si="18"/>
        <v>-0.38410539112203912</v>
      </c>
      <c r="H63" s="15">
        <f t="shared" si="18"/>
        <v>-0.40822771053816287</v>
      </c>
      <c r="I63" s="15">
        <f t="shared" si="18"/>
        <v>-0.45957470409212031</v>
      </c>
      <c r="J63" s="15">
        <f t="shared" si="18"/>
        <v>-0.58062749608645614</v>
      </c>
      <c r="K63" s="15">
        <f t="shared" si="18"/>
        <v>-0.71559216801581715</v>
      </c>
      <c r="L63" s="15">
        <f t="shared" si="18"/>
        <v>-0.72137966596098801</v>
      </c>
      <c r="M63" s="15">
        <f t="shared" si="18"/>
        <v>-0.79229163033762151</v>
      </c>
      <c r="N63" s="15">
        <f t="shared" si="18"/>
        <v>-0.85384056924636609</v>
      </c>
      <c r="O63" s="15">
        <f t="shared" si="18"/>
        <v>-0.8795807698976158</v>
      </c>
      <c r="P63" s="15">
        <f t="shared" si="18"/>
        <v>-0.86641937100495015</v>
      </c>
      <c r="Q63" s="15">
        <f t="shared" si="18"/>
        <v>-0.87336306943748399</v>
      </c>
      <c r="R63" s="15">
        <f t="shared" si="18"/>
        <v>-0.8818312137157156</v>
      </c>
      <c r="S63" s="20">
        <f t="shared" si="18"/>
        <v>-0.87144539550900546</v>
      </c>
      <c r="T63" s="15">
        <f t="shared" si="18"/>
        <v>-0.83782914114889562</v>
      </c>
      <c r="U63" s="15">
        <f t="shared" si="18"/>
        <v>-0.87759164537722167</v>
      </c>
      <c r="V63" s="15">
        <f t="shared" si="18"/>
        <v>-0.90726112892934541</v>
      </c>
      <c r="W63" s="15">
        <f t="shared" si="18"/>
        <v>-0.8932488184420474</v>
      </c>
      <c r="X63" s="15">
        <f t="shared" si="18"/>
        <v>-0.89367302510314117</v>
      </c>
      <c r="Y63" s="15">
        <f t="shared" si="18"/>
        <v>-0.87985158263061092</v>
      </c>
      <c r="Z63" s="15">
        <f t="shared" si="18"/>
        <v>-0.91583719857718393</v>
      </c>
      <c r="AA63" s="15">
        <f t="shared" si="18"/>
        <v>-0.90366861315400404</v>
      </c>
      <c r="AB63" s="15">
        <f t="shared" si="18"/>
        <v>-0.91614398643338124</v>
      </c>
      <c r="AC63" s="15">
        <f t="shared" si="18"/>
        <v>-0.93012182076094385</v>
      </c>
      <c r="AD63" s="15">
        <f t="shared" si="18"/>
        <v>-0.92261950860979636</v>
      </c>
      <c r="AE63" s="15">
        <f t="shared" si="18"/>
        <v>-0.92530665045121296</v>
      </c>
      <c r="AF63" s="15">
        <f t="shared" si="18"/>
        <v>-0.92147629913914531</v>
      </c>
      <c r="AG63" s="15">
        <f t="shared" si="18"/>
        <v>-0.93654637817948894</v>
      </c>
      <c r="AH63" s="15">
        <f t="shared" si="18"/>
        <v>-0.95088796097498574</v>
      </c>
      <c r="AI63" s="21">
        <f t="shared" si="18"/>
        <v>-0.94664239678262485</v>
      </c>
      <c r="AJ63" s="21">
        <f t="shared" si="18"/>
        <v>-0.95138311857350644</v>
      </c>
      <c r="AK63" s="21">
        <f t="shared" si="18"/>
        <v>-0.9609220224214956</v>
      </c>
      <c r="AL63" s="21">
        <f t="shared" si="18"/>
        <v>-0.96999974517621068</v>
      </c>
    </row>
    <row r="64" spans="1:38" x14ac:dyDescent="0.4">
      <c r="A64" s="16" t="s">
        <v>27</v>
      </c>
      <c r="D64" s="10"/>
      <c r="E64" s="17">
        <f t="shared" ref="E64:AL64" si="19">(E62-D62)/D62</f>
        <v>0.18018390283119221</v>
      </c>
      <c r="F64" s="17">
        <f t="shared" si="19"/>
        <v>-0.46271803556308211</v>
      </c>
      <c r="G64" s="17">
        <f t="shared" si="19"/>
        <v>-2.8697618709911256E-2</v>
      </c>
      <c r="H64" s="17">
        <f t="shared" si="19"/>
        <v>-3.9166310385586753E-2</v>
      </c>
      <c r="I64" s="17">
        <f t="shared" si="19"/>
        <v>-8.676816145050123E-2</v>
      </c>
      <c r="J64" s="17">
        <f t="shared" si="19"/>
        <v>-0.22399542158916719</v>
      </c>
      <c r="K64" s="17">
        <f t="shared" si="19"/>
        <v>-0.32182527626366431</v>
      </c>
      <c r="L64" s="17">
        <f t="shared" si="19"/>
        <v>-2.0349291736427237E-2</v>
      </c>
      <c r="M64" s="17">
        <f t="shared" si="19"/>
        <v>-0.25451108807695472</v>
      </c>
      <c r="N64" s="17">
        <f t="shared" si="19"/>
        <v>-0.29632382656890488</v>
      </c>
      <c r="O64" s="17">
        <f t="shared" si="19"/>
        <v>-0.17611043309711091</v>
      </c>
      <c r="P64" s="17">
        <f t="shared" si="19"/>
        <v>0.10929648762473798</v>
      </c>
      <c r="Q64" s="17">
        <f t="shared" si="19"/>
        <v>-5.1981327568020444E-2</v>
      </c>
      <c r="R64" s="17">
        <f t="shared" si="19"/>
        <v>-6.6869468808320384E-2</v>
      </c>
      <c r="S64" s="17">
        <f t="shared" si="19"/>
        <v>8.7889691798343342E-2</v>
      </c>
      <c r="T64" s="17">
        <f t="shared" si="19"/>
        <v>0.26149397365587862</v>
      </c>
      <c r="U64" s="17">
        <f t="shared" si="19"/>
        <v>-0.24518896002662019</v>
      </c>
      <c r="V64" s="17">
        <f t="shared" si="19"/>
        <v>-0.24238119729290658</v>
      </c>
      <c r="W64" s="17">
        <f t="shared" si="19"/>
        <v>0.1510942534185318</v>
      </c>
      <c r="X64" s="17">
        <f t="shared" si="19"/>
        <v>-3.9737889070911138E-3</v>
      </c>
      <c r="Y64" s="17">
        <f t="shared" si="19"/>
        <v>0.12998999064854028</v>
      </c>
      <c r="Z64" s="17">
        <f t="shared" si="19"/>
        <v>-0.29950969587836795</v>
      </c>
      <c r="AA64" s="17">
        <f t="shared" si="19"/>
        <v>0.14458389237838534</v>
      </c>
      <c r="AB64" s="17">
        <f t="shared" si="19"/>
        <v>-0.12950476150957485</v>
      </c>
      <c r="AC64" s="17">
        <f t="shared" si="19"/>
        <v>-0.1666885144314417</v>
      </c>
      <c r="AD64" s="17">
        <f t="shared" si="19"/>
        <v>0.10736273086741079</v>
      </c>
      <c r="AE64" s="17">
        <f t="shared" si="19"/>
        <v>-3.4726347599245769E-2</v>
      </c>
      <c r="AF64" s="17">
        <f t="shared" si="19"/>
        <v>5.1281022141949142E-2</v>
      </c>
      <c r="AG64" s="17">
        <f t="shared" si="19"/>
        <v>-0.1919175850747028</v>
      </c>
      <c r="AH64" s="22">
        <f t="shared" si="19"/>
        <v>-0.22601677231387057</v>
      </c>
      <c r="AI64" s="23">
        <f t="shared" si="19"/>
        <v>8.6446506328083567E-2</v>
      </c>
      <c r="AJ64" s="23">
        <f t="shared" si="19"/>
        <v>-8.8848102332637222E-2</v>
      </c>
      <c r="AK64" s="23">
        <f t="shared" si="19"/>
        <v>-0.19620558884286901</v>
      </c>
      <c r="AL64" s="23">
        <f t="shared" si="19"/>
        <v>-0.23229766014576145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2.0013830000000001</v>
      </c>
      <c r="E66" s="2">
        <v>2.3620000000000001</v>
      </c>
      <c r="F66" s="2">
        <v>1.2690600000000001</v>
      </c>
      <c r="G66" s="2">
        <v>1.2326410000000001</v>
      </c>
      <c r="H66" s="2">
        <v>1.1843630000000001</v>
      </c>
      <c r="I66" s="2">
        <v>1.0815980000000001</v>
      </c>
      <c r="J66" s="2">
        <v>0.83932499999999999</v>
      </c>
      <c r="K66" s="2">
        <v>0.56920899999999996</v>
      </c>
      <c r="L66" s="2">
        <v>0.55762599999999996</v>
      </c>
      <c r="M66" s="2">
        <v>0.41570400000000002</v>
      </c>
      <c r="N66" s="2">
        <v>0.29252099999999998</v>
      </c>
      <c r="O66" s="2">
        <v>0.241005</v>
      </c>
      <c r="P66" s="2">
        <v>0.26734599999999997</v>
      </c>
      <c r="Q66" s="2">
        <v>0.25344899999999998</v>
      </c>
      <c r="R66" s="2">
        <v>0.23650099999999999</v>
      </c>
      <c r="S66" s="2">
        <v>0.25728699999999999</v>
      </c>
      <c r="T66" s="2">
        <v>0.32456600000000002</v>
      </c>
      <c r="U66" s="2">
        <v>0.24498600000000001</v>
      </c>
      <c r="V66" s="2">
        <v>0.18560599999999999</v>
      </c>
      <c r="W66" s="2">
        <v>0.21365000000000001</v>
      </c>
      <c r="X66" s="2">
        <v>0.21280099999999999</v>
      </c>
      <c r="Y66" s="2">
        <v>0.24046300000000001</v>
      </c>
      <c r="Z66" s="2">
        <v>0.16844200000000001</v>
      </c>
      <c r="AA66" s="2">
        <v>0.192796</v>
      </c>
      <c r="AB66" s="2">
        <v>0.167828</v>
      </c>
      <c r="AC66" s="2">
        <v>0.13985300000000001</v>
      </c>
      <c r="AD66" s="2">
        <v>0.15486800000000001</v>
      </c>
      <c r="AE66" s="2">
        <v>0.14949000000000001</v>
      </c>
      <c r="AF66" s="2">
        <v>0.15715599999999999</v>
      </c>
      <c r="AG66" s="2">
        <v>0.126995</v>
      </c>
      <c r="AH66" s="2">
        <v>9.8292000000000004E-2</v>
      </c>
      <c r="AI66" s="28">
        <v>0.106789</v>
      </c>
      <c r="AJ66" s="2">
        <v>9.7300999999999999E-2</v>
      </c>
      <c r="AK66" s="2">
        <v>7.8210000000000002E-2</v>
      </c>
      <c r="AL66" s="2">
        <v>6.0041999999999998E-2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0">D73</f>
        <v>0.23449999999999999</v>
      </c>
      <c r="E69" s="10">
        <f t="shared" si="20"/>
        <v>0.24478</v>
      </c>
      <c r="F69" s="10">
        <f t="shared" si="20"/>
        <v>3.5138999999999997E-2</v>
      </c>
      <c r="G69" s="10">
        <f t="shared" si="20"/>
        <v>3.3293000000000003E-2</v>
      </c>
      <c r="H69" s="10">
        <f t="shared" si="20"/>
        <v>2.8389000000000001E-2</v>
      </c>
      <c r="I69" s="10">
        <f t="shared" si="20"/>
        <v>1.4709E-2</v>
      </c>
      <c r="J69" s="10">
        <f t="shared" si="20"/>
        <v>2.2922000000000001E-2</v>
      </c>
      <c r="K69" s="10">
        <f t="shared" si="20"/>
        <v>1.6792000000000001E-2</v>
      </c>
      <c r="L69" s="10">
        <f t="shared" si="20"/>
        <v>1.8884000000000001E-2</v>
      </c>
      <c r="M69" s="10">
        <f t="shared" si="20"/>
        <v>1.6771999999999999E-2</v>
      </c>
      <c r="N69" s="10">
        <f t="shared" si="20"/>
        <v>1.107E-2</v>
      </c>
      <c r="O69" s="10">
        <f t="shared" si="20"/>
        <v>1.4678999999999999E-2</v>
      </c>
      <c r="P69" s="10">
        <f t="shared" si="20"/>
        <v>1.5949000000000001E-2</v>
      </c>
      <c r="Q69" s="10">
        <f t="shared" si="20"/>
        <v>2.1691999999999999E-2</v>
      </c>
      <c r="R69" s="10">
        <f t="shared" si="20"/>
        <v>1.3538E-2</v>
      </c>
      <c r="S69" s="10">
        <f t="shared" si="20"/>
        <v>1.2133E-2</v>
      </c>
      <c r="T69" s="10">
        <f t="shared" si="20"/>
        <v>1.3535E-2</v>
      </c>
      <c r="U69" s="10">
        <f t="shared" si="20"/>
        <v>1.4449E-2</v>
      </c>
      <c r="V69" s="10">
        <f t="shared" si="20"/>
        <v>1.5237000000000001E-2</v>
      </c>
      <c r="W69" s="10">
        <f t="shared" si="20"/>
        <v>1.6899000000000001E-2</v>
      </c>
      <c r="X69" s="10">
        <f t="shared" si="20"/>
        <v>1.7249E-2</v>
      </c>
      <c r="Y69" s="10">
        <f t="shared" si="20"/>
        <v>2.034E-2</v>
      </c>
      <c r="Z69" s="10">
        <f t="shared" si="20"/>
        <v>1.8931E-2</v>
      </c>
      <c r="AA69" s="10">
        <f t="shared" si="20"/>
        <v>1.9805E-2</v>
      </c>
      <c r="AB69" s="10">
        <f t="shared" si="20"/>
        <v>2.3129E-2</v>
      </c>
      <c r="AC69" s="10">
        <f t="shared" si="20"/>
        <v>2.1572999999999998E-2</v>
      </c>
      <c r="AD69" s="10">
        <f t="shared" si="20"/>
        <v>2.2956000000000001E-2</v>
      </c>
      <c r="AE69" s="10">
        <f t="shared" si="20"/>
        <v>2.6856000000000001E-2</v>
      </c>
      <c r="AF69" s="10">
        <f t="shared" si="20"/>
        <v>2.7274E-2</v>
      </c>
      <c r="AG69" s="10">
        <f t="shared" si="20"/>
        <v>2.5862E-2</v>
      </c>
      <c r="AH69" s="10">
        <f t="shared" si="20"/>
        <v>2.7300000000000001E-2</v>
      </c>
      <c r="AI69" s="27">
        <f t="shared" si="20"/>
        <v>2.7722E-2</v>
      </c>
      <c r="AJ69" s="27">
        <f t="shared" si="20"/>
        <v>2.8823000000000001E-2</v>
      </c>
      <c r="AK69" s="27">
        <f t="shared" si="20"/>
        <v>2.6079999999999999E-2</v>
      </c>
      <c r="AL69" s="27">
        <f t="shared" si="20"/>
        <v>2.7739E-2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1">(E69-$D69)/$D69</f>
        <v>4.3837953091684485E-2</v>
      </c>
      <c r="F70" s="15">
        <f t="shared" si="21"/>
        <v>-0.85015351812366735</v>
      </c>
      <c r="G70" s="15">
        <f t="shared" si="21"/>
        <v>-0.85802558635394444</v>
      </c>
      <c r="H70" s="15">
        <f t="shared" si="21"/>
        <v>-0.87893816631130062</v>
      </c>
      <c r="I70" s="15">
        <f t="shared" si="21"/>
        <v>-0.93727505330490402</v>
      </c>
      <c r="J70" s="15">
        <f t="shared" si="21"/>
        <v>-0.9022515991471215</v>
      </c>
      <c r="K70" s="15">
        <f t="shared" si="21"/>
        <v>-0.92839232409381667</v>
      </c>
      <c r="L70" s="15">
        <f t="shared" si="21"/>
        <v>-0.91947121535181231</v>
      </c>
      <c r="M70" s="15">
        <f t="shared" si="21"/>
        <v>-0.92847761194029843</v>
      </c>
      <c r="N70" s="15">
        <f t="shared" si="21"/>
        <v>-0.9527931769722815</v>
      </c>
      <c r="O70" s="15">
        <f t="shared" si="21"/>
        <v>-0.93740298507462683</v>
      </c>
      <c r="P70" s="15">
        <f t="shared" si="21"/>
        <v>-0.93198720682302771</v>
      </c>
      <c r="Q70" s="15">
        <f t="shared" si="21"/>
        <v>-0.90749680170575697</v>
      </c>
      <c r="R70" s="15">
        <f t="shared" si="21"/>
        <v>-0.94226865671641791</v>
      </c>
      <c r="S70" s="20">
        <f t="shared" si="21"/>
        <v>-0.94826012793176973</v>
      </c>
      <c r="T70" s="15">
        <f t="shared" si="21"/>
        <v>-0.94228144989339024</v>
      </c>
      <c r="U70" s="15">
        <f t="shared" si="21"/>
        <v>-0.93838379530916849</v>
      </c>
      <c r="V70" s="15">
        <f t="shared" si="21"/>
        <v>-0.93502345415778254</v>
      </c>
      <c r="W70" s="15">
        <f t="shared" si="21"/>
        <v>-0.92793603411513859</v>
      </c>
      <c r="X70" s="15">
        <f t="shared" si="21"/>
        <v>-0.92644349680170568</v>
      </c>
      <c r="Y70" s="15">
        <f t="shared" si="21"/>
        <v>-0.91326226012793177</v>
      </c>
      <c r="Z70" s="15">
        <f t="shared" si="21"/>
        <v>-0.91927078891257996</v>
      </c>
      <c r="AA70" s="15">
        <f t="shared" si="21"/>
        <v>-0.91554371002132195</v>
      </c>
      <c r="AB70" s="15">
        <f t="shared" si="21"/>
        <v>-0.90136886993603405</v>
      </c>
      <c r="AC70" s="15">
        <f t="shared" si="21"/>
        <v>-0.90800426439232407</v>
      </c>
      <c r="AD70" s="15">
        <f t="shared" si="21"/>
        <v>-0.90210660980810231</v>
      </c>
      <c r="AE70" s="15">
        <f t="shared" si="21"/>
        <v>-0.88547547974413654</v>
      </c>
      <c r="AF70" s="15">
        <f t="shared" si="21"/>
        <v>-0.88369296375266526</v>
      </c>
      <c r="AG70" s="15">
        <f t="shared" si="21"/>
        <v>-0.88971428571428568</v>
      </c>
      <c r="AH70" s="15">
        <f t="shared" si="21"/>
        <v>-0.88358208955223883</v>
      </c>
      <c r="AI70" s="21">
        <f t="shared" si="21"/>
        <v>-0.88178251599147117</v>
      </c>
      <c r="AJ70" s="21">
        <f t="shared" si="21"/>
        <v>-0.87708742004264395</v>
      </c>
      <c r="AK70" s="21">
        <f t="shared" si="21"/>
        <v>-0.88878464818763325</v>
      </c>
      <c r="AL70" s="21">
        <f t="shared" si="21"/>
        <v>-0.88171002132196152</v>
      </c>
    </row>
    <row r="71" spans="1:38" x14ac:dyDescent="0.4">
      <c r="A71" s="16" t="s">
        <v>27</v>
      </c>
      <c r="D71" s="10"/>
      <c r="E71" s="17">
        <f t="shared" ref="E71:AL71" si="22">(E69-D69)/D69</f>
        <v>4.3837953091684485E-2</v>
      </c>
      <c r="F71" s="17">
        <f t="shared" si="22"/>
        <v>-0.85644660511479698</v>
      </c>
      <c r="G71" s="17">
        <f t="shared" si="22"/>
        <v>-5.2534221235663897E-2</v>
      </c>
      <c r="H71" s="17">
        <f t="shared" si="22"/>
        <v>-0.14729823085933985</v>
      </c>
      <c r="I71" s="17">
        <f t="shared" si="22"/>
        <v>-0.48187678326112227</v>
      </c>
      <c r="J71" s="17">
        <f t="shared" si="22"/>
        <v>0.5583656264871848</v>
      </c>
      <c r="K71" s="17">
        <f t="shared" si="22"/>
        <v>-0.2674286711456243</v>
      </c>
      <c r="L71" s="17">
        <f t="shared" si="22"/>
        <v>0.12458313482610767</v>
      </c>
      <c r="M71" s="17">
        <f t="shared" si="22"/>
        <v>-0.11184071171362013</v>
      </c>
      <c r="N71" s="17">
        <f t="shared" si="22"/>
        <v>-0.33997138087288331</v>
      </c>
      <c r="O71" s="17">
        <f t="shared" si="22"/>
        <v>0.32601626016260155</v>
      </c>
      <c r="P71" s="17">
        <f t="shared" si="22"/>
        <v>8.6518155187683229E-2</v>
      </c>
      <c r="Q71" s="17">
        <f t="shared" si="22"/>
        <v>0.36008527180387473</v>
      </c>
      <c r="R71" s="17">
        <f t="shared" si="22"/>
        <v>-0.3758989489212613</v>
      </c>
      <c r="S71" s="17">
        <f t="shared" si="22"/>
        <v>-0.10378194711183336</v>
      </c>
      <c r="T71" s="17">
        <f t="shared" si="22"/>
        <v>0.1155526250721174</v>
      </c>
      <c r="U71" s="17">
        <f t="shared" si="22"/>
        <v>6.7528629479128174E-2</v>
      </c>
      <c r="V71" s="17">
        <f t="shared" si="22"/>
        <v>5.4536646134680636E-2</v>
      </c>
      <c r="W71" s="17">
        <f t="shared" si="22"/>
        <v>0.10907658987989763</v>
      </c>
      <c r="X71" s="17">
        <f t="shared" si="22"/>
        <v>2.0711284691401835E-2</v>
      </c>
      <c r="Y71" s="17">
        <f t="shared" si="22"/>
        <v>0.17919879413299322</v>
      </c>
      <c r="Z71" s="17">
        <f t="shared" si="22"/>
        <v>-6.9272369714847612E-2</v>
      </c>
      <c r="AA71" s="17">
        <f t="shared" si="22"/>
        <v>4.616766150758015E-2</v>
      </c>
      <c r="AB71" s="17">
        <f t="shared" si="22"/>
        <v>0.16783640494824542</v>
      </c>
      <c r="AC71" s="17">
        <f t="shared" si="22"/>
        <v>-6.7274849755718014E-2</v>
      </c>
      <c r="AD71" s="17">
        <f t="shared" si="22"/>
        <v>6.4107912668613654E-2</v>
      </c>
      <c r="AE71" s="17">
        <f t="shared" si="22"/>
        <v>0.16989022477783589</v>
      </c>
      <c r="AF71" s="17">
        <f t="shared" si="22"/>
        <v>1.5564492106046999E-2</v>
      </c>
      <c r="AG71" s="17">
        <f t="shared" si="22"/>
        <v>-5.1770917357189999E-2</v>
      </c>
      <c r="AH71" s="22">
        <f t="shared" si="22"/>
        <v>5.5602814940839913E-2</v>
      </c>
      <c r="AI71" s="23">
        <f t="shared" si="22"/>
        <v>1.5457875457875412E-2</v>
      </c>
      <c r="AJ71" s="23">
        <f t="shared" si="22"/>
        <v>3.971574922444273E-2</v>
      </c>
      <c r="AK71" s="23">
        <f t="shared" si="22"/>
        <v>-9.5167054088748648E-2</v>
      </c>
      <c r="AL71" s="23">
        <f t="shared" si="22"/>
        <v>6.3611963190184084E-2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0.23449999999999999</v>
      </c>
      <c r="E73" s="2">
        <v>0.24478</v>
      </c>
      <c r="F73" s="2">
        <v>3.5138999999999997E-2</v>
      </c>
      <c r="G73" s="2">
        <v>3.3293000000000003E-2</v>
      </c>
      <c r="H73" s="2">
        <v>2.8389000000000001E-2</v>
      </c>
      <c r="I73" s="2">
        <v>1.4709E-2</v>
      </c>
      <c r="J73" s="2">
        <v>2.2922000000000001E-2</v>
      </c>
      <c r="K73" s="2">
        <v>1.6792000000000001E-2</v>
      </c>
      <c r="L73" s="2">
        <v>1.8884000000000001E-2</v>
      </c>
      <c r="M73" s="2">
        <v>1.6771999999999999E-2</v>
      </c>
      <c r="N73" s="2">
        <v>1.107E-2</v>
      </c>
      <c r="O73" s="2">
        <v>1.4678999999999999E-2</v>
      </c>
      <c r="P73" s="2">
        <v>1.5949000000000001E-2</v>
      </c>
      <c r="Q73" s="2">
        <v>2.1691999999999999E-2</v>
      </c>
      <c r="R73" s="2">
        <v>1.3538E-2</v>
      </c>
      <c r="S73" s="2">
        <v>1.2133E-2</v>
      </c>
      <c r="T73" s="2">
        <v>1.3535E-2</v>
      </c>
      <c r="U73" s="2">
        <v>1.4449E-2</v>
      </c>
      <c r="V73" s="2">
        <v>1.5237000000000001E-2</v>
      </c>
      <c r="W73" s="2">
        <v>1.6899000000000001E-2</v>
      </c>
      <c r="X73" s="2">
        <v>1.7249E-2</v>
      </c>
      <c r="Y73" s="2">
        <v>2.034E-2</v>
      </c>
      <c r="Z73" s="2">
        <v>1.8931E-2</v>
      </c>
      <c r="AA73" s="2">
        <v>1.9805E-2</v>
      </c>
      <c r="AB73" s="2">
        <v>2.3129E-2</v>
      </c>
      <c r="AC73" s="2">
        <v>2.1572999999999998E-2</v>
      </c>
      <c r="AD73" s="2">
        <v>2.2956000000000001E-2</v>
      </c>
      <c r="AE73" s="2">
        <v>2.6856000000000001E-2</v>
      </c>
      <c r="AF73" s="2">
        <v>2.7274E-2</v>
      </c>
      <c r="AG73" s="2">
        <v>2.5862E-2</v>
      </c>
      <c r="AH73" s="2">
        <v>2.7300000000000001E-2</v>
      </c>
      <c r="AI73" s="28">
        <v>2.7722E-2</v>
      </c>
      <c r="AJ73" s="2">
        <v>2.8823000000000001E-2</v>
      </c>
      <c r="AK73" s="2">
        <v>2.6079999999999999E-2</v>
      </c>
      <c r="AL73" s="2">
        <v>2.7739E-2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3">D96</f>
        <v>2.0100000000000001E-4</v>
      </c>
      <c r="E83" s="10">
        <f t="shared" si="23"/>
        <v>1.8200000000000001E-4</v>
      </c>
      <c r="F83" s="10">
        <f t="shared" si="23"/>
        <v>9.4199999999999999E-5</v>
      </c>
      <c r="G83" s="10">
        <f t="shared" si="23"/>
        <v>1.5899999999999999E-4</v>
      </c>
      <c r="H83" s="10">
        <f t="shared" si="23"/>
        <v>1.2999999999999999E-4</v>
      </c>
      <c r="I83" s="10">
        <f t="shared" si="23"/>
        <v>1.4300000000000001E-4</v>
      </c>
      <c r="J83" s="10">
        <f t="shared" si="23"/>
        <v>2.0799999999999999E-4</v>
      </c>
      <c r="K83" s="10">
        <f t="shared" si="23"/>
        <v>2.7300000000000002E-4</v>
      </c>
      <c r="L83" s="10">
        <f t="shared" si="23"/>
        <v>3.28E-4</v>
      </c>
      <c r="M83" s="10">
        <f t="shared" si="23"/>
        <v>2.14E-4</v>
      </c>
      <c r="N83" s="10">
        <f t="shared" si="23"/>
        <v>2.81E-4</v>
      </c>
      <c r="O83" s="10">
        <f t="shared" si="23"/>
        <v>3.5100000000000002E-4</v>
      </c>
      <c r="P83" s="10">
        <f t="shared" si="23"/>
        <v>3.1199999999999999E-4</v>
      </c>
      <c r="Q83" s="10">
        <f t="shared" si="23"/>
        <v>3.2299999999999999E-4</v>
      </c>
      <c r="R83" s="10">
        <f t="shared" si="23"/>
        <v>3.9300000000000001E-4</v>
      </c>
      <c r="S83" s="10">
        <f t="shared" si="23"/>
        <v>4.0400000000000001E-4</v>
      </c>
      <c r="T83" s="10">
        <f t="shared" si="23"/>
        <v>3.4299999999999999E-4</v>
      </c>
      <c r="U83" s="10">
        <f t="shared" si="23"/>
        <v>3.28E-4</v>
      </c>
      <c r="V83" s="10">
        <f t="shared" si="23"/>
        <v>4.2200000000000001E-4</v>
      </c>
      <c r="W83" s="10">
        <f t="shared" si="23"/>
        <v>3.9899999999999999E-4</v>
      </c>
      <c r="X83" s="10">
        <f t="shared" si="23"/>
        <v>3.9599999999999998E-4</v>
      </c>
      <c r="Y83" s="10">
        <f t="shared" si="23"/>
        <v>3.9800000000000002E-4</v>
      </c>
      <c r="Z83" s="10">
        <f t="shared" si="23"/>
        <v>3.5199999999999999E-4</v>
      </c>
      <c r="AA83" s="10">
        <f t="shared" si="23"/>
        <v>3.8299999999999999E-4</v>
      </c>
      <c r="AB83" s="10">
        <f t="shared" si="23"/>
        <v>3.6200000000000002E-4</v>
      </c>
      <c r="AC83" s="10">
        <f t="shared" si="23"/>
        <v>3.8400000000000001E-4</v>
      </c>
      <c r="AD83" s="10">
        <f t="shared" si="23"/>
        <v>4.2499999999999998E-4</v>
      </c>
      <c r="AE83" s="10">
        <f t="shared" si="23"/>
        <v>3.9899999999999999E-4</v>
      </c>
      <c r="AF83" s="10">
        <f t="shared" si="23"/>
        <v>4.0700000000000003E-4</v>
      </c>
      <c r="AG83" s="10">
        <f t="shared" si="23"/>
        <v>4.08E-4</v>
      </c>
      <c r="AH83" s="10">
        <f t="shared" si="23"/>
        <v>3.4299999999999999E-4</v>
      </c>
      <c r="AI83" s="10">
        <f t="shared" si="23"/>
        <v>3.7199999999999999E-4</v>
      </c>
      <c r="AJ83" s="10">
        <f t="shared" si="23"/>
        <v>3.5100000000000002E-4</v>
      </c>
      <c r="AK83" s="10">
        <f t="shared" si="23"/>
        <v>3.8499999999999998E-4</v>
      </c>
      <c r="AL83" s="10">
        <f t="shared" si="23"/>
        <v>3.6499999999999998E-4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4">(E83-$D83)/$D83</f>
        <v>-9.4527363184079602E-2</v>
      </c>
      <c r="F84" s="15">
        <f t="shared" si="24"/>
        <v>-0.5313432835820896</v>
      </c>
      <c r="G84" s="15">
        <f t="shared" si="24"/>
        <v>-0.20895522388059709</v>
      </c>
      <c r="H84" s="15">
        <f t="shared" si="24"/>
        <v>-0.3532338308457712</v>
      </c>
      <c r="I84" s="15">
        <f t="shared" si="24"/>
        <v>-0.28855721393034828</v>
      </c>
      <c r="J84" s="15">
        <f t="shared" si="24"/>
        <v>3.4825870646766073E-2</v>
      </c>
      <c r="K84" s="15">
        <f t="shared" si="24"/>
        <v>0.35820895522388069</v>
      </c>
      <c r="L84" s="15">
        <f t="shared" si="24"/>
        <v>0.63184079601990051</v>
      </c>
      <c r="M84" s="15">
        <f t="shared" si="24"/>
        <v>6.4676616915422841E-2</v>
      </c>
      <c r="N84" s="15">
        <f t="shared" si="24"/>
        <v>0.39800995024875618</v>
      </c>
      <c r="O84" s="15">
        <f t="shared" si="24"/>
        <v>0.74626865671641796</v>
      </c>
      <c r="P84" s="15">
        <f t="shared" si="24"/>
        <v>0.55223880597014918</v>
      </c>
      <c r="Q84" s="15">
        <f t="shared" si="24"/>
        <v>0.60696517412935314</v>
      </c>
      <c r="R84" s="15">
        <f t="shared" si="24"/>
        <v>0.95522388059701491</v>
      </c>
      <c r="S84" s="20">
        <f t="shared" si="24"/>
        <v>1.0099502487562189</v>
      </c>
      <c r="T84" s="15">
        <f t="shared" si="24"/>
        <v>0.70646766169154218</v>
      </c>
      <c r="U84" s="15">
        <f t="shared" si="24"/>
        <v>0.63184079601990051</v>
      </c>
      <c r="V84" s="15">
        <f t="shared" si="24"/>
        <v>1.099502487562189</v>
      </c>
      <c r="W84" s="15">
        <f t="shared" si="24"/>
        <v>0.9850746268656716</v>
      </c>
      <c r="X84" s="15">
        <f t="shared" si="24"/>
        <v>0.97014925373134309</v>
      </c>
      <c r="Y84" s="15">
        <f t="shared" si="24"/>
        <v>0.98009950248756228</v>
      </c>
      <c r="Z84" s="15">
        <f t="shared" si="24"/>
        <v>0.75124378109452727</v>
      </c>
      <c r="AA84" s="15">
        <f t="shared" si="24"/>
        <v>0.90547263681592027</v>
      </c>
      <c r="AB84" s="15">
        <f t="shared" si="24"/>
        <v>0.80099502487562191</v>
      </c>
      <c r="AC84" s="15">
        <f t="shared" si="24"/>
        <v>0.91044776119402981</v>
      </c>
      <c r="AD84" s="15">
        <f t="shared" si="24"/>
        <v>1.1144278606965172</v>
      </c>
      <c r="AE84" s="15">
        <f t="shared" si="24"/>
        <v>0.9850746268656716</v>
      </c>
      <c r="AF84" s="15">
        <f t="shared" si="24"/>
        <v>1.0248756218905473</v>
      </c>
      <c r="AG84" s="15">
        <f t="shared" si="24"/>
        <v>1.0298507462686566</v>
      </c>
      <c r="AH84" s="15">
        <f t="shared" si="24"/>
        <v>0.70646766169154218</v>
      </c>
      <c r="AI84" s="21">
        <f t="shared" si="24"/>
        <v>0.85074626865671632</v>
      </c>
      <c r="AJ84" s="21">
        <f t="shared" si="24"/>
        <v>0.74626865671641796</v>
      </c>
      <c r="AK84" s="21">
        <f t="shared" si="24"/>
        <v>0.91542288557213913</v>
      </c>
      <c r="AL84" s="21">
        <f t="shared" si="24"/>
        <v>0.81592039800995009</v>
      </c>
    </row>
    <row r="85" spans="1:38" x14ac:dyDescent="0.4">
      <c r="A85" s="16" t="s">
        <v>27</v>
      </c>
      <c r="D85" s="10"/>
      <c r="E85" s="17">
        <f t="shared" ref="E85:AL85" si="25">(E83-D83)/D83</f>
        <v>-9.4527363184079602E-2</v>
      </c>
      <c r="F85" s="17">
        <f t="shared" si="25"/>
        <v>-0.48241758241758242</v>
      </c>
      <c r="G85" s="17">
        <f t="shared" si="25"/>
        <v>0.68789808917197437</v>
      </c>
      <c r="H85" s="17">
        <f t="shared" si="25"/>
        <v>-0.18238993710691825</v>
      </c>
      <c r="I85" s="17">
        <f t="shared" si="25"/>
        <v>0.10000000000000014</v>
      </c>
      <c r="J85" s="17">
        <f t="shared" si="25"/>
        <v>0.45454545454545436</v>
      </c>
      <c r="K85" s="17">
        <f t="shared" si="25"/>
        <v>0.31250000000000017</v>
      </c>
      <c r="L85" s="17">
        <f t="shared" si="25"/>
        <v>0.20146520146520139</v>
      </c>
      <c r="M85" s="17">
        <f t="shared" si="25"/>
        <v>-0.34756097560975613</v>
      </c>
      <c r="N85" s="17">
        <f t="shared" si="25"/>
        <v>0.31308411214953275</v>
      </c>
      <c r="O85" s="17">
        <f t="shared" si="25"/>
        <v>0.2491103202846976</v>
      </c>
      <c r="P85" s="17">
        <f t="shared" si="25"/>
        <v>-0.11111111111111117</v>
      </c>
      <c r="Q85" s="17">
        <f t="shared" si="25"/>
        <v>3.5256410256410242E-2</v>
      </c>
      <c r="R85" s="17">
        <f t="shared" si="25"/>
        <v>0.21671826625387003</v>
      </c>
      <c r="S85" s="17">
        <f t="shared" si="25"/>
        <v>2.7989821882951644E-2</v>
      </c>
      <c r="T85" s="17">
        <f t="shared" si="25"/>
        <v>-0.15099009900990104</v>
      </c>
      <c r="U85" s="17">
        <f t="shared" si="25"/>
        <v>-4.3731778425655933E-2</v>
      </c>
      <c r="V85" s="17">
        <f t="shared" si="25"/>
        <v>0.28658536585365857</v>
      </c>
      <c r="W85" s="17">
        <f t="shared" si="25"/>
        <v>-5.4502369668246481E-2</v>
      </c>
      <c r="X85" s="17">
        <f t="shared" si="25"/>
        <v>-7.5187969924812503E-3</v>
      </c>
      <c r="Y85" s="17">
        <f t="shared" si="25"/>
        <v>5.0505050505051732E-3</v>
      </c>
      <c r="Z85" s="17">
        <f t="shared" si="25"/>
        <v>-0.11557788944723627</v>
      </c>
      <c r="AA85" s="17">
        <f t="shared" si="25"/>
        <v>8.8068181818181809E-2</v>
      </c>
      <c r="AB85" s="17">
        <f t="shared" si="25"/>
        <v>-5.4830287206266239E-2</v>
      </c>
      <c r="AC85" s="17">
        <f t="shared" si="25"/>
        <v>6.0773480662983402E-2</v>
      </c>
      <c r="AD85" s="17">
        <f t="shared" si="25"/>
        <v>0.10677083333333325</v>
      </c>
      <c r="AE85" s="17">
        <f t="shared" si="25"/>
        <v>-6.1176470588235256E-2</v>
      </c>
      <c r="AF85" s="17">
        <f t="shared" si="25"/>
        <v>2.0050125313283287E-2</v>
      </c>
      <c r="AG85" s="17">
        <f t="shared" si="25"/>
        <v>2.4570024570023832E-3</v>
      </c>
      <c r="AH85" s="22">
        <f t="shared" si="25"/>
        <v>-0.1593137254901961</v>
      </c>
      <c r="AI85" s="23">
        <f t="shared" si="25"/>
        <v>8.454810495626823E-2</v>
      </c>
      <c r="AJ85" s="23">
        <f t="shared" si="25"/>
        <v>-5.6451612903225722E-2</v>
      </c>
      <c r="AK85" s="23">
        <f t="shared" si="25"/>
        <v>9.6866096866096749E-2</v>
      </c>
      <c r="AL85" s="23">
        <f t="shared" si="25"/>
        <v>-5.1948051948051945E-2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6">D100</f>
        <v>2.0100000000000001E-4</v>
      </c>
      <c r="E96" s="10">
        <f t="shared" si="26"/>
        <v>1.8200000000000001E-4</v>
      </c>
      <c r="F96" s="10">
        <f t="shared" si="26"/>
        <v>9.4199999999999999E-5</v>
      </c>
      <c r="G96" s="10">
        <f t="shared" si="26"/>
        <v>1.5899999999999999E-4</v>
      </c>
      <c r="H96" s="10">
        <f t="shared" si="26"/>
        <v>1.2999999999999999E-4</v>
      </c>
      <c r="I96" s="10">
        <f t="shared" si="26"/>
        <v>1.4300000000000001E-4</v>
      </c>
      <c r="J96" s="10">
        <f t="shared" si="26"/>
        <v>2.0799999999999999E-4</v>
      </c>
      <c r="K96" s="10">
        <f t="shared" si="26"/>
        <v>2.7300000000000002E-4</v>
      </c>
      <c r="L96" s="10">
        <f t="shared" si="26"/>
        <v>3.28E-4</v>
      </c>
      <c r="M96" s="10">
        <f t="shared" si="26"/>
        <v>2.14E-4</v>
      </c>
      <c r="N96" s="10">
        <f t="shared" si="26"/>
        <v>2.81E-4</v>
      </c>
      <c r="O96" s="10">
        <f t="shared" si="26"/>
        <v>3.5100000000000002E-4</v>
      </c>
      <c r="P96" s="10">
        <f t="shared" si="26"/>
        <v>3.1199999999999999E-4</v>
      </c>
      <c r="Q96" s="10">
        <f t="shared" si="26"/>
        <v>3.2299999999999999E-4</v>
      </c>
      <c r="R96" s="10">
        <f t="shared" si="26"/>
        <v>3.9300000000000001E-4</v>
      </c>
      <c r="S96" s="10">
        <f t="shared" si="26"/>
        <v>4.0400000000000001E-4</v>
      </c>
      <c r="T96" s="10">
        <f t="shared" si="26"/>
        <v>3.4299999999999999E-4</v>
      </c>
      <c r="U96" s="10">
        <f t="shared" si="26"/>
        <v>3.28E-4</v>
      </c>
      <c r="V96" s="10">
        <f t="shared" si="26"/>
        <v>4.2200000000000001E-4</v>
      </c>
      <c r="W96" s="10">
        <f t="shared" si="26"/>
        <v>3.9899999999999999E-4</v>
      </c>
      <c r="X96" s="10">
        <f t="shared" si="26"/>
        <v>3.9599999999999998E-4</v>
      </c>
      <c r="Y96" s="10">
        <f t="shared" si="26"/>
        <v>3.9800000000000002E-4</v>
      </c>
      <c r="Z96" s="10">
        <f t="shared" si="26"/>
        <v>3.5199999999999999E-4</v>
      </c>
      <c r="AA96" s="10">
        <f t="shared" si="26"/>
        <v>3.8299999999999999E-4</v>
      </c>
      <c r="AB96" s="10">
        <f t="shared" si="26"/>
        <v>3.6200000000000002E-4</v>
      </c>
      <c r="AC96" s="10">
        <f t="shared" si="26"/>
        <v>3.8400000000000001E-4</v>
      </c>
      <c r="AD96" s="10">
        <f t="shared" si="26"/>
        <v>4.2499999999999998E-4</v>
      </c>
      <c r="AE96" s="10">
        <f t="shared" si="26"/>
        <v>3.9899999999999999E-4</v>
      </c>
      <c r="AF96" s="10">
        <f t="shared" si="26"/>
        <v>4.0700000000000003E-4</v>
      </c>
      <c r="AG96" s="10">
        <f t="shared" si="26"/>
        <v>4.08E-4</v>
      </c>
      <c r="AH96" s="10">
        <f t="shared" si="26"/>
        <v>3.4299999999999999E-4</v>
      </c>
      <c r="AI96" s="27">
        <f t="shared" si="26"/>
        <v>3.7199999999999999E-4</v>
      </c>
      <c r="AJ96" s="27">
        <f t="shared" si="26"/>
        <v>3.5100000000000002E-4</v>
      </c>
      <c r="AK96" s="27">
        <f t="shared" si="26"/>
        <v>3.8499999999999998E-4</v>
      </c>
      <c r="AL96" s="27">
        <f t="shared" si="26"/>
        <v>3.6499999999999998E-4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7">(E96-$D96)/$D96</f>
        <v>-9.4527363184079602E-2</v>
      </c>
      <c r="F97" s="15">
        <f t="shared" si="27"/>
        <v>-0.5313432835820896</v>
      </c>
      <c r="G97" s="15">
        <f t="shared" si="27"/>
        <v>-0.20895522388059709</v>
      </c>
      <c r="H97" s="15">
        <f t="shared" si="27"/>
        <v>-0.3532338308457712</v>
      </c>
      <c r="I97" s="15">
        <f t="shared" si="27"/>
        <v>-0.28855721393034828</v>
      </c>
      <c r="J97" s="15">
        <f t="shared" si="27"/>
        <v>3.4825870646766073E-2</v>
      </c>
      <c r="K97" s="15">
        <f t="shared" si="27"/>
        <v>0.35820895522388069</v>
      </c>
      <c r="L97" s="15">
        <f t="shared" si="27"/>
        <v>0.63184079601990051</v>
      </c>
      <c r="M97" s="15">
        <f t="shared" si="27"/>
        <v>6.4676616915422841E-2</v>
      </c>
      <c r="N97" s="15">
        <f t="shared" si="27"/>
        <v>0.39800995024875618</v>
      </c>
      <c r="O97" s="15">
        <f t="shared" si="27"/>
        <v>0.74626865671641796</v>
      </c>
      <c r="P97" s="15">
        <f t="shared" si="27"/>
        <v>0.55223880597014918</v>
      </c>
      <c r="Q97" s="15">
        <f t="shared" si="27"/>
        <v>0.60696517412935314</v>
      </c>
      <c r="R97" s="15">
        <f t="shared" si="27"/>
        <v>0.95522388059701491</v>
      </c>
      <c r="S97" s="20">
        <f t="shared" si="27"/>
        <v>1.0099502487562189</v>
      </c>
      <c r="T97" s="15">
        <f t="shared" si="27"/>
        <v>0.70646766169154218</v>
      </c>
      <c r="U97" s="15">
        <f t="shared" si="27"/>
        <v>0.63184079601990051</v>
      </c>
      <c r="V97" s="15">
        <f t="shared" si="27"/>
        <v>1.099502487562189</v>
      </c>
      <c r="W97" s="15">
        <f t="shared" si="27"/>
        <v>0.9850746268656716</v>
      </c>
      <c r="X97" s="15">
        <f t="shared" si="27"/>
        <v>0.97014925373134309</v>
      </c>
      <c r="Y97" s="15">
        <f t="shared" si="27"/>
        <v>0.98009950248756228</v>
      </c>
      <c r="Z97" s="15">
        <f t="shared" si="27"/>
        <v>0.75124378109452727</v>
      </c>
      <c r="AA97" s="15">
        <f t="shared" si="27"/>
        <v>0.90547263681592027</v>
      </c>
      <c r="AB97" s="15">
        <f t="shared" si="27"/>
        <v>0.80099502487562191</v>
      </c>
      <c r="AC97" s="15">
        <f t="shared" si="27"/>
        <v>0.91044776119402981</v>
      </c>
      <c r="AD97" s="15">
        <f t="shared" si="27"/>
        <v>1.1144278606965172</v>
      </c>
      <c r="AE97" s="15">
        <f t="shared" si="27"/>
        <v>0.9850746268656716</v>
      </c>
      <c r="AF97" s="15">
        <f t="shared" si="27"/>
        <v>1.0248756218905473</v>
      </c>
      <c r="AG97" s="15">
        <f t="shared" si="27"/>
        <v>1.0298507462686566</v>
      </c>
      <c r="AH97" s="15">
        <f t="shared" si="27"/>
        <v>0.70646766169154218</v>
      </c>
      <c r="AI97" s="21">
        <f t="shared" si="27"/>
        <v>0.85074626865671632</v>
      </c>
      <c r="AJ97" s="21">
        <f t="shared" si="27"/>
        <v>0.74626865671641796</v>
      </c>
      <c r="AK97" s="21">
        <f t="shared" si="27"/>
        <v>0.91542288557213913</v>
      </c>
      <c r="AL97" s="21">
        <f t="shared" si="27"/>
        <v>0.81592039800995009</v>
      </c>
    </row>
    <row r="98" spans="1:38" x14ac:dyDescent="0.4">
      <c r="A98" s="16" t="s">
        <v>27</v>
      </c>
      <c r="D98" s="10"/>
      <c r="E98" s="17">
        <f t="shared" ref="E98:AL98" si="28">(E96-D96)/D96</f>
        <v>-9.4527363184079602E-2</v>
      </c>
      <c r="F98" s="17">
        <f t="shared" si="28"/>
        <v>-0.48241758241758242</v>
      </c>
      <c r="G98" s="17">
        <f t="shared" si="28"/>
        <v>0.68789808917197437</v>
      </c>
      <c r="H98" s="17">
        <f t="shared" si="28"/>
        <v>-0.18238993710691825</v>
      </c>
      <c r="I98" s="17">
        <f t="shared" si="28"/>
        <v>0.10000000000000014</v>
      </c>
      <c r="J98" s="17">
        <f t="shared" si="28"/>
        <v>0.45454545454545436</v>
      </c>
      <c r="K98" s="17">
        <f t="shared" si="28"/>
        <v>0.31250000000000017</v>
      </c>
      <c r="L98" s="17">
        <f t="shared" si="28"/>
        <v>0.20146520146520139</v>
      </c>
      <c r="M98" s="17">
        <f t="shared" si="28"/>
        <v>-0.34756097560975613</v>
      </c>
      <c r="N98" s="17">
        <f t="shared" si="28"/>
        <v>0.31308411214953275</v>
      </c>
      <c r="O98" s="17">
        <f t="shared" si="28"/>
        <v>0.2491103202846976</v>
      </c>
      <c r="P98" s="17">
        <f t="shared" si="28"/>
        <v>-0.11111111111111117</v>
      </c>
      <c r="Q98" s="17">
        <f t="shared" si="28"/>
        <v>3.5256410256410242E-2</v>
      </c>
      <c r="R98" s="17">
        <f t="shared" si="28"/>
        <v>0.21671826625387003</v>
      </c>
      <c r="S98" s="17">
        <f t="shared" si="28"/>
        <v>2.7989821882951644E-2</v>
      </c>
      <c r="T98" s="17">
        <f t="shared" si="28"/>
        <v>-0.15099009900990104</v>
      </c>
      <c r="U98" s="17">
        <f t="shared" si="28"/>
        <v>-4.3731778425655933E-2</v>
      </c>
      <c r="V98" s="17">
        <f t="shared" si="28"/>
        <v>0.28658536585365857</v>
      </c>
      <c r="W98" s="17">
        <f t="shared" si="28"/>
        <v>-5.4502369668246481E-2</v>
      </c>
      <c r="X98" s="17">
        <f t="shared" si="28"/>
        <v>-7.5187969924812503E-3</v>
      </c>
      <c r="Y98" s="17">
        <f t="shared" si="28"/>
        <v>5.0505050505051732E-3</v>
      </c>
      <c r="Z98" s="17">
        <f t="shared" si="28"/>
        <v>-0.11557788944723627</v>
      </c>
      <c r="AA98" s="17">
        <f t="shared" si="28"/>
        <v>8.8068181818181809E-2</v>
      </c>
      <c r="AB98" s="17">
        <f t="shared" si="28"/>
        <v>-5.4830287206266239E-2</v>
      </c>
      <c r="AC98" s="17">
        <f t="shared" si="28"/>
        <v>6.0773480662983402E-2</v>
      </c>
      <c r="AD98" s="17">
        <f t="shared" si="28"/>
        <v>0.10677083333333325</v>
      </c>
      <c r="AE98" s="17">
        <f t="shared" si="28"/>
        <v>-6.1176470588235256E-2</v>
      </c>
      <c r="AF98" s="17">
        <f t="shared" si="28"/>
        <v>2.0050125313283287E-2</v>
      </c>
      <c r="AG98" s="17">
        <f t="shared" si="28"/>
        <v>2.4570024570023832E-3</v>
      </c>
      <c r="AH98" s="22">
        <f t="shared" si="28"/>
        <v>-0.1593137254901961</v>
      </c>
      <c r="AI98" s="23">
        <f t="shared" si="28"/>
        <v>8.454810495626823E-2</v>
      </c>
      <c r="AJ98" s="23">
        <f t="shared" si="28"/>
        <v>-5.6451612903225722E-2</v>
      </c>
      <c r="AK98" s="23">
        <f t="shared" si="28"/>
        <v>9.6866096866096749E-2</v>
      </c>
      <c r="AL98" s="23">
        <f t="shared" si="28"/>
        <v>-5.1948051948051945E-2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2.0100000000000001E-4</v>
      </c>
      <c r="E100" s="2">
        <v>1.8200000000000001E-4</v>
      </c>
      <c r="F100" s="2">
        <v>9.4199999999999999E-5</v>
      </c>
      <c r="G100" s="2">
        <v>1.5899999999999999E-4</v>
      </c>
      <c r="H100" s="2">
        <v>1.2999999999999999E-4</v>
      </c>
      <c r="I100" s="2">
        <v>1.4300000000000001E-4</v>
      </c>
      <c r="J100" s="2">
        <v>2.0799999999999999E-4</v>
      </c>
      <c r="K100" s="2">
        <v>2.7300000000000002E-4</v>
      </c>
      <c r="L100" s="2">
        <v>3.28E-4</v>
      </c>
      <c r="M100" s="2">
        <v>2.14E-4</v>
      </c>
      <c r="N100" s="2">
        <v>2.81E-4</v>
      </c>
      <c r="O100" s="2">
        <v>3.5100000000000002E-4</v>
      </c>
      <c r="P100" s="2">
        <v>3.1199999999999999E-4</v>
      </c>
      <c r="Q100" s="2">
        <v>3.2299999999999999E-4</v>
      </c>
      <c r="R100" s="2">
        <v>3.9300000000000001E-4</v>
      </c>
      <c r="S100" s="2">
        <v>4.0400000000000001E-4</v>
      </c>
      <c r="T100" s="2">
        <v>3.4299999999999999E-4</v>
      </c>
      <c r="U100" s="2">
        <v>3.28E-4</v>
      </c>
      <c r="V100" s="2">
        <v>4.2200000000000001E-4</v>
      </c>
      <c r="W100" s="2">
        <v>3.9899999999999999E-4</v>
      </c>
      <c r="X100" s="2">
        <v>3.9599999999999998E-4</v>
      </c>
      <c r="Y100" s="2">
        <v>3.9800000000000002E-4</v>
      </c>
      <c r="Z100" s="2">
        <v>3.5199999999999999E-4</v>
      </c>
      <c r="AA100" s="2">
        <v>3.8299999999999999E-4</v>
      </c>
      <c r="AB100" s="2">
        <v>3.6200000000000002E-4</v>
      </c>
      <c r="AC100" s="2">
        <v>3.8400000000000001E-4</v>
      </c>
      <c r="AD100" s="2">
        <v>4.2499999999999998E-4</v>
      </c>
      <c r="AE100" s="2">
        <v>3.9899999999999999E-4</v>
      </c>
      <c r="AF100" s="2">
        <v>4.0700000000000003E-4</v>
      </c>
      <c r="AG100" s="2">
        <v>4.08E-4</v>
      </c>
      <c r="AH100" s="2">
        <v>3.4299999999999999E-4</v>
      </c>
      <c r="AI100" s="28">
        <v>3.7199999999999999E-4</v>
      </c>
      <c r="AJ100" s="2">
        <v>3.5100000000000002E-4</v>
      </c>
      <c r="AK100" s="2">
        <v>3.8499999999999998E-4</v>
      </c>
      <c r="AL100" s="2">
        <v>3.6499999999999998E-4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51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29">D138+D145+D152+D159</f>
        <v>8.7859397921199997E-2</v>
      </c>
      <c r="E132" s="10">
        <f t="shared" si="29"/>
        <v>9.5722356538200007E-2</v>
      </c>
      <c r="F132" s="10">
        <f t="shared" si="29"/>
        <v>6.2290012820199997E-2</v>
      </c>
      <c r="G132" s="10">
        <f t="shared" si="29"/>
        <v>4.5968619450500001E-2</v>
      </c>
      <c r="H132" s="10">
        <f t="shared" si="29"/>
        <v>3.4063966896599997E-2</v>
      </c>
      <c r="I132" s="10">
        <f t="shared" si="29"/>
        <v>4.5273518398899995E-2</v>
      </c>
      <c r="J132" s="10">
        <f t="shared" si="29"/>
        <v>4.9499313307300001E-2</v>
      </c>
      <c r="K132" s="10">
        <f t="shared" si="29"/>
        <v>5.6146382177800006E-2</v>
      </c>
      <c r="L132" s="10">
        <f t="shared" si="29"/>
        <v>5.9992784954600004E-2</v>
      </c>
      <c r="M132" s="10">
        <f t="shared" si="29"/>
        <v>5.4021915908100002E-2</v>
      </c>
      <c r="N132" s="10">
        <f t="shared" si="29"/>
        <v>4.7611619935700004E-2</v>
      </c>
      <c r="O132" s="10">
        <f t="shared" si="29"/>
        <v>5.15430064195E-2</v>
      </c>
      <c r="P132" s="10">
        <f t="shared" si="29"/>
        <v>5.2004007246599995E-2</v>
      </c>
      <c r="Q132" s="10">
        <f t="shared" si="29"/>
        <v>5.1977729219200006E-2</v>
      </c>
      <c r="R132" s="10">
        <f t="shared" si="29"/>
        <v>5.8624060932699999E-2</v>
      </c>
      <c r="S132" s="10">
        <f t="shared" si="29"/>
        <v>5.6809999999999999E-2</v>
      </c>
      <c r="T132" s="10">
        <f t="shared" si="29"/>
        <v>6.2259999999999996E-2</v>
      </c>
      <c r="U132" s="10">
        <f t="shared" si="29"/>
        <v>8.3720000000000003E-2</v>
      </c>
      <c r="V132" s="10">
        <f t="shared" si="29"/>
        <v>8.4879999999999997E-2</v>
      </c>
      <c r="W132" s="10">
        <f t="shared" si="29"/>
        <v>6.6659999999999997E-2</v>
      </c>
      <c r="X132" s="10">
        <f t="shared" si="29"/>
        <v>8.4498000000000004E-2</v>
      </c>
      <c r="Y132" s="10">
        <f t="shared" si="29"/>
        <v>8.7792999999999996E-2</v>
      </c>
      <c r="Z132" s="10">
        <f t="shared" si="29"/>
        <v>9.2736999999999986E-2</v>
      </c>
      <c r="AA132" s="10">
        <f t="shared" si="29"/>
        <v>9.7672999999999996E-2</v>
      </c>
      <c r="AB132" s="10">
        <f t="shared" si="29"/>
        <v>0.11263700000000001</v>
      </c>
      <c r="AC132" s="10">
        <f t="shared" si="29"/>
        <v>0.12537000000000001</v>
      </c>
      <c r="AD132" s="10">
        <f t="shared" si="29"/>
        <v>0.14107</v>
      </c>
      <c r="AE132" s="10">
        <f t="shared" si="29"/>
        <v>0.15323999999999999</v>
      </c>
      <c r="AF132" s="10">
        <f t="shared" si="29"/>
        <v>0.16284999999999997</v>
      </c>
      <c r="AG132" s="10">
        <f t="shared" si="29"/>
        <v>0.17057999999999998</v>
      </c>
      <c r="AH132" s="10">
        <f t="shared" si="29"/>
        <v>0.15236000000000002</v>
      </c>
      <c r="AI132" s="10">
        <f t="shared" si="29"/>
        <v>0.15461</v>
      </c>
      <c r="AJ132" s="10">
        <f t="shared" si="29"/>
        <v>0.14318</v>
      </c>
      <c r="AK132" s="10">
        <f t="shared" si="29"/>
        <v>0.14409000000000002</v>
      </c>
      <c r="AL132" s="10">
        <f t="shared" si="29"/>
        <v>0.14935000000000001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0">(E132-$D132)/$D132</f>
        <v>8.949479285132593E-2</v>
      </c>
      <c r="F133" s="15">
        <f t="shared" si="30"/>
        <v>-0.29102618167191247</v>
      </c>
      <c r="G133" s="15">
        <f t="shared" si="30"/>
        <v>-0.47679337056544951</v>
      </c>
      <c r="H133" s="15">
        <f t="shared" si="30"/>
        <v>-0.61229000308935022</v>
      </c>
      <c r="I133" s="15">
        <f t="shared" si="30"/>
        <v>-0.4847048867839357</v>
      </c>
      <c r="J133" s="15">
        <f t="shared" si="30"/>
        <v>-0.43660764268274044</v>
      </c>
      <c r="K133" s="15">
        <f t="shared" si="30"/>
        <v>-0.36095189010790857</v>
      </c>
      <c r="L133" s="15">
        <f t="shared" si="30"/>
        <v>-0.31717281959515831</v>
      </c>
      <c r="M133" s="15">
        <f t="shared" si="30"/>
        <v>-0.38513218635356927</v>
      </c>
      <c r="N133" s="15">
        <f t="shared" si="30"/>
        <v>-0.45809303202370821</v>
      </c>
      <c r="O133" s="15">
        <f t="shared" si="30"/>
        <v>-0.41334669211222819</v>
      </c>
      <c r="P133" s="15">
        <f t="shared" si="30"/>
        <v>-0.40809966290411248</v>
      </c>
      <c r="Q133" s="15">
        <f t="shared" si="30"/>
        <v>-0.40839875472606602</v>
      </c>
      <c r="R133" s="15">
        <f t="shared" si="30"/>
        <v>-0.33275139234075801</v>
      </c>
      <c r="S133" s="20">
        <f t="shared" si="30"/>
        <v>-0.35339871039234549</v>
      </c>
      <c r="T133" s="15">
        <f t="shared" si="30"/>
        <v>-0.29136778223952531</v>
      </c>
      <c r="U133" s="15">
        <f t="shared" si="30"/>
        <v>-4.7113888999245922E-2</v>
      </c>
      <c r="V133" s="15">
        <f t="shared" si="30"/>
        <v>-3.3910975851122779E-2</v>
      </c>
      <c r="W133" s="15">
        <f t="shared" si="30"/>
        <v>-0.24128776685009243</v>
      </c>
      <c r="X133" s="15">
        <f t="shared" si="30"/>
        <v>-3.8258831732659829E-2</v>
      </c>
      <c r="Y133" s="15">
        <f t="shared" si="30"/>
        <v>-7.557292989823634E-4</v>
      </c>
      <c r="Z133" s="15">
        <f t="shared" si="30"/>
        <v>5.5515997084052977E-2</v>
      </c>
      <c r="AA133" s="15">
        <f t="shared" si="30"/>
        <v>0.11169666889365321</v>
      </c>
      <c r="AB133" s="15">
        <f t="shared" si="30"/>
        <v>0.28201424850444279</v>
      </c>
      <c r="AC133" s="15">
        <f t="shared" si="30"/>
        <v>0.4269389839484537</v>
      </c>
      <c r="AD133" s="15">
        <f t="shared" si="30"/>
        <v>0.60563358431529357</v>
      </c>
      <c r="AE133" s="15">
        <f t="shared" si="30"/>
        <v>0.74415035415379283</v>
      </c>
      <c r="AF133" s="15">
        <f t="shared" si="30"/>
        <v>0.85352966049298573</v>
      </c>
      <c r="AG133" s="15">
        <f t="shared" si="30"/>
        <v>0.94151114207487585</v>
      </c>
      <c r="AH133" s="15">
        <f t="shared" si="30"/>
        <v>0.73413435107590674</v>
      </c>
      <c r="AI133" s="21">
        <f t="shared" si="30"/>
        <v>0.75974344985459363</v>
      </c>
      <c r="AJ133" s="21">
        <f t="shared" si="30"/>
        <v>0.62964922805886248</v>
      </c>
      <c r="AK133" s="21">
        <f t="shared" si="30"/>
        <v>0.64000668578713182</v>
      </c>
      <c r="AL133" s="21">
        <f t="shared" si="30"/>
        <v>0.69987506782086273</v>
      </c>
    </row>
    <row r="134" spans="1:38" x14ac:dyDescent="0.4">
      <c r="A134" s="16" t="s">
        <v>27</v>
      </c>
      <c r="D134" s="10"/>
      <c r="E134" s="17">
        <f t="shared" ref="E134:AL134" si="31">(E132-D132)/D132</f>
        <v>8.949479285132593E-2</v>
      </c>
      <c r="F134" s="17">
        <f t="shared" si="31"/>
        <v>-0.3492636926950094</v>
      </c>
      <c r="G134" s="17">
        <f t="shared" si="31"/>
        <v>-0.2620226362259977</v>
      </c>
      <c r="H134" s="17">
        <f t="shared" si="31"/>
        <v>-0.25897346268402055</v>
      </c>
      <c r="I134" s="17">
        <f t="shared" si="31"/>
        <v>0.32907357902050011</v>
      </c>
      <c r="J134" s="17">
        <f t="shared" si="31"/>
        <v>9.3339220317868635E-2</v>
      </c>
      <c r="K134" s="17">
        <f t="shared" si="31"/>
        <v>0.13428608250045593</v>
      </c>
      <c r="L134" s="17">
        <f t="shared" si="31"/>
        <v>6.8506689613936453E-2</v>
      </c>
      <c r="M134" s="17">
        <f t="shared" si="31"/>
        <v>-9.9526452239523513E-2</v>
      </c>
      <c r="N134" s="17">
        <f t="shared" si="31"/>
        <v>-0.11866102607884077</v>
      </c>
      <c r="O134" s="17">
        <f t="shared" si="31"/>
        <v>8.2571995851209723E-2</v>
      </c>
      <c r="P134" s="17">
        <f t="shared" si="31"/>
        <v>8.9440034472957654E-3</v>
      </c>
      <c r="Q134" s="17">
        <f t="shared" si="31"/>
        <v>-5.0530774052431665E-4</v>
      </c>
      <c r="R134" s="17">
        <f t="shared" si="31"/>
        <v>0.12786883562133206</v>
      </c>
      <c r="S134" s="17">
        <f t="shared" si="31"/>
        <v>-3.0943965734180866E-2</v>
      </c>
      <c r="T134" s="17">
        <f t="shared" si="31"/>
        <v>9.5933814469283521E-2</v>
      </c>
      <c r="U134" s="17">
        <f t="shared" si="31"/>
        <v>0.34468358496627061</v>
      </c>
      <c r="V134" s="17">
        <f t="shared" si="31"/>
        <v>1.3855709507883352E-2</v>
      </c>
      <c r="W134" s="17">
        <f t="shared" si="31"/>
        <v>-0.21465598491988691</v>
      </c>
      <c r="X134" s="17">
        <f t="shared" si="31"/>
        <v>0.26759675967596769</v>
      </c>
      <c r="Y134" s="17">
        <f t="shared" si="31"/>
        <v>3.8995005798953729E-2</v>
      </c>
      <c r="Z134" s="17">
        <f t="shared" si="31"/>
        <v>5.6314284737963051E-2</v>
      </c>
      <c r="AA134" s="17">
        <f t="shared" si="31"/>
        <v>5.3225789059383098E-2</v>
      </c>
      <c r="AB134" s="17">
        <f t="shared" si="31"/>
        <v>0.15320508226429022</v>
      </c>
      <c r="AC134" s="17">
        <f t="shared" si="31"/>
        <v>0.11304455907028767</v>
      </c>
      <c r="AD134" s="17">
        <f t="shared" si="31"/>
        <v>0.12522932120922065</v>
      </c>
      <c r="AE134" s="17">
        <f t="shared" si="31"/>
        <v>8.6269228042815532E-2</v>
      </c>
      <c r="AF134" s="17">
        <f t="shared" si="31"/>
        <v>6.2712085617332158E-2</v>
      </c>
      <c r="AG134" s="17">
        <f t="shared" si="31"/>
        <v>4.7466994166410904E-2</v>
      </c>
      <c r="AH134" s="22">
        <f t="shared" si="31"/>
        <v>-0.10681205299566163</v>
      </c>
      <c r="AI134" s="23">
        <f t="shared" si="31"/>
        <v>1.4767655552638316E-2</v>
      </c>
      <c r="AJ134" s="23">
        <f t="shared" si="31"/>
        <v>-7.392794773947349E-2</v>
      </c>
      <c r="AK134" s="23">
        <f t="shared" si="31"/>
        <v>6.3556362620479246E-3</v>
      </c>
      <c r="AL134" s="23">
        <f t="shared" si="31"/>
        <v>3.6504962176417417E-2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2">D142</f>
        <v>3.4509794542000004E-2</v>
      </c>
      <c r="E138" s="10">
        <f t="shared" si="32"/>
        <v>4.1587911964200003E-2</v>
      </c>
      <c r="F138" s="10">
        <f t="shared" si="32"/>
        <v>2.4469128902299998E-2</v>
      </c>
      <c r="G138" s="10">
        <f t="shared" si="32"/>
        <v>1.9129895741199998E-2</v>
      </c>
      <c r="H138" s="10">
        <f t="shared" si="32"/>
        <v>1.5851778697399999E-2</v>
      </c>
      <c r="I138" s="10">
        <f t="shared" si="32"/>
        <v>2.1728783580499997E-2</v>
      </c>
      <c r="J138" s="10">
        <f t="shared" si="32"/>
        <v>2.3987559465900001E-2</v>
      </c>
      <c r="K138" s="10">
        <f t="shared" si="32"/>
        <v>2.5344972517500002E-2</v>
      </c>
      <c r="L138" s="10">
        <f t="shared" si="32"/>
        <v>2.6073625472100001E-2</v>
      </c>
      <c r="M138" s="10">
        <f t="shared" si="32"/>
        <v>2.03463594214E-2</v>
      </c>
      <c r="N138" s="10">
        <f t="shared" si="32"/>
        <v>1.7499833965500002E-2</v>
      </c>
      <c r="O138" s="10">
        <f t="shared" si="32"/>
        <v>1.82914888655E-2</v>
      </c>
      <c r="P138" s="10">
        <f t="shared" si="32"/>
        <v>1.8257505329099998E-2</v>
      </c>
      <c r="Q138" s="10">
        <f t="shared" si="32"/>
        <v>1.9991951049100003E-2</v>
      </c>
      <c r="R138" s="10">
        <f t="shared" si="32"/>
        <v>2.23919365216E-2</v>
      </c>
      <c r="S138" s="10">
        <f t="shared" si="32"/>
        <v>2.4369999999999999E-2</v>
      </c>
      <c r="T138" s="10">
        <f t="shared" si="32"/>
        <v>2.9069999999999999E-2</v>
      </c>
      <c r="U138" s="10">
        <f t="shared" si="32"/>
        <v>4.342E-2</v>
      </c>
      <c r="V138" s="10">
        <f t="shared" si="32"/>
        <v>4.3290000000000002E-2</v>
      </c>
      <c r="W138" s="10">
        <f t="shared" si="32"/>
        <v>3.5159999999999997E-2</v>
      </c>
      <c r="X138" s="10">
        <f t="shared" si="32"/>
        <v>4.5100000000000001E-2</v>
      </c>
      <c r="Y138" s="10">
        <f t="shared" si="32"/>
        <v>4.632E-2</v>
      </c>
      <c r="Z138" s="10">
        <f t="shared" si="32"/>
        <v>5.1319999999999998E-2</v>
      </c>
      <c r="AA138" s="10">
        <f t="shared" si="32"/>
        <v>5.7480000000000003E-2</v>
      </c>
      <c r="AB138" s="10">
        <f t="shared" si="32"/>
        <v>6.3380000000000006E-2</v>
      </c>
      <c r="AC138" s="10">
        <f t="shared" si="32"/>
        <v>7.3080000000000006E-2</v>
      </c>
      <c r="AD138" s="10">
        <f t="shared" si="32"/>
        <v>8.7540000000000007E-2</v>
      </c>
      <c r="AE138" s="10">
        <f t="shared" si="32"/>
        <v>9.5420000000000005E-2</v>
      </c>
      <c r="AF138" s="10">
        <f t="shared" si="32"/>
        <v>9.647E-2</v>
      </c>
      <c r="AG138" s="10">
        <f t="shared" si="32"/>
        <v>0.10041</v>
      </c>
      <c r="AH138" s="10">
        <f t="shared" si="32"/>
        <v>9.1090000000000004E-2</v>
      </c>
      <c r="AI138" s="27">
        <f t="shared" si="32"/>
        <v>9.1670000000000001E-2</v>
      </c>
      <c r="AJ138" s="27">
        <f t="shared" si="32"/>
        <v>8.3379999999999996E-2</v>
      </c>
      <c r="AK138" s="27">
        <f t="shared" si="32"/>
        <v>8.2500000000000004E-2</v>
      </c>
      <c r="AL138" s="27">
        <f t="shared" si="32"/>
        <v>7.8060000000000004E-2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3">(E138-$D138)/$D138</f>
        <v>0.20510459468501341</v>
      </c>
      <c r="F139" s="15">
        <f t="shared" si="33"/>
        <v>-0.29095118568382244</v>
      </c>
      <c r="G139" s="15">
        <f t="shared" si="33"/>
        <v>-0.44566764319856972</v>
      </c>
      <c r="H139" s="15">
        <f t="shared" si="33"/>
        <v>-0.54065856062667494</v>
      </c>
      <c r="I139" s="15">
        <f t="shared" si="33"/>
        <v>-0.37035894102310374</v>
      </c>
      <c r="J139" s="15">
        <f t="shared" si="33"/>
        <v>-0.30490575837227774</v>
      </c>
      <c r="K139" s="15">
        <f t="shared" si="33"/>
        <v>-0.26557161948170954</v>
      </c>
      <c r="L139" s="15">
        <f t="shared" si="33"/>
        <v>-0.24445723835396346</v>
      </c>
      <c r="M139" s="15">
        <f t="shared" si="33"/>
        <v>-0.41041783379389446</v>
      </c>
      <c r="N139" s="15">
        <f t="shared" si="33"/>
        <v>-0.49290240067346963</v>
      </c>
      <c r="O139" s="15">
        <f t="shared" si="33"/>
        <v>-0.46996239449532456</v>
      </c>
      <c r="P139" s="15">
        <f t="shared" si="33"/>
        <v>-0.47094714496547418</v>
      </c>
      <c r="Q139" s="15">
        <f t="shared" si="33"/>
        <v>-0.42068762464613108</v>
      </c>
      <c r="R139" s="15">
        <f t="shared" si="33"/>
        <v>-0.35114257216605604</v>
      </c>
      <c r="S139" s="20">
        <f t="shared" si="33"/>
        <v>-0.29382367170165008</v>
      </c>
      <c r="T139" s="15">
        <f t="shared" si="33"/>
        <v>-0.15763045286692523</v>
      </c>
      <c r="U139" s="15">
        <f t="shared" si="33"/>
        <v>0.25819352378803262</v>
      </c>
      <c r="V139" s="15">
        <f t="shared" si="33"/>
        <v>0.25442647730962542</v>
      </c>
      <c r="W139" s="15">
        <f t="shared" si="33"/>
        <v>1.8841186006154372E-2</v>
      </c>
      <c r="X139" s="15">
        <f t="shared" si="33"/>
        <v>0.306875355201296</v>
      </c>
      <c r="Y139" s="15">
        <f t="shared" si="33"/>
        <v>0.34222763753711816</v>
      </c>
      <c r="Z139" s="15">
        <f t="shared" si="33"/>
        <v>0.48711404055278285</v>
      </c>
      <c r="AA139" s="15">
        <f t="shared" si="33"/>
        <v>0.66561408906808195</v>
      </c>
      <c r="AB139" s="15">
        <f t="shared" si="33"/>
        <v>0.83658004462656643</v>
      </c>
      <c r="AC139" s="15">
        <f t="shared" si="33"/>
        <v>1.117659666476956</v>
      </c>
      <c r="AD139" s="15">
        <f t="shared" si="33"/>
        <v>1.5366711439982585</v>
      </c>
      <c r="AE139" s="15">
        <f t="shared" si="33"/>
        <v>1.7650121151509461</v>
      </c>
      <c r="AF139" s="15">
        <f t="shared" si="33"/>
        <v>1.7954382597842355</v>
      </c>
      <c r="AG139" s="15">
        <f t="shared" si="33"/>
        <v>1.9096087453605792</v>
      </c>
      <c r="AH139" s="15">
        <f t="shared" si="33"/>
        <v>1.6395404901393804</v>
      </c>
      <c r="AI139" s="21">
        <f t="shared" si="33"/>
        <v>1.6563473128891975</v>
      </c>
      <c r="AJ139" s="21">
        <f t="shared" si="33"/>
        <v>1.4161256566892251</v>
      </c>
      <c r="AK139" s="21">
        <f t="shared" si="33"/>
        <v>1.3906256497584684</v>
      </c>
      <c r="AL139" s="21">
        <f t="shared" si="33"/>
        <v>1.2619665238805582</v>
      </c>
    </row>
    <row r="140" spans="1:38" x14ac:dyDescent="0.4">
      <c r="A140" s="16" t="s">
        <v>27</v>
      </c>
      <c r="D140" s="10"/>
      <c r="E140" s="17">
        <f t="shared" ref="E140:AL140" si="34">(E138-D138)/D138</f>
        <v>0.20510459468501341</v>
      </c>
      <c r="F140" s="17">
        <f t="shared" si="34"/>
        <v>-0.41162881840849125</v>
      </c>
      <c r="G140" s="17">
        <f t="shared" si="34"/>
        <v>-0.21820282946803773</v>
      </c>
      <c r="H140" s="17">
        <f t="shared" si="34"/>
        <v>-0.17136094666422713</v>
      </c>
      <c r="I140" s="17">
        <f t="shared" si="34"/>
        <v>0.37074734610469556</v>
      </c>
      <c r="J140" s="17">
        <f t="shared" si="34"/>
        <v>0.10395316778924944</v>
      </c>
      <c r="K140" s="17">
        <f t="shared" si="34"/>
        <v>5.6588209964821896E-2</v>
      </c>
      <c r="L140" s="17">
        <f t="shared" si="34"/>
        <v>2.8749407958398251E-2</v>
      </c>
      <c r="M140" s="17">
        <f t="shared" si="34"/>
        <v>-0.21965744874369098</v>
      </c>
      <c r="N140" s="17">
        <f t="shared" si="34"/>
        <v>-0.13990342925457536</v>
      </c>
      <c r="O140" s="17">
        <f t="shared" si="34"/>
        <v>4.5237852059665434E-2</v>
      </c>
      <c r="P140" s="17">
        <f t="shared" si="34"/>
        <v>-1.8578879308233491E-3</v>
      </c>
      <c r="Q140" s="17">
        <f t="shared" si="34"/>
        <v>9.4999053196798633E-2</v>
      </c>
      <c r="R140" s="17">
        <f t="shared" si="34"/>
        <v>0.12004758648146251</v>
      </c>
      <c r="S140" s="17">
        <f t="shared" si="34"/>
        <v>8.8338204982489732E-2</v>
      </c>
      <c r="T140" s="17">
        <f t="shared" si="34"/>
        <v>0.19286007386130485</v>
      </c>
      <c r="U140" s="17">
        <f t="shared" si="34"/>
        <v>0.49363605091159279</v>
      </c>
      <c r="V140" s="17">
        <f t="shared" si="34"/>
        <v>-2.9940119760478619E-3</v>
      </c>
      <c r="W140" s="17">
        <f t="shared" si="34"/>
        <v>-0.18780318780318792</v>
      </c>
      <c r="X140" s="17">
        <f t="shared" si="34"/>
        <v>0.28270762229806612</v>
      </c>
      <c r="Y140" s="17">
        <f t="shared" si="34"/>
        <v>2.7050997782705075E-2</v>
      </c>
      <c r="Z140" s="17">
        <f t="shared" si="34"/>
        <v>0.10794473229706385</v>
      </c>
      <c r="AA140" s="17">
        <f t="shared" si="34"/>
        <v>0.1200311769290726</v>
      </c>
      <c r="AB140" s="17">
        <f t="shared" si="34"/>
        <v>0.10264439805149621</v>
      </c>
      <c r="AC140" s="17">
        <f t="shared" si="34"/>
        <v>0.15304512464499842</v>
      </c>
      <c r="AD140" s="17">
        <f t="shared" si="34"/>
        <v>0.19786535303776681</v>
      </c>
      <c r="AE140" s="17">
        <f t="shared" si="34"/>
        <v>9.0015992689056398E-2</v>
      </c>
      <c r="AF140" s="17">
        <f t="shared" si="34"/>
        <v>1.100398239362812E-2</v>
      </c>
      <c r="AG140" s="17">
        <f t="shared" si="34"/>
        <v>4.0841712449466147E-2</v>
      </c>
      <c r="AH140" s="22">
        <f t="shared" si="34"/>
        <v>-9.2819440294791306E-2</v>
      </c>
      <c r="AI140" s="23">
        <f t="shared" si="34"/>
        <v>6.3673290152596023E-3</v>
      </c>
      <c r="AJ140" s="23">
        <f t="shared" si="34"/>
        <v>-9.0433075160903306E-2</v>
      </c>
      <c r="AK140" s="23">
        <f t="shared" si="34"/>
        <v>-1.0554089709762437E-2</v>
      </c>
      <c r="AL140" s="23">
        <f t="shared" si="34"/>
        <v>-5.3818181818181807E-2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98</v>
      </c>
      <c r="B142" s="2" t="s">
        <v>99</v>
      </c>
      <c r="D142" s="2">
        <v>3.4509794542000004E-2</v>
      </c>
      <c r="E142" s="2">
        <v>4.1587911964200003E-2</v>
      </c>
      <c r="F142" s="2">
        <v>2.4469128902299998E-2</v>
      </c>
      <c r="G142" s="2">
        <v>1.9129895741199998E-2</v>
      </c>
      <c r="H142" s="2">
        <v>1.5851778697399999E-2</v>
      </c>
      <c r="I142" s="2">
        <v>2.1728783580499997E-2</v>
      </c>
      <c r="J142" s="2">
        <v>2.3987559465900001E-2</v>
      </c>
      <c r="K142" s="2">
        <v>2.5344972517500002E-2</v>
      </c>
      <c r="L142" s="2">
        <v>2.6073625472100001E-2</v>
      </c>
      <c r="M142" s="2">
        <v>2.03463594214E-2</v>
      </c>
      <c r="N142" s="2">
        <v>1.7499833965500002E-2</v>
      </c>
      <c r="O142" s="2">
        <v>1.82914888655E-2</v>
      </c>
      <c r="P142" s="2">
        <v>1.8257505329099998E-2</v>
      </c>
      <c r="Q142" s="2">
        <v>1.9991951049100003E-2</v>
      </c>
      <c r="R142" s="2">
        <v>2.23919365216E-2</v>
      </c>
      <c r="S142" s="2">
        <v>2.4369999999999999E-2</v>
      </c>
      <c r="T142" s="2">
        <v>2.9069999999999999E-2</v>
      </c>
      <c r="U142" s="2">
        <v>4.342E-2</v>
      </c>
      <c r="V142" s="2">
        <v>4.3290000000000002E-2</v>
      </c>
      <c r="W142" s="2">
        <v>3.5159999999999997E-2</v>
      </c>
      <c r="X142" s="2">
        <v>4.5100000000000001E-2</v>
      </c>
      <c r="Y142" s="2">
        <v>4.632E-2</v>
      </c>
      <c r="Z142" s="2">
        <v>5.1319999999999998E-2</v>
      </c>
      <c r="AA142" s="2">
        <v>5.7480000000000003E-2</v>
      </c>
      <c r="AB142" s="2">
        <v>6.3380000000000006E-2</v>
      </c>
      <c r="AC142" s="2">
        <v>7.3080000000000006E-2</v>
      </c>
      <c r="AD142" s="2">
        <v>8.7540000000000007E-2</v>
      </c>
      <c r="AE142" s="2">
        <v>9.5420000000000005E-2</v>
      </c>
      <c r="AF142" s="2">
        <v>9.647E-2</v>
      </c>
      <c r="AG142" s="2">
        <v>0.10041</v>
      </c>
      <c r="AH142" s="2">
        <v>9.1090000000000004E-2</v>
      </c>
      <c r="AI142" s="28">
        <v>9.1670000000000001E-2</v>
      </c>
      <c r="AJ142" s="2">
        <v>8.3379999999999996E-2</v>
      </c>
      <c r="AK142" s="2">
        <v>8.2500000000000004E-2</v>
      </c>
      <c r="AL142" s="2">
        <v>7.8060000000000004E-2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5">D149</f>
        <v>5.0247740732600001E-2</v>
      </c>
      <c r="E145" s="10">
        <f t="shared" si="35"/>
        <v>5.1334917116299998E-2</v>
      </c>
      <c r="F145" s="10">
        <f t="shared" si="35"/>
        <v>3.5914364447800003E-2</v>
      </c>
      <c r="G145" s="10">
        <f t="shared" si="35"/>
        <v>2.5367771657999999E-2</v>
      </c>
      <c r="H145" s="10">
        <f t="shared" si="35"/>
        <v>1.7136221775800001E-2</v>
      </c>
      <c r="I145" s="10">
        <f t="shared" si="35"/>
        <v>2.1984872255799998E-2</v>
      </c>
      <c r="J145" s="10">
        <f t="shared" si="35"/>
        <v>2.3727314891000002E-2</v>
      </c>
      <c r="K145" s="10">
        <f t="shared" si="35"/>
        <v>2.8985241262600006E-2</v>
      </c>
      <c r="L145" s="10">
        <f t="shared" si="35"/>
        <v>3.1922735896400004E-2</v>
      </c>
      <c r="M145" s="10">
        <f t="shared" si="35"/>
        <v>3.19181203597E-2</v>
      </c>
      <c r="N145" s="10">
        <f t="shared" si="35"/>
        <v>2.8300596113799998E-2</v>
      </c>
      <c r="O145" s="10">
        <f t="shared" si="35"/>
        <v>3.1240794580800001E-2</v>
      </c>
      <c r="P145" s="10">
        <f t="shared" si="35"/>
        <v>3.1797442311599998E-2</v>
      </c>
      <c r="Q145" s="10">
        <f t="shared" si="35"/>
        <v>2.9853967545900001E-2</v>
      </c>
      <c r="R145" s="10">
        <f t="shared" si="35"/>
        <v>3.3637558249599998E-2</v>
      </c>
      <c r="S145" s="10">
        <f t="shared" si="35"/>
        <v>3.0130000000000001E-2</v>
      </c>
      <c r="T145" s="10">
        <f t="shared" si="35"/>
        <v>3.073E-2</v>
      </c>
      <c r="U145" s="10">
        <f t="shared" si="35"/>
        <v>3.6929999999999998E-2</v>
      </c>
      <c r="V145" s="10">
        <f t="shared" si="35"/>
        <v>3.8440000000000002E-2</v>
      </c>
      <c r="W145" s="10">
        <f t="shared" si="35"/>
        <v>2.886E-2</v>
      </c>
      <c r="X145" s="10">
        <f t="shared" si="35"/>
        <v>3.603E-2</v>
      </c>
      <c r="Y145" s="10">
        <f t="shared" si="35"/>
        <v>3.8039999999999997E-2</v>
      </c>
      <c r="Z145" s="10">
        <f t="shared" si="35"/>
        <v>3.7620000000000001E-2</v>
      </c>
      <c r="AA145" s="10">
        <f t="shared" si="35"/>
        <v>3.6150000000000002E-2</v>
      </c>
      <c r="AB145" s="10">
        <f t="shared" si="35"/>
        <v>4.4290000000000003E-2</v>
      </c>
      <c r="AC145" s="10">
        <f t="shared" si="35"/>
        <v>4.6739999999999997E-2</v>
      </c>
      <c r="AD145" s="10">
        <f t="shared" si="35"/>
        <v>4.7160000000000001E-2</v>
      </c>
      <c r="AE145" s="10">
        <f t="shared" si="35"/>
        <v>5.0389999999999997E-2</v>
      </c>
      <c r="AF145" s="10">
        <f t="shared" si="35"/>
        <v>5.8099999999999999E-2</v>
      </c>
      <c r="AG145" s="10">
        <f t="shared" si="35"/>
        <v>6.1550000000000001E-2</v>
      </c>
      <c r="AH145" s="10">
        <f t="shared" si="35"/>
        <v>5.3560000000000003E-2</v>
      </c>
      <c r="AI145" s="27">
        <f t="shared" si="35"/>
        <v>5.509E-2</v>
      </c>
      <c r="AJ145" s="27">
        <f t="shared" si="35"/>
        <v>5.2330000000000002E-2</v>
      </c>
      <c r="AK145" s="27">
        <f t="shared" si="35"/>
        <v>5.4440000000000002E-2</v>
      </c>
      <c r="AL145" s="27">
        <f t="shared" si="35"/>
        <v>6.2489999999999997E-2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6">(E145-$D145)/$D145</f>
        <v>2.1636323700314219E-2</v>
      </c>
      <c r="F146" s="15">
        <f t="shared" si="36"/>
        <v>-0.28525414428236595</v>
      </c>
      <c r="G146" s="15">
        <f t="shared" si="36"/>
        <v>-0.4951460247138682</v>
      </c>
      <c r="H146" s="15">
        <f t="shared" si="36"/>
        <v>-0.65896532807330244</v>
      </c>
      <c r="I146" s="15">
        <f t="shared" si="36"/>
        <v>-0.56247043279427422</v>
      </c>
      <c r="J146" s="15">
        <f t="shared" si="36"/>
        <v>-0.52779339836853467</v>
      </c>
      <c r="K146" s="15">
        <f t="shared" si="36"/>
        <v>-0.42315334301598151</v>
      </c>
      <c r="L146" s="15">
        <f t="shared" si="36"/>
        <v>-0.36469310995929022</v>
      </c>
      <c r="M146" s="15">
        <f t="shared" si="36"/>
        <v>-0.36478496556578532</v>
      </c>
      <c r="N146" s="15">
        <f t="shared" si="36"/>
        <v>-0.43677873470161843</v>
      </c>
      <c r="O146" s="15">
        <f t="shared" si="36"/>
        <v>-0.37826469159972742</v>
      </c>
      <c r="P146" s="15">
        <f t="shared" si="36"/>
        <v>-0.3671866267418013</v>
      </c>
      <c r="Q146" s="15">
        <f t="shared" si="36"/>
        <v>-0.40586448045949292</v>
      </c>
      <c r="R146" s="15">
        <f t="shared" si="36"/>
        <v>-0.33056575760079016</v>
      </c>
      <c r="S146" s="20">
        <f t="shared" si="36"/>
        <v>-0.40037105030570863</v>
      </c>
      <c r="T146" s="15">
        <f t="shared" si="36"/>
        <v>-0.38843021493177654</v>
      </c>
      <c r="U146" s="15">
        <f t="shared" si="36"/>
        <v>-0.26504158273447798</v>
      </c>
      <c r="V146" s="15">
        <f t="shared" si="36"/>
        <v>-0.23499048037674874</v>
      </c>
      <c r="W146" s="15">
        <f t="shared" si="36"/>
        <v>-0.42564581851386496</v>
      </c>
      <c r="X146" s="15">
        <f t="shared" si="36"/>
        <v>-0.28295283579537611</v>
      </c>
      <c r="Y146" s="15">
        <f t="shared" si="36"/>
        <v>-0.24295103729270356</v>
      </c>
      <c r="Z146" s="15">
        <f t="shared" si="36"/>
        <v>-0.25130962205445601</v>
      </c>
      <c r="AA146" s="15">
        <f t="shared" si="36"/>
        <v>-0.28056466872058966</v>
      </c>
      <c r="AB146" s="15">
        <f t="shared" si="36"/>
        <v>-0.11856733548091053</v>
      </c>
      <c r="AC146" s="15">
        <f t="shared" si="36"/>
        <v>-6.9808924370687836E-2</v>
      </c>
      <c r="AD146" s="15">
        <f t="shared" si="36"/>
        <v>-6.145033960893527E-2</v>
      </c>
      <c r="AE146" s="15">
        <f t="shared" si="36"/>
        <v>2.8311574873992494E-3</v>
      </c>
      <c r="AF146" s="15">
        <f t="shared" si="36"/>
        <v>0.15627089204242703</v>
      </c>
      <c r="AG146" s="15">
        <f t="shared" si="36"/>
        <v>0.22493069544253677</v>
      </c>
      <c r="AH146" s="15">
        <f t="shared" si="36"/>
        <v>6.5918571046340746E-2</v>
      </c>
      <c r="AI146" s="21">
        <f t="shared" si="36"/>
        <v>9.6367701249867585E-2</v>
      </c>
      <c r="AJ146" s="21">
        <f t="shared" si="36"/>
        <v>4.1439858529779855E-2</v>
      </c>
      <c r="AK146" s="21">
        <f t="shared" si="36"/>
        <v>8.3431796261441163E-2</v>
      </c>
      <c r="AL146" s="21">
        <f t="shared" si="36"/>
        <v>0.24363800419503034</v>
      </c>
    </row>
    <row r="147" spans="1:38" x14ac:dyDescent="0.4">
      <c r="A147" s="16" t="s">
        <v>27</v>
      </c>
      <c r="D147" s="10"/>
      <c r="E147" s="17">
        <f t="shared" ref="E147:AL147" si="37">(E145-D145)/D145</f>
        <v>2.1636323700314219E-2</v>
      </c>
      <c r="F147" s="17">
        <f t="shared" si="37"/>
        <v>-0.30039110871776631</v>
      </c>
      <c r="G147" s="17">
        <f t="shared" si="37"/>
        <v>-0.29365945776735175</v>
      </c>
      <c r="H147" s="17">
        <f t="shared" si="37"/>
        <v>-0.32448848851113382</v>
      </c>
      <c r="I147" s="17">
        <f t="shared" si="37"/>
        <v>0.28294746318277264</v>
      </c>
      <c r="J147" s="17">
        <f t="shared" si="37"/>
        <v>7.9256436649993128E-2</v>
      </c>
      <c r="K147" s="17">
        <f t="shared" si="37"/>
        <v>0.22159803567130074</v>
      </c>
      <c r="L147" s="17">
        <f t="shared" si="37"/>
        <v>0.1013444948478066</v>
      </c>
      <c r="M147" s="17">
        <f t="shared" si="37"/>
        <v>-1.4458462191280631E-4</v>
      </c>
      <c r="N147" s="17">
        <f t="shared" si="37"/>
        <v>-0.1133376340815955</v>
      </c>
      <c r="O147" s="17">
        <f t="shared" si="37"/>
        <v>0.10389175037787621</v>
      </c>
      <c r="P147" s="17">
        <f t="shared" si="37"/>
        <v>1.7817976087653752E-2</v>
      </c>
      <c r="Q147" s="17">
        <f t="shared" si="37"/>
        <v>-6.1120474617261895E-2</v>
      </c>
      <c r="R147" s="17">
        <f t="shared" si="37"/>
        <v>0.12673661207284381</v>
      </c>
      <c r="S147" s="17">
        <f t="shared" si="37"/>
        <v>-0.10427505538817486</v>
      </c>
      <c r="T147" s="17">
        <f t="shared" si="37"/>
        <v>1.9913707268503146E-2</v>
      </c>
      <c r="U147" s="17">
        <f t="shared" si="37"/>
        <v>0.20175724048161398</v>
      </c>
      <c r="V147" s="17">
        <f t="shared" si="37"/>
        <v>4.0888166802058069E-2</v>
      </c>
      <c r="W147" s="17">
        <f t="shared" si="37"/>
        <v>-0.24921956295525496</v>
      </c>
      <c r="X147" s="17">
        <f t="shared" si="37"/>
        <v>0.24844074844074843</v>
      </c>
      <c r="Y147" s="17">
        <f t="shared" si="37"/>
        <v>5.5786844296419592E-2</v>
      </c>
      <c r="Z147" s="17">
        <f t="shared" si="37"/>
        <v>-1.1041009463722313E-2</v>
      </c>
      <c r="AA147" s="17">
        <f t="shared" si="37"/>
        <v>-3.9074960127591679E-2</v>
      </c>
      <c r="AB147" s="17">
        <f t="shared" si="37"/>
        <v>0.22517289073305674</v>
      </c>
      <c r="AC147" s="17">
        <f t="shared" si="37"/>
        <v>5.5317227365093556E-2</v>
      </c>
      <c r="AD147" s="17">
        <f t="shared" si="37"/>
        <v>8.9858793324776153E-3</v>
      </c>
      <c r="AE147" s="17">
        <f t="shared" si="37"/>
        <v>6.8490245971161934E-2</v>
      </c>
      <c r="AF147" s="17">
        <f t="shared" si="37"/>
        <v>0.15300654891843624</v>
      </c>
      <c r="AG147" s="17">
        <f t="shared" si="37"/>
        <v>5.9380378657487118E-2</v>
      </c>
      <c r="AH147" s="22">
        <f t="shared" si="37"/>
        <v>-0.12981316003249385</v>
      </c>
      <c r="AI147" s="23">
        <f t="shared" si="37"/>
        <v>2.8566094100074619E-2</v>
      </c>
      <c r="AJ147" s="23">
        <f t="shared" si="37"/>
        <v>-5.0099836630967481E-2</v>
      </c>
      <c r="AK147" s="23">
        <f t="shared" si="37"/>
        <v>4.0321039556659673E-2</v>
      </c>
      <c r="AL147" s="23">
        <f t="shared" si="37"/>
        <v>0.14786921381337242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5.0247740732600001E-2</v>
      </c>
      <c r="E149" s="2">
        <v>5.1334917116299998E-2</v>
      </c>
      <c r="F149" s="2">
        <v>3.5914364447800003E-2</v>
      </c>
      <c r="G149" s="2">
        <v>2.5367771657999999E-2</v>
      </c>
      <c r="H149" s="2">
        <v>1.7136221775800001E-2</v>
      </c>
      <c r="I149" s="2">
        <v>2.1984872255799998E-2</v>
      </c>
      <c r="J149" s="2">
        <v>2.3727314891000002E-2</v>
      </c>
      <c r="K149" s="2">
        <v>2.8985241262600006E-2</v>
      </c>
      <c r="L149" s="2">
        <v>3.1922735896400004E-2</v>
      </c>
      <c r="M149" s="2">
        <v>3.19181203597E-2</v>
      </c>
      <c r="N149" s="2">
        <v>2.8300596113799998E-2</v>
      </c>
      <c r="O149" s="2">
        <v>3.1240794580800001E-2</v>
      </c>
      <c r="P149" s="2">
        <v>3.1797442311599998E-2</v>
      </c>
      <c r="Q149" s="2">
        <v>2.9853967545900001E-2</v>
      </c>
      <c r="R149" s="2">
        <v>3.3637558249599998E-2</v>
      </c>
      <c r="S149" s="2">
        <v>3.0130000000000001E-2</v>
      </c>
      <c r="T149" s="2">
        <v>3.073E-2</v>
      </c>
      <c r="U149" s="2">
        <v>3.6929999999999998E-2</v>
      </c>
      <c r="V149" s="2">
        <v>3.8440000000000002E-2</v>
      </c>
      <c r="W149" s="2">
        <v>2.886E-2</v>
      </c>
      <c r="X149" s="2">
        <v>3.603E-2</v>
      </c>
      <c r="Y149" s="2">
        <v>3.8039999999999997E-2</v>
      </c>
      <c r="Z149" s="2">
        <v>3.7620000000000001E-2</v>
      </c>
      <c r="AA149" s="2">
        <v>3.6150000000000002E-2</v>
      </c>
      <c r="AB149" s="2">
        <v>4.4290000000000003E-2</v>
      </c>
      <c r="AC149" s="2">
        <v>4.6739999999999997E-2</v>
      </c>
      <c r="AD149" s="2">
        <v>4.7160000000000001E-2</v>
      </c>
      <c r="AE149" s="2">
        <v>5.0389999999999997E-2</v>
      </c>
      <c r="AF149" s="2">
        <v>5.8099999999999999E-2</v>
      </c>
      <c r="AG149" s="2">
        <v>6.1550000000000001E-2</v>
      </c>
      <c r="AH149" s="2">
        <v>5.3560000000000003E-2</v>
      </c>
      <c r="AI149" s="28">
        <v>5.509E-2</v>
      </c>
      <c r="AJ149" s="2">
        <v>5.2330000000000002E-2</v>
      </c>
      <c r="AK149" s="2">
        <v>5.4440000000000002E-2</v>
      </c>
      <c r="AL149" s="2">
        <v>6.2489999999999997E-2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38">D156</f>
        <v>2.5185938311999998E-3</v>
      </c>
      <c r="E152" s="10">
        <f t="shared" si="38"/>
        <v>2.2942083390000002E-3</v>
      </c>
      <c r="F152" s="10">
        <f t="shared" si="38"/>
        <v>1.5602223479999999E-3</v>
      </c>
      <c r="G152" s="10">
        <f t="shared" si="38"/>
        <v>1.1172148343000002E-3</v>
      </c>
      <c r="H152" s="10">
        <f t="shared" si="38"/>
        <v>8.0396205430000001E-4</v>
      </c>
      <c r="I152" s="10">
        <f t="shared" si="38"/>
        <v>1.1407866321000001E-3</v>
      </c>
      <c r="J152" s="10">
        <f t="shared" si="38"/>
        <v>1.3627023625999999E-3</v>
      </c>
      <c r="K152" s="10">
        <f t="shared" si="38"/>
        <v>1.4274690436000001E-3</v>
      </c>
      <c r="L152" s="10">
        <f t="shared" si="38"/>
        <v>1.6455635346000002E-3</v>
      </c>
      <c r="M152" s="10">
        <f t="shared" si="38"/>
        <v>1.4776475847000001E-3</v>
      </c>
      <c r="N152" s="10">
        <f t="shared" si="38"/>
        <v>1.5638560000000002E-3</v>
      </c>
      <c r="O152" s="10">
        <f t="shared" si="38"/>
        <v>1.7778922056E-3</v>
      </c>
      <c r="P152" s="10">
        <f t="shared" si="38"/>
        <v>1.7307859179E-3</v>
      </c>
      <c r="Q152" s="10">
        <f t="shared" si="38"/>
        <v>1.9987350527000004E-3</v>
      </c>
      <c r="R152" s="10">
        <f t="shared" si="38"/>
        <v>2.4666992530000004E-3</v>
      </c>
      <c r="S152" s="10">
        <f t="shared" si="38"/>
        <v>2.1900000000000001E-3</v>
      </c>
      <c r="T152" s="10">
        <f t="shared" si="38"/>
        <v>2.3800000000000002E-3</v>
      </c>
      <c r="U152" s="10">
        <f t="shared" si="38"/>
        <v>3.2499999999999999E-3</v>
      </c>
      <c r="V152" s="10">
        <f t="shared" si="38"/>
        <v>3.0300000000000001E-3</v>
      </c>
      <c r="W152" s="10">
        <f t="shared" si="38"/>
        <v>2.5400000000000002E-3</v>
      </c>
      <c r="X152" s="10">
        <f t="shared" si="38"/>
        <v>3.29E-3</v>
      </c>
      <c r="Y152" s="10">
        <f t="shared" si="38"/>
        <v>3.3600000000000001E-3</v>
      </c>
      <c r="Z152" s="10">
        <f t="shared" si="38"/>
        <v>3.7299999999999998E-3</v>
      </c>
      <c r="AA152" s="10">
        <f t="shared" si="38"/>
        <v>3.98E-3</v>
      </c>
      <c r="AB152" s="10">
        <f t="shared" si="38"/>
        <v>4.8700000000000002E-3</v>
      </c>
      <c r="AC152" s="10">
        <f t="shared" si="38"/>
        <v>5.4400000000000004E-3</v>
      </c>
      <c r="AD152" s="10">
        <f t="shared" si="38"/>
        <v>6.1799999999999997E-3</v>
      </c>
      <c r="AE152" s="10">
        <f t="shared" si="38"/>
        <v>7.2100000000000003E-3</v>
      </c>
      <c r="AF152" s="10">
        <f t="shared" si="38"/>
        <v>8.0400000000000003E-3</v>
      </c>
      <c r="AG152" s="10">
        <f t="shared" si="38"/>
        <v>8.3499999999999998E-3</v>
      </c>
      <c r="AH152" s="10">
        <f t="shared" si="38"/>
        <v>7.4200000000000004E-3</v>
      </c>
      <c r="AI152" s="27">
        <f t="shared" si="38"/>
        <v>7.5700000000000003E-3</v>
      </c>
      <c r="AJ152" s="27">
        <f t="shared" si="38"/>
        <v>7.2100000000000003E-3</v>
      </c>
      <c r="AK152" s="27">
        <f t="shared" si="38"/>
        <v>6.7799999999999996E-3</v>
      </c>
      <c r="AL152" s="27">
        <f t="shared" si="38"/>
        <v>8.1899999999999994E-3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39">(E152-$D152)/$D152</f>
        <v>-8.9091575394310299E-2</v>
      </c>
      <c r="F153" s="15">
        <f t="shared" si="39"/>
        <v>-0.38051847476469752</v>
      </c>
      <c r="G153" s="15">
        <f t="shared" si="39"/>
        <v>-0.55641325708810452</v>
      </c>
      <c r="H153" s="15">
        <f t="shared" si="39"/>
        <v>-0.68078931809463417</v>
      </c>
      <c r="I153" s="15">
        <f t="shared" si="39"/>
        <v>-0.54705414665592778</v>
      </c>
      <c r="J153" s="15">
        <f t="shared" si="39"/>
        <v>-0.45894318261284245</v>
      </c>
      <c r="K153" s="15">
        <f t="shared" si="39"/>
        <v>-0.43322776943359959</v>
      </c>
      <c r="L153" s="15">
        <f t="shared" si="39"/>
        <v>-0.34663401688077627</v>
      </c>
      <c r="M153" s="15">
        <f t="shared" si="39"/>
        <v>-0.41330453271380974</v>
      </c>
      <c r="N153" s="15">
        <f t="shared" si="39"/>
        <v>-0.37907574431924534</v>
      </c>
      <c r="O153" s="15">
        <f t="shared" si="39"/>
        <v>-0.29409332160838647</v>
      </c>
      <c r="P153" s="15">
        <f t="shared" si="39"/>
        <v>-0.31279672948481885</v>
      </c>
      <c r="Q153" s="15">
        <f t="shared" si="39"/>
        <v>-0.20640834264741667</v>
      </c>
      <c r="R153" s="15">
        <f t="shared" si="39"/>
        <v>-2.0604584017135431E-2</v>
      </c>
      <c r="S153" s="20">
        <f t="shared" si="39"/>
        <v>-0.13046717860157672</v>
      </c>
      <c r="T153" s="15">
        <f t="shared" si="39"/>
        <v>-5.5028258023631295E-2</v>
      </c>
      <c r="U153" s="15">
        <f t="shared" si="39"/>
        <v>0.29040258883327646</v>
      </c>
      <c r="V153" s="15">
        <f t="shared" si="39"/>
        <v>0.20305225974302399</v>
      </c>
      <c r="W153" s="15">
        <f t="shared" si="39"/>
        <v>8.4992540420069269E-3</v>
      </c>
      <c r="X153" s="15">
        <f t="shared" si="39"/>
        <v>0.30628446684968602</v>
      </c>
      <c r="Y153" s="15">
        <f t="shared" si="39"/>
        <v>0.33407775337840284</v>
      </c>
      <c r="Z153" s="15">
        <f t="shared" si="39"/>
        <v>0.48098512503019109</v>
      </c>
      <c r="AA153" s="15">
        <f t="shared" si="39"/>
        <v>0.58024686263275094</v>
      </c>
      <c r="AB153" s="15">
        <f t="shared" si="39"/>
        <v>0.93361864849786358</v>
      </c>
      <c r="AC153" s="15">
        <f t="shared" si="39"/>
        <v>1.1599354102316999</v>
      </c>
      <c r="AD153" s="15">
        <f t="shared" si="39"/>
        <v>1.4537501535352764</v>
      </c>
      <c r="AE153" s="15">
        <f t="shared" si="39"/>
        <v>1.8627085124578227</v>
      </c>
      <c r="AF153" s="15">
        <f t="shared" si="39"/>
        <v>2.1922574812983209</v>
      </c>
      <c r="AG153" s="15">
        <f t="shared" si="39"/>
        <v>2.3153420359254948</v>
      </c>
      <c r="AH153" s="15">
        <f t="shared" si="39"/>
        <v>1.946088372043973</v>
      </c>
      <c r="AI153" s="21">
        <f t="shared" si="39"/>
        <v>2.0056454146055089</v>
      </c>
      <c r="AJ153" s="21">
        <f t="shared" si="39"/>
        <v>1.8627085124578227</v>
      </c>
      <c r="AK153" s="21">
        <f t="shared" si="39"/>
        <v>1.6919783237814197</v>
      </c>
      <c r="AL153" s="21">
        <f t="shared" si="39"/>
        <v>2.2518145238598564</v>
      </c>
    </row>
    <row r="154" spans="1:38" x14ac:dyDescent="0.4">
      <c r="A154" s="16" t="s">
        <v>27</v>
      </c>
      <c r="D154" s="10"/>
      <c r="E154" s="17">
        <f t="shared" ref="E154:AL154" si="40">(E152-D152)/D152</f>
        <v>-8.9091575394310299E-2</v>
      </c>
      <c r="F154" s="17">
        <f t="shared" si="40"/>
        <v>-0.319929963867157</v>
      </c>
      <c r="G154" s="17">
        <f t="shared" si="40"/>
        <v>-0.28393870544661604</v>
      </c>
      <c r="H154" s="17">
        <f t="shared" si="40"/>
        <v>-0.2803872365302697</v>
      </c>
      <c r="I154" s="17">
        <f t="shared" si="40"/>
        <v>0.41895581513889879</v>
      </c>
      <c r="J154" s="17">
        <f t="shared" si="40"/>
        <v>0.19452869121676983</v>
      </c>
      <c r="K154" s="17">
        <f t="shared" si="40"/>
        <v>4.7528119696238852E-2</v>
      </c>
      <c r="L154" s="17">
        <f t="shared" si="40"/>
        <v>0.15278404248261487</v>
      </c>
      <c r="M154" s="17">
        <f t="shared" si="40"/>
        <v>-0.10204160846382433</v>
      </c>
      <c r="N154" s="17">
        <f t="shared" si="40"/>
        <v>5.834166156573968E-2</v>
      </c>
      <c r="O154" s="17">
        <f t="shared" si="40"/>
        <v>0.13686439518728055</v>
      </c>
      <c r="P154" s="17">
        <f t="shared" si="40"/>
        <v>-2.6495581425929386E-2</v>
      </c>
      <c r="Q154" s="17">
        <f t="shared" si="40"/>
        <v>0.15481356303447905</v>
      </c>
      <c r="R154" s="17">
        <f t="shared" si="40"/>
        <v>0.23413018132035485</v>
      </c>
      <c r="S154" s="17">
        <f t="shared" si="40"/>
        <v>-0.1121738909449454</v>
      </c>
      <c r="T154" s="17">
        <f t="shared" si="40"/>
        <v>8.6757990867579932E-2</v>
      </c>
      <c r="U154" s="17">
        <f t="shared" si="40"/>
        <v>0.36554621848739477</v>
      </c>
      <c r="V154" s="17">
        <f t="shared" si="40"/>
        <v>-6.7692307692307607E-2</v>
      </c>
      <c r="W154" s="17">
        <f t="shared" si="40"/>
        <v>-0.1617161716171617</v>
      </c>
      <c r="X154" s="17">
        <f t="shared" si="40"/>
        <v>0.29527559055118102</v>
      </c>
      <c r="Y154" s="17">
        <f t="shared" si="40"/>
        <v>2.1276595744680906E-2</v>
      </c>
      <c r="Z154" s="17">
        <f t="shared" si="40"/>
        <v>0.11011904761904752</v>
      </c>
      <c r="AA154" s="17">
        <f t="shared" si="40"/>
        <v>6.7024128686327136E-2</v>
      </c>
      <c r="AB154" s="17">
        <f t="shared" si="40"/>
        <v>0.22361809045226136</v>
      </c>
      <c r="AC154" s="17">
        <f t="shared" si="40"/>
        <v>0.11704312114989737</v>
      </c>
      <c r="AD154" s="17">
        <f t="shared" si="40"/>
        <v>0.13602941176470576</v>
      </c>
      <c r="AE154" s="17">
        <f t="shared" si="40"/>
        <v>0.16666666666666677</v>
      </c>
      <c r="AF154" s="17">
        <f t="shared" si="40"/>
        <v>0.11511789181692093</v>
      </c>
      <c r="AG154" s="17">
        <f t="shared" si="40"/>
        <v>3.8557213930348194E-2</v>
      </c>
      <c r="AH154" s="22">
        <f t="shared" si="40"/>
        <v>-0.11137724550898197</v>
      </c>
      <c r="AI154" s="23">
        <f t="shared" si="40"/>
        <v>2.0215633423180588E-2</v>
      </c>
      <c r="AJ154" s="23">
        <f t="shared" si="40"/>
        <v>-4.755614266842801E-2</v>
      </c>
      <c r="AK154" s="23">
        <f t="shared" si="40"/>
        <v>-5.9639389736477207E-2</v>
      </c>
      <c r="AL154" s="23">
        <f t="shared" si="40"/>
        <v>0.20796460176991149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2.5185938311999998E-3</v>
      </c>
      <c r="E156" s="2">
        <v>2.2942083390000002E-3</v>
      </c>
      <c r="F156" s="2">
        <v>1.5602223479999999E-3</v>
      </c>
      <c r="G156" s="2">
        <v>1.1172148343000002E-3</v>
      </c>
      <c r="H156" s="2">
        <v>8.0396205430000001E-4</v>
      </c>
      <c r="I156" s="2">
        <v>1.1407866321000001E-3</v>
      </c>
      <c r="J156" s="2">
        <v>1.3627023625999999E-3</v>
      </c>
      <c r="K156" s="2">
        <v>1.4274690436000001E-3</v>
      </c>
      <c r="L156" s="2">
        <v>1.6455635346000002E-3</v>
      </c>
      <c r="M156" s="2">
        <v>1.4776475847000001E-3</v>
      </c>
      <c r="N156" s="2">
        <v>1.5638560000000002E-3</v>
      </c>
      <c r="O156" s="2">
        <v>1.7778922056E-3</v>
      </c>
      <c r="P156" s="2">
        <v>1.7307859179E-3</v>
      </c>
      <c r="Q156" s="2">
        <v>1.9987350527000004E-3</v>
      </c>
      <c r="R156" s="2">
        <v>2.4666992530000004E-3</v>
      </c>
      <c r="S156" s="2">
        <v>2.1900000000000001E-3</v>
      </c>
      <c r="T156" s="2">
        <v>2.3800000000000002E-3</v>
      </c>
      <c r="U156" s="2">
        <v>3.2499999999999999E-3</v>
      </c>
      <c r="V156" s="2">
        <v>3.0300000000000001E-3</v>
      </c>
      <c r="W156" s="2">
        <v>2.5400000000000002E-3</v>
      </c>
      <c r="X156" s="2">
        <v>3.29E-3</v>
      </c>
      <c r="Y156" s="2">
        <v>3.3600000000000001E-3</v>
      </c>
      <c r="Z156" s="2">
        <v>3.7299999999999998E-3</v>
      </c>
      <c r="AA156" s="2">
        <v>3.98E-3</v>
      </c>
      <c r="AB156" s="2">
        <v>4.8700000000000002E-3</v>
      </c>
      <c r="AC156" s="2">
        <v>5.4400000000000004E-3</v>
      </c>
      <c r="AD156" s="2">
        <v>6.1799999999999997E-3</v>
      </c>
      <c r="AE156" s="2">
        <v>7.2100000000000003E-3</v>
      </c>
      <c r="AF156" s="2">
        <v>8.0400000000000003E-3</v>
      </c>
      <c r="AG156" s="2">
        <v>8.3499999999999998E-3</v>
      </c>
      <c r="AH156" s="2">
        <v>7.4200000000000004E-3</v>
      </c>
      <c r="AI156" s="28">
        <v>7.5700000000000003E-3</v>
      </c>
      <c r="AJ156" s="2">
        <v>7.2100000000000003E-3</v>
      </c>
      <c r="AK156" s="2">
        <v>6.7799999999999996E-3</v>
      </c>
      <c r="AL156" s="2">
        <v>8.1899999999999994E-3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1">D163</f>
        <v>5.8326881539999998E-4</v>
      </c>
      <c r="E159" s="10">
        <f t="shared" si="41"/>
        <v>5.0531911869999997E-4</v>
      </c>
      <c r="F159" s="10">
        <f t="shared" si="41"/>
        <v>3.462971221E-4</v>
      </c>
      <c r="G159" s="10">
        <f t="shared" si="41"/>
        <v>3.5373721700000002E-4</v>
      </c>
      <c r="H159" s="10">
        <f t="shared" si="41"/>
        <v>2.7200436909999997E-4</v>
      </c>
      <c r="I159" s="10">
        <f t="shared" si="41"/>
        <v>4.190759305E-4</v>
      </c>
      <c r="J159" s="10">
        <f t="shared" si="41"/>
        <v>4.217365878E-4</v>
      </c>
      <c r="K159" s="10">
        <f t="shared" si="41"/>
        <v>3.8869935410000003E-4</v>
      </c>
      <c r="L159" s="10">
        <f t="shared" si="41"/>
        <v>3.5086005150000005E-4</v>
      </c>
      <c r="M159" s="10">
        <f t="shared" si="41"/>
        <v>2.7978854230000004E-4</v>
      </c>
      <c r="N159" s="10">
        <f t="shared" si="41"/>
        <v>2.4733385640000004E-4</v>
      </c>
      <c r="O159" s="10">
        <f t="shared" si="41"/>
        <v>2.3283076760000001E-4</v>
      </c>
      <c r="P159" s="10">
        <f t="shared" si="41"/>
        <v>2.1827368800000002E-4</v>
      </c>
      <c r="Q159" s="10">
        <f t="shared" si="41"/>
        <v>1.3307557149999999E-4</v>
      </c>
      <c r="R159" s="10">
        <f t="shared" si="41"/>
        <v>1.278669085E-4</v>
      </c>
      <c r="S159" s="10">
        <f t="shared" si="41"/>
        <v>1.2E-4</v>
      </c>
      <c r="T159" s="10">
        <f t="shared" si="41"/>
        <v>8.0000000000000007E-5</v>
      </c>
      <c r="U159" s="10">
        <f t="shared" si="41"/>
        <v>1.2E-4</v>
      </c>
      <c r="V159" s="10">
        <f t="shared" si="41"/>
        <v>1.2E-4</v>
      </c>
      <c r="W159" s="10">
        <f t="shared" si="41"/>
        <v>1E-4</v>
      </c>
      <c r="X159" s="10">
        <f t="shared" si="41"/>
        <v>7.7999999999999999E-5</v>
      </c>
      <c r="Y159" s="10">
        <f t="shared" si="41"/>
        <v>7.2999999999999999E-5</v>
      </c>
      <c r="Z159" s="10">
        <f t="shared" si="41"/>
        <v>6.7000000000000002E-5</v>
      </c>
      <c r="AA159" s="10">
        <f t="shared" si="41"/>
        <v>6.3E-5</v>
      </c>
      <c r="AB159" s="10">
        <f t="shared" si="41"/>
        <v>9.7E-5</v>
      </c>
      <c r="AC159" s="10">
        <f t="shared" si="41"/>
        <v>1.1E-4</v>
      </c>
      <c r="AD159" s="10">
        <f t="shared" si="41"/>
        <v>1.9000000000000001E-4</v>
      </c>
      <c r="AE159" s="10">
        <f t="shared" si="41"/>
        <v>2.2000000000000001E-4</v>
      </c>
      <c r="AF159" s="10">
        <f t="shared" si="41"/>
        <v>2.4000000000000001E-4</v>
      </c>
      <c r="AG159" s="10">
        <f t="shared" si="41"/>
        <v>2.7E-4</v>
      </c>
      <c r="AH159" s="10">
        <f t="shared" si="41"/>
        <v>2.9E-4</v>
      </c>
      <c r="AI159" s="27">
        <f t="shared" si="41"/>
        <v>2.7999999999999998E-4</v>
      </c>
      <c r="AJ159" s="27">
        <f t="shared" si="41"/>
        <v>2.5999999999999998E-4</v>
      </c>
      <c r="AK159" s="27">
        <f t="shared" si="41"/>
        <v>3.6999999999999999E-4</v>
      </c>
      <c r="AL159" s="27">
        <f t="shared" si="41"/>
        <v>6.0999999999999997E-4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2">(E159-$D159)/$D159</f>
        <v>-0.13364283267320382</v>
      </c>
      <c r="F160" s="15">
        <f t="shared" si="42"/>
        <v>-0.40628212419943477</v>
      </c>
      <c r="G160" s="15">
        <f t="shared" si="42"/>
        <v>-0.39352626497370591</v>
      </c>
      <c r="H160" s="15">
        <f t="shared" si="42"/>
        <v>-0.53365521708294639</v>
      </c>
      <c r="I160" s="15">
        <f t="shared" si="42"/>
        <v>-0.28150465199720665</v>
      </c>
      <c r="J160" s="15">
        <f t="shared" si="42"/>
        <v>-0.27694302067087673</v>
      </c>
      <c r="K160" s="15">
        <f t="shared" si="42"/>
        <v>-0.33358454311768088</v>
      </c>
      <c r="L160" s="15">
        <f t="shared" si="42"/>
        <v>-0.398459094269623</v>
      </c>
      <c r="M160" s="15">
        <f t="shared" si="42"/>
        <v>-0.52030944409718904</v>
      </c>
      <c r="N160" s="15">
        <f t="shared" si="42"/>
        <v>-0.57595220270711556</v>
      </c>
      <c r="O160" s="15">
        <f t="shared" si="42"/>
        <v>-0.60081739079376806</v>
      </c>
      <c r="P160" s="15">
        <f t="shared" si="42"/>
        <v>-0.62577514477555241</v>
      </c>
      <c r="Q160" s="15">
        <f t="shared" si="42"/>
        <v>-0.77184521444243848</v>
      </c>
      <c r="R160" s="15">
        <f t="shared" si="42"/>
        <v>-0.7807753387050016</v>
      </c>
      <c r="S160" s="20">
        <f t="shared" si="42"/>
        <v>-0.79426295932227209</v>
      </c>
      <c r="T160" s="15">
        <f t="shared" si="42"/>
        <v>-0.86284197288151465</v>
      </c>
      <c r="U160" s="15">
        <f t="shared" si="42"/>
        <v>-0.79426295932227209</v>
      </c>
      <c r="V160" s="15">
        <f t="shared" si="42"/>
        <v>-0.79426295932227209</v>
      </c>
      <c r="W160" s="15">
        <f t="shared" si="42"/>
        <v>-0.82855246610189337</v>
      </c>
      <c r="X160" s="15">
        <f t="shared" si="42"/>
        <v>-0.86627092355947688</v>
      </c>
      <c r="Y160" s="15">
        <f t="shared" si="42"/>
        <v>-0.87484330025438206</v>
      </c>
      <c r="Z160" s="15">
        <f t="shared" si="42"/>
        <v>-0.88513015228826852</v>
      </c>
      <c r="AA160" s="15">
        <f t="shared" si="42"/>
        <v>-0.89198805364419276</v>
      </c>
      <c r="AB160" s="15">
        <f t="shared" si="42"/>
        <v>-0.83369589211883666</v>
      </c>
      <c r="AC160" s="15">
        <f t="shared" si="42"/>
        <v>-0.81140771271208267</v>
      </c>
      <c r="AD160" s="15">
        <f t="shared" si="42"/>
        <v>-0.67424968559359733</v>
      </c>
      <c r="AE160" s="15">
        <f t="shared" si="42"/>
        <v>-0.62281542542416535</v>
      </c>
      <c r="AF160" s="15">
        <f t="shared" si="42"/>
        <v>-0.58852591864454407</v>
      </c>
      <c r="AG160" s="15">
        <f t="shared" si="42"/>
        <v>-0.53709165847511209</v>
      </c>
      <c r="AH160" s="15">
        <f t="shared" si="42"/>
        <v>-0.5028021516954907</v>
      </c>
      <c r="AI160" s="21">
        <f t="shared" si="42"/>
        <v>-0.5199469050853015</v>
      </c>
      <c r="AJ160" s="21">
        <f t="shared" si="42"/>
        <v>-0.55423641186492278</v>
      </c>
      <c r="AK160" s="21">
        <f t="shared" si="42"/>
        <v>-0.36564412457700546</v>
      </c>
      <c r="AL160" s="21">
        <f t="shared" si="42"/>
        <v>4.5829956778450462E-2</v>
      </c>
    </row>
    <row r="161" spans="1:38" x14ac:dyDescent="0.4">
      <c r="A161" s="16" t="s">
        <v>27</v>
      </c>
      <c r="D161" s="10"/>
      <c r="E161" s="17">
        <f t="shared" ref="E161:AL161" si="43">(E159-D159)/D159</f>
        <v>-0.13364283267320382</v>
      </c>
      <c r="F161" s="17">
        <f t="shared" si="43"/>
        <v>-0.31469618052272597</v>
      </c>
      <c r="G161" s="17">
        <f t="shared" si="43"/>
        <v>2.1484714787354042E-2</v>
      </c>
      <c r="H161" s="17">
        <f t="shared" si="43"/>
        <v>-0.23105526920001759</v>
      </c>
      <c r="I161" s="17">
        <f t="shared" si="43"/>
        <v>0.5406955847313264</v>
      </c>
      <c r="J161" s="17">
        <f t="shared" si="43"/>
        <v>6.3488668910800091E-3</v>
      </c>
      <c r="K161" s="17">
        <f t="shared" si="43"/>
        <v>-7.8336181056378282E-2</v>
      </c>
      <c r="L161" s="17">
        <f t="shared" si="43"/>
        <v>-9.734850907487004E-2</v>
      </c>
      <c r="M161" s="17">
        <f t="shared" si="43"/>
        <v>-0.20256369710987174</v>
      </c>
      <c r="N161" s="17">
        <f t="shared" si="43"/>
        <v>-0.115997194285393</v>
      </c>
      <c r="O161" s="17">
        <f t="shared" si="43"/>
        <v>-5.8637701328462494E-2</v>
      </c>
      <c r="P161" s="17">
        <f t="shared" si="43"/>
        <v>-6.252214752394257E-2</v>
      </c>
      <c r="Q161" s="17">
        <f t="shared" si="43"/>
        <v>-0.39032701229659905</v>
      </c>
      <c r="R161" s="17">
        <f t="shared" si="43"/>
        <v>-3.9140639722896012E-2</v>
      </c>
      <c r="S161" s="17">
        <f t="shared" si="43"/>
        <v>-6.1524194119387796E-2</v>
      </c>
      <c r="T161" s="17">
        <f t="shared" si="43"/>
        <v>-0.33333333333333331</v>
      </c>
      <c r="U161" s="17">
        <f t="shared" si="43"/>
        <v>0.49999999999999989</v>
      </c>
      <c r="V161" s="17">
        <f t="shared" si="43"/>
        <v>0</v>
      </c>
      <c r="W161" s="17">
        <f t="shared" si="43"/>
        <v>-0.16666666666666666</v>
      </c>
      <c r="X161" s="17">
        <f t="shared" si="43"/>
        <v>-0.22000000000000006</v>
      </c>
      <c r="Y161" s="17">
        <f t="shared" si="43"/>
        <v>-6.4102564102564097E-2</v>
      </c>
      <c r="Z161" s="17">
        <f t="shared" si="43"/>
        <v>-8.2191780821917762E-2</v>
      </c>
      <c r="AA161" s="17">
        <f t="shared" si="43"/>
        <v>-5.9701492537313466E-2</v>
      </c>
      <c r="AB161" s="17">
        <f t="shared" si="43"/>
        <v>0.53968253968253965</v>
      </c>
      <c r="AC161" s="17">
        <f t="shared" si="43"/>
        <v>0.13402061855670108</v>
      </c>
      <c r="AD161" s="17">
        <f t="shared" si="43"/>
        <v>0.72727272727272729</v>
      </c>
      <c r="AE161" s="17">
        <f t="shared" si="43"/>
        <v>0.15789473684210525</v>
      </c>
      <c r="AF161" s="17">
        <f t="shared" si="43"/>
        <v>9.0909090909090898E-2</v>
      </c>
      <c r="AG161" s="17">
        <f t="shared" si="43"/>
        <v>0.12499999999999999</v>
      </c>
      <c r="AH161" s="22">
        <f t="shared" si="43"/>
        <v>7.407407407407407E-2</v>
      </c>
      <c r="AI161" s="23">
        <f t="shared" si="43"/>
        <v>-3.4482758620689745E-2</v>
      </c>
      <c r="AJ161" s="23">
        <f t="shared" si="43"/>
        <v>-7.1428571428571425E-2</v>
      </c>
      <c r="AK161" s="23">
        <f t="shared" si="43"/>
        <v>0.42307692307692318</v>
      </c>
      <c r="AL161" s="23">
        <f t="shared" si="43"/>
        <v>0.64864864864864857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5.8326881539999998E-4</v>
      </c>
      <c r="E163" s="2">
        <v>5.0531911869999997E-4</v>
      </c>
      <c r="F163" s="2">
        <v>3.462971221E-4</v>
      </c>
      <c r="G163" s="2">
        <v>3.5373721700000002E-4</v>
      </c>
      <c r="H163" s="2">
        <v>2.7200436909999997E-4</v>
      </c>
      <c r="I163" s="2">
        <v>4.190759305E-4</v>
      </c>
      <c r="J163" s="2">
        <v>4.217365878E-4</v>
      </c>
      <c r="K163" s="2">
        <v>3.8869935410000003E-4</v>
      </c>
      <c r="L163" s="2">
        <v>3.5086005150000005E-4</v>
      </c>
      <c r="M163" s="2">
        <v>2.7978854230000004E-4</v>
      </c>
      <c r="N163" s="2">
        <v>2.4733385640000004E-4</v>
      </c>
      <c r="O163" s="2">
        <v>2.3283076760000001E-4</v>
      </c>
      <c r="P163" s="2">
        <v>2.1827368800000002E-4</v>
      </c>
      <c r="Q163" s="2">
        <v>1.3307557149999999E-4</v>
      </c>
      <c r="R163" s="2">
        <v>1.278669085E-4</v>
      </c>
      <c r="S163" s="2">
        <v>1.2E-4</v>
      </c>
      <c r="T163" s="2">
        <v>8.0000000000000007E-5</v>
      </c>
      <c r="U163" s="2">
        <v>1.2E-4</v>
      </c>
      <c r="V163" s="2">
        <v>1.2E-4</v>
      </c>
      <c r="W163" s="2">
        <v>1E-4</v>
      </c>
      <c r="X163" s="2">
        <v>7.7999999999999999E-5</v>
      </c>
      <c r="Y163" s="2">
        <v>7.2999999999999999E-5</v>
      </c>
      <c r="Z163" s="2">
        <v>6.7000000000000002E-5</v>
      </c>
      <c r="AA163" s="2">
        <v>6.3E-5</v>
      </c>
      <c r="AB163" s="2">
        <v>9.7E-5</v>
      </c>
      <c r="AC163" s="2">
        <v>1.1E-4</v>
      </c>
      <c r="AD163" s="2">
        <v>1.9000000000000001E-4</v>
      </c>
      <c r="AE163" s="2">
        <v>2.2000000000000001E-4</v>
      </c>
      <c r="AF163" s="2">
        <v>2.4000000000000001E-4</v>
      </c>
      <c r="AG163" s="2">
        <v>2.7E-4</v>
      </c>
      <c r="AH163" s="2">
        <v>2.9E-4</v>
      </c>
      <c r="AI163" s="28">
        <v>2.7999999999999998E-4</v>
      </c>
      <c r="AJ163" s="2">
        <v>2.5999999999999998E-4</v>
      </c>
      <c r="AK163" s="2">
        <v>3.6999999999999999E-4</v>
      </c>
      <c r="AL163" s="2">
        <v>6.0999999999999997E-4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4">D177</f>
        <v>0</v>
      </c>
      <c r="E173" s="10">
        <f t="shared" si="44"/>
        <v>0</v>
      </c>
      <c r="F173" s="10">
        <f t="shared" si="44"/>
        <v>0</v>
      </c>
      <c r="G173" s="10">
        <f t="shared" si="44"/>
        <v>0</v>
      </c>
      <c r="H173" s="10">
        <f t="shared" si="44"/>
        <v>0</v>
      </c>
      <c r="I173" s="10">
        <f t="shared" si="44"/>
        <v>0</v>
      </c>
      <c r="J173" s="10">
        <f t="shared" si="44"/>
        <v>0</v>
      </c>
      <c r="K173" s="10">
        <f t="shared" si="44"/>
        <v>0</v>
      </c>
      <c r="L173" s="10">
        <f t="shared" si="44"/>
        <v>0</v>
      </c>
      <c r="M173" s="10">
        <f t="shared" si="44"/>
        <v>0</v>
      </c>
      <c r="N173" s="10">
        <f t="shared" si="44"/>
        <v>0</v>
      </c>
      <c r="O173" s="10">
        <f t="shared" si="44"/>
        <v>0</v>
      </c>
      <c r="P173" s="10">
        <f t="shared" si="44"/>
        <v>0</v>
      </c>
      <c r="Q173" s="10">
        <f t="shared" si="44"/>
        <v>0</v>
      </c>
      <c r="R173" s="10">
        <f t="shared" si="44"/>
        <v>0</v>
      </c>
      <c r="S173" s="10">
        <f t="shared" si="44"/>
        <v>0</v>
      </c>
      <c r="T173" s="10">
        <f t="shared" si="44"/>
        <v>0</v>
      </c>
      <c r="U173" s="10">
        <f t="shared" si="44"/>
        <v>0</v>
      </c>
      <c r="V173" s="10">
        <f t="shared" si="44"/>
        <v>0</v>
      </c>
      <c r="W173" s="10">
        <f t="shared" si="44"/>
        <v>0</v>
      </c>
      <c r="X173" s="10">
        <f t="shared" si="44"/>
        <v>0</v>
      </c>
      <c r="Y173" s="10">
        <f t="shared" si="44"/>
        <v>0</v>
      </c>
      <c r="Z173" s="10">
        <f t="shared" si="44"/>
        <v>0</v>
      </c>
      <c r="AA173" s="10">
        <f t="shared" si="44"/>
        <v>0</v>
      </c>
      <c r="AB173" s="10">
        <f t="shared" si="44"/>
        <v>0</v>
      </c>
      <c r="AC173" s="10">
        <f t="shared" si="44"/>
        <v>0</v>
      </c>
      <c r="AD173" s="10">
        <f t="shared" si="44"/>
        <v>0</v>
      </c>
      <c r="AE173" s="10">
        <f t="shared" si="44"/>
        <v>0</v>
      </c>
      <c r="AF173" s="10">
        <f t="shared" si="44"/>
        <v>0</v>
      </c>
      <c r="AG173" s="10">
        <f t="shared" si="44"/>
        <v>0</v>
      </c>
      <c r="AH173" s="10">
        <f t="shared" si="44"/>
        <v>0</v>
      </c>
      <c r="AI173" s="27">
        <f t="shared" si="44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5">(E173-$D173)/$D173</f>
        <v>#DIV/0!</v>
      </c>
      <c r="F174" s="15" t="e">
        <f t="shared" si="45"/>
        <v>#DIV/0!</v>
      </c>
      <c r="G174" s="15" t="e">
        <f t="shared" si="45"/>
        <v>#DIV/0!</v>
      </c>
      <c r="H174" s="15" t="e">
        <f t="shared" si="45"/>
        <v>#DIV/0!</v>
      </c>
      <c r="I174" s="15" t="e">
        <f t="shared" si="45"/>
        <v>#DIV/0!</v>
      </c>
      <c r="J174" s="15" t="e">
        <f t="shared" si="45"/>
        <v>#DIV/0!</v>
      </c>
      <c r="K174" s="15" t="e">
        <f t="shared" si="45"/>
        <v>#DIV/0!</v>
      </c>
      <c r="L174" s="15" t="e">
        <f t="shared" si="45"/>
        <v>#DIV/0!</v>
      </c>
      <c r="M174" s="15" t="e">
        <f t="shared" si="45"/>
        <v>#DIV/0!</v>
      </c>
      <c r="N174" s="15" t="e">
        <f t="shared" si="45"/>
        <v>#DIV/0!</v>
      </c>
      <c r="O174" s="15" t="e">
        <f t="shared" si="45"/>
        <v>#DIV/0!</v>
      </c>
      <c r="P174" s="15" t="e">
        <f t="shared" si="45"/>
        <v>#DIV/0!</v>
      </c>
      <c r="Q174" s="15" t="e">
        <f t="shared" si="45"/>
        <v>#DIV/0!</v>
      </c>
      <c r="R174" s="15" t="e">
        <f t="shared" si="45"/>
        <v>#DIV/0!</v>
      </c>
      <c r="S174" s="20" t="e">
        <f t="shared" si="45"/>
        <v>#DIV/0!</v>
      </c>
      <c r="T174" s="15" t="e">
        <f t="shared" si="45"/>
        <v>#DIV/0!</v>
      </c>
      <c r="U174" s="15" t="e">
        <f t="shared" si="45"/>
        <v>#DIV/0!</v>
      </c>
      <c r="V174" s="15" t="e">
        <f t="shared" si="45"/>
        <v>#DIV/0!</v>
      </c>
      <c r="W174" s="15" t="e">
        <f t="shared" si="45"/>
        <v>#DIV/0!</v>
      </c>
      <c r="X174" s="15" t="e">
        <f t="shared" si="45"/>
        <v>#DIV/0!</v>
      </c>
      <c r="Y174" s="15" t="e">
        <f t="shared" si="45"/>
        <v>#DIV/0!</v>
      </c>
      <c r="Z174" s="15" t="e">
        <f t="shared" si="45"/>
        <v>#DIV/0!</v>
      </c>
      <c r="AA174" s="15" t="e">
        <f t="shared" si="45"/>
        <v>#DIV/0!</v>
      </c>
      <c r="AB174" s="15" t="e">
        <f t="shared" si="45"/>
        <v>#DIV/0!</v>
      </c>
      <c r="AC174" s="15" t="e">
        <f t="shared" si="45"/>
        <v>#DIV/0!</v>
      </c>
      <c r="AD174" s="15" t="e">
        <f t="shared" si="45"/>
        <v>#DIV/0!</v>
      </c>
      <c r="AE174" s="15" t="e">
        <f t="shared" si="45"/>
        <v>#DIV/0!</v>
      </c>
      <c r="AF174" s="15" t="e">
        <f t="shared" si="45"/>
        <v>#DIV/0!</v>
      </c>
      <c r="AG174" s="15" t="e">
        <f t="shared" si="45"/>
        <v>#DIV/0!</v>
      </c>
      <c r="AH174" s="15" t="e">
        <f t="shared" si="45"/>
        <v>#DIV/0!</v>
      </c>
      <c r="AI174" s="21" t="e">
        <f t="shared" si="45"/>
        <v>#DIV/0!</v>
      </c>
    </row>
    <row r="175" spans="1:38" hidden="1" x14ac:dyDescent="0.4">
      <c r="A175" s="16" t="s">
        <v>27</v>
      </c>
      <c r="D175" s="10"/>
      <c r="E175" s="17" t="e">
        <f t="shared" ref="E175:AI175" si="46">(E173-D173)/D173</f>
        <v>#DIV/0!</v>
      </c>
      <c r="F175" s="17" t="e">
        <f t="shared" si="46"/>
        <v>#DIV/0!</v>
      </c>
      <c r="G175" s="17" t="e">
        <f t="shared" si="46"/>
        <v>#DIV/0!</v>
      </c>
      <c r="H175" s="17" t="e">
        <f t="shared" si="46"/>
        <v>#DIV/0!</v>
      </c>
      <c r="I175" s="17" t="e">
        <f t="shared" si="46"/>
        <v>#DIV/0!</v>
      </c>
      <c r="J175" s="17" t="e">
        <f t="shared" si="46"/>
        <v>#DIV/0!</v>
      </c>
      <c r="K175" s="17" t="e">
        <f t="shared" si="46"/>
        <v>#DIV/0!</v>
      </c>
      <c r="L175" s="17" t="e">
        <f t="shared" si="46"/>
        <v>#DIV/0!</v>
      </c>
      <c r="M175" s="17" t="e">
        <f t="shared" si="46"/>
        <v>#DIV/0!</v>
      </c>
      <c r="N175" s="17" t="e">
        <f t="shared" si="46"/>
        <v>#DIV/0!</v>
      </c>
      <c r="O175" s="17" t="e">
        <f t="shared" si="46"/>
        <v>#DIV/0!</v>
      </c>
      <c r="P175" s="17" t="e">
        <f t="shared" si="46"/>
        <v>#DIV/0!</v>
      </c>
      <c r="Q175" s="17" t="e">
        <f t="shared" si="46"/>
        <v>#DIV/0!</v>
      </c>
      <c r="R175" s="17" t="e">
        <f t="shared" si="46"/>
        <v>#DIV/0!</v>
      </c>
      <c r="S175" s="17" t="e">
        <f t="shared" si="46"/>
        <v>#DIV/0!</v>
      </c>
      <c r="T175" s="17" t="e">
        <f t="shared" si="46"/>
        <v>#DIV/0!</v>
      </c>
      <c r="U175" s="17" t="e">
        <f t="shared" si="46"/>
        <v>#DIV/0!</v>
      </c>
      <c r="V175" s="17" t="e">
        <f t="shared" si="46"/>
        <v>#DIV/0!</v>
      </c>
      <c r="W175" s="17" t="e">
        <f t="shared" si="46"/>
        <v>#DIV/0!</v>
      </c>
      <c r="X175" s="17" t="e">
        <f t="shared" si="46"/>
        <v>#DIV/0!</v>
      </c>
      <c r="Y175" s="17" t="e">
        <f t="shared" si="46"/>
        <v>#DIV/0!</v>
      </c>
      <c r="Z175" s="17" t="e">
        <f t="shared" si="46"/>
        <v>#DIV/0!</v>
      </c>
      <c r="AA175" s="17" t="e">
        <f t="shared" si="46"/>
        <v>#DIV/0!</v>
      </c>
      <c r="AB175" s="17" t="e">
        <f t="shared" si="46"/>
        <v>#DIV/0!</v>
      </c>
      <c r="AC175" s="17" t="e">
        <f t="shared" si="46"/>
        <v>#DIV/0!</v>
      </c>
      <c r="AD175" s="17" t="e">
        <f t="shared" si="46"/>
        <v>#DIV/0!</v>
      </c>
      <c r="AE175" s="17" t="e">
        <f t="shared" si="46"/>
        <v>#DIV/0!</v>
      </c>
      <c r="AF175" s="17" t="e">
        <f t="shared" si="46"/>
        <v>#DIV/0!</v>
      </c>
      <c r="AG175" s="17" t="e">
        <f t="shared" si="46"/>
        <v>#DIV/0!</v>
      </c>
      <c r="AH175" s="22" t="e">
        <f t="shared" si="46"/>
        <v>#DIV/0!</v>
      </c>
      <c r="AI175" s="23" t="e">
        <f t="shared" si="46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7">D184</f>
        <v>0</v>
      </c>
      <c r="E180" s="10">
        <f t="shared" si="47"/>
        <v>0</v>
      </c>
      <c r="F180" s="10">
        <f t="shared" si="47"/>
        <v>0</v>
      </c>
      <c r="G180" s="10">
        <f t="shared" si="47"/>
        <v>0</v>
      </c>
      <c r="H180" s="10">
        <f t="shared" si="47"/>
        <v>0</v>
      </c>
      <c r="I180" s="10">
        <f t="shared" si="47"/>
        <v>0</v>
      </c>
      <c r="J180" s="10">
        <f t="shared" si="47"/>
        <v>0</v>
      </c>
      <c r="K180" s="10">
        <f t="shared" si="47"/>
        <v>0</v>
      </c>
      <c r="L180" s="10">
        <f t="shared" si="47"/>
        <v>0</v>
      </c>
      <c r="M180" s="10">
        <f t="shared" si="47"/>
        <v>0</v>
      </c>
      <c r="N180" s="10">
        <f t="shared" si="47"/>
        <v>0</v>
      </c>
      <c r="O180" s="10">
        <f t="shared" si="47"/>
        <v>0</v>
      </c>
      <c r="P180" s="10">
        <f t="shared" si="47"/>
        <v>0</v>
      </c>
      <c r="Q180" s="10">
        <f t="shared" si="47"/>
        <v>0</v>
      </c>
      <c r="R180" s="10">
        <f t="shared" si="47"/>
        <v>0</v>
      </c>
      <c r="S180" s="10">
        <f t="shared" si="47"/>
        <v>0</v>
      </c>
      <c r="T180" s="10">
        <f t="shared" si="47"/>
        <v>0</v>
      </c>
      <c r="U180" s="10">
        <f t="shared" si="47"/>
        <v>0</v>
      </c>
      <c r="V180" s="10">
        <f t="shared" si="47"/>
        <v>0</v>
      </c>
      <c r="W180" s="10">
        <f t="shared" si="47"/>
        <v>0</v>
      </c>
      <c r="X180" s="10">
        <f t="shared" si="47"/>
        <v>0</v>
      </c>
      <c r="Y180" s="10">
        <f t="shared" si="47"/>
        <v>0</v>
      </c>
      <c r="Z180" s="10">
        <f t="shared" si="47"/>
        <v>0</v>
      </c>
      <c r="AA180" s="10">
        <f t="shared" si="47"/>
        <v>0</v>
      </c>
      <c r="AB180" s="10">
        <f t="shared" si="47"/>
        <v>0</v>
      </c>
      <c r="AC180" s="10">
        <f t="shared" si="47"/>
        <v>0</v>
      </c>
      <c r="AD180" s="10">
        <f t="shared" si="47"/>
        <v>0</v>
      </c>
      <c r="AE180" s="10">
        <f t="shared" si="47"/>
        <v>0</v>
      </c>
      <c r="AF180" s="10">
        <f t="shared" si="47"/>
        <v>0</v>
      </c>
      <c r="AG180" s="10">
        <f t="shared" si="47"/>
        <v>0</v>
      </c>
      <c r="AH180" s="10">
        <f t="shared" si="47"/>
        <v>0</v>
      </c>
      <c r="AI180" s="27">
        <f t="shared" si="47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48">(E180-$D180)/$D180</f>
        <v>#DIV/0!</v>
      </c>
      <c r="F181" s="15" t="e">
        <f t="shared" si="48"/>
        <v>#DIV/0!</v>
      </c>
      <c r="G181" s="15" t="e">
        <f t="shared" si="48"/>
        <v>#DIV/0!</v>
      </c>
      <c r="H181" s="15" t="e">
        <f t="shared" si="48"/>
        <v>#DIV/0!</v>
      </c>
      <c r="I181" s="15" t="e">
        <f t="shared" si="48"/>
        <v>#DIV/0!</v>
      </c>
      <c r="J181" s="15" t="e">
        <f t="shared" si="48"/>
        <v>#DIV/0!</v>
      </c>
      <c r="K181" s="15" t="e">
        <f t="shared" si="48"/>
        <v>#DIV/0!</v>
      </c>
      <c r="L181" s="15" t="e">
        <f t="shared" si="48"/>
        <v>#DIV/0!</v>
      </c>
      <c r="M181" s="15" t="e">
        <f t="shared" si="48"/>
        <v>#DIV/0!</v>
      </c>
      <c r="N181" s="15" t="e">
        <f t="shared" si="48"/>
        <v>#DIV/0!</v>
      </c>
      <c r="O181" s="15" t="e">
        <f t="shared" si="48"/>
        <v>#DIV/0!</v>
      </c>
      <c r="P181" s="15" t="e">
        <f t="shared" si="48"/>
        <v>#DIV/0!</v>
      </c>
      <c r="Q181" s="15" t="e">
        <f t="shared" si="48"/>
        <v>#DIV/0!</v>
      </c>
      <c r="R181" s="15" t="e">
        <f t="shared" si="48"/>
        <v>#DIV/0!</v>
      </c>
      <c r="S181" s="20" t="e">
        <f t="shared" si="48"/>
        <v>#DIV/0!</v>
      </c>
      <c r="T181" s="15" t="e">
        <f t="shared" si="48"/>
        <v>#DIV/0!</v>
      </c>
      <c r="U181" s="15" t="e">
        <f t="shared" si="48"/>
        <v>#DIV/0!</v>
      </c>
      <c r="V181" s="15" t="e">
        <f t="shared" si="48"/>
        <v>#DIV/0!</v>
      </c>
      <c r="W181" s="15" t="e">
        <f t="shared" si="48"/>
        <v>#DIV/0!</v>
      </c>
      <c r="X181" s="15" t="e">
        <f t="shared" si="48"/>
        <v>#DIV/0!</v>
      </c>
      <c r="Y181" s="15" t="e">
        <f t="shared" si="48"/>
        <v>#DIV/0!</v>
      </c>
      <c r="Z181" s="15" t="e">
        <f t="shared" si="48"/>
        <v>#DIV/0!</v>
      </c>
      <c r="AA181" s="15" t="e">
        <f t="shared" si="48"/>
        <v>#DIV/0!</v>
      </c>
      <c r="AB181" s="15" t="e">
        <f t="shared" si="48"/>
        <v>#DIV/0!</v>
      </c>
      <c r="AC181" s="15" t="e">
        <f t="shared" si="48"/>
        <v>#DIV/0!</v>
      </c>
      <c r="AD181" s="15" t="e">
        <f t="shared" si="48"/>
        <v>#DIV/0!</v>
      </c>
      <c r="AE181" s="15" t="e">
        <f t="shared" si="48"/>
        <v>#DIV/0!</v>
      </c>
      <c r="AF181" s="15" t="e">
        <f t="shared" si="48"/>
        <v>#DIV/0!</v>
      </c>
      <c r="AG181" s="15" t="e">
        <f t="shared" si="48"/>
        <v>#DIV/0!</v>
      </c>
      <c r="AH181" s="15" t="e">
        <f t="shared" si="48"/>
        <v>#DIV/0!</v>
      </c>
      <c r="AI181" s="21" t="e">
        <f t="shared" si="48"/>
        <v>#DIV/0!</v>
      </c>
    </row>
    <row r="182" spans="1:35" hidden="1" x14ac:dyDescent="0.4">
      <c r="A182" s="16" t="s">
        <v>27</v>
      </c>
      <c r="D182" s="10"/>
      <c r="E182" s="17" t="e">
        <f t="shared" ref="E182:AI182" si="49">(E180-D180)/D180</f>
        <v>#DIV/0!</v>
      </c>
      <c r="F182" s="17" t="e">
        <f t="shared" si="49"/>
        <v>#DIV/0!</v>
      </c>
      <c r="G182" s="17" t="e">
        <f t="shared" si="49"/>
        <v>#DIV/0!</v>
      </c>
      <c r="H182" s="17" t="e">
        <f t="shared" si="49"/>
        <v>#DIV/0!</v>
      </c>
      <c r="I182" s="17" t="e">
        <f t="shared" si="49"/>
        <v>#DIV/0!</v>
      </c>
      <c r="J182" s="17" t="e">
        <f t="shared" si="49"/>
        <v>#DIV/0!</v>
      </c>
      <c r="K182" s="17" t="e">
        <f t="shared" si="49"/>
        <v>#DIV/0!</v>
      </c>
      <c r="L182" s="17" t="e">
        <f t="shared" si="49"/>
        <v>#DIV/0!</v>
      </c>
      <c r="M182" s="17" t="e">
        <f t="shared" si="49"/>
        <v>#DIV/0!</v>
      </c>
      <c r="N182" s="17" t="e">
        <f t="shared" si="49"/>
        <v>#DIV/0!</v>
      </c>
      <c r="O182" s="17" t="e">
        <f t="shared" si="49"/>
        <v>#DIV/0!</v>
      </c>
      <c r="P182" s="17" t="e">
        <f t="shared" si="49"/>
        <v>#DIV/0!</v>
      </c>
      <c r="Q182" s="17" t="e">
        <f t="shared" si="49"/>
        <v>#DIV/0!</v>
      </c>
      <c r="R182" s="17" t="e">
        <f t="shared" si="49"/>
        <v>#DIV/0!</v>
      </c>
      <c r="S182" s="17" t="e">
        <f t="shared" si="49"/>
        <v>#DIV/0!</v>
      </c>
      <c r="T182" s="17" t="e">
        <f t="shared" si="49"/>
        <v>#DIV/0!</v>
      </c>
      <c r="U182" s="17" t="e">
        <f t="shared" si="49"/>
        <v>#DIV/0!</v>
      </c>
      <c r="V182" s="17" t="e">
        <f t="shared" si="49"/>
        <v>#DIV/0!</v>
      </c>
      <c r="W182" s="17" t="e">
        <f t="shared" si="49"/>
        <v>#DIV/0!</v>
      </c>
      <c r="X182" s="17" t="e">
        <f t="shared" si="49"/>
        <v>#DIV/0!</v>
      </c>
      <c r="Y182" s="17" t="e">
        <f t="shared" si="49"/>
        <v>#DIV/0!</v>
      </c>
      <c r="Z182" s="17" t="e">
        <f t="shared" si="49"/>
        <v>#DIV/0!</v>
      </c>
      <c r="AA182" s="17" t="e">
        <f t="shared" si="49"/>
        <v>#DIV/0!</v>
      </c>
      <c r="AB182" s="17" t="e">
        <f t="shared" si="49"/>
        <v>#DIV/0!</v>
      </c>
      <c r="AC182" s="17" t="e">
        <f t="shared" si="49"/>
        <v>#DIV/0!</v>
      </c>
      <c r="AD182" s="17" t="e">
        <f t="shared" si="49"/>
        <v>#DIV/0!</v>
      </c>
      <c r="AE182" s="17" t="e">
        <f t="shared" si="49"/>
        <v>#DIV/0!</v>
      </c>
      <c r="AF182" s="17" t="e">
        <f t="shared" si="49"/>
        <v>#DIV/0!</v>
      </c>
      <c r="AG182" s="17" t="e">
        <f t="shared" si="49"/>
        <v>#DIV/0!</v>
      </c>
      <c r="AH182" s="22" t="e">
        <f t="shared" si="49"/>
        <v>#DIV/0!</v>
      </c>
      <c r="AI182" s="23" t="e">
        <f t="shared" si="49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4" t="s">
        <v>119</v>
      </c>
      <c r="B189" s="4"/>
      <c r="C189" s="4"/>
    </row>
    <row r="190" spans="1:35" x14ac:dyDescent="0.4">
      <c r="A190" s="4" t="s">
        <v>120</v>
      </c>
      <c r="B190" s="4"/>
      <c r="C190" s="4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 t="shared" ref="D195:AL195" si="50">D201+D208+D230+D215</f>
        <v>1.9573923625290045E-2</v>
      </c>
      <c r="E195" s="10">
        <f t="shared" si="50"/>
        <v>1.8266734945936055E-2</v>
      </c>
      <c r="F195" s="10">
        <f t="shared" si="50"/>
        <v>1.5659827103123521E-2</v>
      </c>
      <c r="G195" s="10">
        <f t="shared" si="50"/>
        <v>1.4499251206950805E-2</v>
      </c>
      <c r="H195" s="10">
        <f t="shared" si="50"/>
        <v>1.564637345517288E-2</v>
      </c>
      <c r="I195" s="10">
        <f t="shared" si="50"/>
        <v>1.2332630602838636E-2</v>
      </c>
      <c r="J195" s="10">
        <f t="shared" si="50"/>
        <v>1.0507954676103935E-2</v>
      </c>
      <c r="K195" s="10">
        <f t="shared" si="50"/>
        <v>1.1065063835873077E-2</v>
      </c>
      <c r="L195" s="10">
        <f t="shared" si="50"/>
        <v>1.0336137808034404E-2</v>
      </c>
      <c r="M195" s="10">
        <f t="shared" si="50"/>
        <v>9.097854393739226E-3</v>
      </c>
      <c r="N195" s="10">
        <f t="shared" si="50"/>
        <v>8.5268052890320623E-3</v>
      </c>
      <c r="O195" s="10">
        <f t="shared" si="50"/>
        <v>7.4291726770211418E-3</v>
      </c>
      <c r="P195" s="10">
        <f t="shared" si="50"/>
        <v>7.6110427555170423E-3</v>
      </c>
      <c r="Q195" s="10">
        <f t="shared" si="50"/>
        <v>8.2246304790133864E-3</v>
      </c>
      <c r="R195" s="10">
        <f t="shared" si="50"/>
        <v>8.4535066238398127E-3</v>
      </c>
      <c r="S195" s="10">
        <f t="shared" si="50"/>
        <v>2.6254341557501913E-2</v>
      </c>
      <c r="T195" s="10">
        <f t="shared" si="50"/>
        <v>2.5820907022882297E-2</v>
      </c>
      <c r="U195" s="10">
        <f t="shared" si="50"/>
        <v>2.6342271965220227E-2</v>
      </c>
      <c r="V195" s="10">
        <f t="shared" si="50"/>
        <v>2.6422496532682829E-2</v>
      </c>
      <c r="W195" s="10">
        <f t="shared" si="50"/>
        <v>2.3711826390897837E-2</v>
      </c>
      <c r="X195" s="10">
        <f t="shared" si="50"/>
        <v>2.4490947170701188E-2</v>
      </c>
      <c r="Y195" s="10">
        <f t="shared" si="50"/>
        <v>2.4699127083654914E-2</v>
      </c>
      <c r="Z195" s="10">
        <f t="shared" si="50"/>
        <v>2.3844906636189392E-2</v>
      </c>
      <c r="AA195" s="10">
        <f t="shared" si="50"/>
        <v>2.2196437614426582E-2</v>
      </c>
      <c r="AB195" s="10">
        <f t="shared" si="50"/>
        <v>2.5610398525486328E-2</v>
      </c>
      <c r="AC195" s="10">
        <f t="shared" si="50"/>
        <v>2.3453141018288978E-2</v>
      </c>
      <c r="AD195" s="10">
        <f t="shared" si="50"/>
        <v>2.4494234078886432E-2</v>
      </c>
      <c r="AE195" s="10">
        <f t="shared" si="50"/>
        <v>2.6126271252646868E-2</v>
      </c>
      <c r="AF195" s="10">
        <f t="shared" si="50"/>
        <v>2.4498304047102994E-2</v>
      </c>
      <c r="AG195" s="10">
        <f t="shared" si="50"/>
        <v>2.6223901364357555E-2</v>
      </c>
      <c r="AH195" s="10">
        <f t="shared" si="50"/>
        <v>2.5308025085163929E-2</v>
      </c>
      <c r="AI195" s="10">
        <f t="shared" si="50"/>
        <v>2.4698941727568473E-2</v>
      </c>
      <c r="AJ195" s="10">
        <f t="shared" si="50"/>
        <v>2.2474554853362062E-2</v>
      </c>
      <c r="AK195" s="10">
        <f t="shared" si="50"/>
        <v>2.1457224335664934E-2</v>
      </c>
      <c r="AL195" s="10">
        <f t="shared" si="50"/>
        <v>2.3079665980615501E-2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1">(E195-$D195)/$D195</f>
        <v>-6.6782148759641988E-2</v>
      </c>
      <c r="F196" s="15">
        <f t="shared" si="51"/>
        <v>-0.1999648408308595</v>
      </c>
      <c r="G196" s="15">
        <f t="shared" si="51"/>
        <v>-0.25925678037195488</v>
      </c>
      <c r="H196" s="15">
        <f t="shared" si="51"/>
        <v>-0.20065216587657791</v>
      </c>
      <c r="I196" s="15">
        <f t="shared" si="51"/>
        <v>-0.36994591176883213</v>
      </c>
      <c r="J196" s="15">
        <f t="shared" si="51"/>
        <v>-0.46316564439194147</v>
      </c>
      <c r="K196" s="15">
        <f t="shared" si="51"/>
        <v>-0.43470384130973561</v>
      </c>
      <c r="L196" s="15">
        <f t="shared" si="51"/>
        <v>-0.47194348941467051</v>
      </c>
      <c r="M196" s="15">
        <f t="shared" si="51"/>
        <v>-0.53520537997887407</v>
      </c>
      <c r="N196" s="15">
        <f t="shared" si="51"/>
        <v>-0.56437935223088354</v>
      </c>
      <c r="O196" s="15">
        <f t="shared" si="51"/>
        <v>-0.6204556215074607</v>
      </c>
      <c r="P196" s="15">
        <f t="shared" si="51"/>
        <v>-0.61116417427503567</v>
      </c>
      <c r="Q196" s="15">
        <f t="shared" si="51"/>
        <v>-0.57981697300652901</v>
      </c>
      <c r="R196" s="15">
        <f t="shared" si="51"/>
        <v>-0.56812406211099897</v>
      </c>
      <c r="S196" s="20">
        <f t="shared" si="51"/>
        <v>0.34129171340898584</v>
      </c>
      <c r="T196" s="15">
        <f t="shared" si="51"/>
        <v>0.31914824626785498</v>
      </c>
      <c r="U196" s="15">
        <f t="shared" si="51"/>
        <v>0.3457839352752603</v>
      </c>
      <c r="V196" s="15">
        <f t="shared" si="51"/>
        <v>0.34988247826533048</v>
      </c>
      <c r="W196" s="15">
        <f t="shared" si="51"/>
        <v>0.21139873869036188</v>
      </c>
      <c r="X196" s="15">
        <f t="shared" si="51"/>
        <v>0.25120275523391816</v>
      </c>
      <c r="Y196" s="15">
        <f t="shared" si="51"/>
        <v>0.2618383292219944</v>
      </c>
      <c r="Z196" s="15">
        <f t="shared" si="51"/>
        <v>0.21819759250419876</v>
      </c>
      <c r="AA196" s="15">
        <f t="shared" si="51"/>
        <v>0.1339799847664766</v>
      </c>
      <c r="AB196" s="15">
        <f t="shared" si="51"/>
        <v>0.30839370867867244</v>
      </c>
      <c r="AC196" s="15">
        <f t="shared" si="51"/>
        <v>0.19818292271187152</v>
      </c>
      <c r="AD196" s="15">
        <f t="shared" si="51"/>
        <v>0.25137067804020707</v>
      </c>
      <c r="AE196" s="15">
        <f t="shared" si="51"/>
        <v>0.33474880932359469</v>
      </c>
      <c r="AF196" s="15">
        <f t="shared" si="51"/>
        <v>0.25157860611300814</v>
      </c>
      <c r="AG196" s="15">
        <f t="shared" si="51"/>
        <v>0.33973657332940427</v>
      </c>
      <c r="AH196" s="15">
        <f t="shared" si="51"/>
        <v>0.29294594020308057</v>
      </c>
      <c r="AI196" s="21">
        <f t="shared" si="51"/>
        <v>0.26182885968027197</v>
      </c>
      <c r="AJ196" s="21">
        <f t="shared" si="51"/>
        <v>0.14818854326806108</v>
      </c>
      <c r="AK196" s="21">
        <f t="shared" si="51"/>
        <v>9.6214777702596746E-2</v>
      </c>
      <c r="AL196" s="21">
        <f t="shared" si="51"/>
        <v>0.17910268898750278</v>
      </c>
    </row>
    <row r="197" spans="1:38" x14ac:dyDescent="0.4">
      <c r="A197" s="16" t="s">
        <v>27</v>
      </c>
      <c r="D197" s="10"/>
      <c r="E197" s="17">
        <f t="shared" ref="E197:AL197" si="52">(E195-D195)/D195</f>
        <v>-6.6782148759641988E-2</v>
      </c>
      <c r="F197" s="17">
        <f t="shared" si="52"/>
        <v>-0.14271339954995696</v>
      </c>
      <c r="G197" s="17">
        <f t="shared" si="52"/>
        <v>-7.4111667295562095E-2</v>
      </c>
      <c r="H197" s="17">
        <f t="shared" si="52"/>
        <v>7.911596480735196E-2</v>
      </c>
      <c r="I197" s="17">
        <f t="shared" si="52"/>
        <v>-0.21178983499455467</v>
      </c>
      <c r="J197" s="17">
        <f t="shared" si="52"/>
        <v>-0.14795512697142732</v>
      </c>
      <c r="K197" s="17">
        <f t="shared" si="52"/>
        <v>5.3017849518904037E-2</v>
      </c>
      <c r="L197" s="17">
        <f t="shared" si="52"/>
        <v>-6.5876350886967874E-2</v>
      </c>
      <c r="M197" s="17">
        <f t="shared" si="52"/>
        <v>-0.11980136461925317</v>
      </c>
      <c r="N197" s="17">
        <f t="shared" si="52"/>
        <v>-6.276744823484276E-2</v>
      </c>
      <c r="O197" s="17">
        <f t="shared" si="52"/>
        <v>-0.12872729877188513</v>
      </c>
      <c r="P197" s="17">
        <f t="shared" si="52"/>
        <v>2.4480529179034313E-2</v>
      </c>
      <c r="Q197" s="17">
        <f t="shared" si="52"/>
        <v>8.0618089164138595E-2</v>
      </c>
      <c r="R197" s="17">
        <f t="shared" si="52"/>
        <v>2.7828137131564103E-2</v>
      </c>
      <c r="S197" s="17">
        <f t="shared" si="52"/>
        <v>2.105733836353993</v>
      </c>
      <c r="T197" s="17">
        <f t="shared" si="52"/>
        <v>-1.6509061317356341E-2</v>
      </c>
      <c r="U197" s="17">
        <f t="shared" si="52"/>
        <v>2.0191581259167233E-2</v>
      </c>
      <c r="V197" s="17">
        <f t="shared" si="52"/>
        <v>3.0454688027107988E-3</v>
      </c>
      <c r="W197" s="17">
        <f t="shared" si="52"/>
        <v>-0.1025894785692214</v>
      </c>
      <c r="X197" s="17">
        <f t="shared" si="52"/>
        <v>3.2857898289202617E-2</v>
      </c>
      <c r="Y197" s="17">
        <f t="shared" si="52"/>
        <v>8.5002801852749055E-3</v>
      </c>
      <c r="Z197" s="17">
        <f t="shared" si="52"/>
        <v>-3.4585046045243345E-2</v>
      </c>
      <c r="AA197" s="17">
        <f t="shared" si="52"/>
        <v>-6.9132961890525091E-2</v>
      </c>
      <c r="AB197" s="17">
        <f t="shared" si="52"/>
        <v>0.1538067040469972</v>
      </c>
      <c r="AC197" s="17">
        <f t="shared" si="52"/>
        <v>-8.423365630372924E-2</v>
      </c>
      <c r="AD197" s="17">
        <f t="shared" si="52"/>
        <v>4.4390346682587206E-2</v>
      </c>
      <c r="AE197" s="17">
        <f t="shared" si="52"/>
        <v>6.6629443015212356E-2</v>
      </c>
      <c r="AF197" s="17">
        <f t="shared" si="52"/>
        <v>-6.2311502081604707E-2</v>
      </c>
      <c r="AG197" s="17">
        <f t="shared" si="52"/>
        <v>7.0437419420411651E-2</v>
      </c>
      <c r="AH197" s="22">
        <f t="shared" si="52"/>
        <v>-3.4925248782335924E-2</v>
      </c>
      <c r="AI197" s="23">
        <f t="shared" si="52"/>
        <v>-2.4066807091657004E-2</v>
      </c>
      <c r="AJ197" s="23">
        <f t="shared" si="52"/>
        <v>-9.0060007377708556E-2</v>
      </c>
      <c r="AK197" s="23">
        <f t="shared" si="52"/>
        <v>-4.5265880651911637E-2</v>
      </c>
      <c r="AL197" s="23">
        <f t="shared" si="52"/>
        <v>7.5612838807573093E-2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x14ac:dyDescent="0.4">
      <c r="A201" s="2" t="s">
        <v>36</v>
      </c>
      <c r="D201" s="10">
        <f t="shared" ref="D201:AL201" si="53">D205</f>
        <v>8.9719085771763161E-3</v>
      </c>
      <c r="E201" s="10">
        <f t="shared" si="53"/>
        <v>9.5276905244350268E-3</v>
      </c>
      <c r="F201" s="10">
        <f t="shared" si="53"/>
        <v>9.2103998185730455E-3</v>
      </c>
      <c r="G201" s="10">
        <f t="shared" si="53"/>
        <v>9.051305998213275E-3</v>
      </c>
      <c r="H201" s="10">
        <f t="shared" si="53"/>
        <v>9.6084146616154595E-3</v>
      </c>
      <c r="I201" s="10">
        <f t="shared" si="53"/>
        <v>6.1929988408827678E-3</v>
      </c>
      <c r="J201" s="10">
        <f t="shared" si="53"/>
        <v>6.446719288715156E-3</v>
      </c>
      <c r="K201" s="10">
        <f t="shared" si="53"/>
        <v>6.2160000000000002E-3</v>
      </c>
      <c r="L201" s="10">
        <f t="shared" si="53"/>
        <v>6.0239999999999998E-3</v>
      </c>
      <c r="M201" s="10">
        <f t="shared" si="53"/>
        <v>5.3359999999999996E-3</v>
      </c>
      <c r="N201" s="10">
        <f t="shared" si="53"/>
        <v>5.5871567168864697E-3</v>
      </c>
      <c r="O201" s="10">
        <f t="shared" si="53"/>
        <v>4.9119999999999997E-3</v>
      </c>
      <c r="P201" s="10">
        <f t="shared" si="53"/>
        <v>5.3039999999999997E-3</v>
      </c>
      <c r="Q201" s="10">
        <f t="shared" si="53"/>
        <v>5.816E-3</v>
      </c>
      <c r="R201" s="10">
        <f t="shared" si="53"/>
        <v>5.7920000000000003E-3</v>
      </c>
      <c r="S201" s="10">
        <f t="shared" si="53"/>
        <v>5.8639999999999994E-3</v>
      </c>
      <c r="T201" s="10">
        <f t="shared" si="53"/>
        <v>5.5840000000000004E-3</v>
      </c>
      <c r="U201" s="10">
        <f t="shared" si="53"/>
        <v>5.7599999999999995E-3</v>
      </c>
      <c r="V201" s="10">
        <f t="shared" si="53"/>
        <v>5.8240000000000002E-3</v>
      </c>
      <c r="W201" s="10">
        <f t="shared" si="53"/>
        <v>4.4559999999999999E-3</v>
      </c>
      <c r="X201" s="10">
        <f t="shared" si="53"/>
        <v>4.7200000000000002E-3</v>
      </c>
      <c r="Y201" s="10">
        <f t="shared" si="53"/>
        <v>4.9199999999999999E-3</v>
      </c>
      <c r="Z201" s="10">
        <f t="shared" si="53"/>
        <v>4.6319999999999998E-3</v>
      </c>
      <c r="AA201" s="10">
        <f t="shared" si="53"/>
        <v>4.2639999999999996E-3</v>
      </c>
      <c r="AB201" s="10">
        <f t="shared" si="53"/>
        <v>4.4640000000000001E-3</v>
      </c>
      <c r="AC201" s="10">
        <f t="shared" si="53"/>
        <v>4.176E-3</v>
      </c>
      <c r="AD201" s="10">
        <f t="shared" si="53"/>
        <v>4.0436498723009058E-3</v>
      </c>
      <c r="AE201" s="10">
        <f t="shared" si="53"/>
        <v>4.3445553749709778E-3</v>
      </c>
      <c r="AF201" s="10">
        <f t="shared" si="53"/>
        <v>4.8980729045739503E-3</v>
      </c>
      <c r="AG201" s="10">
        <f t="shared" si="53"/>
        <v>4.4467146505688419E-3</v>
      </c>
      <c r="AH201" s="10">
        <f t="shared" si="53"/>
        <v>4.3018342233573257E-3</v>
      </c>
      <c r="AI201" s="27">
        <f t="shared" si="53"/>
        <v>4.2145344787555151E-3</v>
      </c>
      <c r="AJ201" s="27">
        <f t="shared" si="53"/>
        <v>2.266078476898073E-3</v>
      </c>
      <c r="AK201" s="27">
        <f t="shared" si="53"/>
        <v>2.3087996285117251E-3</v>
      </c>
      <c r="AL201" s="27">
        <f t="shared" si="53"/>
        <v>2.223357325284421E-3</v>
      </c>
    </row>
    <row r="202" spans="1:38" x14ac:dyDescent="0.4">
      <c r="A202" s="14" t="s">
        <v>26</v>
      </c>
      <c r="B202" s="14"/>
      <c r="C202" s="14"/>
      <c r="D202" s="14"/>
      <c r="E202" s="15">
        <f t="shared" ref="E202:AL202" si="54">(E201-$D201)/$D201</f>
        <v>6.1946902654867353E-2</v>
      </c>
      <c r="F202" s="15">
        <f t="shared" si="54"/>
        <v>2.6581996388530805E-2</v>
      </c>
      <c r="G202" s="15">
        <f t="shared" si="54"/>
        <v>8.8495575221239353E-3</v>
      </c>
      <c r="H202" s="15">
        <f t="shared" si="54"/>
        <v>7.0944334637822154E-2</v>
      </c>
      <c r="I202" s="15">
        <f t="shared" si="54"/>
        <v>-0.30973451327433615</v>
      </c>
      <c r="J202" s="15">
        <f t="shared" si="54"/>
        <v>-0.28145508469457681</v>
      </c>
      <c r="K202" s="15">
        <f t="shared" si="54"/>
        <v>-0.30717082697287906</v>
      </c>
      <c r="L202" s="15">
        <f t="shared" si="54"/>
        <v>-0.32857095586946972</v>
      </c>
      <c r="M202" s="15">
        <f t="shared" si="54"/>
        <v>-0.40525475108225278</v>
      </c>
      <c r="N202" s="15">
        <f t="shared" si="54"/>
        <v>-0.37726107340196641</v>
      </c>
      <c r="O202" s="15">
        <f t="shared" si="54"/>
        <v>-0.45251336906222367</v>
      </c>
      <c r="P202" s="15">
        <f t="shared" si="54"/>
        <v>-0.40882143923168451</v>
      </c>
      <c r="Q202" s="15">
        <f t="shared" si="54"/>
        <v>-0.35175442884077618</v>
      </c>
      <c r="R202" s="15">
        <f t="shared" si="54"/>
        <v>-0.35442944495285</v>
      </c>
      <c r="S202" s="20">
        <f t="shared" si="54"/>
        <v>-0.34640439661662858</v>
      </c>
      <c r="T202" s="15">
        <f t="shared" si="54"/>
        <v>-0.37761291792415647</v>
      </c>
      <c r="U202" s="15">
        <f t="shared" si="54"/>
        <v>-0.35799613310228184</v>
      </c>
      <c r="V202" s="15">
        <f t="shared" si="54"/>
        <v>-0.35086275680341822</v>
      </c>
      <c r="W202" s="15">
        <f t="shared" si="54"/>
        <v>-0.50333867519162634</v>
      </c>
      <c r="X202" s="15">
        <f t="shared" si="54"/>
        <v>-0.47391349795881421</v>
      </c>
      <c r="Y202" s="15">
        <f t="shared" si="54"/>
        <v>-0.45162169702486571</v>
      </c>
      <c r="Z202" s="15">
        <f t="shared" si="54"/>
        <v>-0.48372189036975161</v>
      </c>
      <c r="AA202" s="15">
        <f t="shared" si="54"/>
        <v>-0.52473880408821694</v>
      </c>
      <c r="AB202" s="15">
        <f t="shared" si="54"/>
        <v>-0.50244700315426838</v>
      </c>
      <c r="AC202" s="15">
        <f t="shared" si="54"/>
        <v>-0.53454719649915428</v>
      </c>
      <c r="AD202" s="15">
        <f t="shared" si="54"/>
        <v>-0.5492988100004087</v>
      </c>
      <c r="AE202" s="15">
        <f t="shared" si="54"/>
        <v>-0.51576018217315389</v>
      </c>
      <c r="AF202" s="15">
        <f t="shared" si="54"/>
        <v>-0.45406566925635167</v>
      </c>
      <c r="AG202" s="15">
        <f t="shared" si="54"/>
        <v>-0.50437361099723399</v>
      </c>
      <c r="AH202" s="15">
        <f t="shared" si="54"/>
        <v>-0.52052183921035666</v>
      </c>
      <c r="AI202" s="21">
        <f t="shared" si="54"/>
        <v>-0.53025218185159728</v>
      </c>
      <c r="AJ202" s="21">
        <f t="shared" si="54"/>
        <v>-0.74742514846141417</v>
      </c>
      <c r="AK202" s="21">
        <f t="shared" si="54"/>
        <v>-0.74266349142421129</v>
      </c>
      <c r="AL202" s="21">
        <f t="shared" si="54"/>
        <v>-0.75218680549861694</v>
      </c>
    </row>
    <row r="203" spans="1:38" x14ac:dyDescent="0.4">
      <c r="A203" s="16" t="s">
        <v>27</v>
      </c>
      <c r="D203" s="10"/>
      <c r="E203" s="17">
        <f t="shared" ref="E203:AL203" si="55">(E201-D201)/D201</f>
        <v>6.1946902654867353E-2</v>
      </c>
      <c r="F203" s="17">
        <f t="shared" si="55"/>
        <v>-3.3301953400800242E-2</v>
      </c>
      <c r="G203" s="17">
        <f t="shared" si="55"/>
        <v>-1.7273280584297009E-2</v>
      </c>
      <c r="H203" s="17">
        <f t="shared" si="55"/>
        <v>6.1550086088367532E-2</v>
      </c>
      <c r="I203" s="17">
        <f t="shared" si="55"/>
        <v>-0.35546091015169184</v>
      </c>
      <c r="J203" s="17">
        <f t="shared" si="55"/>
        <v>4.0968915762984726E-2</v>
      </c>
      <c r="K203" s="17">
        <f t="shared" si="55"/>
        <v>-3.5788635797904991E-2</v>
      </c>
      <c r="L203" s="17">
        <f t="shared" si="55"/>
        <v>-3.0888030888030941E-2</v>
      </c>
      <c r="M203" s="17">
        <f t="shared" si="55"/>
        <v>-0.11420982735723775</v>
      </c>
      <c r="N203" s="17">
        <f t="shared" si="55"/>
        <v>4.7068350241092599E-2</v>
      </c>
      <c r="O203" s="17">
        <f t="shared" si="55"/>
        <v>-0.12084084107501313</v>
      </c>
      <c r="P203" s="17">
        <f t="shared" si="55"/>
        <v>7.9804560260586327E-2</v>
      </c>
      <c r="Q203" s="17">
        <f t="shared" si="55"/>
        <v>9.6530920060331885E-2</v>
      </c>
      <c r="R203" s="17">
        <f t="shared" si="55"/>
        <v>-4.1265474552956869E-3</v>
      </c>
      <c r="S203" s="17">
        <f t="shared" si="55"/>
        <v>1.2430939226519189E-2</v>
      </c>
      <c r="T203" s="17">
        <f t="shared" si="55"/>
        <v>-4.7748976807639669E-2</v>
      </c>
      <c r="U203" s="17">
        <f t="shared" si="55"/>
        <v>3.1518624641833644E-2</v>
      </c>
      <c r="V203" s="17">
        <f t="shared" si="55"/>
        <v>1.1111111111111231E-2</v>
      </c>
      <c r="W203" s="17">
        <f t="shared" si="55"/>
        <v>-0.23489010989010994</v>
      </c>
      <c r="X203" s="17">
        <f t="shared" si="55"/>
        <v>5.9245960502693075E-2</v>
      </c>
      <c r="Y203" s="17">
        <f t="shared" si="55"/>
        <v>4.2372881355932125E-2</v>
      </c>
      <c r="Z203" s="17">
        <f t="shared" si="55"/>
        <v>-5.8536585365853669E-2</v>
      </c>
      <c r="AA203" s="17">
        <f t="shared" si="55"/>
        <v>-7.9447322970639098E-2</v>
      </c>
      <c r="AB203" s="17">
        <f t="shared" si="55"/>
        <v>4.6904315196998253E-2</v>
      </c>
      <c r="AC203" s="17">
        <f t="shared" si="55"/>
        <v>-6.4516129032258077E-2</v>
      </c>
      <c r="AD203" s="17">
        <f t="shared" si="55"/>
        <v>-3.1693038242120254E-2</v>
      </c>
      <c r="AE203" s="17">
        <f t="shared" si="55"/>
        <v>7.4414331649058335E-2</v>
      </c>
      <c r="AF203" s="17">
        <f t="shared" si="55"/>
        <v>0.12740487387772564</v>
      </c>
      <c r="AG203" s="17">
        <f t="shared" si="55"/>
        <v>-9.215017064846423E-2</v>
      </c>
      <c r="AH203" s="22">
        <f t="shared" si="55"/>
        <v>-3.2581453634085218E-2</v>
      </c>
      <c r="AI203" s="23">
        <f t="shared" si="55"/>
        <v>-2.0293609671847929E-2</v>
      </c>
      <c r="AJ203" s="23">
        <f t="shared" si="55"/>
        <v>-0.46231820185103578</v>
      </c>
      <c r="AK203" s="23">
        <f t="shared" si="55"/>
        <v>1.8852459016393396E-2</v>
      </c>
      <c r="AL203" s="23">
        <f t="shared" si="55"/>
        <v>-3.7007240547063468E-2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x14ac:dyDescent="0.4">
      <c r="A205" s="2" t="s">
        <v>126</v>
      </c>
      <c r="B205" s="2" t="s">
        <v>127</v>
      </c>
      <c r="D205" s="2">
        <v>8.9719085771763161E-3</v>
      </c>
      <c r="E205" s="2">
        <v>9.5276905244350268E-3</v>
      </c>
      <c r="F205" s="2">
        <v>9.2103998185730455E-3</v>
      </c>
      <c r="G205" s="2">
        <v>9.051305998213275E-3</v>
      </c>
      <c r="H205" s="2">
        <v>9.6084146616154595E-3</v>
      </c>
      <c r="I205" s="2">
        <v>6.1929988408827678E-3</v>
      </c>
      <c r="J205" s="2">
        <v>6.446719288715156E-3</v>
      </c>
      <c r="K205" s="2">
        <v>6.2160000000000002E-3</v>
      </c>
      <c r="L205" s="2">
        <v>6.0239999999999998E-3</v>
      </c>
      <c r="M205" s="2">
        <v>5.3359999999999996E-3</v>
      </c>
      <c r="N205" s="2">
        <v>5.5871567168864697E-3</v>
      </c>
      <c r="O205" s="2">
        <v>4.9119999999999997E-3</v>
      </c>
      <c r="P205" s="2">
        <v>5.3039999999999997E-3</v>
      </c>
      <c r="Q205" s="2">
        <v>5.816E-3</v>
      </c>
      <c r="R205" s="2">
        <v>5.7920000000000003E-3</v>
      </c>
      <c r="S205" s="2">
        <v>5.8639999999999994E-3</v>
      </c>
      <c r="T205" s="2">
        <v>5.5840000000000004E-3</v>
      </c>
      <c r="U205" s="2">
        <v>5.7599999999999995E-3</v>
      </c>
      <c r="V205" s="2">
        <v>5.8240000000000002E-3</v>
      </c>
      <c r="W205" s="2">
        <v>4.4559999999999999E-3</v>
      </c>
      <c r="X205" s="2">
        <v>4.7200000000000002E-3</v>
      </c>
      <c r="Y205" s="2">
        <v>4.9199999999999999E-3</v>
      </c>
      <c r="Z205" s="2">
        <v>4.6319999999999998E-3</v>
      </c>
      <c r="AA205" s="2">
        <v>4.2639999999999996E-3</v>
      </c>
      <c r="AB205" s="2">
        <v>4.4640000000000001E-3</v>
      </c>
      <c r="AC205" s="2">
        <v>4.176E-3</v>
      </c>
      <c r="AD205" s="2">
        <v>4.0436498723009058E-3</v>
      </c>
      <c r="AE205" s="2">
        <v>4.3445553749709778E-3</v>
      </c>
      <c r="AF205" s="2">
        <v>4.8980729045739503E-3</v>
      </c>
      <c r="AG205" s="2">
        <v>4.4467146505688419E-3</v>
      </c>
      <c r="AH205" s="2">
        <v>4.3018342233573257E-3</v>
      </c>
      <c r="AI205" s="28">
        <v>4.2145344787555151E-3</v>
      </c>
      <c r="AJ205" s="2">
        <v>2.266078476898073E-3</v>
      </c>
      <c r="AK205" s="2">
        <v>2.3087996285117251E-3</v>
      </c>
      <c r="AL205" s="2">
        <v>2.223357325284421E-3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6">D212</f>
        <v>3.965468968735417E-4</v>
      </c>
      <c r="E208" s="10">
        <f t="shared" si="56"/>
        <v>2.3792813812412503E-4</v>
      </c>
      <c r="F208" s="10">
        <f t="shared" si="56"/>
        <v>7.8394773681754535E-5</v>
      </c>
      <c r="G208" s="10">
        <f t="shared" si="56"/>
        <v>7.8394773681754535E-5</v>
      </c>
      <c r="H208" s="10">
        <f t="shared" si="56"/>
        <v>7.8394773681754535E-5</v>
      </c>
      <c r="I208" s="10">
        <f t="shared" si="56"/>
        <v>7.8394773681754535E-5</v>
      </c>
      <c r="J208" s="10">
        <f t="shared" si="56"/>
        <v>3.9757349510032665E-4</v>
      </c>
      <c r="K208" s="10">
        <f t="shared" si="56"/>
        <v>3.9944003733084462E-4</v>
      </c>
      <c r="L208" s="10">
        <f t="shared" si="56"/>
        <v>2.7811479234717684E-4</v>
      </c>
      <c r="M208" s="10">
        <f t="shared" si="56"/>
        <v>2.370508632757816E-4</v>
      </c>
      <c r="N208" s="10">
        <f t="shared" si="56"/>
        <v>2.2958469435370975E-4</v>
      </c>
      <c r="O208" s="10">
        <f t="shared" si="56"/>
        <v>2.6691553896406907E-4</v>
      </c>
      <c r="P208" s="10">
        <f t="shared" si="56"/>
        <v>3.0424638357442839E-4</v>
      </c>
      <c r="Q208" s="10">
        <f t="shared" si="56"/>
        <v>3.3411105926271577E-4</v>
      </c>
      <c r="R208" s="10">
        <f t="shared" si="56"/>
        <v>4.3490433971068597E-4</v>
      </c>
      <c r="S208" s="10">
        <f t="shared" si="56"/>
        <v>4.2930471301913205E-4</v>
      </c>
      <c r="T208" s="10">
        <f t="shared" si="56"/>
        <v>4.8716752216518896E-4</v>
      </c>
      <c r="U208" s="10">
        <f t="shared" si="56"/>
        <v>4.5543630424638349E-4</v>
      </c>
      <c r="V208" s="10">
        <f t="shared" si="56"/>
        <v>4.8343443770415301E-4</v>
      </c>
      <c r="W208" s="10">
        <f t="shared" si="56"/>
        <v>4.199720018665422E-4</v>
      </c>
      <c r="X208" s="10">
        <f t="shared" si="56"/>
        <v>5.0583294447036856E-4</v>
      </c>
      <c r="Y208" s="10">
        <f t="shared" si="56"/>
        <v>4.1810545963602422E-4</v>
      </c>
      <c r="Z208" s="10">
        <f t="shared" si="56"/>
        <v>3.8264115725618298E-4</v>
      </c>
      <c r="AA208" s="10">
        <f t="shared" si="56"/>
        <v>3.6584227718152124E-4</v>
      </c>
      <c r="AB208" s="10">
        <f t="shared" si="56"/>
        <v>3.7144190387307515E-4</v>
      </c>
      <c r="AC208" s="10">
        <f t="shared" si="56"/>
        <v>3.490433971068596E-4</v>
      </c>
      <c r="AD208" s="10">
        <f t="shared" si="56"/>
        <v>3.3784414372375177E-4</v>
      </c>
      <c r="AE208" s="10">
        <f t="shared" si="56"/>
        <v>4.3303779748016789E-4</v>
      </c>
      <c r="AF208" s="10">
        <f t="shared" si="56"/>
        <v>3.7704153056462896E-4</v>
      </c>
      <c r="AG208" s="10">
        <f t="shared" si="56"/>
        <v>4.1250583294447031E-4</v>
      </c>
      <c r="AH208" s="10">
        <f t="shared" si="56"/>
        <v>2.9678021465235651E-4</v>
      </c>
      <c r="AI208" s="27">
        <f t="shared" si="56"/>
        <v>3.1544563695753617E-4</v>
      </c>
      <c r="AJ208" s="27">
        <f t="shared" si="56"/>
        <v>2.4638357442837144E-4</v>
      </c>
      <c r="AK208" s="27">
        <f t="shared" si="56"/>
        <v>1.9972001866542231E-4</v>
      </c>
      <c r="AL208" s="27">
        <f t="shared" si="56"/>
        <v>1.9972001866542231E-4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7">(E208-$D208)/$D208</f>
        <v>-0.39999999999999997</v>
      </c>
      <c r="F209" s="15">
        <f t="shared" si="57"/>
        <v>-0.80230642504118621</v>
      </c>
      <c r="G209" s="15">
        <f t="shared" si="57"/>
        <v>-0.80230642504118621</v>
      </c>
      <c r="H209" s="15">
        <f t="shared" si="57"/>
        <v>-0.80230642504118621</v>
      </c>
      <c r="I209" s="15">
        <f t="shared" si="57"/>
        <v>-0.80230642504118621</v>
      </c>
      <c r="J209" s="15">
        <f t="shared" si="57"/>
        <v>2.5888444339846398E-3</v>
      </c>
      <c r="K209" s="15">
        <f t="shared" si="57"/>
        <v>7.295834313956414E-3</v>
      </c>
      <c r="L209" s="15">
        <f t="shared" si="57"/>
        <v>-0.29865850788420795</v>
      </c>
      <c r="M209" s="15">
        <f t="shared" si="57"/>
        <v>-0.40221228524358665</v>
      </c>
      <c r="N209" s="15">
        <f t="shared" si="57"/>
        <v>-0.42104024476347368</v>
      </c>
      <c r="O209" s="15">
        <f t="shared" si="57"/>
        <v>-0.32690044716403849</v>
      </c>
      <c r="P209" s="15">
        <f t="shared" si="57"/>
        <v>-0.23276064956460327</v>
      </c>
      <c r="Q209" s="15">
        <f t="shared" si="57"/>
        <v>-0.15744881148505527</v>
      </c>
      <c r="R209" s="15">
        <f t="shared" si="57"/>
        <v>9.6728642033419854E-2</v>
      </c>
      <c r="S209" s="20">
        <f t="shared" si="57"/>
        <v>8.2607672393504528E-2</v>
      </c>
      <c r="T209" s="15">
        <f t="shared" si="57"/>
        <v>0.22852435867262899</v>
      </c>
      <c r="U209" s="15">
        <f t="shared" si="57"/>
        <v>0.14850553071310896</v>
      </c>
      <c r="V209" s="15">
        <f t="shared" si="57"/>
        <v>0.21911037891268545</v>
      </c>
      <c r="W209" s="15">
        <f t="shared" si="57"/>
        <v>5.907272299364566E-2</v>
      </c>
      <c r="X209" s="15">
        <f t="shared" si="57"/>
        <v>0.27559425747234645</v>
      </c>
      <c r="Y209" s="15">
        <f t="shared" si="57"/>
        <v>5.4365733113673882E-2</v>
      </c>
      <c r="Z209" s="15">
        <f t="shared" si="57"/>
        <v>-3.5067074605789283E-2</v>
      </c>
      <c r="AA209" s="15">
        <f t="shared" si="57"/>
        <v>-7.7429983525535248E-2</v>
      </c>
      <c r="AB209" s="15">
        <f t="shared" si="57"/>
        <v>-6.3309013885619922E-2</v>
      </c>
      <c r="AC209" s="15">
        <f t="shared" si="57"/>
        <v>-0.11979289244528095</v>
      </c>
      <c r="AD209" s="15">
        <f t="shared" si="57"/>
        <v>-0.14803483172511159</v>
      </c>
      <c r="AE209" s="15">
        <f t="shared" si="57"/>
        <v>9.2021652153447805E-2</v>
      </c>
      <c r="AF209" s="15">
        <f t="shared" si="57"/>
        <v>-4.918804424570488E-2</v>
      </c>
      <c r="AG209" s="15">
        <f t="shared" si="57"/>
        <v>4.0244763473758563E-2</v>
      </c>
      <c r="AH209" s="15">
        <f t="shared" si="57"/>
        <v>-0.25158860908449038</v>
      </c>
      <c r="AI209" s="21">
        <f t="shared" si="57"/>
        <v>-0.20451871028477275</v>
      </c>
      <c r="AJ209" s="21">
        <f t="shared" si="57"/>
        <v>-0.37867733584372787</v>
      </c>
      <c r="AK209" s="21">
        <f t="shared" si="57"/>
        <v>-0.49635208284302179</v>
      </c>
      <c r="AL209" s="21">
        <f t="shared" si="57"/>
        <v>-0.49635208284302179</v>
      </c>
    </row>
    <row r="210" spans="1:38" x14ac:dyDescent="0.4">
      <c r="A210" s="16" t="s">
        <v>27</v>
      </c>
      <c r="D210" s="10"/>
      <c r="E210" s="17">
        <f t="shared" ref="E210:AL210" si="58">(E208-D208)/D208</f>
        <v>-0.39999999999999997</v>
      </c>
      <c r="F210" s="17">
        <f t="shared" si="58"/>
        <v>-0.67051070840197691</v>
      </c>
      <c r="G210" s="17">
        <f t="shared" si="58"/>
        <v>0</v>
      </c>
      <c r="H210" s="17">
        <f t="shared" si="58"/>
        <v>0</v>
      </c>
      <c r="I210" s="17">
        <f t="shared" si="58"/>
        <v>0</v>
      </c>
      <c r="J210" s="17">
        <f t="shared" si="58"/>
        <v>4.0714285714285721</v>
      </c>
      <c r="K210" s="17">
        <f t="shared" si="58"/>
        <v>4.6948356807511894E-3</v>
      </c>
      <c r="L210" s="17">
        <f t="shared" si="58"/>
        <v>-0.30373831775700938</v>
      </c>
      <c r="M210" s="17">
        <f t="shared" si="58"/>
        <v>-0.1476510067114094</v>
      </c>
      <c r="N210" s="17">
        <f t="shared" si="58"/>
        <v>-3.1496062992125977E-2</v>
      </c>
      <c r="O210" s="17">
        <f t="shared" si="58"/>
        <v>0.16260162601626021</v>
      </c>
      <c r="P210" s="17">
        <f t="shared" si="58"/>
        <v>0.1398601398601399</v>
      </c>
      <c r="Q210" s="17">
        <f t="shared" si="58"/>
        <v>9.8159509202453768E-2</v>
      </c>
      <c r="R210" s="17">
        <f t="shared" si="58"/>
        <v>0.30167597765363152</v>
      </c>
      <c r="S210" s="17">
        <f t="shared" si="58"/>
        <v>-1.2875536480686737E-2</v>
      </c>
      <c r="T210" s="17">
        <f t="shared" si="58"/>
        <v>0.13478260869565212</v>
      </c>
      <c r="U210" s="17">
        <f t="shared" si="58"/>
        <v>-6.5134099616858343E-2</v>
      </c>
      <c r="V210" s="17">
        <f t="shared" si="58"/>
        <v>6.147540983606567E-2</v>
      </c>
      <c r="W210" s="17">
        <f t="shared" si="58"/>
        <v>-0.13127413127413126</v>
      </c>
      <c r="X210" s="17">
        <f t="shared" si="58"/>
        <v>0.20444444444444435</v>
      </c>
      <c r="Y210" s="17">
        <f t="shared" si="58"/>
        <v>-0.17343173431734313</v>
      </c>
      <c r="Z210" s="17">
        <f t="shared" si="58"/>
        <v>-8.4821428571428339E-2</v>
      </c>
      <c r="AA210" s="17">
        <f t="shared" si="58"/>
        <v>-4.390243902439038E-2</v>
      </c>
      <c r="AB210" s="17">
        <f t="shared" si="58"/>
        <v>1.5306122448979642E-2</v>
      </c>
      <c r="AC210" s="17">
        <f t="shared" si="58"/>
        <v>-6.0301507537688342E-2</v>
      </c>
      <c r="AD210" s="17">
        <f t="shared" si="58"/>
        <v>-3.2085561497326304E-2</v>
      </c>
      <c r="AE210" s="17">
        <f t="shared" si="58"/>
        <v>0.28176795580110459</v>
      </c>
      <c r="AF210" s="17">
        <f t="shared" si="58"/>
        <v>-0.12931034482758616</v>
      </c>
      <c r="AG210" s="17">
        <f t="shared" si="58"/>
        <v>9.4059405940594101E-2</v>
      </c>
      <c r="AH210" s="22">
        <f t="shared" si="58"/>
        <v>-0.28054298642533926</v>
      </c>
      <c r="AI210" s="23">
        <f t="shared" si="58"/>
        <v>6.2893081761006317E-2</v>
      </c>
      <c r="AJ210" s="23">
        <f t="shared" si="58"/>
        <v>-0.21893491124260359</v>
      </c>
      <c r="AK210" s="23">
        <f t="shared" si="58"/>
        <v>-0.18939393939393936</v>
      </c>
      <c r="AL210" s="23">
        <f t="shared" si="58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129</v>
      </c>
      <c r="B212" s="2" t="s">
        <v>130</v>
      </c>
      <c r="D212" s="2">
        <v>3.965468968735417E-4</v>
      </c>
      <c r="E212" s="2">
        <v>2.3792813812412503E-4</v>
      </c>
      <c r="F212" s="2">
        <v>7.8394773681754535E-5</v>
      </c>
      <c r="G212" s="2">
        <v>7.8394773681754535E-5</v>
      </c>
      <c r="H212" s="2">
        <v>7.8394773681754535E-5</v>
      </c>
      <c r="I212" s="2">
        <v>7.8394773681754535E-5</v>
      </c>
      <c r="J212" s="2">
        <v>3.9757349510032665E-4</v>
      </c>
      <c r="K212" s="2">
        <v>3.9944003733084462E-4</v>
      </c>
      <c r="L212" s="2">
        <v>2.7811479234717684E-4</v>
      </c>
      <c r="M212" s="2">
        <v>2.370508632757816E-4</v>
      </c>
      <c r="N212" s="2">
        <v>2.2958469435370975E-4</v>
      </c>
      <c r="O212" s="2">
        <v>2.6691553896406907E-4</v>
      </c>
      <c r="P212" s="2">
        <v>3.0424638357442839E-4</v>
      </c>
      <c r="Q212" s="2">
        <v>3.3411105926271577E-4</v>
      </c>
      <c r="R212" s="2">
        <v>4.3490433971068597E-4</v>
      </c>
      <c r="S212" s="2">
        <v>4.2930471301913205E-4</v>
      </c>
      <c r="T212" s="2">
        <v>4.8716752216518896E-4</v>
      </c>
      <c r="U212" s="2">
        <v>4.5543630424638349E-4</v>
      </c>
      <c r="V212" s="2">
        <v>4.8343443770415301E-4</v>
      </c>
      <c r="W212" s="2">
        <v>4.199720018665422E-4</v>
      </c>
      <c r="X212" s="2">
        <v>5.0583294447036856E-4</v>
      </c>
      <c r="Y212" s="2">
        <v>4.1810545963602422E-4</v>
      </c>
      <c r="Z212" s="2">
        <v>3.8264115725618298E-4</v>
      </c>
      <c r="AA212" s="2">
        <v>3.6584227718152124E-4</v>
      </c>
      <c r="AB212" s="2">
        <v>3.7144190387307515E-4</v>
      </c>
      <c r="AC212" s="2">
        <v>3.490433971068596E-4</v>
      </c>
      <c r="AD212" s="2">
        <v>3.3784414372375177E-4</v>
      </c>
      <c r="AE212" s="2">
        <v>4.3303779748016789E-4</v>
      </c>
      <c r="AF212" s="2">
        <v>3.7704153056462896E-4</v>
      </c>
      <c r="AG212" s="2">
        <v>4.1250583294447031E-4</v>
      </c>
      <c r="AH212" s="2">
        <v>2.9678021465235651E-4</v>
      </c>
      <c r="AI212" s="28">
        <v>3.1544563695753617E-4</v>
      </c>
      <c r="AJ212" s="2">
        <v>2.4638357442837144E-4</v>
      </c>
      <c r="AK212" s="2">
        <v>1.9972001866542231E-4</v>
      </c>
      <c r="AL212" s="2">
        <v>1.9972001866542231E-4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x14ac:dyDescent="0.4">
      <c r="A215" s="2" t="s">
        <v>36</v>
      </c>
      <c r="D215" s="10">
        <f>D220</f>
        <v>1.3816266666666683E-6</v>
      </c>
      <c r="E215" s="10">
        <f t="shared" ref="E215:AL215" si="59">E220</f>
        <v>1.3816266666666666E-6</v>
      </c>
      <c r="F215" s="10">
        <f t="shared" si="59"/>
        <v>1.2434639999999999E-6</v>
      </c>
      <c r="G215" s="10">
        <f t="shared" si="59"/>
        <v>1.5197893333333333E-6</v>
      </c>
      <c r="H215" s="10">
        <f t="shared" si="59"/>
        <v>1.2434639999999999E-6</v>
      </c>
      <c r="I215" s="10">
        <f t="shared" si="59"/>
        <v>1.2434639999999999E-6</v>
      </c>
      <c r="J215" s="10">
        <f t="shared" si="59"/>
        <v>1.3816266666666666E-6</v>
      </c>
      <c r="K215" s="10">
        <f t="shared" si="59"/>
        <v>1.657952E-6</v>
      </c>
      <c r="L215" s="10">
        <f t="shared" si="59"/>
        <v>1.7961146666666667E-6</v>
      </c>
      <c r="M215" s="10">
        <f t="shared" si="59"/>
        <v>1.9342773333333334E-6</v>
      </c>
      <c r="N215" s="10">
        <f t="shared" si="59"/>
        <v>2.0324640000000003E-6</v>
      </c>
      <c r="O215" s="10">
        <f t="shared" si="59"/>
        <v>3.1370639999999999E-6</v>
      </c>
      <c r="P215" s="10">
        <f t="shared" si="59"/>
        <v>3.2001839999999999E-6</v>
      </c>
      <c r="Q215" s="10">
        <f t="shared" si="59"/>
        <v>2.9477039999999999E-6</v>
      </c>
      <c r="R215" s="10">
        <f t="shared" si="59"/>
        <v>3.1749359999999996E-6</v>
      </c>
      <c r="S215" s="10">
        <f t="shared" si="59"/>
        <v>2.7709679999999998E-6</v>
      </c>
      <c r="T215" s="10">
        <f t="shared" si="59"/>
        <v>2.9161439999999994E-6</v>
      </c>
      <c r="U215" s="10">
        <f t="shared" si="59"/>
        <v>3.0423839999999994E-6</v>
      </c>
      <c r="V215" s="10">
        <f t="shared" si="59"/>
        <v>3.2948639999999994E-6</v>
      </c>
      <c r="W215" s="10">
        <f t="shared" si="59"/>
        <v>2.5184879999999998E-6</v>
      </c>
      <c r="X215" s="10">
        <f t="shared" si="59"/>
        <v>2.4427440000000003E-6</v>
      </c>
      <c r="Y215" s="10">
        <f t="shared" si="59"/>
        <v>2.5689839999999999E-6</v>
      </c>
      <c r="Z215" s="10">
        <f t="shared" si="59"/>
        <v>2.5311120000000001E-6</v>
      </c>
      <c r="AA215" s="10">
        <f t="shared" si="59"/>
        <v>2.259696E-6</v>
      </c>
      <c r="AB215" s="10">
        <f t="shared" si="59"/>
        <v>2.6384159999999996E-6</v>
      </c>
      <c r="AC215" s="10">
        <f t="shared" si="59"/>
        <v>2.6447279999999998E-6</v>
      </c>
      <c r="AD215" s="10">
        <f t="shared" si="59"/>
        <v>2.2660079999999994E-6</v>
      </c>
      <c r="AE215" s="10">
        <f t="shared" si="59"/>
        <v>2.6257920000000001E-6</v>
      </c>
      <c r="AF215" s="10">
        <f t="shared" si="59"/>
        <v>3.0297599999999999E-6</v>
      </c>
      <c r="AG215" s="10">
        <f t="shared" si="59"/>
        <v>2.7457199999999999E-6</v>
      </c>
      <c r="AH215" s="10">
        <f t="shared" si="59"/>
        <v>2.6889119999999997E-6</v>
      </c>
      <c r="AI215" s="10">
        <f t="shared" si="59"/>
        <v>2.4869279999999998E-6</v>
      </c>
      <c r="AJ215" s="10">
        <f t="shared" si="59"/>
        <v>2.4490559999999996E-6</v>
      </c>
      <c r="AK215" s="10">
        <f t="shared" si="59"/>
        <v>3.0613199999999995E-6</v>
      </c>
      <c r="AL215" s="10">
        <f t="shared" si="59"/>
        <v>1.38864E-6</v>
      </c>
    </row>
    <row r="216" spans="1:38" x14ac:dyDescent="0.4">
      <c r="A216" s="14" t="s">
        <v>26</v>
      </c>
      <c r="B216" s="14"/>
      <c r="C216" s="14"/>
      <c r="D216" s="14"/>
      <c r="E216" s="15">
        <f t="shared" ref="E216:AL216" si="60">(E215-$D215)/$D215</f>
        <v>-1.2261386779655373E-15</v>
      </c>
      <c r="F216" s="15">
        <f t="shared" si="60"/>
        <v>-0.10000000000000113</v>
      </c>
      <c r="G216" s="15">
        <f t="shared" si="60"/>
        <v>9.9999999999998687E-2</v>
      </c>
      <c r="H216" s="15">
        <f t="shared" si="60"/>
        <v>-0.10000000000000113</v>
      </c>
      <c r="I216" s="15">
        <f t="shared" si="60"/>
        <v>-0.10000000000000113</v>
      </c>
      <c r="J216" s="15">
        <f t="shared" si="60"/>
        <v>-1.2261386779655373E-15</v>
      </c>
      <c r="K216" s="15">
        <f t="shared" si="60"/>
        <v>0.1999999999999986</v>
      </c>
      <c r="L216" s="15">
        <f t="shared" si="60"/>
        <v>0.29999999999999849</v>
      </c>
      <c r="M216" s="15">
        <f t="shared" si="60"/>
        <v>0.39999999999999841</v>
      </c>
      <c r="N216" s="15">
        <f t="shared" si="60"/>
        <v>0.47106598984771425</v>
      </c>
      <c r="O216" s="15">
        <f t="shared" si="60"/>
        <v>1.2705583756345149</v>
      </c>
      <c r="P216" s="15">
        <f t="shared" si="60"/>
        <v>1.3162436548223322</v>
      </c>
      <c r="Q216" s="15">
        <f t="shared" si="60"/>
        <v>1.1335025380710635</v>
      </c>
      <c r="R216" s="15">
        <f t="shared" si="60"/>
        <v>1.2979695431472051</v>
      </c>
      <c r="S216" s="34">
        <f t="shared" si="60"/>
        <v>1.0055837563451751</v>
      </c>
      <c r="T216" s="15">
        <f t="shared" si="60"/>
        <v>1.1106598984771545</v>
      </c>
      <c r="U216" s="15">
        <f t="shared" si="60"/>
        <v>1.2020304568527889</v>
      </c>
      <c r="V216" s="15">
        <f t="shared" si="60"/>
        <v>1.3847715736040578</v>
      </c>
      <c r="W216" s="15">
        <f t="shared" si="60"/>
        <v>0.82284263959390636</v>
      </c>
      <c r="X216" s="15">
        <f t="shared" si="60"/>
        <v>0.7680203045685261</v>
      </c>
      <c r="Y216" s="15">
        <f t="shared" si="60"/>
        <v>0.85939086294416012</v>
      </c>
      <c r="Z216" s="15">
        <f t="shared" si="60"/>
        <v>0.83197969543146999</v>
      </c>
      <c r="AA216" s="15">
        <f t="shared" si="60"/>
        <v>0.63553299492385595</v>
      </c>
      <c r="AB216" s="15">
        <f t="shared" si="60"/>
        <v>0.90964467005075889</v>
      </c>
      <c r="AC216" s="15">
        <f t="shared" si="60"/>
        <v>0.9142131979695407</v>
      </c>
      <c r="AD216" s="15">
        <f t="shared" si="60"/>
        <v>0.64010152284263722</v>
      </c>
      <c r="AE216" s="15">
        <f t="shared" si="60"/>
        <v>0.90050761421319581</v>
      </c>
      <c r="AF216" s="15">
        <f t="shared" si="60"/>
        <v>1.1928934010152259</v>
      </c>
      <c r="AG216" s="15">
        <f t="shared" si="60"/>
        <v>0.98730964467004845</v>
      </c>
      <c r="AH216" s="15">
        <f t="shared" si="60"/>
        <v>0.94619289340101276</v>
      </c>
      <c r="AI216" s="21">
        <f t="shared" si="60"/>
        <v>0.79999999999999771</v>
      </c>
      <c r="AJ216" s="21">
        <f t="shared" si="60"/>
        <v>0.77258883248730725</v>
      </c>
      <c r="AK216" s="21">
        <f t="shared" si="60"/>
        <v>1.2157360406091342</v>
      </c>
      <c r="AL216" s="21">
        <f t="shared" si="60"/>
        <v>5.0761421319784972E-3</v>
      </c>
    </row>
    <row r="217" spans="1:38" x14ac:dyDescent="0.4">
      <c r="A217" s="16" t="s">
        <v>27</v>
      </c>
      <c r="D217" s="10"/>
      <c r="E217" s="17">
        <f t="shared" ref="E217:AI217" si="61">(E215-D215)/D215</f>
        <v>-1.2261386779655373E-15</v>
      </c>
      <c r="F217" s="17">
        <f t="shared" si="61"/>
        <v>-0.10000000000000003</v>
      </c>
      <c r="G217" s="17">
        <f t="shared" si="61"/>
        <v>0.22222222222222229</v>
      </c>
      <c r="H217" s="17">
        <f t="shared" si="61"/>
        <v>-0.18181818181818188</v>
      </c>
      <c r="I217" s="17">
        <f t="shared" si="61"/>
        <v>0</v>
      </c>
      <c r="J217" s="17">
        <f t="shared" si="61"/>
        <v>0.11111111111111115</v>
      </c>
      <c r="K217" s="17">
        <f t="shared" si="61"/>
        <v>0.20000000000000007</v>
      </c>
      <c r="L217" s="17">
        <f t="shared" si="61"/>
        <v>8.3333333333333356E-2</v>
      </c>
      <c r="M217" s="17">
        <f t="shared" si="61"/>
        <v>7.6923076923076941E-2</v>
      </c>
      <c r="N217" s="17">
        <f t="shared" si="61"/>
        <v>5.0761421319797072E-2</v>
      </c>
      <c r="O217" s="17">
        <f t="shared" si="61"/>
        <v>0.54347826086956497</v>
      </c>
      <c r="P217" s="17">
        <f t="shared" si="61"/>
        <v>2.0120724346076459E-2</v>
      </c>
      <c r="Q217" s="17">
        <f t="shared" si="61"/>
        <v>-7.8895463510848127E-2</v>
      </c>
      <c r="R217" s="17">
        <f t="shared" si="61"/>
        <v>7.7087794432548096E-2</v>
      </c>
      <c r="S217" s="22">
        <f t="shared" si="61"/>
        <v>-0.12723658051689857</v>
      </c>
      <c r="T217" s="17">
        <f t="shared" si="61"/>
        <v>5.2391799544419013E-2</v>
      </c>
      <c r="U217" s="17">
        <f t="shared" si="61"/>
        <v>4.3290043290043295E-2</v>
      </c>
      <c r="V217" s="17">
        <f t="shared" si="61"/>
        <v>8.2987551867219927E-2</v>
      </c>
      <c r="W217" s="17">
        <f t="shared" si="61"/>
        <v>-0.23563218390804591</v>
      </c>
      <c r="X217" s="17">
        <f t="shared" si="61"/>
        <v>-3.0075187969924613E-2</v>
      </c>
      <c r="Y217" s="17">
        <f t="shared" si="61"/>
        <v>5.167958656330731E-2</v>
      </c>
      <c r="Z217" s="17">
        <f t="shared" si="61"/>
        <v>-1.4742014742014644E-2</v>
      </c>
      <c r="AA217" s="17">
        <f t="shared" si="61"/>
        <v>-0.10723192019950127</v>
      </c>
      <c r="AB217" s="17">
        <f t="shared" si="61"/>
        <v>0.16759776536312829</v>
      </c>
      <c r="AC217" s="17">
        <f t="shared" si="61"/>
        <v>2.39234449760772E-3</v>
      </c>
      <c r="AD217" s="17">
        <f t="shared" si="61"/>
        <v>-0.14319809069212427</v>
      </c>
      <c r="AE217" s="17">
        <f t="shared" si="61"/>
        <v>0.1587743732590533</v>
      </c>
      <c r="AF217" s="17">
        <f t="shared" si="61"/>
        <v>0.15384615384615377</v>
      </c>
      <c r="AG217" s="17">
        <f t="shared" si="61"/>
        <v>-9.375E-2</v>
      </c>
      <c r="AH217" s="22">
        <f t="shared" si="61"/>
        <v>-2.0689655172413886E-2</v>
      </c>
      <c r="AI217" s="23">
        <f t="shared" si="61"/>
        <v>-7.5117370892018753E-2</v>
      </c>
      <c r="AJ217" s="23">
        <f t="shared" ref="AJ217" si="62">(AJ215-AI215)/AI215</f>
        <v>-1.5228426395939156E-2</v>
      </c>
      <c r="AK217" s="23">
        <f t="shared" ref="AK217:AL217" si="63">(AK215-AJ215)/AJ215</f>
        <v>0.25</v>
      </c>
      <c r="AL217" s="23">
        <f t="shared" si="63"/>
        <v>-0.54639175257731953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x14ac:dyDescent="0.4">
      <c r="A220" s="2" t="s">
        <v>134</v>
      </c>
      <c r="B220" s="2" t="s">
        <v>135</v>
      </c>
      <c r="D220" s="2">
        <v>1.3816266666666683E-6</v>
      </c>
      <c r="E220" s="2">
        <v>1.3816266666666666E-6</v>
      </c>
      <c r="F220" s="2">
        <v>1.2434639999999999E-6</v>
      </c>
      <c r="G220" s="2">
        <v>1.5197893333333333E-6</v>
      </c>
      <c r="H220" s="2">
        <v>1.2434639999999999E-6</v>
      </c>
      <c r="I220" s="2">
        <v>1.2434639999999999E-6</v>
      </c>
      <c r="J220" s="2">
        <v>1.3816266666666666E-6</v>
      </c>
      <c r="K220" s="2">
        <v>1.657952E-6</v>
      </c>
      <c r="L220" s="2">
        <v>1.7961146666666667E-6</v>
      </c>
      <c r="M220" s="2">
        <v>1.9342773333333334E-6</v>
      </c>
      <c r="N220" s="2">
        <v>2.0324640000000003E-6</v>
      </c>
      <c r="O220" s="2">
        <v>3.1370639999999999E-6</v>
      </c>
      <c r="P220" s="2">
        <v>3.2001839999999999E-6</v>
      </c>
      <c r="Q220" s="2">
        <v>2.9477039999999999E-6</v>
      </c>
      <c r="R220" s="2">
        <v>3.1749359999999996E-6</v>
      </c>
      <c r="S220" s="2">
        <v>2.7709679999999998E-6</v>
      </c>
      <c r="T220" s="2">
        <v>2.9161439999999994E-6</v>
      </c>
      <c r="U220" s="2">
        <v>3.0423839999999994E-6</v>
      </c>
      <c r="V220" s="2">
        <v>3.2948639999999994E-6</v>
      </c>
      <c r="W220" s="2">
        <v>2.5184879999999998E-6</v>
      </c>
      <c r="X220" s="2">
        <v>2.4427440000000003E-6</v>
      </c>
      <c r="Y220" s="2">
        <v>2.5689839999999999E-6</v>
      </c>
      <c r="Z220" s="2">
        <v>2.5311120000000001E-6</v>
      </c>
      <c r="AA220" s="2">
        <v>2.259696E-6</v>
      </c>
      <c r="AB220" s="2">
        <v>2.6384159999999996E-6</v>
      </c>
      <c r="AC220" s="2">
        <v>2.6447279999999998E-6</v>
      </c>
      <c r="AD220" s="2">
        <v>2.2660079999999994E-6</v>
      </c>
      <c r="AE220" s="2">
        <v>2.6257920000000001E-6</v>
      </c>
      <c r="AF220" s="2">
        <v>3.0297599999999999E-6</v>
      </c>
      <c r="AG220" s="2">
        <v>2.7457199999999999E-6</v>
      </c>
      <c r="AH220" s="2">
        <v>2.6889119999999997E-6</v>
      </c>
      <c r="AI220" s="28">
        <v>2.4869279999999998E-6</v>
      </c>
      <c r="AJ220" s="2">
        <v>2.4490559999999996E-6</v>
      </c>
      <c r="AK220" s="2">
        <v>3.0613199999999995E-6</v>
      </c>
      <c r="AL220" s="2">
        <v>1.38864E-6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J230" si="67">D234+D236+D238+D239+D237+D235</f>
        <v>1.0204086524573519E-2</v>
      </c>
      <c r="E230" s="10">
        <f t="shared" si="67"/>
        <v>8.4997346567102332E-3</v>
      </c>
      <c r="F230" s="10">
        <f t="shared" si="67"/>
        <v>6.3697890468687231E-3</v>
      </c>
      <c r="G230" s="10">
        <f t="shared" si="67"/>
        <v>5.3680306457224419E-3</v>
      </c>
      <c r="H230" s="10">
        <f t="shared" si="67"/>
        <v>5.9583205558756671E-3</v>
      </c>
      <c r="I230" s="10">
        <f t="shared" si="67"/>
        <v>6.0599935242741133E-3</v>
      </c>
      <c r="J230" s="10">
        <f t="shared" si="67"/>
        <v>3.6622802656217845E-3</v>
      </c>
      <c r="K230" s="10">
        <f t="shared" si="67"/>
        <v>4.4479658465422329E-3</v>
      </c>
      <c r="L230" s="10">
        <f t="shared" si="67"/>
        <v>4.0322269010205601E-3</v>
      </c>
      <c r="M230" s="10">
        <f t="shared" si="67"/>
        <v>3.5228692531301116E-3</v>
      </c>
      <c r="N230" s="10">
        <f t="shared" si="67"/>
        <v>2.7080314137918828E-3</v>
      </c>
      <c r="O230" s="10">
        <f t="shared" si="67"/>
        <v>2.2471200740570726E-3</v>
      </c>
      <c r="P230" s="10">
        <f t="shared" si="67"/>
        <v>1.9995961879426135E-3</v>
      </c>
      <c r="Q230" s="10">
        <f t="shared" si="67"/>
        <v>2.0715717157506705E-3</v>
      </c>
      <c r="R230" s="10">
        <f t="shared" si="67"/>
        <v>2.2234273481291267E-3</v>
      </c>
      <c r="S230" s="10">
        <f t="shared" si="67"/>
        <v>1.9958265876482782E-2</v>
      </c>
      <c r="T230" s="10">
        <f t="shared" si="67"/>
        <v>1.9746823356717107E-2</v>
      </c>
      <c r="U230" s="10">
        <f t="shared" si="67"/>
        <v>2.0123793276973844E-2</v>
      </c>
      <c r="V230" s="10">
        <f t="shared" si="67"/>
        <v>2.0111767230978673E-2</v>
      </c>
      <c r="W230" s="10">
        <f t="shared" si="67"/>
        <v>1.8833335901031294E-2</v>
      </c>
      <c r="X230" s="10">
        <f t="shared" si="67"/>
        <v>1.926267148223082E-2</v>
      </c>
      <c r="Y230" s="10">
        <f t="shared" si="67"/>
        <v>1.935845264001889E-2</v>
      </c>
      <c r="Z230" s="10">
        <f t="shared" si="67"/>
        <v>1.8827734366933208E-2</v>
      </c>
      <c r="AA230" s="10">
        <f t="shared" si="67"/>
        <v>1.7564335641245061E-2</v>
      </c>
      <c r="AB230" s="10">
        <f t="shared" si="67"/>
        <v>2.077231820561325E-2</v>
      </c>
      <c r="AC230" s="10">
        <f t="shared" si="67"/>
        <v>1.8925452893182117E-2</v>
      </c>
      <c r="AD230" s="10">
        <f t="shared" si="67"/>
        <v>2.0110474054861775E-2</v>
      </c>
      <c r="AE230" s="10">
        <f t="shared" si="67"/>
        <v>2.1346052288195725E-2</v>
      </c>
      <c r="AF230" s="10">
        <f t="shared" si="67"/>
        <v>1.9220159851964416E-2</v>
      </c>
      <c r="AG230" s="10">
        <f t="shared" si="67"/>
        <v>2.1361935160844246E-2</v>
      </c>
      <c r="AH230" s="10">
        <f t="shared" si="67"/>
        <v>2.0706721735154247E-2</v>
      </c>
      <c r="AI230" s="10">
        <f t="shared" si="67"/>
        <v>2.016647468385542E-2</v>
      </c>
      <c r="AJ230" s="10">
        <f t="shared" si="67"/>
        <v>1.9959643746035618E-2</v>
      </c>
      <c r="AK230" s="10">
        <f>AK234+AK236+AK238+AK239+AK237+AK235</f>
        <v>1.8945643368487787E-2</v>
      </c>
      <c r="AL230" s="10">
        <f>AL234+AL236+AL238+AL239+AL237+AL235</f>
        <v>2.0655199996665659E-2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-0.16702640297677404</v>
      </c>
      <c r="F231" s="15">
        <f t="shared" si="68"/>
        <v>-0.37576097267217667</v>
      </c>
      <c r="G231" s="15">
        <f t="shared" si="68"/>
        <v>-0.4739332489199175</v>
      </c>
      <c r="H231" s="15">
        <f t="shared" si="68"/>
        <v>-0.41608486545789108</v>
      </c>
      <c r="I231" s="15">
        <f t="shared" si="68"/>
        <v>-0.40612091933164091</v>
      </c>
      <c r="J231" s="15">
        <f t="shared" si="68"/>
        <v>-0.64109670603024904</v>
      </c>
      <c r="K231" s="15">
        <f t="shared" si="68"/>
        <v>-0.56409955601311057</v>
      </c>
      <c r="L231" s="15">
        <f t="shared" si="68"/>
        <v>-0.60484195314199496</v>
      </c>
      <c r="M231" s="15">
        <f t="shared" si="68"/>
        <v>-0.65475897870462729</v>
      </c>
      <c r="N231" s="15">
        <f t="shared" si="68"/>
        <v>-0.73461304867707744</v>
      </c>
      <c r="O231" s="15">
        <f t="shared" si="68"/>
        <v>-0.77978233831656074</v>
      </c>
      <c r="P231" s="15">
        <f t="shared" si="68"/>
        <v>-0.80403966752661504</v>
      </c>
      <c r="Q231" s="15">
        <f t="shared" si="68"/>
        <v>-0.79698606918297843</v>
      </c>
      <c r="R231" s="15">
        <f t="shared" si="68"/>
        <v>-0.78210422434436833</v>
      </c>
      <c r="S231" s="20">
        <f t="shared" si="68"/>
        <v>0.95590911821643332</v>
      </c>
      <c r="T231" s="15">
        <f t="shared" si="68"/>
        <v>0.93518776121338576</v>
      </c>
      <c r="U231" s="15">
        <f t="shared" si="68"/>
        <v>0.97213079568775218</v>
      </c>
      <c r="V231" s="15">
        <f t="shared" si="68"/>
        <v>0.97095224374523281</v>
      </c>
      <c r="W231" s="15">
        <f t="shared" si="68"/>
        <v>0.8456660334736269</v>
      </c>
      <c r="X231" s="15">
        <f t="shared" si="68"/>
        <v>0.88774090026014407</v>
      </c>
      <c r="Y231" s="15">
        <f t="shared" si="68"/>
        <v>0.89712744922338639</v>
      </c>
      <c r="Z231" s="15">
        <f t="shared" si="68"/>
        <v>0.84511708339518565</v>
      </c>
      <c r="AA231" s="15">
        <f t="shared" si="68"/>
        <v>0.72130406763472277</v>
      </c>
      <c r="AB231" s="15">
        <f t="shared" si="68"/>
        <v>1.0356862082254277</v>
      </c>
      <c r="AC231" s="15">
        <f t="shared" si="68"/>
        <v>0.85469349437656872</v>
      </c>
      <c r="AD231" s="15">
        <f t="shared" si="68"/>
        <v>0.97082551254653271</v>
      </c>
      <c r="AE231" s="15">
        <f t="shared" si="68"/>
        <v>1.091912121363346</v>
      </c>
      <c r="AF231" s="15">
        <f t="shared" si="68"/>
        <v>0.88357476249131706</v>
      </c>
      <c r="AG231" s="15">
        <f t="shared" si="68"/>
        <v>1.0934686421366924</v>
      </c>
      <c r="AH231" s="15">
        <f t="shared" si="68"/>
        <v>1.0292577572022976</v>
      </c>
      <c r="AI231" s="21">
        <f t="shared" si="68"/>
        <v>0.97631357155688958</v>
      </c>
      <c r="AJ231" s="21">
        <f t="shared" si="68"/>
        <v>0.95604414936787618</v>
      </c>
      <c r="AK231" s="21">
        <f t="shared" si="68"/>
        <v>0.85667216000793578</v>
      </c>
      <c r="AL231" s="21">
        <f t="shared" si="68"/>
        <v>1.0242086292510093</v>
      </c>
    </row>
    <row r="232" spans="1:38" x14ac:dyDescent="0.4">
      <c r="A232" s="16" t="s">
        <v>27</v>
      </c>
      <c r="D232" s="10"/>
      <c r="E232" s="17">
        <f t="shared" ref="E232:AL232" si="69">(E230-D230)/D230</f>
        <v>-0.16702640297677404</v>
      </c>
      <c r="F232" s="17">
        <f t="shared" si="69"/>
        <v>-0.25058965907365061</v>
      </c>
      <c r="G232" s="17">
        <f t="shared" si="69"/>
        <v>-0.15726712356961464</v>
      </c>
      <c r="H232" s="17">
        <f t="shared" si="69"/>
        <v>0.10996396054921977</v>
      </c>
      <c r="I232" s="17">
        <f t="shared" si="69"/>
        <v>1.706403128951893E-2</v>
      </c>
      <c r="J232" s="17">
        <f t="shared" si="69"/>
        <v>-0.39566267670880639</v>
      </c>
      <c r="K232" s="17">
        <f t="shared" si="69"/>
        <v>0.21453453147640358</v>
      </c>
      <c r="L232" s="17">
        <f t="shared" si="69"/>
        <v>-9.346720722796481E-2</v>
      </c>
      <c r="M232" s="17">
        <f t="shared" si="69"/>
        <v>-0.12632167295980534</v>
      </c>
      <c r="N232" s="17">
        <f t="shared" si="69"/>
        <v>-0.23129948368485023</v>
      </c>
      <c r="O232" s="17">
        <f t="shared" si="69"/>
        <v>-0.17020162225128166</v>
      </c>
      <c r="P232" s="17">
        <f t="shared" si="69"/>
        <v>-0.11015160648160915</v>
      </c>
      <c r="Q232" s="17">
        <f t="shared" si="69"/>
        <v>3.5995031517894953E-2</v>
      </c>
      <c r="R232" s="17">
        <f t="shared" si="69"/>
        <v>7.3304549981958358E-2</v>
      </c>
      <c r="S232" s="17">
        <f t="shared" si="69"/>
        <v>7.9763517091198857</v>
      </c>
      <c r="T232" s="17">
        <f t="shared" si="69"/>
        <v>-1.0594233039796359E-2</v>
      </c>
      <c r="U232" s="17">
        <f t="shared" si="69"/>
        <v>1.9090155082007461E-2</v>
      </c>
      <c r="V232" s="17">
        <f t="shared" si="69"/>
        <v>-5.9760333599390386E-4</v>
      </c>
      <c r="W232" s="17">
        <f t="shared" si="69"/>
        <v>-6.356633483596498E-2</v>
      </c>
      <c r="X232" s="17">
        <f t="shared" si="69"/>
        <v>2.2796576424679787E-2</v>
      </c>
      <c r="Y232" s="17">
        <f t="shared" si="69"/>
        <v>4.9723714530679405E-3</v>
      </c>
      <c r="Z232" s="17">
        <f t="shared" si="69"/>
        <v>-2.7415325127203148E-2</v>
      </c>
      <c r="AA232" s="17">
        <f t="shared" si="69"/>
        <v>-6.7103067265864472E-2</v>
      </c>
      <c r="AB232" s="17">
        <f t="shared" si="69"/>
        <v>0.18264183911602755</v>
      </c>
      <c r="AC232" s="17">
        <f t="shared" si="69"/>
        <v>-8.8909927825583712E-2</v>
      </c>
      <c r="AD232" s="17">
        <f t="shared" si="69"/>
        <v>6.2615207592023353E-2</v>
      </c>
      <c r="AE232" s="17">
        <f t="shared" si="69"/>
        <v>6.1439537922540678E-2</v>
      </c>
      <c r="AF232" s="17">
        <f t="shared" si="69"/>
        <v>-9.9591831198076755E-2</v>
      </c>
      <c r="AG232" s="17">
        <f t="shared" si="69"/>
        <v>0.11143379271431646</v>
      </c>
      <c r="AH232" s="22">
        <f t="shared" si="69"/>
        <v>-3.0672007042273231E-2</v>
      </c>
      <c r="AI232" s="23">
        <f t="shared" si="69"/>
        <v>-2.6090419246888215E-2</v>
      </c>
      <c r="AJ232" s="23">
        <f t="shared" si="69"/>
        <v>-1.0256177198158698E-2</v>
      </c>
      <c r="AK232" s="23">
        <f t="shared" si="69"/>
        <v>-5.0802528865237458E-2</v>
      </c>
      <c r="AL232" s="23">
        <f t="shared" si="69"/>
        <v>9.0234815198800292E-2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x14ac:dyDescent="0.4">
      <c r="A234" s="2" t="s">
        <v>140</v>
      </c>
      <c r="B234" s="2" t="s">
        <v>141</v>
      </c>
      <c r="D234" s="2">
        <v>1.019294869203643E-2</v>
      </c>
      <c r="E234" s="2">
        <v>8.4869452576657282E-3</v>
      </c>
      <c r="F234" s="2">
        <v>6.3552200813167996E-3</v>
      </c>
      <c r="G234" s="2">
        <v>5.3515781136631007E-3</v>
      </c>
      <c r="H234" s="2">
        <v>5.9378848908014908E-3</v>
      </c>
      <c r="I234" s="2">
        <v>6.0355107261851016E-3</v>
      </c>
      <c r="J234" s="2">
        <v>3.5506907680105198E-3</v>
      </c>
      <c r="K234" s="2">
        <v>4.332249215916132E-3</v>
      </c>
      <c r="L234" s="2">
        <v>3.9083440043647891E-3</v>
      </c>
      <c r="M234" s="2">
        <v>3.3908360904446704E-3</v>
      </c>
      <c r="N234" s="2">
        <v>2.5296522214358357E-3</v>
      </c>
      <c r="O234" s="2">
        <v>2.1451484089828961E-3</v>
      </c>
      <c r="P234" s="2">
        <v>1.8876066903313487E-3</v>
      </c>
      <c r="Q234" s="2">
        <v>1.8933125233946235E-3</v>
      </c>
      <c r="R234" s="2">
        <v>1.8820232686722496E-3</v>
      </c>
      <c r="S234" s="2">
        <v>2.37023740275887E-3</v>
      </c>
      <c r="T234" s="2">
        <v>2.2764127155302846E-3</v>
      </c>
      <c r="U234" s="2">
        <v>2.1210096108938842E-3</v>
      </c>
      <c r="V234" s="2">
        <v>2.0184809247176714E-3</v>
      </c>
      <c r="W234" s="2">
        <v>1.2269715258741395E-3</v>
      </c>
      <c r="X234" s="2">
        <v>1.2287268505989366E-3</v>
      </c>
      <c r="Y234" s="2">
        <v>1.3226853682059671E-3</v>
      </c>
      <c r="Z234" s="2">
        <v>1.3685001200134197E-3</v>
      </c>
      <c r="AA234" s="2">
        <v>1.3197712459722421E-3</v>
      </c>
      <c r="AB234" s="2">
        <v>1.313931582530522E-3</v>
      </c>
      <c r="AC234" s="2">
        <v>1.1861665064584574E-3</v>
      </c>
      <c r="AD234" s="2">
        <v>1.137888910280434E-3</v>
      </c>
      <c r="AE234" s="2">
        <v>1.2573514785402073E-3</v>
      </c>
      <c r="AF234" s="2">
        <v>1.3773265303652221E-3</v>
      </c>
      <c r="AG234" s="2">
        <v>1.3975760258178439E-3</v>
      </c>
      <c r="AH234" s="2">
        <v>1.2056970632910351E-3</v>
      </c>
      <c r="AI234" s="28">
        <v>1.0954509775441303E-3</v>
      </c>
      <c r="AJ234" s="2">
        <v>1.130683994274983E-3</v>
      </c>
      <c r="AK234" s="2">
        <v>1.2455383212783221E-3</v>
      </c>
      <c r="AL234" s="2">
        <v>1.356174479186293E-3</v>
      </c>
    </row>
    <row r="235" spans="1:38" x14ac:dyDescent="0.4">
      <c r="A235" s="2" t="s">
        <v>142</v>
      </c>
      <c r="B235" s="2" t="s">
        <v>143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  <c r="O235" s="28">
        <v>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0</v>
      </c>
      <c r="W235" s="28">
        <v>0</v>
      </c>
      <c r="X235" s="28">
        <v>0</v>
      </c>
      <c r="Y235" s="28">
        <v>0</v>
      </c>
      <c r="Z235" s="28">
        <v>0</v>
      </c>
      <c r="AA235" s="28">
        <v>0</v>
      </c>
      <c r="AB235" s="28">
        <v>0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0</v>
      </c>
      <c r="AI235" s="28">
        <v>0</v>
      </c>
      <c r="AJ235" s="2">
        <v>1.5819838389540951E-4</v>
      </c>
      <c r="AK235" s="2">
        <v>1.8434874849183899E-4</v>
      </c>
      <c r="AL235" s="2">
        <v>9.0130420672728307E-5</v>
      </c>
    </row>
    <row r="236" spans="1:38" x14ac:dyDescent="0.4">
      <c r="A236" s="2" t="s">
        <v>144</v>
      </c>
      <c r="B236" s="2" t="s">
        <v>145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8.1000000000000004E-5</v>
      </c>
      <c r="K236" s="2">
        <v>8.1000000000000004E-5</v>
      </c>
      <c r="L236" s="2">
        <v>8.1000000000000004E-5</v>
      </c>
      <c r="M236" s="2">
        <v>8.1000000000000004E-5</v>
      </c>
      <c r="N236" s="2">
        <v>8.1000000000000004E-5</v>
      </c>
      <c r="O236" s="2">
        <v>8.1000000000000004E-5</v>
      </c>
      <c r="P236" s="2">
        <v>8.1000000000000004E-5</v>
      </c>
      <c r="Q236" s="2">
        <v>8.1000000000000004E-5</v>
      </c>
      <c r="R236" s="2">
        <v>8.1000000000000004E-5</v>
      </c>
      <c r="S236" s="2">
        <v>8.1000000000000004E-5</v>
      </c>
      <c r="T236" s="2">
        <v>8.1000000000000004E-5</v>
      </c>
      <c r="U236" s="2">
        <v>8.1000000000000004E-5</v>
      </c>
      <c r="V236" s="2">
        <v>8.1000000000000004E-5</v>
      </c>
      <c r="W236" s="2">
        <v>8.1000000000000004E-5</v>
      </c>
      <c r="X236" s="2">
        <v>8.1000000000000004E-5</v>
      </c>
      <c r="Y236" s="2">
        <v>8.1000000000000004E-5</v>
      </c>
      <c r="Z236" s="2">
        <v>8.1000000000000004E-5</v>
      </c>
      <c r="AA236" s="2">
        <v>8.1000000000000004E-5</v>
      </c>
      <c r="AB236" s="2">
        <v>8.1000000000000004E-5</v>
      </c>
      <c r="AC236" s="2">
        <v>8.1000000000000004E-5</v>
      </c>
      <c r="AD236" s="2">
        <v>8.1000000000000004E-5</v>
      </c>
      <c r="AE236" s="2">
        <v>8.1000000000000004E-5</v>
      </c>
      <c r="AF236" s="2">
        <v>8.1000000000000004E-5</v>
      </c>
      <c r="AG236" s="2">
        <v>8.1000000000000004E-5</v>
      </c>
      <c r="AH236" s="2">
        <v>8.1000000000000004E-5</v>
      </c>
      <c r="AI236" s="28">
        <v>8.1000000000000004E-5</v>
      </c>
      <c r="AJ236" s="2">
        <v>8.1000000000000004E-5</v>
      </c>
      <c r="AK236" s="2">
        <v>8.1000000000000004E-5</v>
      </c>
      <c r="AL236" s="2">
        <v>8.1000000000000004E-5</v>
      </c>
    </row>
    <row r="237" spans="1:38" x14ac:dyDescent="0.4">
      <c r="A237" s="2" t="s">
        <v>146</v>
      </c>
      <c r="B237" s="2" t="s">
        <v>147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  <c r="O237" s="28">
        <v>0</v>
      </c>
      <c r="P237" s="28">
        <v>0</v>
      </c>
      <c r="Q237" s="28">
        <v>0</v>
      </c>
      <c r="R237" s="28">
        <v>0</v>
      </c>
      <c r="S237" s="28">
        <v>1.7173999999999998E-2</v>
      </c>
      <c r="T237" s="28">
        <v>1.7066999999999999E-2</v>
      </c>
      <c r="U237" s="28">
        <v>1.7493000000000002E-2</v>
      </c>
      <c r="V237" s="28">
        <v>1.7670000000000002E-2</v>
      </c>
      <c r="W237" s="28">
        <v>1.7211000000000001E-2</v>
      </c>
      <c r="X237" s="28">
        <v>1.7510000000000001E-2</v>
      </c>
      <c r="Y237" s="28">
        <v>1.7597999999999999E-2</v>
      </c>
      <c r="Z237" s="28">
        <v>1.7128000000000001E-2</v>
      </c>
      <c r="AA237" s="28">
        <v>1.5682000000000001E-2</v>
      </c>
      <c r="AB237" s="28">
        <v>1.8405000000000001E-2</v>
      </c>
      <c r="AC237" s="28">
        <v>1.6648E-2</v>
      </c>
      <c r="AD237" s="28">
        <v>1.8190999999999999E-2</v>
      </c>
      <c r="AE237" s="28">
        <v>1.9286999999999999E-2</v>
      </c>
      <c r="AF237" s="28">
        <v>1.7191999999999999E-2</v>
      </c>
      <c r="AG237" s="28">
        <v>1.9061999999999999E-2</v>
      </c>
      <c r="AH237" s="28">
        <v>1.8643E-2</v>
      </c>
      <c r="AI237" s="28">
        <v>1.8227E-2</v>
      </c>
      <c r="AJ237" s="2">
        <v>1.7236000000000001E-2</v>
      </c>
      <c r="AK237" s="2">
        <v>1.6154999999999999E-2</v>
      </c>
      <c r="AL237" s="2">
        <v>1.7824E-2</v>
      </c>
    </row>
    <row r="238" spans="1:38" x14ac:dyDescent="0.4">
      <c r="A238" s="2" t="s">
        <v>148</v>
      </c>
      <c r="B238" s="2" t="s">
        <v>149</v>
      </c>
      <c r="D238" s="2">
        <v>1.08E-6</v>
      </c>
      <c r="E238" s="2">
        <v>7.2000000000000009E-7</v>
      </c>
      <c r="F238" s="2">
        <v>4.8800000000000003E-7</v>
      </c>
      <c r="G238" s="2">
        <v>3.6000000000000005E-7</v>
      </c>
      <c r="H238" s="2">
        <v>3.2000000000000001E-7</v>
      </c>
      <c r="I238" s="2">
        <v>3.4400000000000001E-7</v>
      </c>
      <c r="J238" s="2">
        <v>4.1600000000000002E-7</v>
      </c>
      <c r="K238" s="2">
        <v>5.2E-7</v>
      </c>
      <c r="L238" s="2">
        <v>6.4000000000000001E-7</v>
      </c>
      <c r="M238" s="2">
        <v>7.440000000000002E-7</v>
      </c>
      <c r="N238" s="2">
        <v>8.2400000000000007E-7</v>
      </c>
      <c r="O238" s="2">
        <v>8.5600000000000004E-7</v>
      </c>
      <c r="P238" s="2">
        <v>8.16E-7</v>
      </c>
      <c r="Q238" s="2">
        <v>7.0400000000000016E-7</v>
      </c>
      <c r="R238" s="2">
        <v>9.1200000000000001E-7</v>
      </c>
      <c r="S238" s="2">
        <v>1.1200000000000001E-6</v>
      </c>
      <c r="T238" s="2">
        <v>5.6000000000000004E-7</v>
      </c>
      <c r="U238" s="2">
        <v>3.2000000000000001E-7</v>
      </c>
      <c r="V238" s="2">
        <v>3.2000000000000001E-7</v>
      </c>
      <c r="W238" s="2">
        <v>5.6000000000000004E-7</v>
      </c>
      <c r="X238" s="2">
        <v>3.9999999999999998E-7</v>
      </c>
      <c r="Y238" s="2">
        <v>7.2000000000000009E-7</v>
      </c>
      <c r="Z238" s="2">
        <v>7.9999999999999996E-7</v>
      </c>
      <c r="AA238" s="2">
        <v>7.9999999999999996E-7</v>
      </c>
      <c r="AB238" s="2">
        <v>7.9999999999999996E-7</v>
      </c>
      <c r="AC238" s="2">
        <v>4.8000000000000006E-7</v>
      </c>
      <c r="AD238" s="2">
        <v>5.6000000000000004E-7</v>
      </c>
      <c r="AE238" s="2">
        <v>5.6000000000000004E-7</v>
      </c>
      <c r="AF238" s="2">
        <v>5.6000000000000004E-7</v>
      </c>
      <c r="AG238" s="2">
        <v>6.4000000000000001E-7</v>
      </c>
      <c r="AH238" s="2">
        <v>5.6000000000000004E-7</v>
      </c>
      <c r="AI238" s="28">
        <v>6.4000000000000001E-7</v>
      </c>
      <c r="AJ238" s="2">
        <v>4.8000000000000006E-7</v>
      </c>
      <c r="AK238" s="2">
        <v>3.9999999999999998E-7</v>
      </c>
      <c r="AL238" s="2">
        <v>3.9999999999999998E-7</v>
      </c>
    </row>
    <row r="239" spans="1:38" x14ac:dyDescent="0.4">
      <c r="A239" s="2" t="s">
        <v>150</v>
      </c>
      <c r="B239" s="2" t="s">
        <v>151</v>
      </c>
      <c r="D239" s="2">
        <v>1.0057832537088259E-5</v>
      </c>
      <c r="E239" s="2">
        <v>1.2069399044505907E-5</v>
      </c>
      <c r="F239" s="2">
        <v>1.4080965551923562E-5</v>
      </c>
      <c r="G239" s="2">
        <v>1.6092532059341214E-5</v>
      </c>
      <c r="H239" s="2">
        <v>2.0115665074176517E-5</v>
      </c>
      <c r="I239" s="2">
        <v>2.4138798089011814E-5</v>
      </c>
      <c r="J239" s="2">
        <v>3.0173497611264772E-5</v>
      </c>
      <c r="K239" s="2">
        <v>3.4196630626100076E-5</v>
      </c>
      <c r="L239" s="2">
        <v>4.2242896655770683E-5</v>
      </c>
      <c r="M239" s="2">
        <v>5.0289162685441283E-5</v>
      </c>
      <c r="N239" s="2">
        <v>9.6555192356047255E-5</v>
      </c>
      <c r="O239" s="2">
        <v>2.0115665074176517E-5</v>
      </c>
      <c r="P239" s="2">
        <v>3.0173497611264772E-5</v>
      </c>
      <c r="Q239" s="2">
        <v>9.6555192356047255E-5</v>
      </c>
      <c r="R239" s="2">
        <v>2.5949207945687701E-4</v>
      </c>
      <c r="S239" s="2">
        <v>3.3190847372391243E-4</v>
      </c>
      <c r="T239" s="2">
        <v>3.2185064118682427E-4</v>
      </c>
      <c r="U239" s="2">
        <v>4.2846366607995982E-4</v>
      </c>
      <c r="V239" s="2">
        <v>3.419663062610008E-4</v>
      </c>
      <c r="W239" s="2">
        <v>3.138043751571536E-4</v>
      </c>
      <c r="X239" s="2">
        <v>4.4254463163188331E-4</v>
      </c>
      <c r="Y239" s="2">
        <v>3.5604727181292434E-4</v>
      </c>
      <c r="Z239" s="2">
        <v>2.494342469197888E-4</v>
      </c>
      <c r="AA239" s="2">
        <v>4.8076439527281877E-4</v>
      </c>
      <c r="AB239" s="2">
        <v>9.7158662308272569E-4</v>
      </c>
      <c r="AC239" s="2">
        <v>1.0098063867236612E-3</v>
      </c>
      <c r="AD239" s="2">
        <v>7.0002514458134273E-4</v>
      </c>
      <c r="AE239" s="2">
        <v>7.2014080965551925E-4</v>
      </c>
      <c r="AF239" s="2">
        <v>5.6927332159919532E-4</v>
      </c>
      <c r="AG239" s="2">
        <v>8.2071913502640165E-4</v>
      </c>
      <c r="AH239" s="2">
        <v>7.7646467186321343E-4</v>
      </c>
      <c r="AI239" s="2">
        <v>7.6238370631128989E-4</v>
      </c>
      <c r="AJ239" s="2">
        <v>1.3532813678652251E-3</v>
      </c>
      <c r="AK239" s="2">
        <v>1.2793562987176263E-3</v>
      </c>
      <c r="AL239" s="2">
        <v>1.3034950968066382E-3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53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0">D254</f>
        <v>0</v>
      </c>
      <c r="E248" s="10">
        <f t="shared" si="70"/>
        <v>0</v>
      </c>
      <c r="F248" s="10">
        <f t="shared" si="70"/>
        <v>0</v>
      </c>
      <c r="G248" s="10">
        <f t="shared" si="70"/>
        <v>0</v>
      </c>
      <c r="H248" s="10">
        <f t="shared" si="70"/>
        <v>0</v>
      </c>
      <c r="I248" s="10">
        <f t="shared" si="70"/>
        <v>0</v>
      </c>
      <c r="J248" s="10">
        <f t="shared" si="70"/>
        <v>0</v>
      </c>
      <c r="K248" s="10">
        <f t="shared" si="70"/>
        <v>0</v>
      </c>
      <c r="L248" s="10">
        <f t="shared" si="70"/>
        <v>0</v>
      </c>
      <c r="M248" s="10">
        <f t="shared" si="70"/>
        <v>0</v>
      </c>
      <c r="N248" s="10">
        <f t="shared" si="70"/>
        <v>0</v>
      </c>
      <c r="O248" s="10">
        <f t="shared" si="70"/>
        <v>0</v>
      </c>
      <c r="P248" s="10">
        <f t="shared" si="70"/>
        <v>0</v>
      </c>
      <c r="Q248" s="10">
        <f t="shared" si="70"/>
        <v>0</v>
      </c>
      <c r="R248" s="10">
        <f t="shared" si="70"/>
        <v>0</v>
      </c>
      <c r="S248" s="10">
        <f t="shared" si="70"/>
        <v>0</v>
      </c>
      <c r="T248" s="10">
        <f t="shared" si="70"/>
        <v>0</v>
      </c>
      <c r="U248" s="10">
        <f t="shared" si="70"/>
        <v>0</v>
      </c>
      <c r="V248" s="10">
        <f t="shared" si="70"/>
        <v>0</v>
      </c>
      <c r="W248" s="10">
        <f t="shared" si="70"/>
        <v>0</v>
      </c>
      <c r="X248" s="10">
        <f t="shared" si="70"/>
        <v>0</v>
      </c>
      <c r="Y248" s="10">
        <f t="shared" si="70"/>
        <v>0</v>
      </c>
      <c r="Z248" s="10">
        <f t="shared" si="70"/>
        <v>0</v>
      </c>
      <c r="AA248" s="10">
        <f t="shared" si="70"/>
        <v>0</v>
      </c>
      <c r="AB248" s="10">
        <f t="shared" si="70"/>
        <v>0</v>
      </c>
      <c r="AC248" s="10">
        <f t="shared" si="70"/>
        <v>0</v>
      </c>
      <c r="AD248" s="10">
        <f t="shared" si="70"/>
        <v>0</v>
      </c>
      <c r="AE248" s="10">
        <f t="shared" si="70"/>
        <v>0</v>
      </c>
      <c r="AF248" s="10">
        <f t="shared" si="70"/>
        <v>0</v>
      </c>
      <c r="AG248" s="10">
        <f t="shared" si="70"/>
        <v>0</v>
      </c>
      <c r="AH248" s="10">
        <f t="shared" si="70"/>
        <v>0</v>
      </c>
      <c r="AI248" s="10">
        <f t="shared" si="70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1">(E248-$D248)/$D248</f>
        <v>#DIV/0!</v>
      </c>
      <c r="F249" s="15" t="e">
        <f t="shared" si="71"/>
        <v>#DIV/0!</v>
      </c>
      <c r="G249" s="15" t="e">
        <f t="shared" si="71"/>
        <v>#DIV/0!</v>
      </c>
      <c r="H249" s="15" t="e">
        <f t="shared" si="71"/>
        <v>#DIV/0!</v>
      </c>
      <c r="I249" s="15" t="e">
        <f t="shared" si="71"/>
        <v>#DIV/0!</v>
      </c>
      <c r="J249" s="15" t="e">
        <f t="shared" si="71"/>
        <v>#DIV/0!</v>
      </c>
      <c r="K249" s="15" t="e">
        <f t="shared" si="71"/>
        <v>#DIV/0!</v>
      </c>
      <c r="L249" s="15" t="e">
        <f t="shared" si="71"/>
        <v>#DIV/0!</v>
      </c>
      <c r="M249" s="15" t="e">
        <f t="shared" si="71"/>
        <v>#DIV/0!</v>
      </c>
      <c r="N249" s="15" t="e">
        <f t="shared" si="71"/>
        <v>#DIV/0!</v>
      </c>
      <c r="O249" s="15" t="e">
        <f t="shared" si="71"/>
        <v>#DIV/0!</v>
      </c>
      <c r="P249" s="15" t="e">
        <f t="shared" si="71"/>
        <v>#DIV/0!</v>
      </c>
      <c r="Q249" s="15" t="e">
        <f t="shared" si="71"/>
        <v>#DIV/0!</v>
      </c>
      <c r="R249" s="15" t="e">
        <f t="shared" si="71"/>
        <v>#DIV/0!</v>
      </c>
      <c r="S249" s="20" t="e">
        <f t="shared" si="71"/>
        <v>#DIV/0!</v>
      </c>
      <c r="T249" s="15" t="e">
        <f t="shared" si="71"/>
        <v>#DIV/0!</v>
      </c>
      <c r="U249" s="15" t="e">
        <f t="shared" si="71"/>
        <v>#DIV/0!</v>
      </c>
      <c r="V249" s="15" t="e">
        <f t="shared" si="71"/>
        <v>#DIV/0!</v>
      </c>
      <c r="W249" s="15" t="e">
        <f t="shared" si="71"/>
        <v>#DIV/0!</v>
      </c>
      <c r="X249" s="15" t="e">
        <f t="shared" si="71"/>
        <v>#DIV/0!</v>
      </c>
      <c r="Y249" s="15" t="e">
        <f t="shared" si="71"/>
        <v>#DIV/0!</v>
      </c>
      <c r="Z249" s="15" t="e">
        <f t="shared" si="71"/>
        <v>#DIV/0!</v>
      </c>
      <c r="AA249" s="15" t="e">
        <f t="shared" si="71"/>
        <v>#DIV/0!</v>
      </c>
      <c r="AB249" s="15" t="e">
        <f t="shared" si="71"/>
        <v>#DIV/0!</v>
      </c>
      <c r="AC249" s="15" t="e">
        <f t="shared" si="71"/>
        <v>#DIV/0!</v>
      </c>
      <c r="AD249" s="15" t="e">
        <f t="shared" si="71"/>
        <v>#DIV/0!</v>
      </c>
      <c r="AE249" s="15" t="e">
        <f t="shared" si="71"/>
        <v>#DIV/0!</v>
      </c>
      <c r="AF249" s="15" t="e">
        <f t="shared" si="71"/>
        <v>#DIV/0!</v>
      </c>
      <c r="AG249" s="15" t="e">
        <f t="shared" si="71"/>
        <v>#DIV/0!</v>
      </c>
      <c r="AH249" s="15" t="e">
        <f t="shared" si="71"/>
        <v>#DIV/0!</v>
      </c>
      <c r="AI249" s="21" t="e">
        <f t="shared" si="71"/>
        <v>#DIV/0!</v>
      </c>
    </row>
    <row r="250" spans="1:35" hidden="1" x14ac:dyDescent="0.4">
      <c r="A250" s="16" t="s">
        <v>27</v>
      </c>
      <c r="D250" s="10"/>
      <c r="E250" s="17" t="e">
        <f t="shared" ref="E250:AI250" si="72">(E248-D248)/D248</f>
        <v>#DIV/0!</v>
      </c>
      <c r="F250" s="17" t="e">
        <f t="shared" si="72"/>
        <v>#DIV/0!</v>
      </c>
      <c r="G250" s="17" t="e">
        <f t="shared" si="72"/>
        <v>#DIV/0!</v>
      </c>
      <c r="H250" s="17" t="e">
        <f t="shared" si="72"/>
        <v>#DIV/0!</v>
      </c>
      <c r="I250" s="17" t="e">
        <f t="shared" si="72"/>
        <v>#DIV/0!</v>
      </c>
      <c r="J250" s="17" t="e">
        <f t="shared" si="72"/>
        <v>#DIV/0!</v>
      </c>
      <c r="K250" s="17" t="e">
        <f t="shared" si="72"/>
        <v>#DIV/0!</v>
      </c>
      <c r="L250" s="17" t="e">
        <f t="shared" si="72"/>
        <v>#DIV/0!</v>
      </c>
      <c r="M250" s="17" t="e">
        <f t="shared" si="72"/>
        <v>#DIV/0!</v>
      </c>
      <c r="N250" s="17" t="e">
        <f t="shared" si="72"/>
        <v>#DIV/0!</v>
      </c>
      <c r="O250" s="17" t="e">
        <f t="shared" si="72"/>
        <v>#DIV/0!</v>
      </c>
      <c r="P250" s="17" t="e">
        <f t="shared" si="72"/>
        <v>#DIV/0!</v>
      </c>
      <c r="Q250" s="17" t="e">
        <f t="shared" si="72"/>
        <v>#DIV/0!</v>
      </c>
      <c r="R250" s="17" t="e">
        <f t="shared" si="72"/>
        <v>#DIV/0!</v>
      </c>
      <c r="S250" s="17" t="e">
        <f t="shared" si="72"/>
        <v>#DIV/0!</v>
      </c>
      <c r="T250" s="17" t="e">
        <f t="shared" si="72"/>
        <v>#DIV/0!</v>
      </c>
      <c r="U250" s="17" t="e">
        <f t="shared" si="72"/>
        <v>#DIV/0!</v>
      </c>
      <c r="V250" s="17" t="e">
        <f t="shared" si="72"/>
        <v>#DIV/0!</v>
      </c>
      <c r="W250" s="17" t="e">
        <f t="shared" si="72"/>
        <v>#DIV/0!</v>
      </c>
      <c r="X250" s="17" t="e">
        <f t="shared" si="72"/>
        <v>#DIV/0!</v>
      </c>
      <c r="Y250" s="17" t="e">
        <f t="shared" si="72"/>
        <v>#DIV/0!</v>
      </c>
      <c r="Z250" s="17" t="e">
        <f t="shared" si="72"/>
        <v>#DIV/0!</v>
      </c>
      <c r="AA250" s="17" t="e">
        <f t="shared" si="72"/>
        <v>#DIV/0!</v>
      </c>
      <c r="AB250" s="17" t="e">
        <f t="shared" si="72"/>
        <v>#DIV/0!</v>
      </c>
      <c r="AC250" s="17" t="e">
        <f t="shared" si="72"/>
        <v>#DIV/0!</v>
      </c>
      <c r="AD250" s="17" t="e">
        <f t="shared" si="72"/>
        <v>#DIV/0!</v>
      </c>
      <c r="AE250" s="17" t="e">
        <f t="shared" si="72"/>
        <v>#DIV/0!</v>
      </c>
      <c r="AF250" s="17" t="e">
        <f t="shared" si="72"/>
        <v>#DIV/0!</v>
      </c>
      <c r="AG250" s="17" t="e">
        <f t="shared" si="72"/>
        <v>#DIV/0!</v>
      </c>
      <c r="AH250" s="22" t="e">
        <f t="shared" si="72"/>
        <v>#DIV/0!</v>
      </c>
      <c r="AI250" s="23" t="e">
        <f t="shared" si="72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3">D266</f>
        <v>0</v>
      </c>
      <c r="E262" s="10">
        <f t="shared" si="73"/>
        <v>0</v>
      </c>
      <c r="F262" s="10">
        <f t="shared" si="73"/>
        <v>0</v>
      </c>
      <c r="G262" s="10">
        <f t="shared" si="73"/>
        <v>0</v>
      </c>
      <c r="H262" s="10">
        <f t="shared" si="73"/>
        <v>0</v>
      </c>
      <c r="I262" s="10">
        <f t="shared" si="73"/>
        <v>0</v>
      </c>
      <c r="J262" s="10">
        <f t="shared" si="73"/>
        <v>0</v>
      </c>
      <c r="K262" s="10">
        <f t="shared" si="73"/>
        <v>0</v>
      </c>
      <c r="L262" s="10">
        <f t="shared" si="73"/>
        <v>0</v>
      </c>
      <c r="M262" s="10">
        <f t="shared" si="73"/>
        <v>0</v>
      </c>
      <c r="N262" s="10">
        <f t="shared" si="73"/>
        <v>0</v>
      </c>
      <c r="O262" s="10">
        <f t="shared" si="73"/>
        <v>0</v>
      </c>
      <c r="P262" s="10">
        <f t="shared" si="73"/>
        <v>0</v>
      </c>
      <c r="Q262" s="10">
        <f t="shared" si="73"/>
        <v>0</v>
      </c>
      <c r="R262" s="10">
        <f t="shared" si="73"/>
        <v>0</v>
      </c>
      <c r="S262" s="10">
        <f t="shared" si="73"/>
        <v>0</v>
      </c>
      <c r="T262" s="10">
        <f t="shared" si="73"/>
        <v>0</v>
      </c>
      <c r="U262" s="10">
        <f t="shared" si="73"/>
        <v>0</v>
      </c>
      <c r="V262" s="10">
        <f t="shared" si="73"/>
        <v>0</v>
      </c>
      <c r="W262" s="10">
        <f t="shared" si="73"/>
        <v>0</v>
      </c>
      <c r="X262" s="10">
        <f t="shared" si="73"/>
        <v>0</v>
      </c>
      <c r="Y262" s="10">
        <f t="shared" si="73"/>
        <v>0</v>
      </c>
      <c r="Z262" s="10">
        <f t="shared" si="73"/>
        <v>0</v>
      </c>
      <c r="AA262" s="10">
        <f t="shared" si="73"/>
        <v>0</v>
      </c>
      <c r="AB262" s="10">
        <f t="shared" si="73"/>
        <v>0</v>
      </c>
      <c r="AC262" s="10">
        <f t="shared" si="73"/>
        <v>0</v>
      </c>
      <c r="AD262" s="10">
        <f t="shared" si="73"/>
        <v>0</v>
      </c>
      <c r="AE262" s="10">
        <f t="shared" si="73"/>
        <v>0</v>
      </c>
      <c r="AF262" s="10">
        <f t="shared" si="73"/>
        <v>0</v>
      </c>
      <c r="AG262" s="10">
        <f t="shared" si="73"/>
        <v>0</v>
      </c>
      <c r="AH262" s="10">
        <f t="shared" si="73"/>
        <v>0</v>
      </c>
      <c r="AI262" s="27">
        <f t="shared" si="73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4">(E262-$S262)/$S262</f>
        <v>#DIV/0!</v>
      </c>
      <c r="F263" s="15" t="e">
        <f t="shared" si="74"/>
        <v>#DIV/0!</v>
      </c>
      <c r="G263" s="15" t="e">
        <f t="shared" si="74"/>
        <v>#DIV/0!</v>
      </c>
      <c r="H263" s="15" t="e">
        <f t="shared" si="74"/>
        <v>#DIV/0!</v>
      </c>
      <c r="I263" s="15" t="e">
        <f t="shared" si="74"/>
        <v>#DIV/0!</v>
      </c>
      <c r="J263" s="15" t="e">
        <f t="shared" si="74"/>
        <v>#DIV/0!</v>
      </c>
      <c r="K263" s="15" t="e">
        <f t="shared" si="74"/>
        <v>#DIV/0!</v>
      </c>
      <c r="L263" s="15" t="e">
        <f t="shared" si="74"/>
        <v>#DIV/0!</v>
      </c>
      <c r="M263" s="15" t="e">
        <f t="shared" si="74"/>
        <v>#DIV/0!</v>
      </c>
      <c r="N263" s="15" t="e">
        <f t="shared" si="74"/>
        <v>#DIV/0!</v>
      </c>
      <c r="O263" s="15" t="e">
        <f t="shared" si="74"/>
        <v>#DIV/0!</v>
      </c>
      <c r="P263" s="15" t="e">
        <f t="shared" si="74"/>
        <v>#DIV/0!</v>
      </c>
      <c r="Q263" s="15" t="e">
        <f t="shared" si="74"/>
        <v>#DIV/0!</v>
      </c>
      <c r="R263" s="15" t="e">
        <f t="shared" si="74"/>
        <v>#DIV/0!</v>
      </c>
      <c r="S263" s="14"/>
      <c r="T263" s="15" t="e">
        <f t="shared" ref="T263:AI263" si="75">(T262-$S262)/$S262</f>
        <v>#DIV/0!</v>
      </c>
      <c r="U263" s="15" t="e">
        <f t="shared" si="75"/>
        <v>#DIV/0!</v>
      </c>
      <c r="V263" s="15" t="e">
        <f t="shared" si="75"/>
        <v>#DIV/0!</v>
      </c>
      <c r="W263" s="15" t="e">
        <f t="shared" si="75"/>
        <v>#DIV/0!</v>
      </c>
      <c r="X263" s="15" t="e">
        <f t="shared" si="75"/>
        <v>#DIV/0!</v>
      </c>
      <c r="Y263" s="15" t="e">
        <f t="shared" si="75"/>
        <v>#DIV/0!</v>
      </c>
      <c r="Z263" s="15" t="e">
        <f t="shared" si="75"/>
        <v>#DIV/0!</v>
      </c>
      <c r="AA263" s="15" t="e">
        <f t="shared" si="75"/>
        <v>#DIV/0!</v>
      </c>
      <c r="AB263" s="15" t="e">
        <f t="shared" si="75"/>
        <v>#DIV/0!</v>
      </c>
      <c r="AC263" s="15" t="e">
        <f t="shared" si="75"/>
        <v>#DIV/0!</v>
      </c>
      <c r="AD263" s="15" t="e">
        <f t="shared" si="75"/>
        <v>#DIV/0!</v>
      </c>
      <c r="AE263" s="15" t="e">
        <f t="shared" si="75"/>
        <v>#DIV/0!</v>
      </c>
      <c r="AF263" s="15" t="e">
        <f t="shared" si="75"/>
        <v>#DIV/0!</v>
      </c>
      <c r="AG263" s="15" t="e">
        <f t="shared" si="75"/>
        <v>#DIV/0!</v>
      </c>
      <c r="AH263" s="15" t="e">
        <f t="shared" si="75"/>
        <v>#DIV/0!</v>
      </c>
      <c r="AI263" s="21" t="e">
        <f t="shared" si="75"/>
        <v>#DIV/0!</v>
      </c>
    </row>
    <row r="264" spans="1:35" hidden="1" x14ac:dyDescent="0.4">
      <c r="A264" s="16" t="s">
        <v>27</v>
      </c>
      <c r="D264" s="10"/>
      <c r="E264" s="17" t="e">
        <f t="shared" ref="E264:R264" si="76">(E262-D262)/D262</f>
        <v>#DIV/0!</v>
      </c>
      <c r="F264" s="17" t="e">
        <f t="shared" si="76"/>
        <v>#DIV/0!</v>
      </c>
      <c r="G264" s="17" t="e">
        <f t="shared" si="76"/>
        <v>#DIV/0!</v>
      </c>
      <c r="H264" s="17" t="e">
        <f t="shared" si="76"/>
        <v>#DIV/0!</v>
      </c>
      <c r="I264" s="17" t="e">
        <f t="shared" si="76"/>
        <v>#DIV/0!</v>
      </c>
      <c r="J264" s="17" t="e">
        <f t="shared" si="76"/>
        <v>#DIV/0!</v>
      </c>
      <c r="K264" s="17" t="e">
        <f t="shared" si="76"/>
        <v>#DIV/0!</v>
      </c>
      <c r="L264" s="17" t="e">
        <f t="shared" si="76"/>
        <v>#DIV/0!</v>
      </c>
      <c r="M264" s="17" t="e">
        <f t="shared" si="76"/>
        <v>#DIV/0!</v>
      </c>
      <c r="N264" s="17" t="e">
        <f t="shared" si="76"/>
        <v>#DIV/0!</v>
      </c>
      <c r="O264" s="17" t="e">
        <f t="shared" si="76"/>
        <v>#DIV/0!</v>
      </c>
      <c r="P264" s="17" t="e">
        <f t="shared" si="76"/>
        <v>#DIV/0!</v>
      </c>
      <c r="Q264" s="17" t="e">
        <f t="shared" si="76"/>
        <v>#DIV/0!</v>
      </c>
      <c r="R264" s="17" t="e">
        <f t="shared" si="76"/>
        <v>#DIV/0!</v>
      </c>
      <c r="S264" s="10"/>
      <c r="T264" s="17" t="e">
        <f t="shared" ref="T264:AI264" si="77">(T262-S262)/S262</f>
        <v>#DIV/0!</v>
      </c>
      <c r="U264" s="17" t="e">
        <f t="shared" si="77"/>
        <v>#DIV/0!</v>
      </c>
      <c r="V264" s="17" t="e">
        <f t="shared" si="77"/>
        <v>#DIV/0!</v>
      </c>
      <c r="W264" s="17" t="e">
        <f t="shared" si="77"/>
        <v>#DIV/0!</v>
      </c>
      <c r="X264" s="17" t="e">
        <f t="shared" si="77"/>
        <v>#DIV/0!</v>
      </c>
      <c r="Y264" s="17" t="e">
        <f t="shared" si="77"/>
        <v>#DIV/0!</v>
      </c>
      <c r="Z264" s="17" t="e">
        <f t="shared" si="77"/>
        <v>#DIV/0!</v>
      </c>
      <c r="AA264" s="17" t="e">
        <f t="shared" si="77"/>
        <v>#DIV/0!</v>
      </c>
      <c r="AB264" s="17" t="e">
        <f t="shared" si="77"/>
        <v>#DIV/0!</v>
      </c>
      <c r="AC264" s="17" t="e">
        <f t="shared" si="77"/>
        <v>#DIV/0!</v>
      </c>
      <c r="AD264" s="17" t="e">
        <f t="shared" si="77"/>
        <v>#DIV/0!</v>
      </c>
      <c r="AE264" s="17" t="e">
        <f t="shared" si="77"/>
        <v>#DIV/0!</v>
      </c>
      <c r="AF264" s="17" t="e">
        <f t="shared" si="77"/>
        <v>#DIV/0!</v>
      </c>
      <c r="AG264" s="17" t="e">
        <f t="shared" si="77"/>
        <v>#DIV/0!</v>
      </c>
      <c r="AH264" s="22" t="e">
        <f t="shared" si="77"/>
        <v>#DIV/0!</v>
      </c>
      <c r="AI264" s="23" t="e">
        <f t="shared" si="77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8" x14ac:dyDescent="0.4">
      <c r="A273" s="6" t="s">
        <v>173</v>
      </c>
      <c r="B273" s="6"/>
      <c r="C273" s="6"/>
    </row>
    <row r="274" spans="1:38" hidden="1" x14ac:dyDescent="0.4">
      <c r="A274" s="2" t="s">
        <v>36</v>
      </c>
      <c r="D274" s="10">
        <f t="shared" ref="D274:AI274" si="78">D278+D280</f>
        <v>0</v>
      </c>
      <c r="E274" s="10">
        <f t="shared" si="78"/>
        <v>0</v>
      </c>
      <c r="F274" s="10">
        <f t="shared" si="78"/>
        <v>0</v>
      </c>
      <c r="G274" s="10">
        <f t="shared" si="78"/>
        <v>0</v>
      </c>
      <c r="H274" s="10">
        <f t="shared" si="78"/>
        <v>0</v>
      </c>
      <c r="I274" s="10">
        <f t="shared" si="78"/>
        <v>0</v>
      </c>
      <c r="J274" s="10">
        <f t="shared" si="78"/>
        <v>0</v>
      </c>
      <c r="K274" s="10">
        <f t="shared" si="78"/>
        <v>0</v>
      </c>
      <c r="L274" s="10">
        <f t="shared" si="78"/>
        <v>0</v>
      </c>
      <c r="M274" s="10">
        <f t="shared" si="78"/>
        <v>0</v>
      </c>
      <c r="N274" s="10">
        <f t="shared" si="78"/>
        <v>0</v>
      </c>
      <c r="O274" s="10">
        <f t="shared" si="78"/>
        <v>0</v>
      </c>
      <c r="P274" s="10">
        <f t="shared" si="78"/>
        <v>0</v>
      </c>
      <c r="Q274" s="10">
        <f t="shared" si="78"/>
        <v>0</v>
      </c>
      <c r="R274" s="10">
        <f t="shared" si="78"/>
        <v>0</v>
      </c>
      <c r="S274" s="10">
        <f t="shared" si="78"/>
        <v>0</v>
      </c>
      <c r="T274" s="10">
        <f t="shared" si="78"/>
        <v>0</v>
      </c>
      <c r="U274" s="10">
        <f t="shared" si="78"/>
        <v>0</v>
      </c>
      <c r="V274" s="10">
        <f t="shared" si="78"/>
        <v>0</v>
      </c>
      <c r="W274" s="10">
        <f t="shared" si="78"/>
        <v>0</v>
      </c>
      <c r="X274" s="10">
        <f t="shared" si="78"/>
        <v>0</v>
      </c>
      <c r="Y274" s="10">
        <f t="shared" si="78"/>
        <v>0</v>
      </c>
      <c r="Z274" s="10">
        <f t="shared" si="78"/>
        <v>0</v>
      </c>
      <c r="AA274" s="10">
        <f t="shared" si="78"/>
        <v>0</v>
      </c>
      <c r="AB274" s="10">
        <f t="shared" si="78"/>
        <v>0</v>
      </c>
      <c r="AC274" s="10">
        <f t="shared" si="78"/>
        <v>0</v>
      </c>
      <c r="AD274" s="10">
        <f t="shared" si="78"/>
        <v>0</v>
      </c>
      <c r="AE274" s="10">
        <f t="shared" si="78"/>
        <v>0</v>
      </c>
      <c r="AF274" s="10">
        <f t="shared" si="78"/>
        <v>0</v>
      </c>
      <c r="AG274" s="10">
        <f t="shared" si="78"/>
        <v>0</v>
      </c>
      <c r="AH274" s="10">
        <f t="shared" si="78"/>
        <v>0</v>
      </c>
      <c r="AI274" s="27">
        <f t="shared" si="78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9">(E274-$D274)/$D274</f>
        <v>#DIV/0!</v>
      </c>
      <c r="F275" s="15" t="e">
        <f t="shared" si="79"/>
        <v>#DIV/0!</v>
      </c>
      <c r="G275" s="15" t="e">
        <f t="shared" si="79"/>
        <v>#DIV/0!</v>
      </c>
      <c r="H275" s="15" t="e">
        <f t="shared" si="79"/>
        <v>#DIV/0!</v>
      </c>
      <c r="I275" s="15" t="e">
        <f t="shared" si="79"/>
        <v>#DIV/0!</v>
      </c>
      <c r="J275" s="15" t="e">
        <f t="shared" si="79"/>
        <v>#DIV/0!</v>
      </c>
      <c r="K275" s="15" t="e">
        <f t="shared" si="79"/>
        <v>#DIV/0!</v>
      </c>
      <c r="L275" s="15" t="e">
        <f t="shared" si="79"/>
        <v>#DIV/0!</v>
      </c>
      <c r="M275" s="15" t="e">
        <f t="shared" si="79"/>
        <v>#DIV/0!</v>
      </c>
      <c r="N275" s="15" t="e">
        <f t="shared" si="79"/>
        <v>#DIV/0!</v>
      </c>
      <c r="O275" s="15" t="e">
        <f t="shared" si="79"/>
        <v>#DIV/0!</v>
      </c>
      <c r="P275" s="15" t="e">
        <f t="shared" si="79"/>
        <v>#DIV/0!</v>
      </c>
      <c r="Q275" s="15" t="e">
        <f t="shared" si="79"/>
        <v>#DIV/0!</v>
      </c>
      <c r="R275" s="15" t="e">
        <f t="shared" si="79"/>
        <v>#DIV/0!</v>
      </c>
      <c r="S275" s="20" t="e">
        <f t="shared" si="79"/>
        <v>#DIV/0!</v>
      </c>
      <c r="T275" s="15" t="e">
        <f t="shared" si="79"/>
        <v>#DIV/0!</v>
      </c>
      <c r="U275" s="15" t="e">
        <f t="shared" si="79"/>
        <v>#DIV/0!</v>
      </c>
      <c r="V275" s="15" t="e">
        <f t="shared" si="79"/>
        <v>#DIV/0!</v>
      </c>
      <c r="W275" s="15" t="e">
        <f t="shared" si="79"/>
        <v>#DIV/0!</v>
      </c>
      <c r="X275" s="15" t="e">
        <f t="shared" si="79"/>
        <v>#DIV/0!</v>
      </c>
      <c r="Y275" s="15" t="e">
        <f t="shared" si="79"/>
        <v>#DIV/0!</v>
      </c>
      <c r="Z275" s="15" t="e">
        <f t="shared" si="79"/>
        <v>#DIV/0!</v>
      </c>
      <c r="AA275" s="15" t="e">
        <f t="shared" si="79"/>
        <v>#DIV/0!</v>
      </c>
      <c r="AB275" s="15" t="e">
        <f t="shared" si="79"/>
        <v>#DIV/0!</v>
      </c>
      <c r="AC275" s="15" t="e">
        <f t="shared" si="79"/>
        <v>#DIV/0!</v>
      </c>
      <c r="AD275" s="15" t="e">
        <f t="shared" si="79"/>
        <v>#DIV/0!</v>
      </c>
      <c r="AE275" s="15" t="e">
        <f t="shared" si="79"/>
        <v>#DIV/0!</v>
      </c>
      <c r="AF275" s="15" t="e">
        <f t="shared" si="79"/>
        <v>#DIV/0!</v>
      </c>
      <c r="AG275" s="15" t="e">
        <f t="shared" si="79"/>
        <v>#DIV/0!</v>
      </c>
      <c r="AH275" s="15" t="e">
        <f t="shared" si="79"/>
        <v>#DIV/0!</v>
      </c>
      <c r="AI275" s="21" t="e">
        <f t="shared" si="79"/>
        <v>#DIV/0!</v>
      </c>
    </row>
    <row r="276" spans="1:38" hidden="1" x14ac:dyDescent="0.4">
      <c r="A276" s="16" t="s">
        <v>27</v>
      </c>
      <c r="D276" s="10"/>
      <c r="E276" s="17" t="e">
        <f t="shared" ref="E276:AI276" si="80">(E274-D274)/D274</f>
        <v>#DIV/0!</v>
      </c>
      <c r="F276" s="17" t="e">
        <f t="shared" si="80"/>
        <v>#DIV/0!</v>
      </c>
      <c r="G276" s="17" t="e">
        <f t="shared" si="80"/>
        <v>#DIV/0!</v>
      </c>
      <c r="H276" s="17" t="e">
        <f t="shared" si="80"/>
        <v>#DIV/0!</v>
      </c>
      <c r="I276" s="17" t="e">
        <f t="shared" si="80"/>
        <v>#DIV/0!</v>
      </c>
      <c r="J276" s="17" t="e">
        <f t="shared" si="80"/>
        <v>#DIV/0!</v>
      </c>
      <c r="K276" s="17" t="e">
        <f t="shared" si="80"/>
        <v>#DIV/0!</v>
      </c>
      <c r="L276" s="17" t="e">
        <f t="shared" si="80"/>
        <v>#DIV/0!</v>
      </c>
      <c r="M276" s="17" t="e">
        <f t="shared" si="80"/>
        <v>#DIV/0!</v>
      </c>
      <c r="N276" s="17" t="e">
        <f t="shared" si="80"/>
        <v>#DIV/0!</v>
      </c>
      <c r="O276" s="17" t="e">
        <f t="shared" si="80"/>
        <v>#DIV/0!</v>
      </c>
      <c r="P276" s="17" t="e">
        <f t="shared" si="80"/>
        <v>#DIV/0!</v>
      </c>
      <c r="Q276" s="17" t="e">
        <f t="shared" si="80"/>
        <v>#DIV/0!</v>
      </c>
      <c r="R276" s="17" t="e">
        <f t="shared" si="80"/>
        <v>#DIV/0!</v>
      </c>
      <c r="S276" s="17" t="e">
        <f t="shared" si="80"/>
        <v>#DIV/0!</v>
      </c>
      <c r="T276" s="17" t="e">
        <f t="shared" si="80"/>
        <v>#DIV/0!</v>
      </c>
      <c r="U276" s="17" t="e">
        <f t="shared" si="80"/>
        <v>#DIV/0!</v>
      </c>
      <c r="V276" s="17" t="e">
        <f t="shared" si="80"/>
        <v>#DIV/0!</v>
      </c>
      <c r="W276" s="17" t="e">
        <f t="shared" si="80"/>
        <v>#DIV/0!</v>
      </c>
      <c r="X276" s="17" t="e">
        <f t="shared" si="80"/>
        <v>#DIV/0!</v>
      </c>
      <c r="Y276" s="17" t="e">
        <f t="shared" si="80"/>
        <v>#DIV/0!</v>
      </c>
      <c r="Z276" s="17" t="e">
        <f t="shared" si="80"/>
        <v>#DIV/0!</v>
      </c>
      <c r="AA276" s="17" t="e">
        <f t="shared" si="80"/>
        <v>#DIV/0!</v>
      </c>
      <c r="AB276" s="17" t="e">
        <f t="shared" si="80"/>
        <v>#DIV/0!</v>
      </c>
      <c r="AC276" s="17" t="e">
        <f t="shared" si="80"/>
        <v>#DIV/0!</v>
      </c>
      <c r="AD276" s="17" t="e">
        <f t="shared" si="80"/>
        <v>#DIV/0!</v>
      </c>
      <c r="AE276" s="17" t="e">
        <f t="shared" si="80"/>
        <v>#DIV/0!</v>
      </c>
      <c r="AF276" s="17" t="e">
        <f t="shared" si="80"/>
        <v>#DIV/0!</v>
      </c>
      <c r="AG276" s="17" t="e">
        <f t="shared" si="80"/>
        <v>#DIV/0!</v>
      </c>
      <c r="AH276" s="22" t="e">
        <f t="shared" si="80"/>
        <v>#DIV/0!</v>
      </c>
      <c r="AI276" s="23" t="e">
        <f t="shared" si="80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174</v>
      </c>
      <c r="B278" s="2" t="s">
        <v>175</v>
      </c>
      <c r="AI278" s="28"/>
    </row>
    <row r="279" spans="1:38" hidden="1" x14ac:dyDescent="0.4">
      <c r="A279" s="2" t="s">
        <v>176</v>
      </c>
      <c r="B279" s="2" t="s">
        <v>177</v>
      </c>
    </row>
    <row r="280" spans="1:38" hidden="1" x14ac:dyDescent="0.4">
      <c r="A280" s="2" t="s">
        <v>178</v>
      </c>
      <c r="B280" s="2" t="s">
        <v>179</v>
      </c>
    </row>
    <row r="283" spans="1:38" x14ac:dyDescent="0.4">
      <c r="A283" s="9" t="s">
        <v>180</v>
      </c>
    </row>
    <row r="284" spans="1:38" x14ac:dyDescent="0.4">
      <c r="A284" s="2" t="s">
        <v>67</v>
      </c>
    </row>
    <row r="285" spans="1:38" x14ac:dyDescent="0.4">
      <c r="A285" s="33" t="s">
        <v>181</v>
      </c>
      <c r="B285" s="6"/>
      <c r="C285" s="6"/>
    </row>
    <row r="286" spans="1:38" x14ac:dyDescent="0.4">
      <c r="A286" s="4" t="s">
        <v>182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1">D291+D292</f>
        <v>5.0784000000000003E-2</v>
      </c>
      <c r="E287" s="10">
        <f t="shared" si="81"/>
        <v>4.0272000000000002E-2</v>
      </c>
      <c r="F287" s="10">
        <f t="shared" si="81"/>
        <v>1.8575999999999999E-2</v>
      </c>
      <c r="G287" s="10">
        <f t="shared" si="81"/>
        <v>1.1328E-2</v>
      </c>
      <c r="H287" s="10">
        <f t="shared" si="81"/>
        <v>8.3999999999999995E-3</v>
      </c>
      <c r="I287" s="10">
        <f t="shared" si="81"/>
        <v>8.2559999999999995E-3</v>
      </c>
      <c r="J287" s="10">
        <f t="shared" si="81"/>
        <v>7.6319999999999999E-3</v>
      </c>
      <c r="K287" s="10">
        <f t="shared" si="81"/>
        <v>9.8399999999999998E-3</v>
      </c>
      <c r="L287" s="10">
        <f t="shared" si="81"/>
        <v>1.2144E-2</v>
      </c>
      <c r="M287" s="10">
        <f t="shared" si="81"/>
        <v>1.1232000000000001E-2</v>
      </c>
      <c r="N287" s="10">
        <f t="shared" si="81"/>
        <v>1.1136E-2</v>
      </c>
      <c r="O287" s="10">
        <f t="shared" si="81"/>
        <v>1.1808000000000001E-2</v>
      </c>
      <c r="P287" s="10">
        <f t="shared" si="81"/>
        <v>8.3999999999999995E-3</v>
      </c>
      <c r="Q287" s="10">
        <f t="shared" si="81"/>
        <v>7.5839999999999996E-3</v>
      </c>
      <c r="R287" s="10">
        <f t="shared" si="81"/>
        <v>7.0559999999999998E-3</v>
      </c>
      <c r="S287" s="10">
        <f t="shared" si="81"/>
        <v>5.424E-3</v>
      </c>
      <c r="T287" s="10">
        <f t="shared" si="81"/>
        <v>4.7999999999999996E-3</v>
      </c>
      <c r="U287" s="10">
        <f t="shared" si="81"/>
        <v>5.424E-3</v>
      </c>
      <c r="V287" s="10">
        <f t="shared" si="81"/>
        <v>5.1744E-3</v>
      </c>
      <c r="W287" s="10">
        <f t="shared" si="81"/>
        <v>2.1887999999999999E-3</v>
      </c>
      <c r="X287" s="10">
        <f t="shared" si="81"/>
        <v>1.8623999999999999E-3</v>
      </c>
      <c r="Y287" s="10">
        <f t="shared" si="81"/>
        <v>2.0255999999999998E-3</v>
      </c>
      <c r="Z287" s="10">
        <f t="shared" si="81"/>
        <v>1.8096E-3</v>
      </c>
      <c r="AA287" s="10">
        <f t="shared" si="81"/>
        <v>1.6608E-3</v>
      </c>
      <c r="AB287" s="10">
        <f t="shared" si="81"/>
        <v>1.3872000000000001E-3</v>
      </c>
      <c r="AC287" s="10">
        <f t="shared" si="81"/>
        <v>1.1471999999999999E-3</v>
      </c>
      <c r="AD287" s="10">
        <f t="shared" si="81"/>
        <v>1.0656000000000001E-3</v>
      </c>
      <c r="AE287" s="10">
        <f t="shared" si="81"/>
        <v>1.1712000000000001E-3</v>
      </c>
      <c r="AF287" s="10">
        <f t="shared" si="81"/>
        <v>1.0656000000000001E-3</v>
      </c>
      <c r="AG287" s="10">
        <f t="shared" si="81"/>
        <v>8.0159999999999997E-4</v>
      </c>
      <c r="AH287" s="10">
        <f t="shared" si="81"/>
        <v>8.1599999999999999E-4</v>
      </c>
      <c r="AI287" s="27">
        <f t="shared" si="81"/>
        <v>7.6646099999999997E-4</v>
      </c>
      <c r="AJ287" s="27">
        <f t="shared" si="81"/>
        <v>5.4816000000000001E-4</v>
      </c>
      <c r="AK287" s="27">
        <f t="shared" si="81"/>
        <v>5.1343000000000005E-4</v>
      </c>
      <c r="AL287" s="27">
        <f t="shared" si="81"/>
        <v>4.2252499999999998E-4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2">(E287-$D287)/$D287</f>
        <v>-0.20699432892249528</v>
      </c>
      <c r="F288" s="15">
        <f t="shared" si="82"/>
        <v>-0.63421550094517953</v>
      </c>
      <c r="G288" s="15">
        <f t="shared" si="82"/>
        <v>-0.77693761814744811</v>
      </c>
      <c r="H288" s="15">
        <f t="shared" si="82"/>
        <v>-0.83459357277882806</v>
      </c>
      <c r="I288" s="15">
        <f t="shared" si="82"/>
        <v>-0.83742911153119093</v>
      </c>
      <c r="J288" s="15">
        <f t="shared" si="82"/>
        <v>-0.84971644612476371</v>
      </c>
      <c r="K288" s="15">
        <f t="shared" si="82"/>
        <v>-0.80623818525519841</v>
      </c>
      <c r="L288" s="15">
        <f t="shared" si="82"/>
        <v>-0.76086956521739124</v>
      </c>
      <c r="M288" s="15">
        <f t="shared" si="82"/>
        <v>-0.77882797731568998</v>
      </c>
      <c r="N288" s="15">
        <f t="shared" si="82"/>
        <v>-0.78071833648393196</v>
      </c>
      <c r="O288" s="15">
        <f t="shared" si="82"/>
        <v>-0.76748582230623819</v>
      </c>
      <c r="P288" s="15">
        <f t="shared" si="82"/>
        <v>-0.83459357277882806</v>
      </c>
      <c r="Q288" s="15">
        <f t="shared" si="82"/>
        <v>-0.85066162570888471</v>
      </c>
      <c r="R288" s="15">
        <f t="shared" si="82"/>
        <v>-0.86105860113421551</v>
      </c>
      <c r="S288" s="20">
        <f t="shared" si="82"/>
        <v>-0.89319470699432901</v>
      </c>
      <c r="T288" s="15">
        <f t="shared" si="82"/>
        <v>-0.90548204158790169</v>
      </c>
      <c r="U288" s="15">
        <f t="shared" si="82"/>
        <v>-0.89319470699432901</v>
      </c>
      <c r="V288" s="15">
        <f t="shared" si="82"/>
        <v>-0.89810964083175804</v>
      </c>
      <c r="W288" s="15">
        <f t="shared" si="82"/>
        <v>-0.95689981096408327</v>
      </c>
      <c r="X288" s="15">
        <f t="shared" si="82"/>
        <v>-0.96332703213610582</v>
      </c>
      <c r="Y288" s="15">
        <f t="shared" si="82"/>
        <v>-0.96011342155009449</v>
      </c>
      <c r="Z288" s="15">
        <f t="shared" si="82"/>
        <v>-0.9643667296786389</v>
      </c>
      <c r="AA288" s="15">
        <f t="shared" si="82"/>
        <v>-0.96729678638941408</v>
      </c>
      <c r="AB288" s="15">
        <f t="shared" si="82"/>
        <v>-0.97268431001890365</v>
      </c>
      <c r="AC288" s="15">
        <f t="shared" si="82"/>
        <v>-0.9774102079395085</v>
      </c>
      <c r="AD288" s="15">
        <f t="shared" si="82"/>
        <v>-0.97901701323251422</v>
      </c>
      <c r="AE288" s="15">
        <f t="shared" si="82"/>
        <v>-0.97693761814744806</v>
      </c>
      <c r="AF288" s="15">
        <f t="shared" si="82"/>
        <v>-0.97901701323251422</v>
      </c>
      <c r="AG288" s="15">
        <f t="shared" si="82"/>
        <v>-0.98421550094517962</v>
      </c>
      <c r="AH288" s="15">
        <f t="shared" si="82"/>
        <v>-0.98393194706994336</v>
      </c>
      <c r="AI288" s="21">
        <f t="shared" si="82"/>
        <v>-0.98490743147448012</v>
      </c>
      <c r="AJ288" s="21">
        <f t="shared" si="82"/>
        <v>-0.98920604914933841</v>
      </c>
      <c r="AK288" s="21">
        <f t="shared" si="82"/>
        <v>-0.9898899259609325</v>
      </c>
      <c r="AL288" s="21">
        <f t="shared" si="82"/>
        <v>-0.99167995825456834</v>
      </c>
    </row>
    <row r="289" spans="1:38" x14ac:dyDescent="0.4">
      <c r="A289" s="16" t="s">
        <v>27</v>
      </c>
      <c r="D289" s="10"/>
      <c r="E289" s="17">
        <f t="shared" ref="E289:AL289" si="83">(E287-D287)/D287</f>
        <v>-0.20699432892249528</v>
      </c>
      <c r="F289" s="17">
        <f t="shared" si="83"/>
        <v>-0.53873659117997619</v>
      </c>
      <c r="G289" s="17">
        <f t="shared" si="83"/>
        <v>-0.39018087855297157</v>
      </c>
      <c r="H289" s="17">
        <f t="shared" si="83"/>
        <v>-0.25847457627118647</v>
      </c>
      <c r="I289" s="17">
        <f t="shared" si="83"/>
        <v>-1.7142857142857147E-2</v>
      </c>
      <c r="J289" s="17">
        <f t="shared" si="83"/>
        <v>-7.5581395348837163E-2</v>
      </c>
      <c r="K289" s="17">
        <f t="shared" si="83"/>
        <v>0.28930817610062892</v>
      </c>
      <c r="L289" s="17">
        <f t="shared" si="83"/>
        <v>0.23414634146341468</v>
      </c>
      <c r="M289" s="17">
        <f t="shared" si="83"/>
        <v>-7.5098814229248981E-2</v>
      </c>
      <c r="N289" s="17">
        <f t="shared" si="83"/>
        <v>-8.5470085470085999E-3</v>
      </c>
      <c r="O289" s="17">
        <f t="shared" si="83"/>
        <v>6.0344827586206962E-2</v>
      </c>
      <c r="P289" s="17">
        <f t="shared" si="83"/>
        <v>-0.28861788617886186</v>
      </c>
      <c r="Q289" s="17">
        <f t="shared" si="83"/>
        <v>-9.7142857142857142E-2</v>
      </c>
      <c r="R289" s="17">
        <f t="shared" si="83"/>
        <v>-6.9620253164556944E-2</v>
      </c>
      <c r="S289" s="17">
        <f t="shared" si="83"/>
        <v>-0.2312925170068027</v>
      </c>
      <c r="T289" s="17">
        <f t="shared" si="83"/>
        <v>-0.1150442477876107</v>
      </c>
      <c r="U289" s="17">
        <f t="shared" si="83"/>
        <v>0.13000000000000009</v>
      </c>
      <c r="V289" s="17">
        <f t="shared" si="83"/>
        <v>-4.6017699115044247E-2</v>
      </c>
      <c r="W289" s="17">
        <f t="shared" si="83"/>
        <v>-0.57699443413729135</v>
      </c>
      <c r="X289" s="17">
        <f t="shared" si="83"/>
        <v>-0.14912280701754382</v>
      </c>
      <c r="Y289" s="17">
        <f t="shared" si="83"/>
        <v>8.7628865979381368E-2</v>
      </c>
      <c r="Z289" s="17">
        <f t="shared" si="83"/>
        <v>-0.10663507109004731</v>
      </c>
      <c r="AA289" s="17">
        <f t="shared" si="83"/>
        <v>-8.2228116710875293E-2</v>
      </c>
      <c r="AB289" s="17">
        <f t="shared" si="83"/>
        <v>-0.16473988439306353</v>
      </c>
      <c r="AC289" s="17">
        <f t="shared" si="83"/>
        <v>-0.1730103806228375</v>
      </c>
      <c r="AD289" s="17">
        <f t="shared" si="83"/>
        <v>-7.112970711297055E-2</v>
      </c>
      <c r="AE289" s="17">
        <f t="shared" si="83"/>
        <v>9.9099099099099058E-2</v>
      </c>
      <c r="AF289" s="17">
        <f t="shared" si="83"/>
        <v>-9.016393442622947E-2</v>
      </c>
      <c r="AG289" s="17">
        <f t="shared" si="83"/>
        <v>-0.24774774774774785</v>
      </c>
      <c r="AH289" s="22">
        <f t="shared" si="83"/>
        <v>1.7964071856287456E-2</v>
      </c>
      <c r="AI289" s="23">
        <f t="shared" si="83"/>
        <v>-6.070955882352945E-2</v>
      </c>
      <c r="AJ289" s="23">
        <f t="shared" si="83"/>
        <v>-0.28481683999577273</v>
      </c>
      <c r="AK289" s="23">
        <f t="shared" si="83"/>
        <v>-6.3357413893753572E-2</v>
      </c>
      <c r="AL289" s="23">
        <f t="shared" si="83"/>
        <v>-0.17705432093956344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x14ac:dyDescent="0.4">
      <c r="A291" s="2" t="s">
        <v>183</v>
      </c>
      <c r="B291" s="2" t="s">
        <v>184</v>
      </c>
      <c r="D291" s="2">
        <v>5.0784000000000003E-2</v>
      </c>
      <c r="E291" s="2">
        <v>4.0272000000000002E-2</v>
      </c>
      <c r="F291" s="2">
        <v>1.8575999999999999E-2</v>
      </c>
      <c r="G291" s="2">
        <v>1.1328E-2</v>
      </c>
      <c r="H291" s="2">
        <v>8.3999999999999995E-3</v>
      </c>
      <c r="I291" s="2">
        <v>8.2559999999999995E-3</v>
      </c>
      <c r="J291" s="2">
        <v>7.6319999999999999E-3</v>
      </c>
      <c r="K291" s="2">
        <v>9.8399999999999998E-3</v>
      </c>
      <c r="L291" s="2">
        <v>1.2144E-2</v>
      </c>
      <c r="M291" s="2">
        <v>1.1232000000000001E-2</v>
      </c>
      <c r="N291" s="2">
        <v>1.1136E-2</v>
      </c>
      <c r="O291" s="2">
        <v>1.1808000000000001E-2</v>
      </c>
      <c r="P291" s="2">
        <v>8.3999999999999995E-3</v>
      </c>
      <c r="Q291" s="2">
        <v>7.5839999999999996E-3</v>
      </c>
      <c r="R291" s="2">
        <v>7.0559999999999998E-3</v>
      </c>
      <c r="S291" s="2">
        <v>5.424E-3</v>
      </c>
      <c r="T291" s="2">
        <v>4.7999999999999996E-3</v>
      </c>
      <c r="U291" s="2">
        <v>5.424E-3</v>
      </c>
      <c r="V291" s="2">
        <v>5.1744E-3</v>
      </c>
      <c r="W291" s="2">
        <v>2.1887999999999999E-3</v>
      </c>
      <c r="X291" s="2">
        <v>1.8623999999999999E-3</v>
      </c>
      <c r="Y291" s="2">
        <v>2.0255999999999998E-3</v>
      </c>
      <c r="Z291" s="2">
        <v>1.8096E-3</v>
      </c>
      <c r="AA291" s="2">
        <v>1.6608E-3</v>
      </c>
      <c r="AB291" s="2">
        <v>1.3872000000000001E-3</v>
      </c>
      <c r="AC291" s="2">
        <v>1.1471999999999999E-3</v>
      </c>
      <c r="AD291" s="2">
        <v>1.0656000000000001E-3</v>
      </c>
      <c r="AE291" s="2">
        <v>1.1712000000000001E-3</v>
      </c>
      <c r="AF291" s="2">
        <v>1.0656000000000001E-3</v>
      </c>
      <c r="AG291" s="2">
        <v>8.0159999999999997E-4</v>
      </c>
      <c r="AH291" s="2">
        <v>8.1599999999999999E-4</v>
      </c>
      <c r="AI291" s="2">
        <v>7.6646099999999997E-4</v>
      </c>
      <c r="AJ291" s="2">
        <v>5.4816000000000001E-4</v>
      </c>
      <c r="AK291" s="2">
        <v>5.1343000000000005E-4</v>
      </c>
      <c r="AL291" s="2">
        <v>4.2252499999999998E-4</v>
      </c>
    </row>
    <row r="292" spans="1:38" hidden="1" x14ac:dyDescent="0.4">
      <c r="A292" s="2" t="s">
        <v>185</v>
      </c>
      <c r="B292" s="2" t="s">
        <v>186</v>
      </c>
      <c r="C292" s="26"/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187</v>
      </c>
    </row>
    <row r="296" spans="1:38" x14ac:dyDescent="0.4">
      <c r="A296" s="2" t="s">
        <v>67</v>
      </c>
    </row>
    <row r="297" spans="1:38" x14ac:dyDescent="0.4">
      <c r="A297" s="33" t="s">
        <v>188</v>
      </c>
      <c r="B297" s="6"/>
      <c r="C297" s="6"/>
    </row>
    <row r="298" spans="1:38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4">D304</f>
        <v>4.7904440849136105E-4</v>
      </c>
      <c r="E299" s="10">
        <f t="shared" si="84"/>
        <v>7.3167479306889482E-4</v>
      </c>
      <c r="F299" s="10">
        <f t="shared" si="84"/>
        <v>1.382317198631788E-4</v>
      </c>
      <c r="G299" s="10">
        <f t="shared" si="84"/>
        <v>6.6732554416707013E-5</v>
      </c>
      <c r="H299" s="10">
        <f t="shared" si="84"/>
        <v>1.048654426548253E-4</v>
      </c>
      <c r="I299" s="10">
        <f t="shared" si="84"/>
        <v>9.5332220595295734E-5</v>
      </c>
      <c r="J299" s="10">
        <f t="shared" si="84"/>
        <v>1.3346510883341403E-4</v>
      </c>
      <c r="K299" s="10">
        <f t="shared" si="84"/>
        <v>1.5253155295247316E-4</v>
      </c>
      <c r="L299" s="10">
        <f t="shared" si="84"/>
        <v>2.3594724597335694E-4</v>
      </c>
      <c r="M299" s="10">
        <f t="shared" si="84"/>
        <v>2.0973088530965061E-4</v>
      </c>
      <c r="N299" s="10">
        <f t="shared" si="84"/>
        <v>1.6087312225456153E-4</v>
      </c>
      <c r="O299" s="10">
        <f t="shared" si="84"/>
        <v>1.2023014750000001E-4</v>
      </c>
      <c r="P299" s="10">
        <f t="shared" si="84"/>
        <v>1.9281618189999998E-4</v>
      </c>
      <c r="Q299" s="10">
        <f t="shared" si="84"/>
        <v>3.4620696575000004E-4</v>
      </c>
      <c r="R299" s="10">
        <f t="shared" si="84"/>
        <v>4.3739147600000002E-4</v>
      </c>
      <c r="S299" s="10">
        <f t="shared" si="84"/>
        <v>4.9687339565000006E-4</v>
      </c>
      <c r="T299" s="10">
        <f t="shared" si="84"/>
        <v>4.1601057935000002E-4</v>
      </c>
      <c r="U299" s="10">
        <f t="shared" si="84"/>
        <v>6.2731240046999992E-4</v>
      </c>
      <c r="V299" s="10">
        <f t="shared" si="84"/>
        <v>6.1375084153000002E-4</v>
      </c>
      <c r="W299" s="10">
        <f t="shared" si="84"/>
        <v>3.34735464E-4</v>
      </c>
      <c r="X299" s="10">
        <f t="shared" si="84"/>
        <v>3.5791911010000003E-4</v>
      </c>
      <c r="Y299" s="10">
        <f t="shared" si="84"/>
        <v>3.2444115000000002E-4</v>
      </c>
      <c r="Z299" s="10">
        <f t="shared" si="84"/>
        <v>3.4216435000000001E-4</v>
      </c>
      <c r="AA299" s="10">
        <f t="shared" si="84"/>
        <v>3.4134030598274997E-4</v>
      </c>
      <c r="AB299" s="10">
        <f t="shared" si="84"/>
        <v>3.5417155200000004E-4</v>
      </c>
      <c r="AC299" s="10">
        <f t="shared" si="84"/>
        <v>3.1833423839999997E-4</v>
      </c>
      <c r="AD299" s="10">
        <f t="shared" si="84"/>
        <v>2.8335839999999997E-4</v>
      </c>
      <c r="AE299" s="10">
        <f t="shared" si="84"/>
        <v>3.022368E-4</v>
      </c>
      <c r="AF299" s="10">
        <f t="shared" si="84"/>
        <v>2.8545600000000001E-4</v>
      </c>
      <c r="AG299" s="10">
        <f t="shared" si="84"/>
        <v>3.1582559999999998E-4</v>
      </c>
      <c r="AH299" s="10">
        <f t="shared" si="84"/>
        <v>4.2809280000000004E-4</v>
      </c>
      <c r="AI299" s="10">
        <f t="shared" si="84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5">(E299-$D299)/$D299</f>
        <v>0.52736318407960214</v>
      </c>
      <c r="F300" s="15">
        <f t="shared" si="85"/>
        <v>-0.71144278606965183</v>
      </c>
      <c r="G300" s="15">
        <f t="shared" si="85"/>
        <v>-0.8606965174129354</v>
      </c>
      <c r="H300" s="15">
        <f t="shared" si="85"/>
        <v>-0.78109452736318408</v>
      </c>
      <c r="I300" s="15">
        <f t="shared" si="85"/>
        <v>-0.80099502487562191</v>
      </c>
      <c r="J300" s="15">
        <f t="shared" si="85"/>
        <v>-0.72139303482587069</v>
      </c>
      <c r="K300" s="15">
        <f t="shared" si="85"/>
        <v>-0.68159203980099503</v>
      </c>
      <c r="L300" s="15">
        <f t="shared" si="85"/>
        <v>-0.5074626865671642</v>
      </c>
      <c r="M300" s="15">
        <f t="shared" si="85"/>
        <v>-0.56218905472636815</v>
      </c>
      <c r="N300" s="15">
        <f t="shared" si="85"/>
        <v>-0.66417910447761197</v>
      </c>
      <c r="O300" s="15">
        <f t="shared" si="85"/>
        <v>-0.74902087286930896</v>
      </c>
      <c r="P300" s="15">
        <f t="shared" si="85"/>
        <v>-0.59749831438962053</v>
      </c>
      <c r="Q300" s="15">
        <f t="shared" si="85"/>
        <v>-0.27729671902382003</v>
      </c>
      <c r="R300" s="15">
        <f t="shared" si="85"/>
        <v>-8.6950044198485163E-2</v>
      </c>
      <c r="S300" s="20">
        <f t="shared" si="85"/>
        <v>3.7217817059565034E-2</v>
      </c>
      <c r="T300" s="15">
        <f t="shared" si="85"/>
        <v>-0.13158243374527931</v>
      </c>
      <c r="U300" s="15">
        <f t="shared" si="85"/>
        <v>0.30950782297109874</v>
      </c>
      <c r="V300" s="15">
        <f t="shared" si="85"/>
        <v>0.28119821597096928</v>
      </c>
      <c r="W300" s="15">
        <f t="shared" si="85"/>
        <v>-0.30124335433916971</v>
      </c>
      <c r="X300" s="15">
        <f t="shared" si="85"/>
        <v>-0.25284774489450151</v>
      </c>
      <c r="Y300" s="15">
        <f t="shared" si="85"/>
        <v>-0.32273262301139893</v>
      </c>
      <c r="Z300" s="15">
        <f t="shared" si="85"/>
        <v>-0.28573563549657732</v>
      </c>
      <c r="AA300" s="15">
        <f t="shared" si="85"/>
        <v>-0.28745581843294682</v>
      </c>
      <c r="AB300" s="15">
        <f t="shared" si="85"/>
        <v>-0.26067073172739669</v>
      </c>
      <c r="AC300" s="15">
        <f t="shared" si="85"/>
        <v>-0.33548073465147077</v>
      </c>
      <c r="AD300" s="15">
        <f t="shared" si="85"/>
        <v>-0.40849241745171111</v>
      </c>
      <c r="AE300" s="15">
        <f t="shared" si="85"/>
        <v>-0.36908396248309316</v>
      </c>
      <c r="AF300" s="15">
        <f t="shared" si="85"/>
        <v>-0.40411370023297571</v>
      </c>
      <c r="AG300" s="15">
        <f t="shared" si="85"/>
        <v>-0.34071749006606872</v>
      </c>
      <c r="AH300" s="15">
        <f t="shared" si="85"/>
        <v>-0.10636092935897373</v>
      </c>
      <c r="AI300" s="21">
        <f t="shared" si="85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6">(E299-D299)/D299</f>
        <v>0.52736318407960214</v>
      </c>
      <c r="F301" s="17">
        <f t="shared" si="86"/>
        <v>-0.81107491856677527</v>
      </c>
      <c r="G301" s="17">
        <f t="shared" si="86"/>
        <v>-0.51724137931034475</v>
      </c>
      <c r="H301" s="17">
        <f t="shared" si="86"/>
        <v>0.5714285714285714</v>
      </c>
      <c r="I301" s="17">
        <f t="shared" si="86"/>
        <v>-9.090909090909087E-2</v>
      </c>
      <c r="J301" s="17">
        <f t="shared" si="86"/>
        <v>0.39999999999999997</v>
      </c>
      <c r="K301" s="17">
        <f t="shared" si="86"/>
        <v>0.14285714285714279</v>
      </c>
      <c r="L301" s="17">
        <f t="shared" si="86"/>
        <v>0.54687500000000011</v>
      </c>
      <c r="M301" s="17">
        <f t="shared" si="86"/>
        <v>-0.11111111111111113</v>
      </c>
      <c r="N301" s="17">
        <f t="shared" si="86"/>
        <v>-0.23295454545454555</v>
      </c>
      <c r="O301" s="17">
        <f t="shared" si="86"/>
        <v>-0.25263993254416423</v>
      </c>
      <c r="P301" s="17">
        <f t="shared" si="86"/>
        <v>0.60372573692467568</v>
      </c>
      <c r="Q301" s="17">
        <f t="shared" si="86"/>
        <v>0.79552858239643465</v>
      </c>
      <c r="R301" s="17">
        <f t="shared" si="86"/>
        <v>0.26338150086744744</v>
      </c>
      <c r="S301" s="17">
        <f t="shared" si="86"/>
        <v>0.13599240706282087</v>
      </c>
      <c r="T301" s="17">
        <f t="shared" si="86"/>
        <v>-0.16274330042206606</v>
      </c>
      <c r="U301" s="17">
        <f t="shared" si="86"/>
        <v>0.50792415291493453</v>
      </c>
      <c r="V301" s="17">
        <f t="shared" si="86"/>
        <v>-2.1618509262433208E-2</v>
      </c>
      <c r="W301" s="17">
        <f t="shared" si="86"/>
        <v>-0.4546069164393346</v>
      </c>
      <c r="X301" s="17">
        <f t="shared" si="86"/>
        <v>6.9259605250550998E-2</v>
      </c>
      <c r="Y301" s="17">
        <f t="shared" si="86"/>
        <v>-9.3534989206490005E-2</v>
      </c>
      <c r="Z301" s="17">
        <f t="shared" si="86"/>
        <v>5.4626856056945894E-2</v>
      </c>
      <c r="AA301" s="17">
        <f t="shared" si="86"/>
        <v>-2.4083280951099689E-3</v>
      </c>
      <c r="AB301" s="17">
        <f t="shared" si="86"/>
        <v>3.7590773173732703E-2</v>
      </c>
      <c r="AC301" s="17">
        <f t="shared" si="86"/>
        <v>-0.10118631323613497</v>
      </c>
      <c r="AD301" s="17">
        <f t="shared" si="86"/>
        <v>-0.10987143128491078</v>
      </c>
      <c r="AE301" s="17">
        <f t="shared" si="86"/>
        <v>6.6623752816221557E-2</v>
      </c>
      <c r="AF301" s="17">
        <f t="shared" si="86"/>
        <v>-5.5522027761013837E-2</v>
      </c>
      <c r="AG301" s="17">
        <f t="shared" si="86"/>
        <v>0.10638977635782736</v>
      </c>
      <c r="AH301" s="22">
        <f t="shared" si="86"/>
        <v>0.35547213398787197</v>
      </c>
      <c r="AI301" s="23">
        <f t="shared" si="86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190</v>
      </c>
      <c r="B303" s="2" t="s">
        <v>191</v>
      </c>
      <c r="AI303" s="28"/>
    </row>
    <row r="304" spans="1:38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194</v>
      </c>
    </row>
    <row r="308" spans="1:38" x14ac:dyDescent="0.4">
      <c r="A308" s="2" t="s">
        <v>67</v>
      </c>
    </row>
    <row r="309" spans="1:38" x14ac:dyDescent="0.4">
      <c r="A309" s="6" t="s">
        <v>195</v>
      </c>
      <c r="B309" s="6"/>
      <c r="C309" s="6"/>
    </row>
    <row r="310" spans="1:38" x14ac:dyDescent="0.4">
      <c r="A310" s="6" t="s">
        <v>196</v>
      </c>
      <c r="B310" s="6"/>
      <c r="C310" s="6"/>
    </row>
    <row r="311" spans="1:38" x14ac:dyDescent="0.4">
      <c r="A311" s="6" t="s">
        <v>197</v>
      </c>
      <c r="B311" s="6"/>
      <c r="C311" s="6"/>
    </row>
    <row r="312" spans="1:38" x14ac:dyDescent="0.4">
      <c r="A312" s="6" t="s">
        <v>198</v>
      </c>
      <c r="B312" s="6"/>
      <c r="C312" s="6"/>
    </row>
    <row r="313" spans="1:38" x14ac:dyDescent="0.4">
      <c r="A313" s="6" t="s">
        <v>199</v>
      </c>
      <c r="B313" s="6"/>
      <c r="C313" s="6"/>
    </row>
    <row r="314" spans="1:38" x14ac:dyDescent="0.4">
      <c r="A314" s="6" t="s">
        <v>200</v>
      </c>
      <c r="B314" s="6"/>
      <c r="C314" s="6"/>
    </row>
    <row r="315" spans="1:38" x14ac:dyDescent="0.4">
      <c r="A315" s="6" t="s">
        <v>201</v>
      </c>
      <c r="B315" s="6"/>
      <c r="C315" s="6"/>
    </row>
    <row r="316" spans="1:38" hidden="1" x14ac:dyDescent="0.4">
      <c r="A316" s="2" t="s">
        <v>36</v>
      </c>
      <c r="D316" s="10">
        <f t="shared" ref="D316:AL316" si="87">D326</f>
        <v>0</v>
      </c>
      <c r="E316" s="10">
        <f t="shared" si="87"/>
        <v>0</v>
      </c>
      <c r="F316" s="10">
        <f t="shared" si="87"/>
        <v>0</v>
      </c>
      <c r="G316" s="10">
        <f t="shared" si="87"/>
        <v>0</v>
      </c>
      <c r="H316" s="10">
        <f t="shared" si="87"/>
        <v>0</v>
      </c>
      <c r="I316" s="10">
        <f t="shared" si="87"/>
        <v>0</v>
      </c>
      <c r="J316" s="10">
        <f t="shared" si="87"/>
        <v>0</v>
      </c>
      <c r="K316" s="10">
        <f t="shared" si="87"/>
        <v>0</v>
      </c>
      <c r="L316" s="10">
        <f t="shared" si="87"/>
        <v>0</v>
      </c>
      <c r="M316" s="10">
        <f t="shared" si="87"/>
        <v>0</v>
      </c>
      <c r="N316" s="10">
        <f t="shared" si="87"/>
        <v>0</v>
      </c>
      <c r="O316" s="10">
        <f t="shared" si="87"/>
        <v>0</v>
      </c>
      <c r="P316" s="10">
        <f t="shared" si="87"/>
        <v>0</v>
      </c>
      <c r="Q316" s="10">
        <f t="shared" si="87"/>
        <v>0</v>
      </c>
      <c r="R316" s="10">
        <f t="shared" si="87"/>
        <v>0</v>
      </c>
      <c r="S316" s="10">
        <f t="shared" si="87"/>
        <v>0</v>
      </c>
      <c r="T316" s="10">
        <f t="shared" si="87"/>
        <v>0</v>
      </c>
      <c r="U316" s="10">
        <f t="shared" si="87"/>
        <v>0</v>
      </c>
      <c r="V316" s="10">
        <f t="shared" si="87"/>
        <v>0</v>
      </c>
      <c r="W316" s="10">
        <f t="shared" si="87"/>
        <v>0</v>
      </c>
      <c r="X316" s="10">
        <f t="shared" si="87"/>
        <v>0</v>
      </c>
      <c r="Y316" s="10">
        <f t="shared" si="87"/>
        <v>0</v>
      </c>
      <c r="Z316" s="10">
        <f t="shared" si="87"/>
        <v>0</v>
      </c>
      <c r="AA316" s="10">
        <f t="shared" si="87"/>
        <v>0</v>
      </c>
      <c r="AB316" s="10">
        <f t="shared" si="87"/>
        <v>0</v>
      </c>
      <c r="AC316" s="10">
        <f t="shared" si="87"/>
        <v>0</v>
      </c>
      <c r="AD316" s="10">
        <f t="shared" si="87"/>
        <v>0</v>
      </c>
      <c r="AE316" s="10">
        <f t="shared" si="87"/>
        <v>0</v>
      </c>
      <c r="AF316" s="10">
        <f t="shared" si="87"/>
        <v>0</v>
      </c>
      <c r="AG316" s="10">
        <f t="shared" si="87"/>
        <v>0</v>
      </c>
      <c r="AH316" s="10">
        <f t="shared" si="87"/>
        <v>0</v>
      </c>
      <c r="AI316" s="10">
        <f t="shared" si="87"/>
        <v>0</v>
      </c>
      <c r="AJ316" s="10">
        <f t="shared" si="87"/>
        <v>0</v>
      </c>
      <c r="AK316" s="10">
        <f t="shared" si="87"/>
        <v>0</v>
      </c>
      <c r="AL316" s="10">
        <f t="shared" si="87"/>
        <v>0</v>
      </c>
    </row>
    <row r="317" spans="1:38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L318" si="88">(T316-S316)/S316</f>
        <v>#DIV/0!</v>
      </c>
      <c r="U318" s="17" t="e">
        <f t="shared" si="88"/>
        <v>#DIV/0!</v>
      </c>
      <c r="V318" s="17" t="e">
        <f t="shared" si="88"/>
        <v>#DIV/0!</v>
      </c>
      <c r="W318" s="17" t="e">
        <f t="shared" si="88"/>
        <v>#DIV/0!</v>
      </c>
      <c r="X318" s="17" t="e">
        <f t="shared" si="88"/>
        <v>#DIV/0!</v>
      </c>
      <c r="Y318" s="17" t="e">
        <f t="shared" si="88"/>
        <v>#DIV/0!</v>
      </c>
      <c r="Z318" s="17" t="e">
        <f t="shared" si="88"/>
        <v>#DIV/0!</v>
      </c>
      <c r="AA318" s="17" t="e">
        <f t="shared" si="88"/>
        <v>#DIV/0!</v>
      </c>
      <c r="AB318" s="17" t="e">
        <f t="shared" si="88"/>
        <v>#DIV/0!</v>
      </c>
      <c r="AC318" s="17" t="e">
        <f t="shared" si="88"/>
        <v>#DIV/0!</v>
      </c>
      <c r="AD318" s="17" t="e">
        <f t="shared" si="88"/>
        <v>#DIV/0!</v>
      </c>
      <c r="AE318" s="17" t="e">
        <f t="shared" si="88"/>
        <v>#DIV/0!</v>
      </c>
      <c r="AF318" s="17" t="e">
        <f t="shared" si="88"/>
        <v>#DIV/0!</v>
      </c>
      <c r="AG318" s="17" t="e">
        <f t="shared" si="88"/>
        <v>#DIV/0!</v>
      </c>
      <c r="AH318" s="22" t="e">
        <f t="shared" si="88"/>
        <v>#DIV/0!</v>
      </c>
      <c r="AI318" s="23" t="e">
        <f t="shared" si="88"/>
        <v>#DIV/0!</v>
      </c>
      <c r="AJ318" s="23" t="e">
        <f t="shared" si="88"/>
        <v>#DIV/0!</v>
      </c>
      <c r="AK318" s="23" t="e">
        <f t="shared" si="88"/>
        <v>#DIV/0!</v>
      </c>
      <c r="AL318" s="23" t="e">
        <f t="shared" si="88"/>
        <v>#DIV/0!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8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8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8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8" hidden="1" x14ac:dyDescent="0.4">
      <c r="A325" s="2" t="s">
        <v>213</v>
      </c>
      <c r="B325" s="2" t="s">
        <v>214</v>
      </c>
    </row>
    <row r="326" spans="1:38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</row>
    <row r="329" spans="1:38" x14ac:dyDescent="0.4">
      <c r="A329" s="9" t="s">
        <v>217</v>
      </c>
    </row>
    <row r="330" spans="1:38" x14ac:dyDescent="0.4">
      <c r="A330" s="2" t="s">
        <v>67</v>
      </c>
    </row>
    <row r="331" spans="1:38" x14ac:dyDescent="0.4">
      <c r="A331" s="33" t="s">
        <v>218</v>
      </c>
      <c r="B331" s="33"/>
      <c r="C331" s="33"/>
    </row>
    <row r="332" spans="1:38" x14ac:dyDescent="0.4">
      <c r="A332" s="33" t="s">
        <v>219</v>
      </c>
      <c r="B332" s="33"/>
      <c r="C332" s="33"/>
    </row>
    <row r="333" spans="1:38" x14ac:dyDescent="0.4">
      <c r="A333" s="33" t="s">
        <v>220</v>
      </c>
      <c r="B333" s="33"/>
      <c r="C333" s="33"/>
    </row>
    <row r="334" spans="1:38" x14ac:dyDescent="0.4">
      <c r="A334" s="33" t="s">
        <v>221</v>
      </c>
      <c r="B334" s="33"/>
      <c r="C334" s="33"/>
    </row>
    <row r="335" spans="1:38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hidden="1" x14ac:dyDescent="0.4">
      <c r="A355" s="14" t="s">
        <v>26</v>
      </c>
      <c r="B355" s="14"/>
      <c r="C355" s="14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</row>
    <row r="356" spans="1:35" hidden="1" x14ac:dyDescent="0.4">
      <c r="A356" s="16" t="s">
        <v>27</v>
      </c>
      <c r="D356" s="10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hidden="1" x14ac:dyDescent="0.4">
      <c r="A370" s="2" t="s">
        <v>324</v>
      </c>
      <c r="B370" s="2" t="s">
        <v>325</v>
      </c>
    </row>
    <row r="371" spans="1:38" x14ac:dyDescent="0.4"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5"/>
    </row>
    <row r="373" spans="1:38" x14ac:dyDescent="0.4">
      <c r="A373" s="9" t="s">
        <v>261</v>
      </c>
    </row>
    <row r="374" spans="1:38" x14ac:dyDescent="0.4">
      <c r="A374" s="2" t="s">
        <v>67</v>
      </c>
    </row>
    <row r="375" spans="1:38" x14ac:dyDescent="0.4">
      <c r="A375" s="4" t="s">
        <v>262</v>
      </c>
      <c r="B375" s="4"/>
      <c r="C375" s="4"/>
    </row>
    <row r="376" spans="1:38" x14ac:dyDescent="0.4">
      <c r="A376" s="33" t="s">
        <v>303</v>
      </c>
      <c r="B376" s="6"/>
      <c r="C376" s="6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</row>
    <row r="377" spans="1:38" x14ac:dyDescent="0.4">
      <c r="A377" s="33" t="s">
        <v>263</v>
      </c>
      <c r="B377" s="6"/>
      <c r="C377" s="6"/>
    </row>
    <row r="378" spans="1:38" x14ac:dyDescent="0.4">
      <c r="A378" s="2" t="s">
        <v>36</v>
      </c>
      <c r="D378" s="10">
        <f t="shared" ref="D378:AL378" si="89">D383+D385+D386+D388</f>
        <v>5.2947554000000002E-5</v>
      </c>
      <c r="E378" s="10">
        <f t="shared" si="89"/>
        <v>5.2947554000000002E-5</v>
      </c>
      <c r="F378" s="10">
        <f t="shared" si="89"/>
        <v>1.48803757E-5</v>
      </c>
      <c r="G378" s="10">
        <f t="shared" si="89"/>
        <v>4.4456374839999998E-5</v>
      </c>
      <c r="H378" s="10">
        <f t="shared" si="89"/>
        <v>1.4196141999999999E-5</v>
      </c>
      <c r="I378" s="10">
        <f t="shared" si="89"/>
        <v>5.01558667E-5</v>
      </c>
      <c r="J378" s="10">
        <f t="shared" si="89"/>
        <v>1.7316220300000002E-5</v>
      </c>
      <c r="K378" s="10">
        <f t="shared" si="89"/>
        <v>1.7838192E-5</v>
      </c>
      <c r="L378" s="10">
        <f t="shared" si="89"/>
        <v>2.2812496999999997E-5</v>
      </c>
      <c r="M378" s="10">
        <f t="shared" si="89"/>
        <v>9.8023079999999995E-6</v>
      </c>
      <c r="N378" s="10">
        <f t="shared" si="89"/>
        <v>2.25521E-5</v>
      </c>
      <c r="O378" s="10">
        <f t="shared" si="89"/>
        <v>3.30235E-5</v>
      </c>
      <c r="P378" s="10">
        <f t="shared" si="89"/>
        <v>2.7898419999999998E-5</v>
      </c>
      <c r="Q378" s="10">
        <f t="shared" si="89"/>
        <v>7.3464640000000004E-5</v>
      </c>
      <c r="R378" s="10">
        <f t="shared" si="89"/>
        <v>3.87902E-5</v>
      </c>
      <c r="S378" s="10">
        <f t="shared" si="89"/>
        <v>7.7113300000000013E-5</v>
      </c>
      <c r="T378" s="10">
        <f t="shared" si="89"/>
        <v>6.9353399999999999E-5</v>
      </c>
      <c r="U378" s="10">
        <f t="shared" si="89"/>
        <v>2.4390700000000003E-5</v>
      </c>
      <c r="V378" s="10">
        <f t="shared" si="89"/>
        <v>2.7855159999999998E-5</v>
      </c>
      <c r="W378" s="10">
        <f t="shared" si="89"/>
        <v>3.0126040000000002E-5</v>
      </c>
      <c r="X378" s="10">
        <f t="shared" si="89"/>
        <v>4.4103999999999997E-5</v>
      </c>
      <c r="Y378" s="10">
        <f t="shared" si="89"/>
        <v>9.6782209119999999E-5</v>
      </c>
      <c r="Z378" s="10">
        <f t="shared" si="89"/>
        <v>2.1179703149999999E-5</v>
      </c>
      <c r="AA378" s="10">
        <f t="shared" si="89"/>
        <v>1.5626050999999999E-5</v>
      </c>
      <c r="AB378" s="10">
        <f t="shared" si="89"/>
        <v>3.9171060500000004E-5</v>
      </c>
      <c r="AC378" s="10">
        <f t="shared" si="89"/>
        <v>1.2036157619999999E-4</v>
      </c>
      <c r="AD378" s="10">
        <f t="shared" si="89"/>
        <v>2.0495309700000003E-5</v>
      </c>
      <c r="AE378" s="10">
        <f t="shared" si="89"/>
        <v>3.4247575600000002E-5</v>
      </c>
      <c r="AF378" s="10">
        <f t="shared" si="89"/>
        <v>2.6539789100000004E-5</v>
      </c>
      <c r="AG378" s="10">
        <f t="shared" si="89"/>
        <v>4.7690782600000001E-5</v>
      </c>
      <c r="AH378" s="10">
        <f t="shared" si="89"/>
        <v>6.5394284700000003E-5</v>
      </c>
      <c r="AI378" s="10">
        <f t="shared" si="89"/>
        <v>8.9543295200000003E-5</v>
      </c>
      <c r="AJ378" s="10">
        <f t="shared" si="89"/>
        <v>7.9752534100000004E-5</v>
      </c>
      <c r="AK378" s="10">
        <f t="shared" si="89"/>
        <v>7.1223795600000003E-5</v>
      </c>
      <c r="AL378" s="10">
        <f t="shared" si="89"/>
        <v>7.6099607500000003E-5</v>
      </c>
    </row>
    <row r="379" spans="1:38" x14ac:dyDescent="0.4">
      <c r="A379" s="14" t="s">
        <v>26</v>
      </c>
      <c r="B379" s="14"/>
      <c r="C379" s="14"/>
      <c r="D379" s="14"/>
      <c r="E379" s="15">
        <f t="shared" ref="E379:AL379" si="90">(E378-$D378)/$D378</f>
        <v>0</v>
      </c>
      <c r="F379" s="15">
        <f t="shared" si="90"/>
        <v>-0.71896009209415035</v>
      </c>
      <c r="G379" s="15">
        <f t="shared" si="90"/>
        <v>-0.1603696208516073</v>
      </c>
      <c r="H379" s="15">
        <f t="shared" si="90"/>
        <v>-0.73188294968262368</v>
      </c>
      <c r="I379" s="15">
        <f t="shared" si="90"/>
        <v>-5.2725519671786944E-2</v>
      </c>
      <c r="J379" s="15">
        <f t="shared" si="90"/>
        <v>-0.67295523604357632</v>
      </c>
      <c r="K379" s="15">
        <f t="shared" si="90"/>
        <v>-0.66309695817109893</v>
      </c>
      <c r="L379" s="15">
        <f t="shared" si="90"/>
        <v>-0.56914918109342694</v>
      </c>
      <c r="M379" s="15">
        <f t="shared" si="90"/>
        <v>-0.81486759520562557</v>
      </c>
      <c r="N379" s="15">
        <f t="shared" si="90"/>
        <v>-0.57406719864717448</v>
      </c>
      <c r="O379" s="15">
        <f t="shared" si="90"/>
        <v>-0.37629791170334331</v>
      </c>
      <c r="P379" s="15">
        <f t="shared" si="90"/>
        <v>-0.4730933179651699</v>
      </c>
      <c r="Q379" s="15">
        <f t="shared" si="90"/>
        <v>0.3874982780129938</v>
      </c>
      <c r="R379" s="15">
        <f t="shared" si="90"/>
        <v>-0.26738447634427082</v>
      </c>
      <c r="S379" s="20">
        <f t="shared" si="90"/>
        <v>0.4564091100412308</v>
      </c>
      <c r="T379" s="15">
        <f t="shared" si="90"/>
        <v>0.30985087620855906</v>
      </c>
      <c r="U379" s="15">
        <f t="shared" si="90"/>
        <v>-0.53934227065522233</v>
      </c>
      <c r="V379" s="15">
        <f t="shared" si="90"/>
        <v>-0.47391035287484673</v>
      </c>
      <c r="W379" s="15">
        <f t="shared" si="90"/>
        <v>-0.43102111950251754</v>
      </c>
      <c r="X379" s="15">
        <f t="shared" si="90"/>
        <v>-0.16702478834055309</v>
      </c>
      <c r="Y379" s="15">
        <f t="shared" si="90"/>
        <v>0.82788819895249544</v>
      </c>
      <c r="Z379" s="15">
        <f t="shared" si="90"/>
        <v>-0.59998712782841679</v>
      </c>
      <c r="AA379" s="15">
        <f t="shared" si="90"/>
        <v>-0.7048768107399257</v>
      </c>
      <c r="AB379" s="15">
        <f t="shared" si="90"/>
        <v>-0.26019131119824718</v>
      </c>
      <c r="AC379" s="15">
        <f t="shared" si="90"/>
        <v>1.2732225968361066</v>
      </c>
      <c r="AD379" s="15">
        <f t="shared" si="90"/>
        <v>-0.61291300255343228</v>
      </c>
      <c r="AE379" s="15">
        <f t="shared" si="90"/>
        <v>-0.35317926867783161</v>
      </c>
      <c r="AF379" s="15">
        <f t="shared" si="90"/>
        <v>-0.49875325496622558</v>
      </c>
      <c r="AG379" s="15">
        <f t="shared" si="90"/>
        <v>-9.928261086432813E-2</v>
      </c>
      <c r="AH379" s="15">
        <f t="shared" si="90"/>
        <v>0.23507659485082164</v>
      </c>
      <c r="AI379" s="21">
        <f t="shared" si="90"/>
        <v>0.69116962796808323</v>
      </c>
      <c r="AJ379" s="21">
        <f t="shared" si="90"/>
        <v>0.5062553050137123</v>
      </c>
      <c r="AK379" s="21">
        <f t="shared" si="90"/>
        <v>0.34517631541581695</v>
      </c>
      <c r="AL379" s="21">
        <f t="shared" si="90"/>
        <v>0.43726389135936289</v>
      </c>
    </row>
    <row r="380" spans="1:38" x14ac:dyDescent="0.4">
      <c r="A380" s="16" t="s">
        <v>27</v>
      </c>
      <c r="D380" s="10"/>
      <c r="E380" s="17">
        <f t="shared" ref="E380:AL380" si="91">(E378-D378)/D378</f>
        <v>0</v>
      </c>
      <c r="F380" s="17">
        <f t="shared" si="91"/>
        <v>-0.71896009209415035</v>
      </c>
      <c r="G380" s="17">
        <f t="shared" si="91"/>
        <v>1.9875841669777192</v>
      </c>
      <c r="H380" s="17">
        <f t="shared" si="91"/>
        <v>-0.68067252331994244</v>
      </c>
      <c r="I380" s="17">
        <f t="shared" si="91"/>
        <v>2.5330631871673304</v>
      </c>
      <c r="J380" s="17">
        <f t="shared" si="91"/>
        <v>-0.65475184780328</v>
      </c>
      <c r="K380" s="17">
        <f t="shared" si="91"/>
        <v>3.0143512322951788E-2</v>
      </c>
      <c r="L380" s="17">
        <f t="shared" si="91"/>
        <v>0.27885701645099448</v>
      </c>
      <c r="M380" s="17">
        <f t="shared" si="91"/>
        <v>-0.57030972979415617</v>
      </c>
      <c r="N380" s="17">
        <f t="shared" si="91"/>
        <v>1.300692857233215</v>
      </c>
      <c r="O380" s="17">
        <f t="shared" si="91"/>
        <v>0.46432039588331014</v>
      </c>
      <c r="P380" s="17">
        <f t="shared" si="91"/>
        <v>-0.15519493693884662</v>
      </c>
      <c r="Q380" s="17">
        <f t="shared" si="91"/>
        <v>1.6332903440409889</v>
      </c>
      <c r="R380" s="17">
        <f t="shared" si="91"/>
        <v>-0.47198815647908982</v>
      </c>
      <c r="S380" s="17">
        <f t="shared" si="91"/>
        <v>0.98795829874555974</v>
      </c>
      <c r="T380" s="17">
        <f t="shared" si="91"/>
        <v>-0.10062985243790647</v>
      </c>
      <c r="U380" s="17">
        <f t="shared" si="91"/>
        <v>-0.64831284407109091</v>
      </c>
      <c r="V380" s="17">
        <f t="shared" si="91"/>
        <v>0.14204020384818777</v>
      </c>
      <c r="W380" s="17">
        <f t="shared" si="91"/>
        <v>8.1524572108004567E-2</v>
      </c>
      <c r="X380" s="17">
        <f t="shared" si="91"/>
        <v>0.46398265420878393</v>
      </c>
      <c r="Y380" s="17">
        <f t="shared" si="91"/>
        <v>1.1944088771993471</v>
      </c>
      <c r="Z380" s="17">
        <f t="shared" si="91"/>
        <v>-0.78116119333730705</v>
      </c>
      <c r="AA380" s="17">
        <f t="shared" si="91"/>
        <v>-0.26221576906284449</v>
      </c>
      <c r="AB380" s="17">
        <f t="shared" si="91"/>
        <v>1.506779256000125</v>
      </c>
      <c r="AC380" s="17">
        <f t="shared" si="91"/>
        <v>2.0727168134750902</v>
      </c>
      <c r="AD380" s="17">
        <f t="shared" si="91"/>
        <v>-0.82971883264519752</v>
      </c>
      <c r="AE380" s="17">
        <f t="shared" si="91"/>
        <v>0.67099575958103219</v>
      </c>
      <c r="AF380" s="17">
        <f t="shared" si="91"/>
        <v>-0.22506079233240664</v>
      </c>
      <c r="AG380" s="17">
        <f t="shared" si="91"/>
        <v>0.79695409109336113</v>
      </c>
      <c r="AH380" s="22">
        <f t="shared" si="91"/>
        <v>0.37121433398327164</v>
      </c>
      <c r="AI380" s="23">
        <f t="shared" si="91"/>
        <v>0.36928319670113313</v>
      </c>
      <c r="AJ380" s="23">
        <f t="shared" si="91"/>
        <v>-0.10934108554003716</v>
      </c>
      <c r="AK380" s="23">
        <f t="shared" si="91"/>
        <v>-0.10694003138892109</v>
      </c>
      <c r="AL380" s="23">
        <f t="shared" si="91"/>
        <v>6.8457625136731676E-2</v>
      </c>
    </row>
    <row r="381" spans="1:38" hidden="1" x14ac:dyDescent="0.4">
      <c r="A381" s="2" t="s">
        <v>37</v>
      </c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5"/>
    </row>
    <row r="382" spans="1:38" hidden="1" x14ac:dyDescent="0.4">
      <c r="A382" s="2" t="s">
        <v>264</v>
      </c>
      <c r="B382" s="2" t="s">
        <v>265</v>
      </c>
      <c r="D382" s="2">
        <v>6.7180984486206127E-4</v>
      </c>
      <c r="E382" s="2">
        <v>6.7269269000133744E-4</v>
      </c>
      <c r="F382" s="2">
        <v>6.8425308052125146E-4</v>
      </c>
      <c r="G382" s="2">
        <v>6.1106730555858242E-4</v>
      </c>
      <c r="H382" s="2">
        <v>6.1701722995602132E-4</v>
      </c>
      <c r="I382" s="2">
        <v>6.7380481213854127E-4</v>
      </c>
      <c r="J382" s="2">
        <v>6.6721714709504535E-4</v>
      </c>
      <c r="K382" s="2">
        <v>6.666797976635538E-4</v>
      </c>
      <c r="L382" s="2">
        <v>6.6892617493336708E-4</v>
      </c>
      <c r="M382" s="2">
        <v>6.7517884656100014E-4</v>
      </c>
      <c r="N382" s="2">
        <v>7.5340204187899953E-4</v>
      </c>
      <c r="O382" s="2">
        <v>6.6710054525600008E-4</v>
      </c>
      <c r="P382" s="2">
        <v>6.5968849771000002E-4</v>
      </c>
      <c r="Q382" s="2">
        <v>5.3213952840500014E-4</v>
      </c>
      <c r="R382" s="2">
        <v>5.6659453736300014E-4</v>
      </c>
      <c r="S382" s="2">
        <v>5.7123342233300059E-4</v>
      </c>
      <c r="T382" s="2">
        <v>5.6277784594099996E-4</v>
      </c>
      <c r="U382" s="2">
        <v>5.7974074638300014E-4</v>
      </c>
      <c r="V382" s="2">
        <v>6.3809968602099982E-4</v>
      </c>
      <c r="W382" s="2">
        <v>5.7537724501599997E-4</v>
      </c>
      <c r="X382" s="2">
        <v>5.5847348032299956E-4</v>
      </c>
      <c r="Y382" s="2">
        <v>5.5131966269299985E-4</v>
      </c>
      <c r="AI382" s="28"/>
    </row>
    <row r="383" spans="1:38" x14ac:dyDescent="0.4">
      <c r="A383" s="2" t="s">
        <v>266</v>
      </c>
      <c r="B383" s="2" t="s">
        <v>267</v>
      </c>
      <c r="D383" s="2">
        <v>2.6279E-8</v>
      </c>
      <c r="E383" s="2">
        <v>2.6279E-8</v>
      </c>
      <c r="F383" s="2">
        <v>5.0455700000000002E-8</v>
      </c>
      <c r="G383" s="2">
        <v>1.9435948400000002E-6</v>
      </c>
      <c r="H383" s="2">
        <v>9.08202E-7</v>
      </c>
      <c r="I383" s="2">
        <v>8.9926700000000005E-8</v>
      </c>
      <c r="J383" s="2">
        <v>4.5620299999999997E-8</v>
      </c>
      <c r="K383" s="2">
        <v>4.2571999999999999E-8</v>
      </c>
      <c r="L383" s="2">
        <v>3.0567699999999999E-7</v>
      </c>
      <c r="M383" s="2">
        <v>1.06588E-7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</row>
    <row r="384" spans="1:38" hidden="1" x14ac:dyDescent="0.4">
      <c r="A384" s="2" t="s">
        <v>268</v>
      </c>
      <c r="B384" s="2" t="s">
        <v>269</v>
      </c>
      <c r="AI384" s="28"/>
    </row>
    <row r="385" spans="1:38" x14ac:dyDescent="0.4">
      <c r="A385" s="2" t="s">
        <v>270</v>
      </c>
      <c r="B385" s="2" t="s">
        <v>271</v>
      </c>
      <c r="D385" s="2">
        <v>5.26012E-5</v>
      </c>
      <c r="E385" s="2">
        <v>5.26012E-5</v>
      </c>
      <c r="F385" s="2">
        <v>1.4618400000000001E-5</v>
      </c>
      <c r="G385" s="2">
        <v>4.2396099999999999E-5</v>
      </c>
      <c r="H385" s="2">
        <v>1.28251E-5</v>
      </c>
      <c r="I385" s="2">
        <v>4.9535099999999999E-5</v>
      </c>
      <c r="J385" s="2">
        <v>1.6610399999999999E-5</v>
      </c>
      <c r="K385" s="2">
        <v>1.6233299999999999E-5</v>
      </c>
      <c r="L385" s="2">
        <v>1.5534899999999999E-5</v>
      </c>
      <c r="M385" s="2">
        <v>6.7997999999999997E-6</v>
      </c>
      <c r="N385" s="2">
        <v>2.2441300000000001E-5</v>
      </c>
      <c r="O385" s="2">
        <v>2.8552699999999999E-5</v>
      </c>
      <c r="P385" s="2">
        <v>2.7039899999999998E-5</v>
      </c>
      <c r="Q385" s="2">
        <v>7.3268800000000006E-5</v>
      </c>
      <c r="R385" s="2">
        <v>3.7183600000000001E-5</v>
      </c>
      <c r="S385" s="2">
        <v>6.6677100000000006E-5</v>
      </c>
      <c r="T385" s="2">
        <v>6.1712599999999996E-5</v>
      </c>
      <c r="U385" s="2">
        <v>3.6753000000000002E-6</v>
      </c>
      <c r="V385" s="2">
        <v>1.1356000000000001E-7</v>
      </c>
      <c r="W385" s="2">
        <v>3.5303999999999999E-7</v>
      </c>
      <c r="X385" s="2">
        <v>1.6453E-5</v>
      </c>
      <c r="Y385" s="2">
        <v>8.1153699999999995E-5</v>
      </c>
      <c r="Z385" s="2">
        <v>1.9599400000000001E-5</v>
      </c>
      <c r="AA385" s="2">
        <v>1.5047300000000001E-5</v>
      </c>
      <c r="AB385" s="2">
        <v>3.8469600000000002E-5</v>
      </c>
      <c r="AC385" s="2">
        <v>1.07765E-4</v>
      </c>
      <c r="AD385" s="2">
        <v>6.1796600000000001E-6</v>
      </c>
      <c r="AE385" s="2">
        <v>1.7375099999999999E-5</v>
      </c>
      <c r="AF385" s="2">
        <v>9.4825799999999999E-6</v>
      </c>
      <c r="AG385" s="2">
        <v>2.1395200000000001E-5</v>
      </c>
      <c r="AH385" s="2">
        <v>2.2209699999999998E-5</v>
      </c>
      <c r="AI385" s="28">
        <v>1.44466E-5</v>
      </c>
      <c r="AJ385" s="2">
        <v>1.9619700000000001E-5</v>
      </c>
      <c r="AK385" s="2">
        <v>1.92762E-5</v>
      </c>
      <c r="AL385" s="2">
        <v>1.9650800000000002E-5</v>
      </c>
    </row>
    <row r="386" spans="1:38" x14ac:dyDescent="0.4">
      <c r="A386" s="2" t="s">
        <v>272</v>
      </c>
      <c r="B386" s="2" t="s">
        <v>273</v>
      </c>
      <c r="D386" s="2">
        <v>3.2007500000000001E-7</v>
      </c>
      <c r="E386" s="2">
        <v>3.2007500000000001E-7</v>
      </c>
      <c r="F386" s="2">
        <v>2.1152E-7</v>
      </c>
      <c r="G386" s="2">
        <v>1.1668E-7</v>
      </c>
      <c r="H386" s="2">
        <v>4.6283999999999998E-7</v>
      </c>
      <c r="I386" s="2">
        <v>5.3084000000000001E-7</v>
      </c>
      <c r="J386" s="2">
        <v>6.6020000000000005E-7</v>
      </c>
      <c r="K386" s="2">
        <v>1.56232E-6</v>
      </c>
      <c r="L386" s="2">
        <v>6.9719199999999998E-6</v>
      </c>
      <c r="M386" s="2">
        <v>2.8959199999999998E-6</v>
      </c>
      <c r="N386" s="2">
        <v>1.108E-7</v>
      </c>
      <c r="O386" s="2">
        <v>4.4707999999999996E-6</v>
      </c>
      <c r="P386" s="2">
        <v>8.5852000000000004E-7</v>
      </c>
      <c r="Q386" s="2">
        <v>1.9584000000000001E-7</v>
      </c>
      <c r="R386" s="2">
        <v>1.6066E-6</v>
      </c>
      <c r="S386" s="2">
        <v>1.04362E-5</v>
      </c>
      <c r="T386" s="2">
        <v>7.6407999999999998E-6</v>
      </c>
      <c r="U386" s="2">
        <v>2.0715400000000002E-5</v>
      </c>
      <c r="V386" s="2">
        <v>2.7741599999999999E-5</v>
      </c>
      <c r="W386" s="2">
        <v>2.9773000000000001E-5</v>
      </c>
      <c r="X386" s="2">
        <v>2.7651E-5</v>
      </c>
      <c r="Y386" s="2">
        <v>1.56279E-5</v>
      </c>
      <c r="Z386" s="2">
        <v>1.5730799999999999E-6</v>
      </c>
      <c r="AA386" s="2">
        <v>5.68E-7</v>
      </c>
      <c r="AB386" s="2">
        <v>6.8739999999999997E-7</v>
      </c>
      <c r="AC386" s="2">
        <v>1.2578800000000001E-5</v>
      </c>
      <c r="AD386" s="2">
        <v>1.4296300000000001E-5</v>
      </c>
      <c r="AE386" s="2">
        <v>1.68534E-5</v>
      </c>
      <c r="AF386" s="2">
        <v>1.7037900000000002E-5</v>
      </c>
      <c r="AG386" s="2">
        <v>2.6270699999999999E-5</v>
      </c>
      <c r="AH386" s="2">
        <v>4.3147199999999999E-5</v>
      </c>
      <c r="AI386" s="28">
        <v>7.5050599999999996E-5</v>
      </c>
      <c r="AJ386" s="2">
        <v>6.0080800000000003E-5</v>
      </c>
      <c r="AK386" s="2">
        <v>5.18811E-5</v>
      </c>
      <c r="AL386" s="2">
        <v>5.6372500000000003E-5</v>
      </c>
    </row>
    <row r="387" spans="1:38" hidden="1" x14ac:dyDescent="0.4">
      <c r="A387" s="2" t="s">
        <v>274</v>
      </c>
      <c r="B387" s="2" t="s">
        <v>275</v>
      </c>
    </row>
    <row r="388" spans="1:38" x14ac:dyDescent="0.4">
      <c r="A388" s="2" t="s">
        <v>276</v>
      </c>
      <c r="B388" s="2" t="s">
        <v>277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6.0911999999999996E-10</v>
      </c>
      <c r="Z388" s="2">
        <v>7.2231500000000002E-9</v>
      </c>
      <c r="AA388" s="2">
        <v>1.0751E-8</v>
      </c>
      <c r="AB388" s="2">
        <v>1.40605E-8</v>
      </c>
      <c r="AC388" s="2">
        <v>1.7776200000000001E-8</v>
      </c>
      <c r="AD388" s="2">
        <v>1.9349700000000002E-8</v>
      </c>
      <c r="AE388" s="2">
        <v>1.90756E-8</v>
      </c>
      <c r="AF388" s="2">
        <v>1.93091E-8</v>
      </c>
      <c r="AG388" s="2">
        <v>2.48826E-8</v>
      </c>
      <c r="AH388" s="2">
        <v>3.7384699999999997E-8</v>
      </c>
      <c r="AI388" s="2">
        <v>4.6095200000000001E-8</v>
      </c>
      <c r="AJ388" s="2">
        <v>5.20341E-8</v>
      </c>
      <c r="AK388" s="2">
        <v>6.6495599999999994E-8</v>
      </c>
      <c r="AL388" s="2">
        <v>7.6307499999999997E-8</v>
      </c>
    </row>
    <row r="389" spans="1:38" hidden="1" x14ac:dyDescent="0.4">
      <c r="A389" s="2" t="s">
        <v>278</v>
      </c>
      <c r="B389" s="2" t="s">
        <v>279</v>
      </c>
    </row>
    <row r="390" spans="1:38" hidden="1" x14ac:dyDescent="0.4">
      <c r="A390" s="2" t="s">
        <v>280</v>
      </c>
      <c r="B390" s="2" t="s">
        <v>281</v>
      </c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</row>
    <row r="392" spans="1:38" x14ac:dyDescent="0.4">
      <c r="A392" s="9" t="s">
        <v>282</v>
      </c>
    </row>
    <row r="393" spans="1:38" x14ac:dyDescent="0.4">
      <c r="A393" s="6" t="s">
        <v>283</v>
      </c>
    </row>
    <row r="394" spans="1:38" hidden="1" x14ac:dyDescent="0.4">
      <c r="A394" s="2" t="s">
        <v>36</v>
      </c>
      <c r="D394" s="10">
        <f t="shared" ref="D394:AI394" si="92">D398</f>
        <v>0</v>
      </c>
      <c r="E394" s="10">
        <f t="shared" si="92"/>
        <v>0</v>
      </c>
      <c r="F394" s="10">
        <f t="shared" si="92"/>
        <v>0</v>
      </c>
      <c r="G394" s="10">
        <f t="shared" si="92"/>
        <v>0</v>
      </c>
      <c r="H394" s="10">
        <f t="shared" si="92"/>
        <v>0</v>
      </c>
      <c r="I394" s="10">
        <f t="shared" si="92"/>
        <v>0</v>
      </c>
      <c r="J394" s="10">
        <f t="shared" si="92"/>
        <v>0</v>
      </c>
      <c r="K394" s="10">
        <f t="shared" si="92"/>
        <v>0</v>
      </c>
      <c r="L394" s="10">
        <f t="shared" si="92"/>
        <v>0</v>
      </c>
      <c r="M394" s="10">
        <f t="shared" si="92"/>
        <v>0</v>
      </c>
      <c r="N394" s="10">
        <f t="shared" si="92"/>
        <v>0</v>
      </c>
      <c r="O394" s="10">
        <f t="shared" si="92"/>
        <v>0</v>
      </c>
      <c r="P394" s="10">
        <f t="shared" si="92"/>
        <v>0</v>
      </c>
      <c r="Q394" s="10">
        <f t="shared" si="92"/>
        <v>0</v>
      </c>
      <c r="R394" s="10">
        <f t="shared" si="92"/>
        <v>0</v>
      </c>
      <c r="S394" s="10">
        <f t="shared" si="92"/>
        <v>0</v>
      </c>
      <c r="T394" s="10">
        <f t="shared" si="92"/>
        <v>0</v>
      </c>
      <c r="U394" s="10">
        <f t="shared" si="92"/>
        <v>0</v>
      </c>
      <c r="V394" s="10">
        <f t="shared" si="92"/>
        <v>0</v>
      </c>
      <c r="W394" s="10">
        <f t="shared" si="92"/>
        <v>0</v>
      </c>
      <c r="X394" s="10">
        <f t="shared" si="92"/>
        <v>0</v>
      </c>
      <c r="Y394" s="10">
        <f t="shared" si="92"/>
        <v>0</v>
      </c>
      <c r="Z394" s="10">
        <f t="shared" si="92"/>
        <v>0</v>
      </c>
      <c r="AA394" s="10">
        <f t="shared" si="92"/>
        <v>0</v>
      </c>
      <c r="AB394" s="10">
        <f t="shared" si="92"/>
        <v>0</v>
      </c>
      <c r="AC394" s="10">
        <f t="shared" si="92"/>
        <v>0</v>
      </c>
      <c r="AD394" s="10">
        <f t="shared" si="92"/>
        <v>0</v>
      </c>
      <c r="AE394" s="10">
        <f t="shared" si="92"/>
        <v>0</v>
      </c>
      <c r="AF394" s="10">
        <f t="shared" si="92"/>
        <v>0</v>
      </c>
      <c r="AG394" s="10">
        <f t="shared" si="92"/>
        <v>0</v>
      </c>
      <c r="AH394" s="10">
        <f t="shared" si="92"/>
        <v>0</v>
      </c>
      <c r="AI394" s="27">
        <f t="shared" si="92"/>
        <v>0</v>
      </c>
    </row>
    <row r="395" spans="1:38" hidden="1" x14ac:dyDescent="0.4">
      <c r="A395" s="14" t="s">
        <v>26</v>
      </c>
      <c r="B395" s="14"/>
      <c r="C395" s="14"/>
      <c r="D395" s="14"/>
      <c r="E395" s="15" t="e">
        <f t="shared" ref="E395:AI395" si="93">(E394-$D394)/$D394</f>
        <v>#DIV/0!</v>
      </c>
      <c r="F395" s="15" t="e">
        <f t="shared" si="93"/>
        <v>#DIV/0!</v>
      </c>
      <c r="G395" s="15" t="e">
        <f t="shared" si="93"/>
        <v>#DIV/0!</v>
      </c>
      <c r="H395" s="15" t="e">
        <f t="shared" si="93"/>
        <v>#DIV/0!</v>
      </c>
      <c r="I395" s="15" t="e">
        <f t="shared" si="93"/>
        <v>#DIV/0!</v>
      </c>
      <c r="J395" s="15" t="e">
        <f t="shared" si="93"/>
        <v>#DIV/0!</v>
      </c>
      <c r="K395" s="15" t="e">
        <f t="shared" si="93"/>
        <v>#DIV/0!</v>
      </c>
      <c r="L395" s="15" t="e">
        <f t="shared" si="93"/>
        <v>#DIV/0!</v>
      </c>
      <c r="M395" s="15" t="e">
        <f t="shared" si="93"/>
        <v>#DIV/0!</v>
      </c>
      <c r="N395" s="15" t="e">
        <f t="shared" si="93"/>
        <v>#DIV/0!</v>
      </c>
      <c r="O395" s="15" t="e">
        <f t="shared" si="93"/>
        <v>#DIV/0!</v>
      </c>
      <c r="P395" s="15" t="e">
        <f t="shared" si="93"/>
        <v>#DIV/0!</v>
      </c>
      <c r="Q395" s="15" t="e">
        <f t="shared" si="93"/>
        <v>#DIV/0!</v>
      </c>
      <c r="R395" s="15" t="e">
        <f t="shared" si="93"/>
        <v>#DIV/0!</v>
      </c>
      <c r="S395" s="20" t="e">
        <f t="shared" si="93"/>
        <v>#DIV/0!</v>
      </c>
      <c r="T395" s="15" t="e">
        <f t="shared" si="93"/>
        <v>#DIV/0!</v>
      </c>
      <c r="U395" s="15" t="e">
        <f t="shared" si="93"/>
        <v>#DIV/0!</v>
      </c>
      <c r="V395" s="15" t="e">
        <f t="shared" si="93"/>
        <v>#DIV/0!</v>
      </c>
      <c r="W395" s="15" t="e">
        <f t="shared" si="93"/>
        <v>#DIV/0!</v>
      </c>
      <c r="X395" s="15" t="e">
        <f t="shared" si="93"/>
        <v>#DIV/0!</v>
      </c>
      <c r="Y395" s="15" t="e">
        <f t="shared" si="93"/>
        <v>#DIV/0!</v>
      </c>
      <c r="Z395" s="15" t="e">
        <f t="shared" si="93"/>
        <v>#DIV/0!</v>
      </c>
      <c r="AA395" s="15" t="e">
        <f t="shared" si="93"/>
        <v>#DIV/0!</v>
      </c>
      <c r="AB395" s="15" t="e">
        <f t="shared" si="93"/>
        <v>#DIV/0!</v>
      </c>
      <c r="AC395" s="15" t="e">
        <f t="shared" si="93"/>
        <v>#DIV/0!</v>
      </c>
      <c r="AD395" s="15" t="e">
        <f t="shared" si="93"/>
        <v>#DIV/0!</v>
      </c>
      <c r="AE395" s="15" t="e">
        <f t="shared" si="93"/>
        <v>#DIV/0!</v>
      </c>
      <c r="AF395" s="15" t="e">
        <f t="shared" si="93"/>
        <v>#DIV/0!</v>
      </c>
      <c r="AG395" s="15" t="e">
        <f t="shared" si="93"/>
        <v>#DIV/0!</v>
      </c>
      <c r="AH395" s="15" t="e">
        <f t="shared" si="93"/>
        <v>#DIV/0!</v>
      </c>
      <c r="AI395" s="21" t="e">
        <f t="shared" si="93"/>
        <v>#DIV/0!</v>
      </c>
    </row>
    <row r="396" spans="1:38" hidden="1" x14ac:dyDescent="0.4">
      <c r="A396" s="16" t="s">
        <v>27</v>
      </c>
      <c r="D396" s="10"/>
      <c r="E396" s="17" t="e">
        <f t="shared" ref="E396:AI396" si="94">(E394-D394)/D394</f>
        <v>#DIV/0!</v>
      </c>
      <c r="F396" s="17" t="e">
        <f t="shared" si="94"/>
        <v>#DIV/0!</v>
      </c>
      <c r="G396" s="17" t="e">
        <f t="shared" si="94"/>
        <v>#DIV/0!</v>
      </c>
      <c r="H396" s="17" t="e">
        <f t="shared" si="94"/>
        <v>#DIV/0!</v>
      </c>
      <c r="I396" s="17" t="e">
        <f t="shared" si="94"/>
        <v>#DIV/0!</v>
      </c>
      <c r="J396" s="17" t="e">
        <f t="shared" si="94"/>
        <v>#DIV/0!</v>
      </c>
      <c r="K396" s="17" t="e">
        <f t="shared" si="94"/>
        <v>#DIV/0!</v>
      </c>
      <c r="L396" s="17" t="e">
        <f t="shared" si="94"/>
        <v>#DIV/0!</v>
      </c>
      <c r="M396" s="17" t="e">
        <f t="shared" si="94"/>
        <v>#DIV/0!</v>
      </c>
      <c r="N396" s="17" t="e">
        <f t="shared" si="94"/>
        <v>#DIV/0!</v>
      </c>
      <c r="O396" s="17" t="e">
        <f t="shared" si="94"/>
        <v>#DIV/0!</v>
      </c>
      <c r="P396" s="17" t="e">
        <f t="shared" si="94"/>
        <v>#DIV/0!</v>
      </c>
      <c r="Q396" s="17" t="e">
        <f t="shared" si="94"/>
        <v>#DIV/0!</v>
      </c>
      <c r="R396" s="17" t="e">
        <f t="shared" si="94"/>
        <v>#DIV/0!</v>
      </c>
      <c r="S396" s="17" t="e">
        <f t="shared" si="94"/>
        <v>#DIV/0!</v>
      </c>
      <c r="T396" s="17" t="e">
        <f t="shared" si="94"/>
        <v>#DIV/0!</v>
      </c>
      <c r="U396" s="17" t="e">
        <f t="shared" si="94"/>
        <v>#DIV/0!</v>
      </c>
      <c r="V396" s="17" t="e">
        <f t="shared" si="94"/>
        <v>#DIV/0!</v>
      </c>
      <c r="W396" s="17" t="e">
        <f t="shared" si="94"/>
        <v>#DIV/0!</v>
      </c>
      <c r="X396" s="17" t="e">
        <f t="shared" si="94"/>
        <v>#DIV/0!</v>
      </c>
      <c r="Y396" s="17" t="e">
        <f t="shared" si="94"/>
        <v>#DIV/0!</v>
      </c>
      <c r="Z396" s="17" t="e">
        <f t="shared" si="94"/>
        <v>#DIV/0!</v>
      </c>
      <c r="AA396" s="17" t="e">
        <f t="shared" si="94"/>
        <v>#DIV/0!</v>
      </c>
      <c r="AB396" s="17" t="e">
        <f t="shared" si="94"/>
        <v>#DIV/0!</v>
      </c>
      <c r="AC396" s="17" t="e">
        <f t="shared" si="94"/>
        <v>#DIV/0!</v>
      </c>
      <c r="AD396" s="17" t="e">
        <f t="shared" si="94"/>
        <v>#DIV/0!</v>
      </c>
      <c r="AE396" s="17" t="e">
        <f t="shared" si="94"/>
        <v>#DIV/0!</v>
      </c>
      <c r="AF396" s="17" t="e">
        <f t="shared" si="94"/>
        <v>#DIV/0!</v>
      </c>
      <c r="AG396" s="17" t="e">
        <f t="shared" si="94"/>
        <v>#DIV/0!</v>
      </c>
      <c r="AH396" s="22" t="e">
        <f t="shared" si="94"/>
        <v>#DIV/0!</v>
      </c>
      <c r="AI396" s="23" t="e">
        <f t="shared" si="94"/>
        <v>#DIV/0!</v>
      </c>
    </row>
    <row r="397" spans="1:38" hidden="1" x14ac:dyDescent="0.4">
      <c r="A397" s="2" t="s">
        <v>37</v>
      </c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5"/>
    </row>
    <row r="398" spans="1:38" hidden="1" x14ac:dyDescent="0.4">
      <c r="A398" s="2" t="s">
        <v>284</v>
      </c>
      <c r="B398" s="2" t="s">
        <v>285</v>
      </c>
      <c r="AI398" s="28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8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3" spans="1:38" s="40" customFormat="1" x14ac:dyDescent="0.4"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</row>
    <row r="404" spans="1:38" x14ac:dyDescent="0.4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8" x14ac:dyDescent="0.4">
      <c r="A405" s="2" t="s">
        <v>286</v>
      </c>
    </row>
    <row r="406" spans="1:38" x14ac:dyDescent="0.4">
      <c r="A406" s="2" t="s">
        <v>287</v>
      </c>
      <c r="D406" s="10">
        <f t="shared" ref="D406:AL406" si="95">D23+D83+D132+D195+D287+D316+D378</f>
        <v>17.718895279484492</v>
      </c>
      <c r="E406" s="10">
        <f t="shared" si="95"/>
        <v>18.782852139038134</v>
      </c>
      <c r="F406" s="10">
        <f t="shared" si="95"/>
        <v>8.2455400202990212</v>
      </c>
      <c r="G406" s="10">
        <f t="shared" si="95"/>
        <v>9.4444308870322899</v>
      </c>
      <c r="H406" s="10">
        <f t="shared" si="95"/>
        <v>8.4638584864937751</v>
      </c>
      <c r="I406" s="10">
        <f t="shared" si="95"/>
        <v>7.9829779548684385</v>
      </c>
      <c r="J406" s="10">
        <f t="shared" si="95"/>
        <v>8.7371018142037009</v>
      </c>
      <c r="K406" s="10">
        <f t="shared" si="95"/>
        <v>8.7336975942056778</v>
      </c>
      <c r="L406" s="10">
        <f t="shared" si="95"/>
        <v>8.3100174352596348</v>
      </c>
      <c r="M406" s="10">
        <f t="shared" si="95"/>
        <v>8.4706871626098383</v>
      </c>
      <c r="N406" s="10">
        <f t="shared" si="95"/>
        <v>8.2352334773247335</v>
      </c>
      <c r="O406" s="10">
        <f t="shared" si="95"/>
        <v>8.4135764025965205</v>
      </c>
      <c r="P406" s="10">
        <f t="shared" si="95"/>
        <v>8.5940533484221167</v>
      </c>
      <c r="Q406" s="10">
        <f t="shared" si="95"/>
        <v>8.9186976243382112</v>
      </c>
      <c r="R406" s="10">
        <f t="shared" si="95"/>
        <v>8.9674349387565417</v>
      </c>
      <c r="S406" s="10">
        <f t="shared" si="95"/>
        <v>9.3224382548575004</v>
      </c>
      <c r="T406" s="10">
        <f t="shared" si="95"/>
        <v>9.8118088604228859</v>
      </c>
      <c r="U406" s="10">
        <f t="shared" si="95"/>
        <v>9.4065794626652206</v>
      </c>
      <c r="V406" s="10">
        <f t="shared" si="95"/>
        <v>9.5388827516926842</v>
      </c>
      <c r="W406" s="10">
        <f t="shared" si="95"/>
        <v>9.4011647524308977</v>
      </c>
      <c r="X406" s="10">
        <f t="shared" si="95"/>
        <v>9.6742613961707029</v>
      </c>
      <c r="Y406" s="10">
        <f t="shared" si="95"/>
        <v>9.4394445092927732</v>
      </c>
      <c r="Z406" s="10">
        <f t="shared" si="95"/>
        <v>9.3527423863393384</v>
      </c>
      <c r="AA406" s="10">
        <f t="shared" si="95"/>
        <v>9.1487951636654277</v>
      </c>
      <c r="AB406" s="10">
        <f t="shared" si="95"/>
        <v>8.4067009695859891</v>
      </c>
      <c r="AC406" s="10">
        <f t="shared" si="95"/>
        <v>7.9556517025944897</v>
      </c>
      <c r="AD406" s="10">
        <f t="shared" si="95"/>
        <v>7.8859138293885866</v>
      </c>
      <c r="AE406" s="10">
        <f t="shared" si="95"/>
        <v>8.0077403188282474</v>
      </c>
      <c r="AF406" s="10">
        <f t="shared" si="95"/>
        <v>7.9358173438362032</v>
      </c>
      <c r="AG406" s="10">
        <f t="shared" si="95"/>
        <v>7.3267250921469582</v>
      </c>
      <c r="AH406" s="10">
        <f t="shared" si="95"/>
        <v>6.8455385193698648</v>
      </c>
      <c r="AI406" s="10">
        <f t="shared" si="95"/>
        <v>7.1613642460227682</v>
      </c>
      <c r="AJ406" s="10">
        <f t="shared" si="95"/>
        <v>6.5865083673874629</v>
      </c>
      <c r="AK406" s="10">
        <f t="shared" si="95"/>
        <v>5.6232211781312644</v>
      </c>
      <c r="AL406" s="10">
        <f t="shared" si="95"/>
        <v>5.4041409795881163</v>
      </c>
    </row>
    <row r="407" spans="1:38" x14ac:dyDescent="0.4">
      <c r="A407" s="2" t="s">
        <v>21</v>
      </c>
      <c r="D407" s="10">
        <f t="shared" ref="D407:AL407" si="96">D8</f>
        <v>17.718895279484492</v>
      </c>
      <c r="E407" s="10">
        <f t="shared" si="96"/>
        <v>18.782852139038134</v>
      </c>
      <c r="F407" s="10">
        <f t="shared" si="96"/>
        <v>8.2455400202990212</v>
      </c>
      <c r="G407" s="10">
        <f t="shared" si="96"/>
        <v>9.4444308870274511</v>
      </c>
      <c r="H407" s="10">
        <f t="shared" si="96"/>
        <v>8.4638584864937751</v>
      </c>
      <c r="I407" s="10">
        <f t="shared" si="96"/>
        <v>7.9829779548684385</v>
      </c>
      <c r="J407" s="10">
        <f t="shared" si="96"/>
        <v>8.7371018142037027</v>
      </c>
      <c r="K407" s="10">
        <f t="shared" si="96"/>
        <v>8.7336975942056743</v>
      </c>
      <c r="L407" s="10">
        <f t="shared" si="96"/>
        <v>8.310017435259633</v>
      </c>
      <c r="M407" s="10">
        <f t="shared" si="96"/>
        <v>8.4706871626098366</v>
      </c>
      <c r="N407" s="10">
        <f t="shared" si="96"/>
        <v>8.2352334773247318</v>
      </c>
      <c r="O407" s="10">
        <f t="shared" si="96"/>
        <v>8.4135764025965223</v>
      </c>
      <c r="P407" s="10">
        <f t="shared" si="96"/>
        <v>8.5940533484221167</v>
      </c>
      <c r="Q407" s="10">
        <f t="shared" si="96"/>
        <v>8.9186976243382112</v>
      </c>
      <c r="R407" s="10">
        <f t="shared" si="96"/>
        <v>8.9674349387565417</v>
      </c>
      <c r="S407" s="10">
        <f t="shared" si="96"/>
        <v>9.3224382548575004</v>
      </c>
      <c r="T407" s="10">
        <f t="shared" si="96"/>
        <v>9.8118088604228841</v>
      </c>
      <c r="U407" s="10">
        <f t="shared" si="96"/>
        <v>9.4065794626652206</v>
      </c>
      <c r="V407" s="10">
        <f t="shared" si="96"/>
        <v>9.5388827516926842</v>
      </c>
      <c r="W407" s="10">
        <f t="shared" si="96"/>
        <v>9.4011647524308977</v>
      </c>
      <c r="X407" s="10">
        <f t="shared" si="96"/>
        <v>9.6742613961707011</v>
      </c>
      <c r="Y407" s="10">
        <f t="shared" si="96"/>
        <v>9.4394445092927715</v>
      </c>
      <c r="Z407" s="10">
        <f t="shared" si="96"/>
        <v>9.3527423863393384</v>
      </c>
      <c r="AA407" s="10">
        <f t="shared" si="96"/>
        <v>9.1487951636654259</v>
      </c>
      <c r="AB407" s="10">
        <f t="shared" si="96"/>
        <v>8.4067009695859873</v>
      </c>
      <c r="AC407" s="10">
        <f t="shared" si="96"/>
        <v>7.955651702594488</v>
      </c>
      <c r="AD407" s="10">
        <f t="shared" si="96"/>
        <v>7.8859138293885858</v>
      </c>
      <c r="AE407" s="10">
        <f t="shared" si="96"/>
        <v>8.0077403188282457</v>
      </c>
      <c r="AF407" s="10">
        <f t="shared" si="96"/>
        <v>7.9358173438362041</v>
      </c>
      <c r="AG407" s="10">
        <f t="shared" si="96"/>
        <v>7.3267250921469573</v>
      </c>
      <c r="AH407" s="10">
        <f t="shared" si="96"/>
        <v>6.8455385193698648</v>
      </c>
      <c r="AI407" s="10">
        <f t="shared" si="96"/>
        <v>7.1613642460227673</v>
      </c>
      <c r="AJ407" s="10">
        <f t="shared" si="96"/>
        <v>6.5865083673874611</v>
      </c>
      <c r="AK407" s="10">
        <f t="shared" si="96"/>
        <v>5.6232211781312653</v>
      </c>
      <c r="AL407" s="10">
        <f t="shared" si="96"/>
        <v>5.4041409795881146</v>
      </c>
    </row>
    <row r="408" spans="1:38" hidden="1" x14ac:dyDescent="0.4">
      <c r="A408" s="2" t="s">
        <v>288</v>
      </c>
      <c r="D408" s="50">
        <f t="shared" ref="D408:AL408" si="97">D406-D407</f>
        <v>0</v>
      </c>
      <c r="E408" s="39">
        <f t="shared" si="97"/>
        <v>0</v>
      </c>
      <c r="F408" s="39">
        <f t="shared" si="97"/>
        <v>0</v>
      </c>
      <c r="G408" s="39">
        <f t="shared" si="97"/>
        <v>4.8387960305262823E-12</v>
      </c>
      <c r="H408" s="39">
        <f t="shared" si="97"/>
        <v>0</v>
      </c>
      <c r="I408" s="39">
        <f t="shared" si="97"/>
        <v>0</v>
      </c>
      <c r="J408" s="39">
        <f t="shared" si="97"/>
        <v>0</v>
      </c>
      <c r="K408" s="39">
        <f t="shared" si="97"/>
        <v>0</v>
      </c>
      <c r="L408" s="39">
        <f t="shared" si="97"/>
        <v>0</v>
      </c>
      <c r="M408" s="39">
        <f t="shared" si="97"/>
        <v>0</v>
      </c>
      <c r="N408" s="39">
        <f t="shared" si="97"/>
        <v>0</v>
      </c>
      <c r="O408" s="39">
        <f t="shared" si="97"/>
        <v>0</v>
      </c>
      <c r="P408" s="39">
        <f t="shared" si="97"/>
        <v>0</v>
      </c>
      <c r="Q408" s="39">
        <f t="shared" si="97"/>
        <v>0</v>
      </c>
      <c r="R408" s="39">
        <f t="shared" si="97"/>
        <v>0</v>
      </c>
      <c r="S408" s="39">
        <f t="shared" si="97"/>
        <v>0</v>
      </c>
      <c r="T408" s="39">
        <f t="shared" si="97"/>
        <v>0</v>
      </c>
      <c r="U408" s="39">
        <f t="shared" si="97"/>
        <v>0</v>
      </c>
      <c r="V408" s="39">
        <f t="shared" si="97"/>
        <v>0</v>
      </c>
      <c r="W408" s="39">
        <f t="shared" si="97"/>
        <v>0</v>
      </c>
      <c r="X408" s="39">
        <f t="shared" si="97"/>
        <v>0</v>
      </c>
      <c r="Y408" s="39">
        <f t="shared" si="97"/>
        <v>0</v>
      </c>
      <c r="Z408" s="39">
        <f t="shared" si="97"/>
        <v>0</v>
      </c>
      <c r="AA408" s="39">
        <f t="shared" si="97"/>
        <v>0</v>
      </c>
      <c r="AB408" s="39">
        <f t="shared" si="97"/>
        <v>0</v>
      </c>
      <c r="AC408" s="39">
        <f t="shared" si="97"/>
        <v>0</v>
      </c>
      <c r="AD408" s="39">
        <f t="shared" si="97"/>
        <v>0</v>
      </c>
      <c r="AE408" s="39">
        <f t="shared" si="97"/>
        <v>0</v>
      </c>
      <c r="AF408" s="39">
        <f t="shared" si="97"/>
        <v>0</v>
      </c>
      <c r="AG408" s="39">
        <f t="shared" si="97"/>
        <v>0</v>
      </c>
      <c r="AH408" s="39">
        <f t="shared" si="97"/>
        <v>0</v>
      </c>
      <c r="AI408" s="39">
        <f t="shared" si="97"/>
        <v>0</v>
      </c>
      <c r="AJ408" s="39">
        <f t="shared" si="97"/>
        <v>0</v>
      </c>
      <c r="AK408" s="39">
        <f t="shared" si="97"/>
        <v>0</v>
      </c>
      <c r="AL408" s="39">
        <f t="shared" si="97"/>
        <v>0</v>
      </c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J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J410" s="39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45F0-4029-4842-BE2E-68B3CDAA1B7E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0" sqref="C50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326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2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327</v>
      </c>
    </row>
    <row r="6" spans="1:44" x14ac:dyDescent="0.4">
      <c r="C6" s="2" t="str">
        <f>'[1]SO2 analize LT'!A16</f>
        <v>ENERGIJOS GAMYBA</v>
      </c>
      <c r="D6" s="10">
        <f>'PAH analizė LT'!D23</f>
        <v>17.560424010384001</v>
      </c>
      <c r="E6" s="10">
        <f>'PAH analizė LT'!E23</f>
        <v>18.628356099999998</v>
      </c>
      <c r="F6" s="10">
        <f>'PAH analizė LT'!F23</f>
        <v>8.1489050999999986</v>
      </c>
      <c r="G6" s="10">
        <f>'PAH analizė LT'!G23</f>
        <v>9.372431559999999</v>
      </c>
      <c r="H6" s="10">
        <f>'PAH analizė LT'!H23</f>
        <v>8.4056039500000015</v>
      </c>
      <c r="I6" s="10">
        <f>'PAH analizė LT'!I23</f>
        <v>7.9169226500000001</v>
      </c>
      <c r="J6" s="10">
        <f>'PAH analizė LT'!J23</f>
        <v>8.6692372299999985</v>
      </c>
      <c r="K6" s="10">
        <f>'PAH analizė LT'!K23</f>
        <v>8.6563553100000021</v>
      </c>
      <c r="L6" s="10">
        <f>'PAH analizė LT'!L23</f>
        <v>8.2271937000000008</v>
      </c>
      <c r="M6" s="10">
        <f>'PAH analizė LT'!M23</f>
        <v>8.3961115900000003</v>
      </c>
      <c r="N6" s="10">
        <f>'PAH analizė LT'!N23</f>
        <v>8.1676555000000004</v>
      </c>
      <c r="O6" s="10">
        <f>'PAH analizė LT'!O23</f>
        <v>8.3424121999999983</v>
      </c>
      <c r="P6" s="10">
        <f>'PAH analizė LT'!P23</f>
        <v>8.5256983999999996</v>
      </c>
      <c r="Q6" s="10">
        <f>'PAH analizė LT'!Q23</f>
        <v>8.8505147999999991</v>
      </c>
      <c r="R6" s="10">
        <f>'PAH analizė LT'!R23</f>
        <v>8.8928695810000011</v>
      </c>
      <c r="S6" s="10">
        <f>'PAH analizė LT'!S23</f>
        <v>9.2334687999999989</v>
      </c>
      <c r="T6" s="10">
        <f>'PAH analizė LT'!T23</f>
        <v>9.7185156000000017</v>
      </c>
      <c r="U6" s="10">
        <f>'PAH analizė LT'!U23</f>
        <v>9.2907408000000018</v>
      </c>
      <c r="V6" s="10">
        <f>'PAH analizė LT'!V23</f>
        <v>9.4219559999999998</v>
      </c>
      <c r="W6" s="10">
        <f>'PAH analizė LT'!W23</f>
        <v>9.3081749999999985</v>
      </c>
      <c r="X6" s="10">
        <f>'PAH analizė LT'!X23</f>
        <v>9.5629699450000007</v>
      </c>
      <c r="Y6" s="10">
        <f>'PAH analizė LT'!Y23</f>
        <v>9.3244319999999981</v>
      </c>
      <c r="Z6" s="10">
        <f>'PAH analizė LT'!Z23</f>
        <v>9.2339777000000005</v>
      </c>
      <c r="AA6" s="10">
        <f>'PAH analizė LT'!AA23</f>
        <v>9.0268663</v>
      </c>
      <c r="AB6" s="10">
        <f>'PAH analizė LT'!AB23</f>
        <v>8.266665200000002</v>
      </c>
      <c r="AC6" s="10">
        <f>'PAH analizė LT'!AC23</f>
        <v>7.8051770000000005</v>
      </c>
      <c r="AD6" s="10">
        <f>'PAH analizė LT'!AD23</f>
        <v>7.7188384999999995</v>
      </c>
      <c r="AE6" s="10">
        <f>'PAH analizė LT'!AE23</f>
        <v>7.8267696000000004</v>
      </c>
      <c r="AF6" s="10">
        <f>'PAH analizė LT'!AF23</f>
        <v>7.7469698999999999</v>
      </c>
      <c r="AG6" s="10">
        <f>'PAH analizė LT'!AG23</f>
        <v>7.1286639000000003</v>
      </c>
      <c r="AH6" s="10">
        <f>'PAH analizė LT'!AH23</f>
        <v>6.6666461000000004</v>
      </c>
      <c r="AI6" s="10">
        <f>'PAH analizė LT'!AI23</f>
        <v>6.9808272999999996</v>
      </c>
      <c r="AJ6" s="10">
        <f>'PAH analizė LT'!AJ23</f>
        <v>6.4198748999999999</v>
      </c>
      <c r="AK6" s="10">
        <f>'PAH analizė LT'!AK23</f>
        <v>5.4567043000000002</v>
      </c>
      <c r="AL6" s="10">
        <f>'PAH analizė LT'!AL23</f>
        <v>5.230847689</v>
      </c>
    </row>
    <row r="7" spans="1:44" x14ac:dyDescent="0.4">
      <c r="C7" s="2" t="str">
        <f>'[1]SO2 analize LT'!A77</f>
        <v>DEGALŲ / KURO GAMYBA IR PASKIRSTYMAS</v>
      </c>
      <c r="D7" s="10">
        <f>'PAH analizė LT'!D83</f>
        <v>2.0100000000000001E-4</v>
      </c>
      <c r="E7" s="10">
        <f>'PAH analizė LT'!E83</f>
        <v>1.8200000000000001E-4</v>
      </c>
      <c r="F7" s="10">
        <f>'PAH analizė LT'!F83</f>
        <v>9.4199999999999999E-5</v>
      </c>
      <c r="G7" s="10">
        <f>'PAH analizė LT'!G83</f>
        <v>1.5899999999999999E-4</v>
      </c>
      <c r="H7" s="10">
        <f>'PAH analizė LT'!H83</f>
        <v>1.2999999999999999E-4</v>
      </c>
      <c r="I7" s="10">
        <f>'PAH analizė LT'!I83</f>
        <v>1.4300000000000001E-4</v>
      </c>
      <c r="J7" s="10">
        <f>'PAH analizė LT'!J83</f>
        <v>2.0799999999999999E-4</v>
      </c>
      <c r="K7" s="10">
        <f>'PAH analizė LT'!K83</f>
        <v>2.7300000000000002E-4</v>
      </c>
      <c r="L7" s="10">
        <f>'PAH analizė LT'!L83</f>
        <v>3.28E-4</v>
      </c>
      <c r="M7" s="10">
        <f>'PAH analizė LT'!M83</f>
        <v>2.14E-4</v>
      </c>
      <c r="N7" s="10">
        <f>'PAH analizė LT'!N83</f>
        <v>2.81E-4</v>
      </c>
      <c r="O7" s="10">
        <f>'PAH analizė LT'!O83</f>
        <v>3.5100000000000002E-4</v>
      </c>
      <c r="P7" s="10">
        <f>'PAH analizė LT'!P83</f>
        <v>3.1199999999999999E-4</v>
      </c>
      <c r="Q7" s="10">
        <f>'PAH analizė LT'!Q83</f>
        <v>3.2299999999999999E-4</v>
      </c>
      <c r="R7" s="10">
        <f>'PAH analizė LT'!R83</f>
        <v>3.9300000000000001E-4</v>
      </c>
      <c r="S7" s="10">
        <f>'PAH analizė LT'!S83</f>
        <v>4.0400000000000001E-4</v>
      </c>
      <c r="T7" s="10">
        <f>'PAH analizė LT'!T83</f>
        <v>3.4299999999999999E-4</v>
      </c>
      <c r="U7" s="10">
        <f>'PAH analizė LT'!U83</f>
        <v>3.28E-4</v>
      </c>
      <c r="V7" s="10">
        <f>'PAH analizė LT'!V83</f>
        <v>4.2200000000000001E-4</v>
      </c>
      <c r="W7" s="10">
        <f>'PAH analizė LT'!W83</f>
        <v>3.9899999999999999E-4</v>
      </c>
      <c r="X7" s="10">
        <f>'PAH analizė LT'!X83</f>
        <v>3.9599999999999998E-4</v>
      </c>
      <c r="Y7" s="10">
        <f>'PAH analizė LT'!Y83</f>
        <v>3.9800000000000002E-4</v>
      </c>
      <c r="Z7" s="10">
        <f>'PAH analizė LT'!Z83</f>
        <v>3.5199999999999999E-4</v>
      </c>
      <c r="AA7" s="10">
        <f>'PAH analizė LT'!AA83</f>
        <v>3.8299999999999999E-4</v>
      </c>
      <c r="AB7" s="10">
        <f>'PAH analizė LT'!AB83</f>
        <v>3.6200000000000002E-4</v>
      </c>
      <c r="AC7" s="10">
        <f>'PAH analizė LT'!AC83</f>
        <v>3.8400000000000001E-4</v>
      </c>
      <c r="AD7" s="10">
        <f>'PAH analizė LT'!AD83</f>
        <v>4.2499999999999998E-4</v>
      </c>
      <c r="AE7" s="10">
        <f>'PAH analizė LT'!AE83</f>
        <v>3.9899999999999999E-4</v>
      </c>
      <c r="AF7" s="10">
        <f>'PAH analizė LT'!AF83</f>
        <v>4.0700000000000003E-4</v>
      </c>
      <c r="AG7" s="10">
        <f>'PAH analizė LT'!AG83</f>
        <v>4.08E-4</v>
      </c>
      <c r="AH7" s="10">
        <f>'PAH analizė LT'!AH83</f>
        <v>3.4299999999999999E-4</v>
      </c>
      <c r="AI7" s="10">
        <f>'PAH analizė LT'!AI83</f>
        <v>3.7199999999999999E-4</v>
      </c>
      <c r="AJ7" s="10">
        <f>'PAH analizė LT'!AJ83</f>
        <v>3.5100000000000002E-4</v>
      </c>
      <c r="AK7" s="10">
        <f>'PAH analizė LT'!AK83</f>
        <v>3.8499999999999998E-4</v>
      </c>
      <c r="AL7" s="10">
        <f>'PAH analizė LT'!AL83</f>
        <v>3.6499999999999998E-4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'PAH analizė LT'!D195</f>
        <v>1.9573923625290045E-2</v>
      </c>
      <c r="E9" s="10">
        <f>'PAH analizė LT'!E195</f>
        <v>1.8266734945936055E-2</v>
      </c>
      <c r="F9" s="10">
        <f>'PAH analizė LT'!F195</f>
        <v>1.5659827103123521E-2</v>
      </c>
      <c r="G9" s="10">
        <f>'PAH analizė LT'!G195</f>
        <v>1.4499251206950805E-2</v>
      </c>
      <c r="H9" s="10">
        <f>'PAH analizė LT'!H195</f>
        <v>1.564637345517288E-2</v>
      </c>
      <c r="I9" s="10">
        <f>'PAH analizė LT'!I195</f>
        <v>1.2332630602838636E-2</v>
      </c>
      <c r="J9" s="10">
        <f>'PAH analizė LT'!J195</f>
        <v>1.0507954676103935E-2</v>
      </c>
      <c r="K9" s="10">
        <f>'PAH analizė LT'!K195</f>
        <v>1.1065063835873077E-2</v>
      </c>
      <c r="L9" s="10">
        <f>'PAH analizė LT'!L195</f>
        <v>1.0336137808034404E-2</v>
      </c>
      <c r="M9" s="10">
        <f>'PAH analizė LT'!M195</f>
        <v>9.097854393739226E-3</v>
      </c>
      <c r="N9" s="10">
        <f>'PAH analizė LT'!N195</f>
        <v>8.5268052890320623E-3</v>
      </c>
      <c r="O9" s="10">
        <f>'PAH analizė LT'!O195</f>
        <v>7.4291726770211418E-3</v>
      </c>
      <c r="P9" s="10">
        <f>'PAH analizė LT'!P195</f>
        <v>7.6110427555170423E-3</v>
      </c>
      <c r="Q9" s="10">
        <f>'PAH analizė LT'!Q195</f>
        <v>8.2246304790133864E-3</v>
      </c>
      <c r="R9" s="10">
        <f>'PAH analizė LT'!R195</f>
        <v>8.4535066238398127E-3</v>
      </c>
      <c r="S9" s="10">
        <f>'PAH analizė LT'!S195</f>
        <v>2.6254341557501913E-2</v>
      </c>
      <c r="T9" s="10">
        <f>'PAH analizė LT'!T195</f>
        <v>2.5820907022882297E-2</v>
      </c>
      <c r="U9" s="10">
        <f>'PAH analizė LT'!U195</f>
        <v>2.6342271965220227E-2</v>
      </c>
      <c r="V9" s="10">
        <f>'PAH analizė LT'!V195</f>
        <v>2.6422496532682829E-2</v>
      </c>
      <c r="W9" s="10">
        <f>'PAH analizė LT'!W195</f>
        <v>2.3711826390897837E-2</v>
      </c>
      <c r="X9" s="10">
        <f>'PAH analizė LT'!X195</f>
        <v>2.4490947170701188E-2</v>
      </c>
      <c r="Y9" s="10">
        <f>'PAH analizė LT'!Y195</f>
        <v>2.4699127083654914E-2</v>
      </c>
      <c r="Z9" s="10">
        <f>'PAH analizė LT'!Z195</f>
        <v>2.3844906636189392E-2</v>
      </c>
      <c r="AA9" s="10">
        <f>'PAH analizė LT'!AA195</f>
        <v>2.2196437614426582E-2</v>
      </c>
      <c r="AB9" s="10">
        <f>'PAH analizė LT'!AB195</f>
        <v>2.5610398525486328E-2</v>
      </c>
      <c r="AC9" s="10">
        <f>'PAH analizė LT'!AC195</f>
        <v>2.3453141018288978E-2</v>
      </c>
      <c r="AD9" s="10">
        <f>'PAH analizė LT'!AD195</f>
        <v>2.4494234078886432E-2</v>
      </c>
      <c r="AE9" s="10">
        <f>'PAH analizė LT'!AE195</f>
        <v>2.6126271252646868E-2</v>
      </c>
      <c r="AF9" s="10">
        <f>'PAH analizė LT'!AF195</f>
        <v>2.4498304047102994E-2</v>
      </c>
      <c r="AG9" s="10">
        <f>'PAH analizė LT'!AG195</f>
        <v>2.6223901364357555E-2</v>
      </c>
      <c r="AH9" s="10">
        <f>'PAH analizė LT'!AH195</f>
        <v>2.5308025085163929E-2</v>
      </c>
      <c r="AI9" s="10">
        <f>'PAH analizė LT'!AI195</f>
        <v>2.4698941727568473E-2</v>
      </c>
      <c r="AJ9" s="10">
        <f>'PAH analizė LT'!AJ195</f>
        <v>2.2474554853362062E-2</v>
      </c>
      <c r="AK9" s="10">
        <f>'PAH analizė LT'!AK195</f>
        <v>2.1457224335664934E-2</v>
      </c>
      <c r="AL9" s="10">
        <f>'PAH analizė LT'!AL195</f>
        <v>2.3079665980615501E-2</v>
      </c>
    </row>
    <row r="10" spans="1:44" x14ac:dyDescent="0.4">
      <c r="C10" s="2" t="str">
        <f>'[1]SO2 analize LT'!A124</f>
        <v>KELIŲ TRANSPORTAS</v>
      </c>
      <c r="D10" s="10">
        <f>'PAH analizė LT'!D132</f>
        <v>8.7859397921199997E-2</v>
      </c>
      <c r="E10" s="10">
        <f>'PAH analizė LT'!E132</f>
        <v>9.5722356538200007E-2</v>
      </c>
      <c r="F10" s="10">
        <f>'PAH analizė LT'!F132</f>
        <v>6.2290012820199997E-2</v>
      </c>
      <c r="G10" s="10">
        <f>'PAH analizė LT'!G132</f>
        <v>4.5968619450500001E-2</v>
      </c>
      <c r="H10" s="10">
        <f>'PAH analizė LT'!H132</f>
        <v>3.4063966896599997E-2</v>
      </c>
      <c r="I10" s="10">
        <f>'PAH analizė LT'!I132</f>
        <v>4.5273518398899995E-2</v>
      </c>
      <c r="J10" s="10">
        <f>'PAH analizė LT'!J132</f>
        <v>4.9499313307300001E-2</v>
      </c>
      <c r="K10" s="10">
        <f>'PAH analizė LT'!K132</f>
        <v>5.6146382177800006E-2</v>
      </c>
      <c r="L10" s="10">
        <f>'PAH analizė LT'!L132</f>
        <v>5.9992784954600004E-2</v>
      </c>
      <c r="M10" s="10">
        <f>'PAH analizė LT'!M132</f>
        <v>5.4021915908100002E-2</v>
      </c>
      <c r="N10" s="10">
        <f>'PAH analizė LT'!N132</f>
        <v>4.7611619935700004E-2</v>
      </c>
      <c r="O10" s="10">
        <f>'PAH analizė LT'!O132</f>
        <v>5.15430064195E-2</v>
      </c>
      <c r="P10" s="10">
        <f>'PAH analizė LT'!P132</f>
        <v>5.2004007246599995E-2</v>
      </c>
      <c r="Q10" s="10">
        <f>'PAH analizė LT'!Q132</f>
        <v>5.1977729219200006E-2</v>
      </c>
      <c r="R10" s="10">
        <f>'PAH analizė LT'!R132</f>
        <v>5.8624060932699999E-2</v>
      </c>
      <c r="S10" s="10">
        <f>'PAH analizė LT'!S132</f>
        <v>5.6809999999999999E-2</v>
      </c>
      <c r="T10" s="10">
        <f>'PAH analizė LT'!T132</f>
        <v>6.2259999999999996E-2</v>
      </c>
      <c r="U10" s="10">
        <f>'PAH analizė LT'!U132</f>
        <v>8.3720000000000003E-2</v>
      </c>
      <c r="V10" s="10">
        <f>'PAH analizė LT'!V132</f>
        <v>8.4879999999999997E-2</v>
      </c>
      <c r="W10" s="10">
        <f>'PAH analizė LT'!W132</f>
        <v>6.6659999999999997E-2</v>
      </c>
      <c r="X10" s="10">
        <f>'PAH analizė LT'!X132</f>
        <v>8.4498000000000004E-2</v>
      </c>
      <c r="Y10" s="10">
        <f>'PAH analizė LT'!Y132</f>
        <v>8.7792999999999996E-2</v>
      </c>
      <c r="Z10" s="10">
        <f>'PAH analizė LT'!Z132</f>
        <v>9.2736999999999986E-2</v>
      </c>
      <c r="AA10" s="10">
        <f>'PAH analizė LT'!AA132</f>
        <v>9.7672999999999996E-2</v>
      </c>
      <c r="AB10" s="10">
        <f>'PAH analizė LT'!AB132</f>
        <v>0.11263700000000001</v>
      </c>
      <c r="AC10" s="10">
        <f>'PAH analizė LT'!AC132</f>
        <v>0.12537000000000001</v>
      </c>
      <c r="AD10" s="10">
        <f>'PAH analizė LT'!AD132</f>
        <v>0.14107</v>
      </c>
      <c r="AE10" s="10">
        <f>'PAH analizė LT'!AE132</f>
        <v>0.15323999999999999</v>
      </c>
      <c r="AF10" s="10">
        <f>'PAH analizė LT'!AF132</f>
        <v>0.16284999999999997</v>
      </c>
      <c r="AG10" s="10">
        <f>'PAH analizė LT'!AG132</f>
        <v>0.17057999999999998</v>
      </c>
      <c r="AH10" s="10">
        <f>'PAH analizė LT'!AH132</f>
        <v>0.15236000000000002</v>
      </c>
      <c r="AI10" s="10">
        <f>'PAH analizė LT'!AI132</f>
        <v>0.15461</v>
      </c>
      <c r="AJ10" s="10">
        <f>'PAH analizė LT'!AJ132</f>
        <v>0.14318</v>
      </c>
      <c r="AK10" s="10">
        <f>'PAH analizė LT'!AK132</f>
        <v>0.14409000000000002</v>
      </c>
      <c r="AL10" s="10">
        <f>'PAH analizė LT'!AL132</f>
        <v>0.14935000000000001</v>
      </c>
    </row>
    <row r="11" spans="1:44" x14ac:dyDescent="0.4">
      <c r="C11" s="2" t="str">
        <f>'[1]SO2 analize LT'!A314</f>
        <v>KITI PRAMONĖS PROCESAI</v>
      </c>
      <c r="D11" s="10">
        <f>'PAH analizė LT'!D287+'PAH analizė LT'!D316</f>
        <v>5.0784000000000003E-2</v>
      </c>
      <c r="E11" s="10">
        <f>'PAH analizė LT'!E287+'PAH analizė LT'!E316</f>
        <v>4.0272000000000002E-2</v>
      </c>
      <c r="F11" s="10">
        <f>'PAH analizė LT'!F287+'PAH analizė LT'!F316</f>
        <v>1.8575999999999999E-2</v>
      </c>
      <c r="G11" s="10">
        <f>'PAH analizė LT'!G287+'PAH analizė LT'!G316</f>
        <v>1.1328E-2</v>
      </c>
      <c r="H11" s="10">
        <f>'PAH analizė LT'!H287+'PAH analizė LT'!H316</f>
        <v>8.3999999999999995E-3</v>
      </c>
      <c r="I11" s="10">
        <f>'PAH analizė LT'!I287+'PAH analizė LT'!I316</f>
        <v>8.2559999999999995E-3</v>
      </c>
      <c r="J11" s="10">
        <f>'PAH analizė LT'!J287+'PAH analizė LT'!J316</f>
        <v>7.6319999999999999E-3</v>
      </c>
      <c r="K11" s="10">
        <f>'PAH analizė LT'!K287+'PAH analizė LT'!K316</f>
        <v>9.8399999999999998E-3</v>
      </c>
      <c r="L11" s="10">
        <f>'PAH analizė LT'!L287+'PAH analizė LT'!L316</f>
        <v>1.2144E-2</v>
      </c>
      <c r="M11" s="10">
        <f>'PAH analizė LT'!M287+'PAH analizė LT'!M316</f>
        <v>1.1232000000000001E-2</v>
      </c>
      <c r="N11" s="10">
        <f>'PAH analizė LT'!N287+'PAH analizė LT'!N316</f>
        <v>1.1136E-2</v>
      </c>
      <c r="O11" s="10">
        <f>'PAH analizė LT'!O287+'PAH analizė LT'!O316</f>
        <v>1.1808000000000001E-2</v>
      </c>
      <c r="P11" s="10">
        <f>'PAH analizė LT'!P287+'PAH analizė LT'!P316</f>
        <v>8.3999999999999995E-3</v>
      </c>
      <c r="Q11" s="10">
        <f>'PAH analizė LT'!Q287+'PAH analizė LT'!Q316</f>
        <v>7.5839999999999996E-3</v>
      </c>
      <c r="R11" s="10">
        <f>'PAH analizė LT'!R287+'PAH analizė LT'!R316</f>
        <v>7.0559999999999998E-3</v>
      </c>
      <c r="S11" s="10">
        <f>'PAH analizė LT'!S287+'PAH analizė LT'!S316</f>
        <v>5.424E-3</v>
      </c>
      <c r="T11" s="10">
        <f>'PAH analizė LT'!T287+'PAH analizė LT'!T316</f>
        <v>4.7999999999999996E-3</v>
      </c>
      <c r="U11" s="10">
        <f>'PAH analizė LT'!U287+'PAH analizė LT'!U316</f>
        <v>5.424E-3</v>
      </c>
      <c r="V11" s="10">
        <f>'PAH analizė LT'!V287+'PAH analizė LT'!V316</f>
        <v>5.1744E-3</v>
      </c>
      <c r="W11" s="10">
        <f>'PAH analizė LT'!W287+'PAH analizė LT'!W316</f>
        <v>2.1887999999999999E-3</v>
      </c>
      <c r="X11" s="10">
        <f>'PAH analizė LT'!X287+'PAH analizė LT'!X316</f>
        <v>1.8623999999999999E-3</v>
      </c>
      <c r="Y11" s="10">
        <f>'PAH analizė LT'!Y287+'PAH analizė LT'!Y316</f>
        <v>2.0255999999999998E-3</v>
      </c>
      <c r="Z11" s="10">
        <f>'PAH analizė LT'!Z287+'PAH analizė LT'!Z316</f>
        <v>1.8096E-3</v>
      </c>
      <c r="AA11" s="10">
        <f>'PAH analizė LT'!AA287+'PAH analizė LT'!AA316</f>
        <v>1.6608E-3</v>
      </c>
      <c r="AB11" s="10">
        <f>'PAH analizė LT'!AB287+'PAH analizė LT'!AB316</f>
        <v>1.3872000000000001E-3</v>
      </c>
      <c r="AC11" s="10">
        <f>'PAH analizė LT'!AC287+'PAH analizė LT'!AC316</f>
        <v>1.1471999999999999E-3</v>
      </c>
      <c r="AD11" s="10">
        <f>'PAH analizė LT'!AD287+'PAH analizė LT'!AD316</f>
        <v>1.0656000000000001E-3</v>
      </c>
      <c r="AE11" s="10">
        <f>'PAH analizė LT'!AE287+'PAH analizė LT'!AE316</f>
        <v>1.1712000000000001E-3</v>
      </c>
      <c r="AF11" s="10">
        <f>'PAH analizė LT'!AF287+'PAH analizė LT'!AF316</f>
        <v>1.0656000000000001E-3</v>
      </c>
      <c r="AG11" s="10">
        <f>'PAH analizė LT'!AG287+'PAH analizė LT'!AG316</f>
        <v>8.0159999999999997E-4</v>
      </c>
      <c r="AH11" s="10">
        <f>'PAH analizė LT'!AH287+'PAH analizė LT'!AH316</f>
        <v>8.1599999999999999E-4</v>
      </c>
      <c r="AI11" s="10">
        <f>'PAH analizė LT'!AI287+'PAH analizė LT'!AI316</f>
        <v>7.6646099999999997E-4</v>
      </c>
      <c r="AJ11" s="10">
        <f>'PAH analizė LT'!AJ287+'PAH analizė LT'!AJ316</f>
        <v>5.4816000000000001E-4</v>
      </c>
      <c r="AK11" s="10">
        <f>'PAH analizė LT'!AK287+'PAH analizė LT'!AK316</f>
        <v>5.1343000000000005E-4</v>
      </c>
      <c r="AL11" s="10">
        <f>'PAH analizė LT'!AL287+'PAH analizė LT'!AL316</f>
        <v>4.2252499999999998E-4</v>
      </c>
    </row>
    <row r="12" spans="1:44" hidden="1" x14ac:dyDescent="0.4">
      <c r="C12" s="2" t="str">
        <f>'[1]KD2.5 analize LT'!A339</f>
        <v xml:space="preserve">ŽEMĖS ŪKIO VEIKLOS </v>
      </c>
      <c r="D12" s="10">
        <f>'[2]PAH analizė LT'!D354</f>
        <v>0</v>
      </c>
      <c r="E12" s="10">
        <f>'[2]PAH analizė LT'!E354</f>
        <v>0</v>
      </c>
      <c r="F12" s="10">
        <f>'[2]PAH analizė LT'!F354</f>
        <v>0</v>
      </c>
      <c r="G12" s="10">
        <f>'[2]PAH analizė LT'!G354</f>
        <v>0</v>
      </c>
      <c r="H12" s="10">
        <f>'[2]PAH analizė LT'!H354</f>
        <v>0</v>
      </c>
      <c r="I12" s="10">
        <f>'[2]PAH analizė LT'!I354</f>
        <v>0</v>
      </c>
      <c r="J12" s="10">
        <f>'[2]PAH analizė LT'!J354</f>
        <v>0</v>
      </c>
      <c r="K12" s="10">
        <f>'[2]PAH analizė LT'!K354</f>
        <v>0</v>
      </c>
      <c r="L12" s="10">
        <f>'[2]PAH analizė LT'!L354</f>
        <v>0</v>
      </c>
      <c r="M12" s="10">
        <f>'[2]PAH analizė LT'!M354</f>
        <v>0</v>
      </c>
      <c r="N12" s="10">
        <f>'[2]PAH analizė LT'!N354</f>
        <v>0</v>
      </c>
      <c r="O12" s="10">
        <f>'[2]PAH analizė LT'!O354</f>
        <v>0</v>
      </c>
      <c r="P12" s="10">
        <f>'[2]PAH analizė LT'!P354</f>
        <v>0</v>
      </c>
      <c r="Q12" s="10">
        <f>'[2]PAH analizė LT'!Q354</f>
        <v>0</v>
      </c>
      <c r="R12" s="10">
        <f>'[2]PAH analizė LT'!R354</f>
        <v>0</v>
      </c>
      <c r="S12" s="10">
        <f>'[2]PAH analizė LT'!S354</f>
        <v>0</v>
      </c>
      <c r="T12" s="10">
        <f>'[2]PAH analizė LT'!T354</f>
        <v>0</v>
      </c>
      <c r="U12" s="10">
        <f>'[2]PAH analizė LT'!U354</f>
        <v>4.3191484000000002E-2</v>
      </c>
      <c r="V12" s="10">
        <f>'[2]PAH analizė LT'!V354</f>
        <v>0</v>
      </c>
      <c r="W12" s="10">
        <f>'[2]PAH analizė LT'!W354</f>
        <v>0</v>
      </c>
      <c r="X12" s="10">
        <f>'[2]PAH analizė LT'!X354</f>
        <v>0</v>
      </c>
      <c r="Y12" s="10">
        <f>'[2]PAH analizė LT'!Y354</f>
        <v>0</v>
      </c>
      <c r="Z12" s="10">
        <f>'[2]PAH analizė LT'!Z354</f>
        <v>0</v>
      </c>
      <c r="AA12" s="10">
        <f>'[2]PAH analizė LT'!AA354</f>
        <v>0</v>
      </c>
      <c r="AB12" s="10">
        <f>'[2]PAH analizė LT'!AB354</f>
        <v>0</v>
      </c>
      <c r="AC12" s="10">
        <f>'[2]PAH analizė LT'!AC354</f>
        <v>0</v>
      </c>
      <c r="AD12" s="10">
        <f>'[2]PAH analizė LT'!AD354</f>
        <v>0</v>
      </c>
      <c r="AE12" s="10">
        <f>'[2]PAH analizė LT'!AE354</f>
        <v>0</v>
      </c>
      <c r="AF12" s="10">
        <f>'[2]PAH analizė LT'!AF354</f>
        <v>0</v>
      </c>
      <c r="AG12" s="10">
        <f>'[2]PAH analizė LT'!AG354</f>
        <v>0</v>
      </c>
      <c r="AH12" s="10">
        <f>'[2]PAH analizė LT'!AH354</f>
        <v>0</v>
      </c>
      <c r="AI12" s="10">
        <f>'[2]PAH analizė LT'!AI354</f>
        <v>0</v>
      </c>
    </row>
    <row r="13" spans="1:44" x14ac:dyDescent="0.4">
      <c r="C13" s="2" t="str">
        <f>'[1]SO2 analize LT'!A339</f>
        <v>ATLIEKŲ TVARKYMAS</v>
      </c>
      <c r="D13" s="10">
        <f>'PAH analizė LT'!D378</f>
        <v>5.2947554000000002E-5</v>
      </c>
      <c r="E13" s="10">
        <f>'PAH analizė LT'!E378</f>
        <v>5.2947554000000002E-5</v>
      </c>
      <c r="F13" s="10">
        <f>'PAH analizė LT'!F378</f>
        <v>1.48803757E-5</v>
      </c>
      <c r="G13" s="10">
        <f>'PAH analizė LT'!G378</f>
        <v>4.4456374839999998E-5</v>
      </c>
      <c r="H13" s="10">
        <f>'PAH analizė LT'!H378</f>
        <v>1.4196141999999999E-5</v>
      </c>
      <c r="I13" s="10">
        <f>'PAH analizė LT'!I378</f>
        <v>5.01558667E-5</v>
      </c>
      <c r="J13" s="10">
        <f>'PAH analizė LT'!J378</f>
        <v>1.7316220300000002E-5</v>
      </c>
      <c r="K13" s="10">
        <f>'PAH analizė LT'!K378</f>
        <v>1.7838192E-5</v>
      </c>
      <c r="L13" s="10">
        <f>'PAH analizė LT'!L378</f>
        <v>2.2812496999999997E-5</v>
      </c>
      <c r="M13" s="10">
        <f>'PAH analizė LT'!M378</f>
        <v>9.8023079999999995E-6</v>
      </c>
      <c r="N13" s="10">
        <f>'PAH analizė LT'!N378</f>
        <v>2.25521E-5</v>
      </c>
      <c r="O13" s="10">
        <f>'PAH analizė LT'!O378</f>
        <v>3.30235E-5</v>
      </c>
      <c r="P13" s="10">
        <f>'PAH analizė LT'!P378</f>
        <v>2.7898419999999998E-5</v>
      </c>
      <c r="Q13" s="10">
        <f>'PAH analizė LT'!Q378</f>
        <v>7.3464640000000004E-5</v>
      </c>
      <c r="R13" s="10">
        <f>'PAH analizė LT'!R378</f>
        <v>3.87902E-5</v>
      </c>
      <c r="S13" s="10">
        <f>'PAH analizė LT'!S378</f>
        <v>7.7113300000000013E-5</v>
      </c>
      <c r="T13" s="10">
        <f>'PAH analizė LT'!T378</f>
        <v>6.9353399999999999E-5</v>
      </c>
      <c r="U13" s="10">
        <f>'PAH analizė LT'!U378</f>
        <v>2.4390700000000003E-5</v>
      </c>
      <c r="V13" s="10">
        <f>'PAH analizė LT'!V378</f>
        <v>2.7855159999999998E-5</v>
      </c>
      <c r="W13" s="10">
        <f>'PAH analizė LT'!W378</f>
        <v>3.0126040000000002E-5</v>
      </c>
      <c r="X13" s="10">
        <f>'PAH analizė LT'!X378</f>
        <v>4.4103999999999997E-5</v>
      </c>
      <c r="Y13" s="10">
        <f>'PAH analizė LT'!Y378</f>
        <v>9.6782209119999999E-5</v>
      </c>
      <c r="Z13" s="10">
        <f>'PAH analizė LT'!Z378</f>
        <v>2.1179703149999999E-5</v>
      </c>
      <c r="AA13" s="10">
        <f>'PAH analizė LT'!AA378</f>
        <v>1.5626050999999999E-5</v>
      </c>
      <c r="AB13" s="10">
        <f>'PAH analizė LT'!AB378</f>
        <v>3.9171060500000004E-5</v>
      </c>
      <c r="AC13" s="10">
        <f>'PAH analizė LT'!AC378</f>
        <v>1.2036157619999999E-4</v>
      </c>
      <c r="AD13" s="10">
        <f>'PAH analizė LT'!AD378</f>
        <v>2.0495309700000003E-5</v>
      </c>
      <c r="AE13" s="10">
        <f>'PAH analizė LT'!AE378</f>
        <v>3.4247575600000002E-5</v>
      </c>
      <c r="AF13" s="10">
        <f>'PAH analizė LT'!AF378</f>
        <v>2.6539789100000004E-5</v>
      </c>
      <c r="AG13" s="10">
        <f>'PAH analizė LT'!AG378</f>
        <v>4.7690782600000001E-5</v>
      </c>
      <c r="AH13" s="10">
        <f>'PAH analizė LT'!AH378</f>
        <v>6.5394284700000003E-5</v>
      </c>
      <c r="AI13" s="10">
        <f>'PAH analizė LT'!AI378</f>
        <v>8.9543295200000003E-5</v>
      </c>
      <c r="AJ13" s="10">
        <f>'PAH analizė LT'!AJ378</f>
        <v>7.9752534100000004E-5</v>
      </c>
      <c r="AK13" s="10">
        <f>'PAH analizė LT'!AK378</f>
        <v>7.1223795600000003E-5</v>
      </c>
      <c r="AL13" s="10">
        <f>'PAH analizė LT'!AL378</f>
        <v>7.6099607500000003E-5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17.718895279484492</v>
      </c>
      <c r="E15" s="10">
        <f t="shared" ref="E15:R15" si="0">SUM(E6:E14)</f>
        <v>18.782852139038134</v>
      </c>
      <c r="F15" s="10">
        <f t="shared" si="0"/>
        <v>8.2455400202990212</v>
      </c>
      <c r="G15" s="10">
        <f t="shared" si="0"/>
        <v>9.4444308870322899</v>
      </c>
      <c r="H15" s="10">
        <f t="shared" si="0"/>
        <v>8.4638584864937751</v>
      </c>
      <c r="I15" s="10">
        <f t="shared" si="0"/>
        <v>7.9829779548684385</v>
      </c>
      <c r="J15" s="10">
        <f t="shared" si="0"/>
        <v>8.7371018142037009</v>
      </c>
      <c r="K15" s="10">
        <f t="shared" si="0"/>
        <v>8.7336975942056778</v>
      </c>
      <c r="L15" s="10">
        <f t="shared" si="0"/>
        <v>8.3100174352596348</v>
      </c>
      <c r="M15" s="10">
        <f t="shared" si="0"/>
        <v>8.4706871626098383</v>
      </c>
      <c r="N15" s="10">
        <f t="shared" si="0"/>
        <v>8.2352334773247335</v>
      </c>
      <c r="O15" s="10">
        <f t="shared" si="0"/>
        <v>8.4135764025965205</v>
      </c>
      <c r="P15" s="10">
        <f t="shared" si="0"/>
        <v>8.5940533484221167</v>
      </c>
      <c r="Q15" s="10">
        <f t="shared" si="0"/>
        <v>8.9186976243382112</v>
      </c>
      <c r="R15" s="10">
        <f t="shared" si="0"/>
        <v>8.9674349387565417</v>
      </c>
      <c r="S15" s="10">
        <f>SUM(S6:S14)</f>
        <v>9.3224382548575004</v>
      </c>
      <c r="T15" s="10">
        <f t="shared" ref="T15:AL15" si="1">SUM(T6:T14)</f>
        <v>9.8118088604228859</v>
      </c>
      <c r="U15" s="10">
        <f t="shared" si="1"/>
        <v>9.44977094666522</v>
      </c>
      <c r="V15" s="10">
        <f t="shared" si="1"/>
        <v>9.5388827516926842</v>
      </c>
      <c r="W15" s="10">
        <f t="shared" si="1"/>
        <v>9.4011647524308977</v>
      </c>
      <c r="X15" s="10">
        <f t="shared" si="1"/>
        <v>9.6742613961707029</v>
      </c>
      <c r="Y15" s="10">
        <f t="shared" si="1"/>
        <v>9.4394445092927732</v>
      </c>
      <c r="Z15" s="10">
        <f t="shared" si="1"/>
        <v>9.3527423863393384</v>
      </c>
      <c r="AA15" s="10">
        <f t="shared" si="1"/>
        <v>9.1487951636654277</v>
      </c>
      <c r="AB15" s="10">
        <f t="shared" si="1"/>
        <v>8.4067009695859891</v>
      </c>
      <c r="AC15" s="10">
        <f t="shared" si="1"/>
        <v>7.9556517025944897</v>
      </c>
      <c r="AD15" s="10">
        <f t="shared" si="1"/>
        <v>7.8859138293885866</v>
      </c>
      <c r="AE15" s="10">
        <f t="shared" si="1"/>
        <v>8.0077403188282474</v>
      </c>
      <c r="AF15" s="10">
        <f t="shared" si="1"/>
        <v>7.9358173438362032</v>
      </c>
      <c r="AG15" s="10">
        <f t="shared" si="1"/>
        <v>7.3267250921469582</v>
      </c>
      <c r="AH15" s="10">
        <f t="shared" si="1"/>
        <v>6.8455385193698648</v>
      </c>
      <c r="AI15" s="10">
        <f t="shared" si="1"/>
        <v>7.1613642460227682</v>
      </c>
      <c r="AJ15" s="10">
        <f t="shared" si="1"/>
        <v>6.5865083673874629</v>
      </c>
      <c r="AK15" s="10">
        <f t="shared" si="1"/>
        <v>5.6232211781312644</v>
      </c>
      <c r="AL15" s="10">
        <f t="shared" si="1"/>
        <v>5.4041409795881163</v>
      </c>
    </row>
    <row r="16" spans="1:44" hidden="1" x14ac:dyDescent="0.4">
      <c r="C16" s="2" t="s">
        <v>292</v>
      </c>
      <c r="D16" s="10">
        <f>D15-'PAH analizė LT'!D8</f>
        <v>0</v>
      </c>
      <c r="E16" s="10">
        <f>E15-'PAH analizė LT'!E8</f>
        <v>0</v>
      </c>
      <c r="F16" s="10">
        <f>F15-'PAH analizė LT'!F8</f>
        <v>0</v>
      </c>
      <c r="G16" s="10">
        <f>G15-'PAH analizė LT'!G8</f>
        <v>4.8387960305262823E-12</v>
      </c>
      <c r="H16" s="10">
        <f>H15-'PAH analizė LT'!H8</f>
        <v>0</v>
      </c>
      <c r="I16" s="10">
        <f>I15-'PAH analizė LT'!I8</f>
        <v>0</v>
      </c>
      <c r="J16" s="10">
        <f>J15-'PAH analizė LT'!J8</f>
        <v>0</v>
      </c>
      <c r="K16" s="10">
        <f>K15-'PAH analizė LT'!K8</f>
        <v>0</v>
      </c>
      <c r="L16" s="10">
        <f>L15-'PAH analizė LT'!L8</f>
        <v>0</v>
      </c>
      <c r="M16" s="10">
        <f>M15-'PAH analizė LT'!M8</f>
        <v>0</v>
      </c>
      <c r="N16" s="10">
        <f>N15-'PAH analizė LT'!N8</f>
        <v>0</v>
      </c>
      <c r="O16" s="10">
        <f>O15-'PAH analizė LT'!O8</f>
        <v>0</v>
      </c>
      <c r="P16" s="10">
        <f>P15-'PAH analizė LT'!P8</f>
        <v>0</v>
      </c>
      <c r="Q16" s="10">
        <f>Q15-'PAH analizė LT'!Q8</f>
        <v>0</v>
      </c>
      <c r="R16" s="10">
        <f>R15-'PAH analizė LT'!R8</f>
        <v>0</v>
      </c>
      <c r="S16" s="10">
        <f>S15-'PAH analizė LT'!S8</f>
        <v>0</v>
      </c>
      <c r="T16" s="10">
        <f>T15-'PAH analizė LT'!T8</f>
        <v>0</v>
      </c>
      <c r="U16" s="10">
        <f>U15-'PAH analizė LT'!U8</f>
        <v>4.3191483999999392E-2</v>
      </c>
      <c r="V16" s="10">
        <f>V15-'PAH analizė LT'!V8</f>
        <v>0</v>
      </c>
      <c r="W16" s="10">
        <f>W15-'PAH analizė LT'!W8</f>
        <v>0</v>
      </c>
      <c r="X16" s="10">
        <f>X15-'PAH analizė LT'!X8</f>
        <v>0</v>
      </c>
      <c r="Y16" s="10">
        <f>Y15-'PAH analizė LT'!Y8</f>
        <v>0</v>
      </c>
      <c r="Z16" s="10">
        <f>Z15-'PAH analizė LT'!Z8</f>
        <v>0</v>
      </c>
      <c r="AA16" s="10">
        <f>AA15-'PAH analizė LT'!AA8</f>
        <v>0</v>
      </c>
      <c r="AB16" s="10">
        <f>AB15-'PAH analizė LT'!AB8</f>
        <v>0</v>
      </c>
      <c r="AC16" s="10">
        <f>AC15-'PAH analizė LT'!AC8</f>
        <v>0</v>
      </c>
      <c r="AD16" s="10">
        <f>AD15-'PAH analizė LT'!AD8</f>
        <v>0</v>
      </c>
      <c r="AE16" s="10">
        <f>AE15-'PAH analizė LT'!AE8</f>
        <v>0</v>
      </c>
      <c r="AF16" s="10">
        <f>AF15-'PAH analizė LT'!AF8</f>
        <v>0</v>
      </c>
      <c r="AG16" s="10">
        <f>AG15-'PAH analizė LT'!AG8</f>
        <v>0</v>
      </c>
      <c r="AH16" s="10">
        <f>AH15-'PAH analizė LT'!AH8</f>
        <v>0</v>
      </c>
      <c r="AI16" s="10">
        <f>AI15-'PAH analizė LT'!AI8</f>
        <v>0</v>
      </c>
      <c r="AJ16" s="10">
        <f>AJ15-'PAH analizė LT'!AJ8</f>
        <v>0</v>
      </c>
      <c r="AK16" s="10">
        <f>AK15-'PAH analizė LT'!AK8</f>
        <v>0</v>
      </c>
      <c r="AL16" s="10">
        <f>AL15-'PAH analizė LT'!AL8</f>
        <v>0</v>
      </c>
    </row>
    <row r="19" spans="1:38" ht="20" x14ac:dyDescent="0.4">
      <c r="A19" s="44" t="s">
        <v>328</v>
      </c>
    </row>
    <row r="21" spans="1:38" x14ac:dyDescent="0.4">
      <c r="C21" s="2" t="s">
        <v>28</v>
      </c>
      <c r="D21" s="24">
        <f t="shared" ref="D21:AI28" si="2">D6/D$15</f>
        <v>0.99105636854889168</v>
      </c>
      <c r="E21" s="24">
        <f t="shared" si="2"/>
        <v>0.99177462305008335</v>
      </c>
      <c r="F21" s="24">
        <f t="shared" si="2"/>
        <v>0.9882803406373476</v>
      </c>
      <c r="G21" s="24">
        <f t="shared" si="2"/>
        <v>0.99237653090022082</v>
      </c>
      <c r="H21" s="24">
        <f t="shared" si="2"/>
        <v>0.99311726010226498</v>
      </c>
      <c r="I21" s="24">
        <f t="shared" si="2"/>
        <v>0.99172548073640188</v>
      </c>
      <c r="J21" s="24">
        <f t="shared" si="2"/>
        <v>0.99223259775989148</v>
      </c>
      <c r="K21" s="24">
        <f t="shared" si="2"/>
        <v>0.9911443826201416</v>
      </c>
      <c r="L21" s="24">
        <f t="shared" si="2"/>
        <v>0.99003326576569983</v>
      </c>
      <c r="M21" s="24">
        <f t="shared" si="2"/>
        <v>0.99119604216538426</v>
      </c>
      <c r="N21" s="24">
        <f t="shared" si="2"/>
        <v>0.99179404232912094</v>
      </c>
      <c r="O21" s="24">
        <f t="shared" si="2"/>
        <v>0.99154174168139009</v>
      </c>
      <c r="P21" s="24">
        <f t="shared" si="2"/>
        <v>0.99204625039537753</v>
      </c>
      <c r="Q21" s="24">
        <f t="shared" si="2"/>
        <v>0.99235506940473595</v>
      </c>
      <c r="R21" s="24">
        <f t="shared" si="2"/>
        <v>0.99168487329255384</v>
      </c>
      <c r="S21" s="24">
        <f t="shared" si="2"/>
        <v>0.9904564178999905</v>
      </c>
      <c r="T21" s="24">
        <f t="shared" si="2"/>
        <v>0.99049173687033454</v>
      </c>
      <c r="U21" s="24">
        <f t="shared" si="2"/>
        <v>0.98317100514258082</v>
      </c>
      <c r="V21" s="24">
        <f t="shared" si="2"/>
        <v>0.98774209152828352</v>
      </c>
      <c r="W21" s="24">
        <f t="shared" si="2"/>
        <v>0.99010869877513263</v>
      </c>
      <c r="X21" s="24">
        <f t="shared" si="2"/>
        <v>0.98849612940841625</v>
      </c>
      <c r="Y21" s="24">
        <f t="shared" si="2"/>
        <v>0.98781575449916048</v>
      </c>
      <c r="Z21" s="24">
        <f t="shared" si="2"/>
        <v>0.9873016189868753</v>
      </c>
      <c r="AA21" s="24">
        <f t="shared" si="2"/>
        <v>0.98667268624073368</v>
      </c>
      <c r="AB21" s="24">
        <f t="shared" si="2"/>
        <v>0.98334236342025094</v>
      </c>
      <c r="AC21" s="24">
        <f t="shared" si="2"/>
        <v>0.9810858106639565</v>
      </c>
      <c r="AD21" s="24">
        <f t="shared" si="2"/>
        <v>0.97881344724235453</v>
      </c>
      <c r="AE21" s="24">
        <f t="shared" si="2"/>
        <v>0.97740052603819605</v>
      </c>
      <c r="AF21" s="24">
        <f t="shared" si="2"/>
        <v>0.97620315140155256</v>
      </c>
      <c r="AG21" s="24">
        <f t="shared" si="2"/>
        <v>0.97296729580324404</v>
      </c>
      <c r="AH21" s="24">
        <f t="shared" si="2"/>
        <v>0.97386729782270931</v>
      </c>
      <c r="AI21" s="24">
        <f t="shared" si="2"/>
        <v>0.97479014614805637</v>
      </c>
      <c r="AJ21" s="24">
        <f t="shared" ref="AJ21:AL23" si="3">AJ6/AJ$15</f>
        <v>0.9747007886283825</v>
      </c>
      <c r="AK21" s="24">
        <f t="shared" si="3"/>
        <v>0.97038763497711078</v>
      </c>
      <c r="AL21" s="24">
        <f t="shared" si="3"/>
        <v>0.96793324022399496</v>
      </c>
    </row>
    <row r="22" spans="1:38" x14ac:dyDescent="0.4">
      <c r="C22" s="2" t="s">
        <v>66</v>
      </c>
      <c r="D22" s="24">
        <f t="shared" si="2"/>
        <v>1.1343822333705211E-5</v>
      </c>
      <c r="E22" s="24">
        <f t="shared" si="2"/>
        <v>9.6896892257237447E-6</v>
      </c>
      <c r="F22" s="24">
        <f t="shared" si="2"/>
        <v>1.1424357867173855E-5</v>
      </c>
      <c r="G22" s="24">
        <f t="shared" si="2"/>
        <v>1.6835318284589864E-5</v>
      </c>
      <c r="H22" s="24">
        <f t="shared" si="2"/>
        <v>1.5359425043252771E-5</v>
      </c>
      <c r="I22" s="24">
        <f t="shared" si="2"/>
        <v>1.7913114730924579E-5</v>
      </c>
      <c r="J22" s="24">
        <f t="shared" si="2"/>
        <v>2.3806521249627569E-5</v>
      </c>
      <c r="K22" s="24">
        <f t="shared" si="2"/>
        <v>3.1258238226741479E-5</v>
      </c>
      <c r="L22" s="24">
        <f t="shared" si="2"/>
        <v>3.9470434635706887E-5</v>
      </c>
      <c r="M22" s="24">
        <f t="shared" si="2"/>
        <v>2.5263593837417328E-5</v>
      </c>
      <c r="N22" s="24">
        <f t="shared" si="2"/>
        <v>3.4121679825316206E-5</v>
      </c>
      <c r="O22" s="24">
        <f t="shared" si="2"/>
        <v>4.171828758715231E-5</v>
      </c>
      <c r="P22" s="24">
        <f t="shared" si="2"/>
        <v>3.6304173054416022E-5</v>
      </c>
      <c r="Q22" s="24">
        <f t="shared" si="2"/>
        <v>3.6216050101145495E-5</v>
      </c>
      <c r="R22" s="24">
        <f t="shared" si="2"/>
        <v>4.3825241296313755E-5</v>
      </c>
      <c r="S22" s="24">
        <f t="shared" si="2"/>
        <v>4.3336302044102457E-5</v>
      </c>
      <c r="T22" s="24">
        <f t="shared" si="2"/>
        <v>3.4957876257000056E-5</v>
      </c>
      <c r="U22" s="24">
        <f t="shared" si="2"/>
        <v>3.4709836021554538E-5</v>
      </c>
      <c r="V22" s="24">
        <f t="shared" si="2"/>
        <v>4.4239981870530452E-5</v>
      </c>
      <c r="W22" s="24">
        <f t="shared" si="2"/>
        <v>4.2441549585313771E-5</v>
      </c>
      <c r="X22" s="24">
        <f t="shared" si="2"/>
        <v>4.0933357471273823E-5</v>
      </c>
      <c r="Y22" s="24">
        <f t="shared" si="2"/>
        <v>4.2163498032981096E-5</v>
      </c>
      <c r="Z22" s="24">
        <f t="shared" si="2"/>
        <v>3.7636020052699508E-5</v>
      </c>
      <c r="AA22" s="24">
        <f t="shared" si="2"/>
        <v>4.1863435911330709E-5</v>
      </c>
      <c r="AB22" s="24">
        <f t="shared" si="2"/>
        <v>4.3060886941221569E-5</v>
      </c>
      <c r="AC22" s="24">
        <f t="shared" si="2"/>
        <v>4.8267573085781308E-5</v>
      </c>
      <c r="AD22" s="24">
        <f t="shared" si="2"/>
        <v>5.3893563789163447E-5</v>
      </c>
      <c r="AE22" s="24">
        <f t="shared" si="2"/>
        <v>4.9826790594326449E-5</v>
      </c>
      <c r="AF22" s="24">
        <f t="shared" si="2"/>
        <v>5.1286462674965591E-5</v>
      </c>
      <c r="AG22" s="24">
        <f t="shared" si="2"/>
        <v>5.5686544106494284E-5</v>
      </c>
      <c r="AH22" s="24">
        <f t="shared" si="2"/>
        <v>5.010562704883783E-5</v>
      </c>
      <c r="AI22" s="24">
        <f t="shared" si="2"/>
        <v>5.1945409732035198E-5</v>
      </c>
      <c r="AJ22" s="24">
        <f t="shared" si="3"/>
        <v>5.3290754436439603E-5</v>
      </c>
      <c r="AK22" s="24">
        <f t="shared" si="3"/>
        <v>6.846609582017988E-5</v>
      </c>
      <c r="AL22" s="24">
        <f t="shared" si="3"/>
        <v>6.7540799061059826E-5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  <c r="AJ23" s="24">
        <f t="shared" si="3"/>
        <v>0</v>
      </c>
      <c r="AK23" s="24">
        <f t="shared" si="3"/>
        <v>0</v>
      </c>
    </row>
    <row r="24" spans="1:38" x14ac:dyDescent="0.4">
      <c r="C24" s="2" t="s">
        <v>118</v>
      </c>
      <c r="D24" s="24">
        <f t="shared" si="2"/>
        <v>1.1046920993970412E-3</v>
      </c>
      <c r="E24" s="24">
        <f t="shared" si="2"/>
        <v>9.7252189447685712E-4</v>
      </c>
      <c r="F24" s="24">
        <f t="shared" si="2"/>
        <v>1.8991875686215666E-3</v>
      </c>
      <c r="G24" s="24">
        <f t="shared" si="2"/>
        <v>1.5352170374669219E-3</v>
      </c>
      <c r="H24" s="24">
        <f t="shared" si="2"/>
        <v>1.8486100021805211E-3</v>
      </c>
      <c r="I24" s="24">
        <f t="shared" si="2"/>
        <v>1.5448659225367836E-3</v>
      </c>
      <c r="J24" s="24">
        <f t="shared" si="2"/>
        <v>1.2026819533018833E-3</v>
      </c>
      <c r="K24" s="24">
        <f t="shared" si="2"/>
        <v>1.266939199178837E-3</v>
      </c>
      <c r="L24" s="24">
        <f t="shared" si="2"/>
        <v>1.2438166211514651E-3</v>
      </c>
      <c r="M24" s="24">
        <f t="shared" si="2"/>
        <v>1.0740397111934136E-3</v>
      </c>
      <c r="N24" s="24">
        <f t="shared" si="2"/>
        <v>1.0354054092710492E-3</v>
      </c>
      <c r="O24" s="24">
        <f t="shared" si="2"/>
        <v>8.8299818311846773E-4</v>
      </c>
      <c r="P24" s="24">
        <f t="shared" si="2"/>
        <v>8.8561735038734002E-4</v>
      </c>
      <c r="Q24" s="24">
        <f t="shared" si="2"/>
        <v>9.2217841947788576E-4</v>
      </c>
      <c r="R24" s="24">
        <f t="shared" si="2"/>
        <v>9.4268948496123775E-4</v>
      </c>
      <c r="S24" s="24">
        <f t="shared" si="2"/>
        <v>2.8162526626359756E-3</v>
      </c>
      <c r="T24" s="24">
        <f t="shared" si="2"/>
        <v>2.6316153718642073E-3</v>
      </c>
      <c r="U24" s="24">
        <f t="shared" si="2"/>
        <v>2.7876095742316686E-3</v>
      </c>
      <c r="V24" s="24">
        <f t="shared" si="2"/>
        <v>2.7699781222275881E-3</v>
      </c>
      <c r="W24" s="24">
        <f t="shared" si="2"/>
        <v>2.5222221943048675E-3</v>
      </c>
      <c r="X24" s="24">
        <f t="shared" si="2"/>
        <v>2.5315573114858434E-3</v>
      </c>
      <c r="Y24" s="24">
        <f t="shared" si="2"/>
        <v>2.6165869251458139E-3</v>
      </c>
      <c r="Z24" s="24">
        <f t="shared" si="2"/>
        <v>2.5495096145294648E-3</v>
      </c>
      <c r="AA24" s="24">
        <f t="shared" si="2"/>
        <v>2.4261596436851111E-3</v>
      </c>
      <c r="AB24" s="24">
        <f t="shared" si="2"/>
        <v>3.046426727695012E-3</v>
      </c>
      <c r="AC24" s="24">
        <f t="shared" si="2"/>
        <v>2.947984891123434E-3</v>
      </c>
      <c r="AD24" s="24">
        <f t="shared" si="2"/>
        <v>3.106074274816864E-3</v>
      </c>
      <c r="AE24" s="24">
        <f t="shared" si="2"/>
        <v>3.2626271847523971E-3</v>
      </c>
      <c r="AF24" s="24">
        <f t="shared" si="2"/>
        <v>3.0870549290213912E-3</v>
      </c>
      <c r="AG24" s="24">
        <f t="shared" si="2"/>
        <v>3.5792118626731683E-3</v>
      </c>
      <c r="AH24" s="24">
        <f t="shared" si="2"/>
        <v>3.6970101057138666E-3</v>
      </c>
      <c r="AI24" s="24">
        <f t="shared" si="2"/>
        <v>3.4489157203930255E-3</v>
      </c>
      <c r="AJ24" s="24">
        <f t="shared" ref="AJ24:AL27" si="4">AJ9/AJ$15</f>
        <v>3.4122107799396282E-3</v>
      </c>
      <c r="AK24" s="24">
        <f t="shared" si="4"/>
        <v>3.8158243568850161E-3</v>
      </c>
      <c r="AL24" s="24">
        <f t="shared" si="4"/>
        <v>4.2707372120359723E-3</v>
      </c>
    </row>
    <row r="25" spans="1:38" x14ac:dyDescent="0.4">
      <c r="C25" s="2" t="s">
        <v>90</v>
      </c>
      <c r="D25" s="24">
        <f t="shared" si="2"/>
        <v>4.9585144296736402E-3</v>
      </c>
      <c r="E25" s="24">
        <f t="shared" si="2"/>
        <v>5.0962631143356236E-3</v>
      </c>
      <c r="F25" s="24">
        <f t="shared" si="2"/>
        <v>7.5543885138939721E-3</v>
      </c>
      <c r="G25" s="24">
        <f t="shared" si="2"/>
        <v>4.8672725758009813E-3</v>
      </c>
      <c r="H25" s="24">
        <f t="shared" si="2"/>
        <v>4.0246380478782418E-3</v>
      </c>
      <c r="I25" s="24">
        <f t="shared" si="2"/>
        <v>5.6712568486162272E-3</v>
      </c>
      <c r="J25" s="24">
        <f t="shared" si="2"/>
        <v>5.6654156446740876E-3</v>
      </c>
      <c r="K25" s="24">
        <f t="shared" si="2"/>
        <v>6.4287069219170134E-3</v>
      </c>
      <c r="L25" s="24">
        <f t="shared" si="2"/>
        <v>7.21933322306268E-3</v>
      </c>
      <c r="M25" s="24">
        <f t="shared" si="2"/>
        <v>6.3775128122493105E-3</v>
      </c>
      <c r="N25" s="24">
        <f t="shared" si="2"/>
        <v>5.781453563738782E-3</v>
      </c>
      <c r="O25" s="24">
        <f t="shared" si="2"/>
        <v>6.1261708402140704E-3</v>
      </c>
      <c r="P25" s="24">
        <f t="shared" si="2"/>
        <v>6.0511617903963814E-3</v>
      </c>
      <c r="Q25" s="24">
        <f t="shared" si="2"/>
        <v>5.8279506054065688E-3</v>
      </c>
      <c r="R25" s="24">
        <f t="shared" si="2"/>
        <v>6.5374392268330228E-3</v>
      </c>
      <c r="S25" s="24">
        <f t="shared" si="2"/>
        <v>6.0938993047659909E-3</v>
      </c>
      <c r="T25" s="24">
        <f t="shared" si="2"/>
        <v>6.3454150896817014E-3</v>
      </c>
      <c r="U25" s="24">
        <f t="shared" si="2"/>
        <v>8.8594739991602021E-3</v>
      </c>
      <c r="V25" s="24">
        <f t="shared" si="2"/>
        <v>8.8983167326318127E-3</v>
      </c>
      <c r="W25" s="24">
        <f t="shared" si="2"/>
        <v>7.0906107653058038E-3</v>
      </c>
      <c r="X25" s="24">
        <f t="shared" si="2"/>
        <v>8.7343102010295354E-3</v>
      </c>
      <c r="Y25" s="24">
        <f t="shared" si="2"/>
        <v>9.3006532231394694E-3</v>
      </c>
      <c r="Z25" s="24">
        <f t="shared" si="2"/>
        <v>9.9154874762136195E-3</v>
      </c>
      <c r="AA25" s="24">
        <f t="shared" si="2"/>
        <v>1.067605058947103E-2</v>
      </c>
      <c r="AB25" s="24">
        <f t="shared" si="2"/>
        <v>1.3398478238669543E-2</v>
      </c>
      <c r="AC25" s="24">
        <f t="shared" si="2"/>
        <v>1.5758608431678131E-2</v>
      </c>
      <c r="AD25" s="24">
        <f t="shared" si="2"/>
        <v>1.7888858926440678E-2</v>
      </c>
      <c r="AE25" s="24">
        <f t="shared" si="2"/>
        <v>1.9136484688407479E-2</v>
      </c>
      <c r="AF25" s="24">
        <f t="shared" si="2"/>
        <v>2.05208856182264E-2</v>
      </c>
      <c r="AG25" s="24">
        <f t="shared" si="2"/>
        <v>2.328188895511224E-2</v>
      </c>
      <c r="AH25" s="24">
        <f t="shared" si="2"/>
        <v>2.2256831886766571E-2</v>
      </c>
      <c r="AI25" s="24">
        <f t="shared" si="2"/>
        <v>2.1589461824381616E-2</v>
      </c>
      <c r="AJ25" s="24">
        <f t="shared" si="4"/>
        <v>2.1738376695753341E-2</v>
      </c>
      <c r="AK25" s="24">
        <f t="shared" si="4"/>
        <v>2.5624103238259019E-2</v>
      </c>
      <c r="AL25" s="24">
        <f t="shared" si="4"/>
        <v>2.7636214629504895E-2</v>
      </c>
    </row>
    <row r="26" spans="1:38" x14ac:dyDescent="0.4">
      <c r="C26" s="2" t="s">
        <v>217</v>
      </c>
      <c r="D26" s="24">
        <f t="shared" si="2"/>
        <v>2.8660929024621165E-3</v>
      </c>
      <c r="E26" s="24">
        <f t="shared" si="2"/>
        <v>2.1440833214194871E-3</v>
      </c>
      <c r="F26" s="24">
        <f t="shared" si="2"/>
        <v>2.2528542647624367E-3</v>
      </c>
      <c r="G26" s="24">
        <f t="shared" si="2"/>
        <v>1.199437015898327E-3</v>
      </c>
      <c r="H26" s="24">
        <f t="shared" si="2"/>
        <v>9.9245515664094842E-4</v>
      </c>
      <c r="I26" s="24">
        <f t="shared" si="2"/>
        <v>1.0342005260035897E-3</v>
      </c>
      <c r="J26" s="24">
        <f t="shared" si="2"/>
        <v>8.7351620277479627E-4</v>
      </c>
      <c r="K26" s="24">
        <f t="shared" si="2"/>
        <v>1.1266705646561764E-3</v>
      </c>
      <c r="L26" s="24">
        <f t="shared" si="2"/>
        <v>1.461368775048855E-3</v>
      </c>
      <c r="M26" s="24">
        <f t="shared" si="2"/>
        <v>1.3259845139339788E-3</v>
      </c>
      <c r="N26" s="24">
        <f t="shared" si="2"/>
        <v>1.3522385285933143E-3</v>
      </c>
      <c r="O26" s="24">
        <f t="shared" si="2"/>
        <v>1.4034459824190727E-3</v>
      </c>
      <c r="P26" s="24">
        <f t="shared" si="2"/>
        <v>9.7742004377273902E-4</v>
      </c>
      <c r="Q26" s="24">
        <f t="shared" si="2"/>
        <v>8.5034837141513141E-4</v>
      </c>
      <c r="R26" s="24">
        <f t="shared" si="2"/>
        <v>7.8684708037351104E-4</v>
      </c>
      <c r="S26" s="24">
        <f t="shared" si="2"/>
        <v>5.8182203536438543E-4</v>
      </c>
      <c r="T26" s="24">
        <f t="shared" si="2"/>
        <v>4.8920643158484041E-4</v>
      </c>
      <c r="U26" s="24">
        <f t="shared" si="2"/>
        <v>5.7398216640521893E-4</v>
      </c>
      <c r="V26" s="24">
        <f t="shared" si="2"/>
        <v>5.4245346490728143E-4</v>
      </c>
      <c r="W26" s="24">
        <f t="shared" si="2"/>
        <v>2.3282221486800695E-4</v>
      </c>
      <c r="X26" s="24">
        <f t="shared" si="2"/>
        <v>1.9251082059217265E-4</v>
      </c>
      <c r="Y26" s="24">
        <f t="shared" si="2"/>
        <v>2.1458889853167459E-4</v>
      </c>
      <c r="Z26" s="24">
        <f t="shared" si="2"/>
        <v>1.9348335763455973E-4</v>
      </c>
      <c r="AA26" s="24">
        <f t="shared" si="2"/>
        <v>1.8153210016067376E-4</v>
      </c>
      <c r="AB26" s="24">
        <f t="shared" si="2"/>
        <v>1.6501122200238277E-4</v>
      </c>
      <c r="AC26" s="24">
        <f t="shared" si="2"/>
        <v>1.4419937459377163E-4</v>
      </c>
      <c r="AD26" s="24">
        <f t="shared" si="2"/>
        <v>1.3512701546760606E-4</v>
      </c>
      <c r="AE26" s="24">
        <f t="shared" si="2"/>
        <v>1.4625848908289508E-4</v>
      </c>
      <c r="AF26" s="24">
        <f t="shared" si="2"/>
        <v>1.3427728409445537E-4</v>
      </c>
      <c r="AG26" s="24">
        <f t="shared" si="2"/>
        <v>1.0940768077393583E-4</v>
      </c>
      <c r="AH26" s="24">
        <f t="shared" si="2"/>
        <v>1.192017249908212E-4</v>
      </c>
      <c r="AI26" s="24">
        <f t="shared" si="2"/>
        <v>1.0702723303393932E-4</v>
      </c>
      <c r="AJ26" s="24">
        <f t="shared" si="4"/>
        <v>8.322467222757474E-5</v>
      </c>
      <c r="AK26" s="24">
        <f t="shared" si="4"/>
        <v>9.1305318381701205E-5</v>
      </c>
      <c r="AL26" s="24">
        <f t="shared" si="4"/>
        <v>7.8185414036367959E-5</v>
      </c>
    </row>
    <row r="27" spans="1:38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4.5706381925841363E-3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  <c r="AJ27" s="24">
        <f t="shared" si="4"/>
        <v>0</v>
      </c>
      <c r="AK27" s="24">
        <f t="shared" si="4"/>
        <v>0</v>
      </c>
      <c r="AL27" s="24">
        <f t="shared" si="4"/>
        <v>0</v>
      </c>
    </row>
    <row r="28" spans="1:38" x14ac:dyDescent="0.4">
      <c r="C28" s="2" t="s">
        <v>261</v>
      </c>
      <c r="D28" s="24">
        <f t="shared" si="2"/>
        <v>2.9881972416928489E-6</v>
      </c>
      <c r="E28" s="24">
        <f t="shared" si="2"/>
        <v>2.8189304589133306E-6</v>
      </c>
      <c r="F28" s="24">
        <f t="shared" si="2"/>
        <v>1.8046575073757715E-6</v>
      </c>
      <c r="G28" s="24">
        <f t="shared" si="2"/>
        <v>4.7071523283675025E-6</v>
      </c>
      <c r="H28" s="24">
        <f t="shared" si="2"/>
        <v>1.677265991941327E-6</v>
      </c>
      <c r="I28" s="24">
        <f t="shared" si="2"/>
        <v>6.2828517106717454E-6</v>
      </c>
      <c r="J28" s="24">
        <f t="shared" si="2"/>
        <v>1.9819181083422226E-6</v>
      </c>
      <c r="K28" s="24">
        <f t="shared" si="2"/>
        <v>2.0424558793785861E-6</v>
      </c>
      <c r="L28" s="24">
        <f t="shared" si="2"/>
        <v>2.7451804015724371E-6</v>
      </c>
      <c r="M28" s="24">
        <f t="shared" si="2"/>
        <v>1.1572034017816196E-6</v>
      </c>
      <c r="N28" s="24">
        <f t="shared" si="2"/>
        <v>2.738489450492931E-6</v>
      </c>
      <c r="O28" s="24">
        <f t="shared" si="2"/>
        <v>3.925025271037961E-6</v>
      </c>
      <c r="P28" s="24">
        <f t="shared" si="2"/>
        <v>3.246247011617888E-6</v>
      </c>
      <c r="Q28" s="24">
        <f t="shared" si="2"/>
        <v>8.2371488634755973E-6</v>
      </c>
      <c r="R28" s="24">
        <f t="shared" si="2"/>
        <v>4.3256739820159537E-6</v>
      </c>
      <c r="S28" s="24">
        <f t="shared" si="2"/>
        <v>8.2717951990531837E-6</v>
      </c>
      <c r="T28" s="24">
        <f t="shared" si="2"/>
        <v>7.0683602775575151E-6</v>
      </c>
      <c r="U28" s="24">
        <f t="shared" si="2"/>
        <v>2.5810890166186904E-6</v>
      </c>
      <c r="V28" s="24">
        <f t="shared" si="2"/>
        <v>2.9201700791486373E-6</v>
      </c>
      <c r="W28" s="24">
        <f t="shared" si="2"/>
        <v>3.2045008031808174E-6</v>
      </c>
      <c r="X28" s="24">
        <f t="shared" si="2"/>
        <v>4.5589010048309617E-6</v>
      </c>
      <c r="Y28" s="24">
        <f t="shared" si="2"/>
        <v>1.0252955989594684E-5</v>
      </c>
      <c r="Z28" s="24">
        <f t="shared" si="2"/>
        <v>2.2645446944989289E-6</v>
      </c>
      <c r="AA28" s="24">
        <f t="shared" si="2"/>
        <v>1.7079900380827287E-6</v>
      </c>
      <c r="AB28" s="24">
        <f t="shared" si="2"/>
        <v>4.6595044407686469E-6</v>
      </c>
      <c r="AC28" s="24">
        <f t="shared" si="2"/>
        <v>1.5129065562378477E-5</v>
      </c>
      <c r="AD28" s="24">
        <f t="shared" si="2"/>
        <v>2.5989771310484954E-6</v>
      </c>
      <c r="AE28" s="24">
        <f t="shared" si="2"/>
        <v>4.2768089668786069E-6</v>
      </c>
      <c r="AF28" s="24">
        <f t="shared" si="2"/>
        <v>3.3443044301685719E-6</v>
      </c>
      <c r="AG28" s="24">
        <f t="shared" si="2"/>
        <v>6.5091540900199269E-6</v>
      </c>
      <c r="AH28" s="24">
        <f t="shared" si="2"/>
        <v>9.5528327705647883E-6</v>
      </c>
      <c r="AI28" s="24">
        <f t="shared" ref="AI28:AL28" si="5">AI13/AI$15</f>
        <v>1.2503664403012313E-5</v>
      </c>
      <c r="AJ28" s="24">
        <f t="shared" si="5"/>
        <v>1.210846926041845E-5</v>
      </c>
      <c r="AK28" s="24">
        <f t="shared" si="5"/>
        <v>1.2666013543445472E-5</v>
      </c>
      <c r="AL28" s="24">
        <f t="shared" si="5"/>
        <v>1.4081721366528827E-5</v>
      </c>
    </row>
    <row r="29" spans="1:38" hidden="1" x14ac:dyDescent="0.4">
      <c r="C29" s="2" t="s">
        <v>282</v>
      </c>
      <c r="D29" s="24">
        <f t="shared" ref="D29:AI29" si="6">D14/D$15</f>
        <v>0</v>
      </c>
      <c r="E29" s="24">
        <f t="shared" si="6"/>
        <v>0</v>
      </c>
      <c r="F29" s="24">
        <f t="shared" si="6"/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4">
        <f t="shared" si="6"/>
        <v>0</v>
      </c>
      <c r="L29" s="24">
        <f t="shared" si="6"/>
        <v>0</v>
      </c>
      <c r="M29" s="24">
        <f t="shared" si="6"/>
        <v>0</v>
      </c>
      <c r="N29" s="24">
        <f t="shared" si="6"/>
        <v>0</v>
      </c>
      <c r="O29" s="24">
        <f t="shared" si="6"/>
        <v>0</v>
      </c>
      <c r="P29" s="24">
        <f t="shared" si="6"/>
        <v>0</v>
      </c>
      <c r="Q29" s="24">
        <f t="shared" si="6"/>
        <v>0</v>
      </c>
      <c r="R29" s="24">
        <f t="shared" si="6"/>
        <v>0</v>
      </c>
      <c r="S29" s="24">
        <f t="shared" si="6"/>
        <v>0</v>
      </c>
      <c r="T29" s="24">
        <f t="shared" si="6"/>
        <v>0</v>
      </c>
      <c r="U29" s="24">
        <f t="shared" si="6"/>
        <v>0</v>
      </c>
      <c r="V29" s="24">
        <f t="shared" si="6"/>
        <v>0</v>
      </c>
      <c r="W29" s="24">
        <f t="shared" si="6"/>
        <v>0</v>
      </c>
      <c r="X29" s="24">
        <f t="shared" si="6"/>
        <v>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24">
        <f t="shared" si="6"/>
        <v>0</v>
      </c>
      <c r="AC29" s="24">
        <f t="shared" si="6"/>
        <v>0</v>
      </c>
      <c r="AD29" s="24">
        <f t="shared" si="6"/>
        <v>0</v>
      </c>
      <c r="AE29" s="24">
        <f t="shared" si="6"/>
        <v>0</v>
      </c>
      <c r="AF29" s="24">
        <f t="shared" si="6"/>
        <v>0</v>
      </c>
      <c r="AG29" s="24">
        <f t="shared" si="6"/>
        <v>0</v>
      </c>
      <c r="AH29" s="24">
        <f t="shared" si="6"/>
        <v>0</v>
      </c>
      <c r="AI29" s="24">
        <f t="shared" si="6"/>
        <v>0</v>
      </c>
    </row>
    <row r="46" spans="1:1" ht="20" x14ac:dyDescent="0.4">
      <c r="A46" s="44" t="s">
        <v>350</v>
      </c>
    </row>
    <row r="47" spans="1:1" ht="20" x14ac:dyDescent="0.4">
      <c r="A47" s="44"/>
    </row>
    <row r="49" spans="3:31" x14ac:dyDescent="0.4">
      <c r="D49" s="2" t="s">
        <v>307</v>
      </c>
      <c r="E49" s="2" t="s">
        <v>307</v>
      </c>
      <c r="F49" s="2" t="s">
        <v>307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'PAH analizė LT'!AJ55</f>
        <v>5.2760670000000003</v>
      </c>
      <c r="E51" s="10">
        <f>'PAH analizė LT'!AK55</f>
        <v>4.3409909999999998</v>
      </c>
      <c r="F51" s="10">
        <f>'PAH analizė LT'!AL55</f>
        <v>4.2490249999999996</v>
      </c>
      <c r="G51" s="10"/>
      <c r="H51" s="24">
        <f t="shared" ref="H51:H56" si="7">D51/AJ$15</f>
        <v>0.80104156947920968</v>
      </c>
      <c r="I51" s="24">
        <f t="shared" ref="I51:J56" si="8">E51/AK$15</f>
        <v>0.77197585911828182</v>
      </c>
      <c r="J51" s="24">
        <f t="shared" si="8"/>
        <v>0.78625354446690332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38</v>
      </c>
      <c r="D52" s="10">
        <f>'PAH analizė LT'!AJ33</f>
        <v>0.85641400000000001</v>
      </c>
      <c r="E52" s="10">
        <f>'PAH analizė LT'!AK33</f>
        <v>0.85672700000000002</v>
      </c>
      <c r="F52" s="10">
        <f>'PAH analizė LT'!AL33</f>
        <v>0.736151</v>
      </c>
      <c r="G52" s="10"/>
      <c r="H52" s="24">
        <f t="shared" si="7"/>
        <v>0.13002549336162103</v>
      </c>
      <c r="I52" s="24">
        <f t="shared" si="8"/>
        <v>0.15235520226944224</v>
      </c>
      <c r="J52" s="24">
        <f t="shared" si="8"/>
        <v>0.13621979936876236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60</v>
      </c>
      <c r="D53" s="10">
        <f>'PAH analizė LT'!AJ62</f>
        <v>9.7300999999999999E-2</v>
      </c>
      <c r="E53" s="10">
        <f>'PAH analizė LT'!AK62</f>
        <v>7.8210000000000002E-2</v>
      </c>
      <c r="F53" s="10">
        <f>'PAH analizė LT'!AL62</f>
        <v>6.0041999999999998E-2</v>
      </c>
      <c r="G53" s="10"/>
      <c r="H53" s="24">
        <f t="shared" si="7"/>
        <v>1.4772774066723674E-2</v>
      </c>
      <c r="I53" s="24">
        <f t="shared" si="8"/>
        <v>1.3908398322327972E-2</v>
      </c>
      <c r="J53" s="24">
        <f t="shared" si="8"/>
        <v>1.1110368923901793E-2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97</v>
      </c>
      <c r="D54" s="10">
        <f>'PAH analizė LT'!AJ138</f>
        <v>8.3379999999999996E-2</v>
      </c>
      <c r="E54" s="10">
        <f>'PAH analizė LT'!AK138</f>
        <v>8.2500000000000004E-2</v>
      </c>
      <c r="F54" s="10">
        <f>'PAH analizė LT'!AL138</f>
        <v>7.8060000000000004E-2</v>
      </c>
      <c r="G54" s="10"/>
      <c r="H54" s="24">
        <f t="shared" si="7"/>
        <v>1.2659211125100666E-2</v>
      </c>
      <c r="I54" s="24">
        <f t="shared" si="8"/>
        <v>1.4671306247181406E-2</v>
      </c>
      <c r="J54" s="24">
        <f t="shared" si="8"/>
        <v>1.4444478834811866E-2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300</v>
      </c>
      <c r="D55" s="10">
        <f>'PAH analizė LT'!AJ52</f>
        <v>6.4161999999999997E-2</v>
      </c>
      <c r="E55" s="10">
        <f>'PAH analizė LT'!AK52</f>
        <v>5.9277999999999997E-2</v>
      </c>
      <c r="F55" s="10">
        <f>'PAH analizė LT'!AL52</f>
        <v>5.7827000000000003E-2</v>
      </c>
      <c r="G55" s="10"/>
      <c r="H55" s="24">
        <f t="shared" si="7"/>
        <v>9.7414284505721871E-3</v>
      </c>
      <c r="I55" s="24">
        <f t="shared" si="8"/>
        <v>1.0541644748126295E-2</v>
      </c>
      <c r="J55" s="24">
        <f t="shared" si="8"/>
        <v>1.0700498047407964E-2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0.78404024602276845</v>
      </c>
      <c r="E56" s="10">
        <f t="shared" ref="E56:F56" si="9">AJ15-SUM(E51:E55)</f>
        <v>1.168802367387463</v>
      </c>
      <c r="F56" s="10">
        <f t="shared" si="9"/>
        <v>0.44211617813126569</v>
      </c>
      <c r="G56" s="10"/>
      <c r="H56" s="24">
        <f t="shared" si="7"/>
        <v>0.11903731116548445</v>
      </c>
      <c r="I56" s="24">
        <f t="shared" si="8"/>
        <v>0.20785281787117699</v>
      </c>
      <c r="J56" s="24">
        <f t="shared" si="8"/>
        <v>8.1810629996733011E-2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8545-7C20-4CD2-B6CC-B9050D7774E2}">
  <dimension ref="A1:AR41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408" sqref="A408:XFD408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6" width="10.54296875" style="2" customWidth="1"/>
    <col min="37" max="16384" width="9.1796875" style="2"/>
  </cols>
  <sheetData>
    <row r="1" spans="1:44" ht="20" x14ac:dyDescent="0.4">
      <c r="A1" s="1" t="s">
        <v>329</v>
      </c>
    </row>
    <row r="2" spans="1:44" ht="20" x14ac:dyDescent="0.5">
      <c r="A2" s="2" t="s">
        <v>1</v>
      </c>
      <c r="B2" s="47" t="s">
        <v>330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2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10.993718664234898</v>
      </c>
      <c r="E8" s="10">
        <v>13.736537286656137</v>
      </c>
      <c r="F8" s="10">
        <v>9.4062398670227729</v>
      </c>
      <c r="G8" s="10">
        <v>7.4315351781647738</v>
      </c>
      <c r="H8" s="10">
        <v>4.3024452340247743</v>
      </c>
      <c r="I8" s="10">
        <v>4.692892870548774</v>
      </c>
      <c r="J8" s="10">
        <v>4.9718566590294939</v>
      </c>
      <c r="K8" s="10">
        <v>5.0628144258900374</v>
      </c>
      <c r="L8" s="10">
        <v>4.333452289344792</v>
      </c>
      <c r="M8" s="10">
        <v>2.435389719274863</v>
      </c>
      <c r="N8" s="10">
        <v>1.8533487169386944</v>
      </c>
      <c r="O8" s="10">
        <v>1.2351266724415391</v>
      </c>
      <c r="P8" s="10">
        <v>1.0961956564523834</v>
      </c>
      <c r="Q8" s="10">
        <v>1.1546153644950594</v>
      </c>
      <c r="R8" s="10">
        <v>1.5925700868763395</v>
      </c>
      <c r="S8" s="10">
        <v>0.228890078634713</v>
      </c>
      <c r="T8" s="10">
        <v>0.23750946098752215</v>
      </c>
      <c r="U8" s="10">
        <v>0.23327451178630429</v>
      </c>
      <c r="V8" s="10">
        <v>0.2425634491104377</v>
      </c>
      <c r="W8" s="10">
        <v>0.25165628823600183</v>
      </c>
      <c r="X8" s="10">
        <v>0.2538462791329445</v>
      </c>
      <c r="Y8" s="10">
        <v>0.2507438039954597</v>
      </c>
      <c r="Z8" s="10">
        <v>0.27100949358115728</v>
      </c>
      <c r="AA8" s="10">
        <v>0.28448884637227717</v>
      </c>
      <c r="AB8" s="10">
        <v>0.29671286270190389</v>
      </c>
      <c r="AC8" s="10">
        <v>0.31978156812339709</v>
      </c>
      <c r="AD8" s="10">
        <v>0.32260966717014383</v>
      </c>
      <c r="AE8" s="10">
        <v>0.33727589970779737</v>
      </c>
      <c r="AF8" s="10">
        <v>0.33680723065953067</v>
      </c>
      <c r="AG8" s="10">
        <v>0.335051244365833</v>
      </c>
      <c r="AH8" s="10">
        <v>0.34542735931021473</v>
      </c>
      <c r="AI8" s="10">
        <v>0.38307333354563705</v>
      </c>
      <c r="AJ8" s="10">
        <v>0.3577521124500001</v>
      </c>
      <c r="AK8" s="10">
        <v>0.35570333014001865</v>
      </c>
      <c r="AL8" s="10">
        <v>0.37776982700001871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0.2494896136776959</v>
      </c>
      <c r="F11" s="15">
        <f t="shared" ref="F11:R11" si="0">(F8-$D$8)/$D$8</f>
        <v>-0.14439871036326948</v>
      </c>
      <c r="G11" s="15">
        <f t="shared" si="0"/>
        <v>-0.32401988761625566</v>
      </c>
      <c r="H11" s="15">
        <f t="shared" si="0"/>
        <v>-0.60864513951756638</v>
      </c>
      <c r="I11" s="15">
        <f t="shared" si="0"/>
        <v>-0.57312961938749285</v>
      </c>
      <c r="J11" s="15">
        <f t="shared" si="0"/>
        <v>-0.54775478517527554</v>
      </c>
      <c r="K11" s="15">
        <f t="shared" si="0"/>
        <v>-0.53948117279364804</v>
      </c>
      <c r="L11" s="15">
        <f t="shared" si="0"/>
        <v>-0.60582470575288494</v>
      </c>
      <c r="M11" s="15">
        <f t="shared" si="0"/>
        <v>-0.77847443675289352</v>
      </c>
      <c r="N11" s="15">
        <f t="shared" si="0"/>
        <v>-0.83141748724496067</v>
      </c>
      <c r="O11" s="15">
        <f t="shared" si="0"/>
        <v>-0.88765160268656951</v>
      </c>
      <c r="P11" s="15">
        <f t="shared" si="0"/>
        <v>-0.90028891133820255</v>
      </c>
      <c r="Q11" s="15">
        <f t="shared" si="0"/>
        <v>-0.89497499438008277</v>
      </c>
      <c r="R11" s="15">
        <f t="shared" si="0"/>
        <v>-0.85513818067244729</v>
      </c>
      <c r="S11" s="15">
        <f>(S8-$D$8)/$D$8</f>
        <v>-0.97917992213323191</v>
      </c>
      <c r="T11" s="15">
        <f t="shared" ref="T11:AL11" si="1">(T8-$D$8)/$D$8</f>
        <v>-0.97839589421546724</v>
      </c>
      <c r="U11" s="15">
        <f t="shared" si="1"/>
        <v>-0.97878110956712039</v>
      </c>
      <c r="V11" s="15">
        <f t="shared" si="1"/>
        <v>-0.97793617823789203</v>
      </c>
      <c r="W11" s="15">
        <f t="shared" si="1"/>
        <v>-0.97710908420326426</v>
      </c>
      <c r="X11" s="15">
        <f t="shared" si="1"/>
        <v>-0.97690988037025506</v>
      </c>
      <c r="Y11" s="15">
        <f t="shared" si="1"/>
        <v>-0.97719208471186481</v>
      </c>
      <c r="Z11" s="15">
        <f t="shared" si="1"/>
        <v>-0.97534869666414026</v>
      </c>
      <c r="AA11" s="15">
        <f t="shared" si="1"/>
        <v>-0.97412260081770286</v>
      </c>
      <c r="AB11" s="15">
        <f t="shared" si="1"/>
        <v>-0.97301069167185628</v>
      </c>
      <c r="AC11" s="15">
        <f t="shared" si="1"/>
        <v>-0.97091233840977587</v>
      </c>
      <c r="AD11" s="15">
        <f t="shared" si="1"/>
        <v>-0.970655091600655</v>
      </c>
      <c r="AE11" s="15">
        <f t="shared" si="1"/>
        <v>-0.9693210359470964</v>
      </c>
      <c r="AF11" s="15">
        <f t="shared" si="1"/>
        <v>-0.96936366656759709</v>
      </c>
      <c r="AG11" s="15">
        <f t="shared" si="1"/>
        <v>-0.96952339289381384</v>
      </c>
      <c r="AH11" s="15">
        <f t="shared" si="1"/>
        <v>-0.96857957076580747</v>
      </c>
      <c r="AI11" s="15">
        <f t="shared" si="1"/>
        <v>-0.96515525408232772</v>
      </c>
      <c r="AJ11" s="15">
        <f t="shared" si="1"/>
        <v>-0.96745849849570453</v>
      </c>
      <c r="AK11" s="15">
        <f t="shared" si="1"/>
        <v>-0.96764485784985532</v>
      </c>
      <c r="AL11" s="15">
        <f t="shared" si="1"/>
        <v>-0.96563766651324345</v>
      </c>
    </row>
    <row r="12" spans="1:44" x14ac:dyDescent="0.4">
      <c r="A12" s="16" t="s">
        <v>27</v>
      </c>
      <c r="D12" s="10"/>
      <c r="E12" s="17">
        <f t="shared" ref="E12:AL12" si="2">(E8-D8)/D8</f>
        <v>0.2494896136776959</v>
      </c>
      <c r="F12" s="17">
        <f t="shared" si="2"/>
        <v>-0.3152393743246979</v>
      </c>
      <c r="G12" s="17">
        <f t="shared" si="2"/>
        <v>-0.20993560835941399</v>
      </c>
      <c r="H12" s="17">
        <f t="shared" si="2"/>
        <v>-0.42105565931166483</v>
      </c>
      <c r="I12" s="17">
        <f t="shared" si="2"/>
        <v>9.0750170028021659E-2</v>
      </c>
      <c r="J12" s="17">
        <f t="shared" si="2"/>
        <v>5.9443885930449261E-2</v>
      </c>
      <c r="K12" s="17">
        <f t="shared" si="2"/>
        <v>1.8294527195459896E-2</v>
      </c>
      <c r="L12" s="17">
        <f t="shared" si="2"/>
        <v>-0.14406258558786189</v>
      </c>
      <c r="M12" s="17">
        <f t="shared" si="2"/>
        <v>-0.43800241547297886</v>
      </c>
      <c r="N12" s="17">
        <f t="shared" si="2"/>
        <v>-0.23899296187776931</v>
      </c>
      <c r="O12" s="17">
        <f t="shared" si="2"/>
        <v>-0.33357027678974299</v>
      </c>
      <c r="P12" s="17">
        <f t="shared" si="2"/>
        <v>-0.11248321252307145</v>
      </c>
      <c r="Q12" s="17">
        <f t="shared" si="2"/>
        <v>5.329313950370837E-2</v>
      </c>
      <c r="R12" s="17">
        <f t="shared" si="2"/>
        <v>0.37930789408194654</v>
      </c>
      <c r="S12" s="17">
        <f t="shared" si="2"/>
        <v>-0.85627629168669306</v>
      </c>
      <c r="T12" s="17">
        <f t="shared" si="2"/>
        <v>3.7657299976574667E-2</v>
      </c>
      <c r="U12" s="17">
        <f t="shared" si="2"/>
        <v>-1.7830654760487001E-2</v>
      </c>
      <c r="V12" s="17">
        <f t="shared" si="2"/>
        <v>3.9819769648227692E-2</v>
      </c>
      <c r="W12" s="17">
        <f t="shared" si="2"/>
        <v>3.7486435647706422E-2</v>
      </c>
      <c r="X12" s="17">
        <f t="shared" si="2"/>
        <v>8.7023094566542319E-3</v>
      </c>
      <c r="Y12" s="17">
        <f t="shared" si="2"/>
        <v>-1.2221865721576974E-2</v>
      </c>
      <c r="Z12" s="17">
        <f t="shared" si="2"/>
        <v>8.0822294560325539E-2</v>
      </c>
      <c r="AA12" s="17">
        <f t="shared" si="2"/>
        <v>4.9737566802556775E-2</v>
      </c>
      <c r="AB12" s="17">
        <f t="shared" si="2"/>
        <v>4.2968350026737372E-2</v>
      </c>
      <c r="AC12" s="17">
        <f t="shared" si="2"/>
        <v>7.7747574579095494E-2</v>
      </c>
      <c r="AD12" s="17">
        <f t="shared" si="2"/>
        <v>8.8438463271761844E-3</v>
      </c>
      <c r="AE12" s="17">
        <f t="shared" si="2"/>
        <v>4.5461230800373335E-2</v>
      </c>
      <c r="AF12" s="17">
        <f t="shared" si="2"/>
        <v>-1.3895717087189972E-3</v>
      </c>
      <c r="AG12" s="17">
        <f t="shared" si="2"/>
        <v>-5.2136240966653815E-3</v>
      </c>
      <c r="AH12" s="17">
        <f t="shared" si="2"/>
        <v>3.0968740211728161E-2</v>
      </c>
      <c r="AI12" s="17">
        <f t="shared" si="2"/>
        <v>0.10898376524256131</v>
      </c>
      <c r="AJ12" s="17">
        <f t="shared" si="2"/>
        <v>-6.610019251736908E-2</v>
      </c>
      <c r="AK12" s="17">
        <f t="shared" si="2"/>
        <v>-5.7268209989054823E-3</v>
      </c>
      <c r="AL12" s="17">
        <f t="shared" si="2"/>
        <v>6.2036239164007356E-2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6" t="s">
        <v>31</v>
      </c>
      <c r="B18" s="6"/>
      <c r="C18" s="6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2" t="s">
        <v>36</v>
      </c>
      <c r="D23" s="10">
        <f t="shared" ref="D23:AL23" si="3">D29+D37+D44+D55+D62+D69</f>
        <v>0.1100705664</v>
      </c>
      <c r="E23" s="10">
        <f t="shared" si="3"/>
        <v>0.113471</v>
      </c>
      <c r="F23" s="10">
        <f t="shared" si="3"/>
        <v>8.4749000000000005E-2</v>
      </c>
      <c r="G23" s="10">
        <f t="shared" si="3"/>
        <v>0.11020150000000001</v>
      </c>
      <c r="H23" s="10">
        <f t="shared" si="3"/>
        <v>0.11153859999999999</v>
      </c>
      <c r="I23" s="10">
        <f t="shared" si="3"/>
        <v>0.1120609</v>
      </c>
      <c r="J23" s="10">
        <f t="shared" si="3"/>
        <v>0.12104140000000001</v>
      </c>
      <c r="K23" s="10">
        <f t="shared" si="3"/>
        <v>0.12184739999999999</v>
      </c>
      <c r="L23" s="10">
        <f t="shared" si="3"/>
        <v>0.13226689999999999</v>
      </c>
      <c r="M23" s="10">
        <f t="shared" si="3"/>
        <v>0.13435730000000001</v>
      </c>
      <c r="N23" s="10">
        <f t="shared" si="3"/>
        <v>0.14236119999999997</v>
      </c>
      <c r="O23" s="10">
        <f t="shared" si="3"/>
        <v>0.1540521</v>
      </c>
      <c r="P23" s="10">
        <f t="shared" si="3"/>
        <v>0.16531010000000002</v>
      </c>
      <c r="Q23" s="10">
        <f t="shared" si="3"/>
        <v>0.17373324000000001</v>
      </c>
      <c r="R23" s="10">
        <f t="shared" si="3"/>
        <v>0.18166307999999998</v>
      </c>
      <c r="S23" s="10">
        <f t="shared" si="3"/>
        <v>0.18387448999999997</v>
      </c>
      <c r="T23" s="10">
        <f t="shared" si="3"/>
        <v>0.1925057</v>
      </c>
      <c r="U23" s="10">
        <f t="shared" si="3"/>
        <v>0.18905430000000001</v>
      </c>
      <c r="V23" s="10">
        <f t="shared" si="3"/>
        <v>0.1977245</v>
      </c>
      <c r="W23" s="10">
        <f t="shared" si="3"/>
        <v>0.202622</v>
      </c>
      <c r="X23" s="10">
        <f t="shared" si="3"/>
        <v>0.2030103</v>
      </c>
      <c r="Y23" s="10">
        <f t="shared" si="3"/>
        <v>0.19855669999999997</v>
      </c>
      <c r="Z23" s="10">
        <f t="shared" si="3"/>
        <v>0.21706600000000001</v>
      </c>
      <c r="AA23" s="10">
        <f t="shared" si="3"/>
        <v>0.2298</v>
      </c>
      <c r="AB23" s="10">
        <f t="shared" si="3"/>
        <v>0.24056730000000001</v>
      </c>
      <c r="AC23" s="10">
        <f t="shared" si="3"/>
        <v>0.2677157</v>
      </c>
      <c r="AD23" s="10">
        <f t="shared" si="3"/>
        <v>0.27114779999999999</v>
      </c>
      <c r="AE23" s="10">
        <f t="shared" si="3"/>
        <v>0.28673583999999996</v>
      </c>
      <c r="AF23" s="10">
        <f t="shared" si="3"/>
        <v>0.28608222</v>
      </c>
      <c r="AG23" s="10">
        <f t="shared" si="3"/>
        <v>0.28200352000000001</v>
      </c>
      <c r="AH23" s="10">
        <f t="shared" si="3"/>
        <v>0.29152706</v>
      </c>
      <c r="AI23" s="10">
        <f t="shared" si="3"/>
        <v>0.32907272000000004</v>
      </c>
      <c r="AJ23" s="10">
        <f t="shared" si="3"/>
        <v>0.30319024000000006</v>
      </c>
      <c r="AK23" s="10">
        <f t="shared" si="3"/>
        <v>0.30216786000000001</v>
      </c>
      <c r="AL23" s="10">
        <f t="shared" si="3"/>
        <v>0.32480988000000005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3.0893214337089143E-2</v>
      </c>
      <c r="F24" s="15">
        <f t="shared" si="4"/>
        <v>-0.23004847915455076</v>
      </c>
      <c r="G24" s="15">
        <f t="shared" si="4"/>
        <v>1.1895423479896597E-3</v>
      </c>
      <c r="H24" s="15">
        <f t="shared" si="4"/>
        <v>1.3337204013878752E-2</v>
      </c>
      <c r="I24" s="15">
        <f t="shared" si="4"/>
        <v>1.8082341765800206E-2</v>
      </c>
      <c r="J24" s="15">
        <f t="shared" si="4"/>
        <v>9.9670910751305145E-2</v>
      </c>
      <c r="K24" s="15">
        <f t="shared" si="4"/>
        <v>0.10699348595338921</v>
      </c>
      <c r="L24" s="15">
        <f t="shared" si="4"/>
        <v>0.20165548634807418</v>
      </c>
      <c r="M24" s="15">
        <f t="shared" si="4"/>
        <v>0.22064693945283462</v>
      </c>
      <c r="N24" s="15">
        <f t="shared" si="4"/>
        <v>0.29336301843541679</v>
      </c>
      <c r="O24" s="15">
        <f t="shared" si="4"/>
        <v>0.39957579068113158</v>
      </c>
      <c r="P24" s="15">
        <f t="shared" si="4"/>
        <v>0.50185563140701728</v>
      </c>
      <c r="Q24" s="15">
        <f t="shared" si="4"/>
        <v>0.57838053970439107</v>
      </c>
      <c r="R24" s="15">
        <f t="shared" si="4"/>
        <v>0.65042377759582404</v>
      </c>
      <c r="S24" s="20">
        <f t="shared" si="4"/>
        <v>0.67051461633979537</v>
      </c>
      <c r="T24" s="15">
        <f t="shared" si="4"/>
        <v>0.7489298574191765</v>
      </c>
      <c r="U24" s="15">
        <f t="shared" si="4"/>
        <v>0.71757360921511537</v>
      </c>
      <c r="V24" s="15">
        <f t="shared" si="4"/>
        <v>0.79634307759862677</v>
      </c>
      <c r="W24" s="15">
        <f t="shared" si="4"/>
        <v>0.84083726128622882</v>
      </c>
      <c r="X24" s="15">
        <f t="shared" si="4"/>
        <v>0.8443649981981014</v>
      </c>
      <c r="Y24" s="15">
        <f t="shared" si="4"/>
        <v>0.80390368192018291</v>
      </c>
      <c r="Z24" s="15">
        <f t="shared" si="4"/>
        <v>0.97206216974640747</v>
      </c>
      <c r="AA24" s="15">
        <f t="shared" si="4"/>
        <v>1.0877515898746206</v>
      </c>
      <c r="AB24" s="15">
        <f t="shared" si="4"/>
        <v>1.185573381404895</v>
      </c>
      <c r="AC24" s="15">
        <f t="shared" si="4"/>
        <v>1.4322187915987683</v>
      </c>
      <c r="AD24" s="15">
        <f t="shared" si="4"/>
        <v>1.4633996977415389</v>
      </c>
      <c r="AE24" s="15">
        <f t="shared" si="4"/>
        <v>1.6050183021498465</v>
      </c>
      <c r="AF24" s="15">
        <f t="shared" si="4"/>
        <v>1.5990801115746778</v>
      </c>
      <c r="AG24" s="15">
        <f t="shared" si="4"/>
        <v>1.5620247921246273</v>
      </c>
      <c r="AH24" s="15">
        <f t="shared" si="4"/>
        <v>1.6485469234398342</v>
      </c>
      <c r="AI24" s="21">
        <f t="shared" si="4"/>
        <v>1.9896522818292686</v>
      </c>
      <c r="AJ24" s="21">
        <f t="shared" si="4"/>
        <v>1.7545078572431152</v>
      </c>
      <c r="AK24" s="21">
        <f t="shared" si="4"/>
        <v>1.7452194522367788</v>
      </c>
      <c r="AL24" s="21">
        <f t="shared" si="4"/>
        <v>1.9509240355830497</v>
      </c>
    </row>
    <row r="25" spans="1:38" x14ac:dyDescent="0.4">
      <c r="A25" s="16" t="s">
        <v>27</v>
      </c>
      <c r="D25" s="10"/>
      <c r="E25" s="17">
        <f t="shared" ref="E25:AL25" si="5">(E23-D23)/D23</f>
        <v>3.0893214337089143E-2</v>
      </c>
      <c r="F25" s="17">
        <f t="shared" si="5"/>
        <v>-0.25312194305152858</v>
      </c>
      <c r="G25" s="17">
        <f t="shared" si="5"/>
        <v>0.30032802746935067</v>
      </c>
      <c r="H25" s="17">
        <f t="shared" si="5"/>
        <v>1.2133228676560481E-2</v>
      </c>
      <c r="I25" s="17">
        <f t="shared" si="5"/>
        <v>4.68268384218573E-3</v>
      </c>
      <c r="J25" s="17">
        <f t="shared" si="5"/>
        <v>8.013945988297437E-2</v>
      </c>
      <c r="K25" s="17">
        <f t="shared" si="5"/>
        <v>6.6588786977016725E-3</v>
      </c>
      <c r="L25" s="17">
        <f t="shared" si="5"/>
        <v>8.551269867063227E-2</v>
      </c>
      <c r="M25" s="17">
        <f t="shared" si="5"/>
        <v>1.5804407603111741E-2</v>
      </c>
      <c r="N25" s="17">
        <f t="shared" si="5"/>
        <v>5.9571753823573055E-2</v>
      </c>
      <c r="O25" s="17">
        <f t="shared" si="5"/>
        <v>8.2121392626642892E-2</v>
      </c>
      <c r="P25" s="17">
        <f t="shared" si="5"/>
        <v>7.3079172565645112E-2</v>
      </c>
      <c r="Q25" s="17">
        <f t="shared" si="5"/>
        <v>5.0953571499865978E-2</v>
      </c>
      <c r="R25" s="17">
        <f t="shared" si="5"/>
        <v>4.5643769724204565E-2</v>
      </c>
      <c r="S25" s="17">
        <f t="shared" si="5"/>
        <v>1.2173139418312171E-2</v>
      </c>
      <c r="T25" s="17">
        <f t="shared" si="5"/>
        <v>4.6940769217089492E-2</v>
      </c>
      <c r="U25" s="17">
        <f t="shared" si="5"/>
        <v>-1.7928819770011969E-2</v>
      </c>
      <c r="V25" s="17">
        <f t="shared" si="5"/>
        <v>4.5860898165236065E-2</v>
      </c>
      <c r="W25" s="17">
        <f t="shared" si="5"/>
        <v>2.4769312857030865E-2</v>
      </c>
      <c r="X25" s="17">
        <f t="shared" si="5"/>
        <v>1.916376306620249E-3</v>
      </c>
      <c r="Y25" s="17">
        <f t="shared" si="5"/>
        <v>-2.1937803155800614E-2</v>
      </c>
      <c r="Z25" s="17">
        <f t="shared" si="5"/>
        <v>9.3219216475697045E-2</v>
      </c>
      <c r="AA25" s="17">
        <f t="shared" si="5"/>
        <v>5.8664185086563507E-2</v>
      </c>
      <c r="AB25" s="17">
        <f t="shared" si="5"/>
        <v>4.6855091383812039E-2</v>
      </c>
      <c r="AC25" s="17">
        <f t="shared" si="5"/>
        <v>0.11285158041013882</v>
      </c>
      <c r="AD25" s="17">
        <f t="shared" si="5"/>
        <v>1.2819942946939583E-2</v>
      </c>
      <c r="AE25" s="17">
        <f t="shared" si="5"/>
        <v>5.748908897656544E-2</v>
      </c>
      <c r="AF25" s="17">
        <f t="shared" si="5"/>
        <v>-2.279519714033537E-3</v>
      </c>
      <c r="AG25" s="17">
        <f t="shared" si="5"/>
        <v>-1.4257090147021338E-2</v>
      </c>
      <c r="AH25" s="22">
        <f t="shared" si="5"/>
        <v>3.377099690103158E-2</v>
      </c>
      <c r="AI25" s="23">
        <f t="shared" si="5"/>
        <v>0.12878962247964232</v>
      </c>
      <c r="AJ25" s="23">
        <f t="shared" si="5"/>
        <v>-7.8652767084430406E-2</v>
      </c>
      <c r="AK25" s="23">
        <f t="shared" si="5"/>
        <v>-3.3720742461896026E-3</v>
      </c>
      <c r="AL25" s="23">
        <f t="shared" si="5"/>
        <v>7.4931926909764787E-2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1.1136E-2</v>
      </c>
      <c r="E29" s="10">
        <f t="shared" si="6"/>
        <v>1.4914E-2</v>
      </c>
      <c r="F29" s="10">
        <f t="shared" si="6"/>
        <v>1.1183999999999999E-2</v>
      </c>
      <c r="G29" s="10">
        <f t="shared" si="6"/>
        <v>1.1025E-2</v>
      </c>
      <c r="H29" s="10">
        <f t="shared" si="6"/>
        <v>8.5319999999999997E-3</v>
      </c>
      <c r="I29" s="10">
        <f t="shared" si="6"/>
        <v>7.7401000000000006E-3</v>
      </c>
      <c r="J29" s="10">
        <f t="shared" si="6"/>
        <v>8.3312000000000004E-3</v>
      </c>
      <c r="K29" s="10">
        <f t="shared" si="6"/>
        <v>8.6032000000000001E-3</v>
      </c>
      <c r="L29" s="10">
        <f t="shared" si="6"/>
        <v>9.3747000000000014E-3</v>
      </c>
      <c r="M29" s="10">
        <f t="shared" si="6"/>
        <v>6.6750999999999998E-3</v>
      </c>
      <c r="N29" s="10">
        <f t="shared" si="6"/>
        <v>1.0405000000000001E-2</v>
      </c>
      <c r="O29" s="10">
        <f t="shared" si="6"/>
        <v>1.6788999999999998E-2</v>
      </c>
      <c r="P29" s="10">
        <f t="shared" si="6"/>
        <v>2.2545099999999998E-2</v>
      </c>
      <c r="Q29" s="10">
        <f t="shared" si="6"/>
        <v>2.65081E-2</v>
      </c>
      <c r="R29" s="10">
        <f t="shared" si="6"/>
        <v>3.2964100000000003E-2</v>
      </c>
      <c r="S29" s="10">
        <f t="shared" si="6"/>
        <v>3.22338E-2</v>
      </c>
      <c r="T29" s="10">
        <f t="shared" si="6"/>
        <v>3.7202300000000001E-2</v>
      </c>
      <c r="U29" s="10">
        <f t="shared" si="6"/>
        <v>3.8748900000000003E-2</v>
      </c>
      <c r="V29" s="10">
        <f t="shared" si="6"/>
        <v>4.5198499999999996E-2</v>
      </c>
      <c r="W29" s="10">
        <f t="shared" si="6"/>
        <v>5.2775999999999997E-2</v>
      </c>
      <c r="X29" s="10">
        <f t="shared" si="6"/>
        <v>5.2983000000000002E-2</v>
      </c>
      <c r="Y29" s="10">
        <f t="shared" si="6"/>
        <v>4.9690700000000004E-2</v>
      </c>
      <c r="Z29" s="10">
        <f t="shared" si="6"/>
        <v>6.5450000000000008E-2</v>
      </c>
      <c r="AA29" s="10">
        <f t="shared" si="6"/>
        <v>8.1616000000000008E-2</v>
      </c>
      <c r="AB29" s="10">
        <f t="shared" si="6"/>
        <v>0.1004903</v>
      </c>
      <c r="AC29" s="10">
        <f t="shared" si="6"/>
        <v>0.1304487</v>
      </c>
      <c r="AD29" s="10">
        <f t="shared" si="6"/>
        <v>0.1338578</v>
      </c>
      <c r="AE29" s="10">
        <f t="shared" si="6"/>
        <v>0.15119083999999999</v>
      </c>
      <c r="AF29" s="10">
        <f t="shared" si="6"/>
        <v>0.14579122</v>
      </c>
      <c r="AG29" s="10">
        <f t="shared" si="6"/>
        <v>0.14571452000000001</v>
      </c>
      <c r="AH29" s="10">
        <f t="shared" si="6"/>
        <v>0.15209906000000001</v>
      </c>
      <c r="AI29" s="27">
        <f t="shared" si="6"/>
        <v>0.18704472000000003</v>
      </c>
      <c r="AJ29" s="27">
        <f t="shared" si="6"/>
        <v>0.16674024000000001</v>
      </c>
      <c r="AK29" s="27">
        <f t="shared" si="6"/>
        <v>0.17115385999999999</v>
      </c>
      <c r="AL29" s="27">
        <f t="shared" si="6"/>
        <v>0.17967688000000001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0.33926005747126436</v>
      </c>
      <c r="F30" s="15">
        <f t="shared" si="7"/>
        <v>4.3103448275861557E-3</v>
      </c>
      <c r="G30" s="15">
        <f t="shared" si="7"/>
        <v>-9.9676724137931026E-3</v>
      </c>
      <c r="H30" s="15">
        <f t="shared" si="7"/>
        <v>-0.23383620689655177</v>
      </c>
      <c r="I30" s="15">
        <f t="shared" si="7"/>
        <v>-0.3049479166666666</v>
      </c>
      <c r="J30" s="15">
        <f t="shared" si="7"/>
        <v>-0.25186781609195397</v>
      </c>
      <c r="K30" s="15">
        <f t="shared" si="7"/>
        <v>-0.22744252873563217</v>
      </c>
      <c r="L30" s="15">
        <f t="shared" si="7"/>
        <v>-0.15816271551724126</v>
      </c>
      <c r="M30" s="15">
        <f t="shared" si="7"/>
        <v>-0.40058369252873566</v>
      </c>
      <c r="N30" s="15">
        <f t="shared" si="7"/>
        <v>-6.5642959770114848E-2</v>
      </c>
      <c r="O30" s="15">
        <f t="shared" si="7"/>
        <v>0.50763290229885039</v>
      </c>
      <c r="P30" s="15">
        <f t="shared" si="7"/>
        <v>1.0245240660919539</v>
      </c>
      <c r="Q30" s="15">
        <f t="shared" si="7"/>
        <v>1.3803969109195402</v>
      </c>
      <c r="R30" s="15">
        <f t="shared" si="7"/>
        <v>1.9601382902298854</v>
      </c>
      <c r="S30" s="20">
        <f t="shared" si="7"/>
        <v>1.8945581896551724</v>
      </c>
      <c r="T30" s="15">
        <f t="shared" si="7"/>
        <v>2.3407237787356321</v>
      </c>
      <c r="U30" s="15">
        <f t="shared" si="7"/>
        <v>2.479606681034483</v>
      </c>
      <c r="V30" s="15">
        <f t="shared" si="7"/>
        <v>3.0587733477011492</v>
      </c>
      <c r="W30" s="15">
        <f t="shared" si="7"/>
        <v>3.7392241379310343</v>
      </c>
      <c r="X30" s="15">
        <f t="shared" si="7"/>
        <v>3.7578125</v>
      </c>
      <c r="Y30" s="15">
        <f t="shared" si="7"/>
        <v>3.462167744252874</v>
      </c>
      <c r="Z30" s="15">
        <f t="shared" si="7"/>
        <v>4.8773347701149437</v>
      </c>
      <c r="AA30" s="15">
        <f t="shared" si="7"/>
        <v>6.3290229885057485</v>
      </c>
      <c r="AB30" s="15">
        <f t="shared" si="7"/>
        <v>8.0239134339080458</v>
      </c>
      <c r="AC30" s="15">
        <f t="shared" si="7"/>
        <v>10.714143318965517</v>
      </c>
      <c r="AD30" s="15">
        <f t="shared" si="7"/>
        <v>11.02027658045977</v>
      </c>
      <c r="AE30" s="15">
        <f t="shared" si="7"/>
        <v>12.576763649425287</v>
      </c>
      <c r="AF30" s="15">
        <f t="shared" si="7"/>
        <v>12.091883979885056</v>
      </c>
      <c r="AG30" s="15">
        <f t="shared" si="7"/>
        <v>12.084996408045978</v>
      </c>
      <c r="AH30" s="15">
        <f t="shared" si="7"/>
        <v>12.658320761494252</v>
      </c>
      <c r="AI30" s="21">
        <f t="shared" si="7"/>
        <v>15.796400862068968</v>
      </c>
      <c r="AJ30" s="46">
        <f t="shared" si="7"/>
        <v>13.973081896551724</v>
      </c>
      <c r="AK30" s="46">
        <f t="shared" si="7"/>
        <v>14.369419899425285</v>
      </c>
      <c r="AL30" s="46">
        <f t="shared" si="7"/>
        <v>15.134777298850574</v>
      </c>
    </row>
    <row r="31" spans="1:38" x14ac:dyDescent="0.4">
      <c r="A31" s="16" t="s">
        <v>27</v>
      </c>
      <c r="D31" s="10"/>
      <c r="E31" s="17">
        <f t="shared" ref="E31:AL32" si="8">(E29-D29)/D29</f>
        <v>0.33926005747126436</v>
      </c>
      <c r="F31" s="17">
        <f t="shared" si="8"/>
        <v>-0.25010057663939927</v>
      </c>
      <c r="G31" s="17">
        <f t="shared" si="8"/>
        <v>-1.4216738197424842E-2</v>
      </c>
      <c r="H31" s="17">
        <f t="shared" si="8"/>
        <v>-0.22612244897959188</v>
      </c>
      <c r="I31" s="17">
        <f t="shared" si="8"/>
        <v>-9.2815283638068333E-2</v>
      </c>
      <c r="J31" s="17">
        <f t="shared" si="8"/>
        <v>7.6368522370511976E-2</v>
      </c>
      <c r="K31" s="17">
        <f t="shared" si="8"/>
        <v>3.2648357979642745E-2</v>
      </c>
      <c r="L31" s="17">
        <f t="shared" si="8"/>
        <v>8.9675934535986768E-2</v>
      </c>
      <c r="M31" s="17">
        <f t="shared" si="8"/>
        <v>-0.28796654826287787</v>
      </c>
      <c r="N31" s="17">
        <f t="shared" si="8"/>
        <v>0.55877814564575834</v>
      </c>
      <c r="O31" s="17">
        <f t="shared" si="8"/>
        <v>0.61355117731859654</v>
      </c>
      <c r="P31" s="17">
        <f t="shared" si="8"/>
        <v>0.34284948478170235</v>
      </c>
      <c r="Q31" s="17">
        <f t="shared" si="8"/>
        <v>0.17578099010427994</v>
      </c>
      <c r="R31" s="17">
        <f t="shared" si="8"/>
        <v>0.24354819847518319</v>
      </c>
      <c r="S31" s="17">
        <f t="shared" si="8"/>
        <v>-2.215440433683926E-2</v>
      </c>
      <c r="T31" s="17">
        <f t="shared" si="8"/>
        <v>0.1541394436895433</v>
      </c>
      <c r="U31" s="17">
        <f t="shared" si="8"/>
        <v>4.1572698462191908E-2</v>
      </c>
      <c r="V31" s="17">
        <f t="shared" si="8"/>
        <v>0.16644601524172278</v>
      </c>
      <c r="W31" s="17">
        <f t="shared" si="8"/>
        <v>0.1676493688949855</v>
      </c>
      <c r="X31" s="17">
        <f t="shared" si="8"/>
        <v>3.9222373806276677E-3</v>
      </c>
      <c r="Y31" s="17">
        <f t="shared" si="8"/>
        <v>-6.213879923749123E-2</v>
      </c>
      <c r="Z31" s="17">
        <f t="shared" si="8"/>
        <v>0.31714787676567252</v>
      </c>
      <c r="AA31" s="17">
        <f t="shared" si="8"/>
        <v>0.24699770817417874</v>
      </c>
      <c r="AB31" s="17">
        <f t="shared" si="8"/>
        <v>0.23125735149970589</v>
      </c>
      <c r="AC31" s="17">
        <f t="shared" si="8"/>
        <v>0.29812230633205389</v>
      </c>
      <c r="AD31" s="17">
        <f t="shared" si="8"/>
        <v>2.6133644873425326E-2</v>
      </c>
      <c r="AE31" s="17">
        <f t="shared" si="8"/>
        <v>0.12948845715378554</v>
      </c>
      <c r="AF31" s="17">
        <f t="shared" si="8"/>
        <v>-3.5713936108827719E-2</v>
      </c>
      <c r="AG31" s="17">
        <f t="shared" si="8"/>
        <v>-5.2609478129056822E-4</v>
      </c>
      <c r="AH31" s="22">
        <f t="shared" si="8"/>
        <v>4.3815400139944831E-2</v>
      </c>
      <c r="AI31" s="23">
        <f t="shared" si="8"/>
        <v>0.22975592354088195</v>
      </c>
      <c r="AJ31" s="23">
        <f t="shared" si="8"/>
        <v>-0.10855414683718423</v>
      </c>
      <c r="AK31" s="23">
        <f t="shared" si="8"/>
        <v>2.6470035067719579E-2</v>
      </c>
      <c r="AL31" s="23">
        <f t="shared" si="8"/>
        <v>4.97974161961642E-2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  <c r="AK32" s="23">
        <f t="shared" si="8"/>
        <v>2.8364394183603068E-2</v>
      </c>
    </row>
    <row r="33" spans="1:38" x14ac:dyDescent="0.4">
      <c r="A33" s="2" t="s">
        <v>39</v>
      </c>
      <c r="B33" s="2" t="s">
        <v>40</v>
      </c>
      <c r="D33" s="2">
        <v>1.1136E-2</v>
      </c>
      <c r="E33" s="2">
        <v>1.4914E-2</v>
      </c>
      <c r="F33" s="2">
        <v>1.1183999999999999E-2</v>
      </c>
      <c r="G33" s="2">
        <v>1.1025E-2</v>
      </c>
      <c r="H33" s="2">
        <v>8.5319999999999997E-3</v>
      </c>
      <c r="I33" s="2">
        <v>7.6620000000000004E-3</v>
      </c>
      <c r="J33" s="2">
        <v>8.3070000000000001E-3</v>
      </c>
      <c r="K33" s="2">
        <v>8.5970000000000005E-3</v>
      </c>
      <c r="L33" s="2">
        <v>9.2980000000000007E-3</v>
      </c>
      <c r="M33" s="2">
        <v>6.646E-3</v>
      </c>
      <c r="N33" s="2">
        <v>1.0255E-2</v>
      </c>
      <c r="O33" s="2">
        <v>1.6737999999999999E-2</v>
      </c>
      <c r="P33" s="2">
        <v>2.2516999999999999E-2</v>
      </c>
      <c r="Q33" s="2">
        <v>2.6459E-2</v>
      </c>
      <c r="R33" s="2">
        <v>3.2896000000000002E-2</v>
      </c>
      <c r="S33" s="2">
        <v>3.2162000000000003E-2</v>
      </c>
      <c r="T33" s="2">
        <v>3.7113E-2</v>
      </c>
      <c r="U33" s="2">
        <v>3.8717000000000001E-2</v>
      </c>
      <c r="V33" s="2">
        <v>4.5186999999999998E-2</v>
      </c>
      <c r="W33" s="2">
        <v>5.2720999999999997E-2</v>
      </c>
      <c r="X33" s="2">
        <v>5.2872000000000002E-2</v>
      </c>
      <c r="Y33" s="2">
        <v>4.9617000000000001E-2</v>
      </c>
      <c r="Z33" s="2">
        <v>6.5378000000000006E-2</v>
      </c>
      <c r="AA33" s="2">
        <v>8.1544000000000005E-2</v>
      </c>
      <c r="AB33" s="2">
        <v>0.10044</v>
      </c>
      <c r="AC33" s="2">
        <v>0.130436</v>
      </c>
      <c r="AD33" s="2">
        <v>0.13384199999999999</v>
      </c>
      <c r="AE33" s="2">
        <v>0.15118999999999999</v>
      </c>
      <c r="AF33" s="2">
        <v>0.145791</v>
      </c>
      <c r="AG33" s="2">
        <v>0.14571200000000001</v>
      </c>
      <c r="AH33" s="2">
        <v>0.15209800000000001</v>
      </c>
      <c r="AI33" s="28">
        <v>0.18704100000000001</v>
      </c>
      <c r="AJ33" s="2">
        <v>0.166739</v>
      </c>
      <c r="AK33" s="2">
        <v>0.171152</v>
      </c>
      <c r="AL33" s="2">
        <v>0.179676</v>
      </c>
    </row>
    <row r="34" spans="1:38" x14ac:dyDescent="0.4">
      <c r="A34" s="2" t="s">
        <v>41</v>
      </c>
      <c r="B34" s="2" t="s">
        <v>42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29">
        <v>7.8100000000000001E-5</v>
      </c>
      <c r="J34" s="29">
        <v>2.4199999999999999E-5</v>
      </c>
      <c r="K34" s="29">
        <v>6.1999999999999999E-6</v>
      </c>
      <c r="L34" s="29">
        <v>7.6699999999999994E-5</v>
      </c>
      <c r="M34" s="29">
        <v>2.9099999999999999E-5</v>
      </c>
      <c r="N34" s="29">
        <v>1.4999999999999999E-4</v>
      </c>
      <c r="O34" s="29">
        <v>5.1E-5</v>
      </c>
      <c r="P34" s="29">
        <v>2.8099999999999999E-5</v>
      </c>
      <c r="Q34" s="29">
        <v>4.9100000000000001E-5</v>
      </c>
      <c r="R34" s="29">
        <v>6.8100000000000002E-5</v>
      </c>
      <c r="S34" s="29">
        <v>7.1799999999999997E-5</v>
      </c>
      <c r="T34" s="29">
        <v>8.9300000000000002E-5</v>
      </c>
      <c r="U34" s="29">
        <v>3.1900000000000003E-5</v>
      </c>
      <c r="V34" s="29">
        <v>1.15E-5</v>
      </c>
      <c r="W34" s="29">
        <v>5.5000000000000002E-5</v>
      </c>
      <c r="X34" s="29">
        <v>1.11E-4</v>
      </c>
      <c r="Y34" s="29">
        <v>7.3700000000000002E-5</v>
      </c>
      <c r="Z34" s="29">
        <v>7.2000000000000002E-5</v>
      </c>
      <c r="AA34" s="29">
        <v>7.2000000000000002E-5</v>
      </c>
      <c r="AB34" s="29">
        <v>5.0300000000000003E-5</v>
      </c>
      <c r="AC34" s="29">
        <v>1.27E-5</v>
      </c>
      <c r="AD34" s="29">
        <v>1.5800000000000001E-5</v>
      </c>
      <c r="AE34" s="29">
        <v>8.4E-7</v>
      </c>
      <c r="AF34" s="29">
        <v>2.2000000000000001E-7</v>
      </c>
      <c r="AG34" s="29">
        <v>2.52E-6</v>
      </c>
      <c r="AH34" s="29">
        <v>1.06E-6</v>
      </c>
      <c r="AI34" s="30">
        <v>3.72E-6</v>
      </c>
      <c r="AJ34" s="2">
        <v>1.24E-6</v>
      </c>
      <c r="AK34" s="2">
        <v>1.86E-6</v>
      </c>
      <c r="AL34" s="2">
        <v>8.8000000000000004E-7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hidden="1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hidden="1" x14ac:dyDescent="0.4">
      <c r="A37" s="2" t="s">
        <v>36</v>
      </c>
      <c r="D37" s="10">
        <f t="shared" ref="D37:AI37" si="9">D41</f>
        <v>0</v>
      </c>
      <c r="E37" s="10">
        <f t="shared" si="9"/>
        <v>0</v>
      </c>
      <c r="F37" s="10">
        <f t="shared" si="9"/>
        <v>0</v>
      </c>
      <c r="G37" s="10">
        <f t="shared" si="9"/>
        <v>0</v>
      </c>
      <c r="H37" s="10">
        <f t="shared" si="9"/>
        <v>0</v>
      </c>
      <c r="I37" s="10">
        <f t="shared" si="9"/>
        <v>0</v>
      </c>
      <c r="J37" s="10">
        <f t="shared" si="9"/>
        <v>0</v>
      </c>
      <c r="K37" s="10">
        <f t="shared" si="9"/>
        <v>0</v>
      </c>
      <c r="L37" s="10">
        <f t="shared" si="9"/>
        <v>0</v>
      </c>
      <c r="M37" s="10">
        <f t="shared" si="9"/>
        <v>0</v>
      </c>
      <c r="N37" s="10">
        <f t="shared" si="9"/>
        <v>0</v>
      </c>
      <c r="O37" s="10">
        <f t="shared" si="9"/>
        <v>0</v>
      </c>
      <c r="P37" s="10">
        <f t="shared" si="9"/>
        <v>0</v>
      </c>
      <c r="Q37" s="10">
        <f t="shared" si="9"/>
        <v>0</v>
      </c>
      <c r="R37" s="10">
        <f t="shared" si="9"/>
        <v>0</v>
      </c>
      <c r="S37" s="10">
        <f t="shared" si="9"/>
        <v>0</v>
      </c>
      <c r="T37" s="10">
        <f t="shared" si="9"/>
        <v>0</v>
      </c>
      <c r="U37" s="10">
        <f t="shared" si="9"/>
        <v>0</v>
      </c>
      <c r="V37" s="10">
        <f t="shared" si="9"/>
        <v>0</v>
      </c>
      <c r="W37" s="10">
        <f t="shared" si="9"/>
        <v>0</v>
      </c>
      <c r="X37" s="10">
        <f t="shared" si="9"/>
        <v>0</v>
      </c>
      <c r="Y37" s="10">
        <f t="shared" si="9"/>
        <v>0</v>
      </c>
      <c r="Z37" s="10">
        <f t="shared" si="9"/>
        <v>0</v>
      </c>
      <c r="AA37" s="10">
        <f t="shared" si="9"/>
        <v>0</v>
      </c>
      <c r="AB37" s="10">
        <f t="shared" si="9"/>
        <v>0</v>
      </c>
      <c r="AC37" s="10">
        <f t="shared" si="9"/>
        <v>0</v>
      </c>
      <c r="AD37" s="10">
        <f t="shared" si="9"/>
        <v>0</v>
      </c>
      <c r="AE37" s="10">
        <f t="shared" si="9"/>
        <v>0</v>
      </c>
      <c r="AF37" s="10">
        <f t="shared" si="9"/>
        <v>0</v>
      </c>
      <c r="AG37" s="10">
        <f t="shared" si="9"/>
        <v>0</v>
      </c>
      <c r="AH37" s="10">
        <f t="shared" si="9"/>
        <v>0</v>
      </c>
      <c r="AI37" s="27">
        <f t="shared" si="9"/>
        <v>0</v>
      </c>
    </row>
    <row r="38" spans="1:38" hidden="1" x14ac:dyDescent="0.4">
      <c r="A38" s="14" t="s">
        <v>26</v>
      </c>
      <c r="B38" s="14"/>
      <c r="C38" s="14"/>
      <c r="D38" s="14"/>
      <c r="E38" s="15" t="e">
        <f t="shared" ref="E38:AI38" si="10">(E37-$D37)/$D37</f>
        <v>#DIV/0!</v>
      </c>
      <c r="F38" s="15" t="e">
        <f t="shared" si="10"/>
        <v>#DIV/0!</v>
      </c>
      <c r="G38" s="15" t="e">
        <f t="shared" si="10"/>
        <v>#DIV/0!</v>
      </c>
      <c r="H38" s="15" t="e">
        <f t="shared" si="10"/>
        <v>#DIV/0!</v>
      </c>
      <c r="I38" s="15" t="e">
        <f t="shared" si="10"/>
        <v>#DIV/0!</v>
      </c>
      <c r="J38" s="15" t="e">
        <f t="shared" si="10"/>
        <v>#DIV/0!</v>
      </c>
      <c r="K38" s="15" t="e">
        <f t="shared" si="10"/>
        <v>#DIV/0!</v>
      </c>
      <c r="L38" s="15" t="e">
        <f t="shared" si="10"/>
        <v>#DIV/0!</v>
      </c>
      <c r="M38" s="15" t="e">
        <f t="shared" si="10"/>
        <v>#DIV/0!</v>
      </c>
      <c r="N38" s="15" t="e">
        <f t="shared" si="10"/>
        <v>#DIV/0!</v>
      </c>
      <c r="O38" s="15" t="e">
        <f t="shared" si="10"/>
        <v>#DIV/0!</v>
      </c>
      <c r="P38" s="15" t="e">
        <f t="shared" si="10"/>
        <v>#DIV/0!</v>
      </c>
      <c r="Q38" s="15" t="e">
        <f t="shared" si="10"/>
        <v>#DIV/0!</v>
      </c>
      <c r="R38" s="15" t="e">
        <f t="shared" si="10"/>
        <v>#DIV/0!</v>
      </c>
      <c r="S38" s="20" t="e">
        <f t="shared" si="10"/>
        <v>#DIV/0!</v>
      </c>
      <c r="T38" s="15" t="e">
        <f t="shared" si="10"/>
        <v>#DIV/0!</v>
      </c>
      <c r="U38" s="15" t="e">
        <f t="shared" si="10"/>
        <v>#DIV/0!</v>
      </c>
      <c r="V38" s="15" t="e">
        <f t="shared" si="10"/>
        <v>#DIV/0!</v>
      </c>
      <c r="W38" s="15" t="e">
        <f t="shared" si="10"/>
        <v>#DIV/0!</v>
      </c>
      <c r="X38" s="15" t="e">
        <f t="shared" si="10"/>
        <v>#DIV/0!</v>
      </c>
      <c r="Y38" s="15" t="e">
        <f t="shared" si="10"/>
        <v>#DIV/0!</v>
      </c>
      <c r="Z38" s="15" t="e">
        <f t="shared" si="10"/>
        <v>#DIV/0!</v>
      </c>
      <c r="AA38" s="15" t="e">
        <f t="shared" si="10"/>
        <v>#DIV/0!</v>
      </c>
      <c r="AB38" s="15" t="e">
        <f t="shared" si="10"/>
        <v>#DIV/0!</v>
      </c>
      <c r="AC38" s="15" t="e">
        <f t="shared" si="10"/>
        <v>#DIV/0!</v>
      </c>
      <c r="AD38" s="15" t="e">
        <f t="shared" si="10"/>
        <v>#DIV/0!</v>
      </c>
      <c r="AE38" s="15" t="e">
        <f t="shared" si="10"/>
        <v>#DIV/0!</v>
      </c>
      <c r="AF38" s="15" t="e">
        <f t="shared" si="10"/>
        <v>#DIV/0!</v>
      </c>
      <c r="AG38" s="15" t="e">
        <f t="shared" si="10"/>
        <v>#DIV/0!</v>
      </c>
      <c r="AH38" s="15" t="e">
        <f t="shared" si="10"/>
        <v>#DIV/0!</v>
      </c>
      <c r="AI38" s="21" t="e">
        <f t="shared" si="10"/>
        <v>#DIV/0!</v>
      </c>
    </row>
    <row r="39" spans="1:38" hidden="1" x14ac:dyDescent="0.4">
      <c r="A39" s="16" t="s">
        <v>27</v>
      </c>
      <c r="D39" s="10"/>
      <c r="E39" s="17" t="e">
        <f t="shared" ref="E39:AI39" si="11">(E37-D37)/D37</f>
        <v>#DIV/0!</v>
      </c>
      <c r="F39" s="17" t="e">
        <f t="shared" si="11"/>
        <v>#DIV/0!</v>
      </c>
      <c r="G39" s="17" t="e">
        <f t="shared" si="11"/>
        <v>#DIV/0!</v>
      </c>
      <c r="H39" s="17" t="e">
        <f t="shared" si="11"/>
        <v>#DIV/0!</v>
      </c>
      <c r="I39" s="17" t="e">
        <f t="shared" si="11"/>
        <v>#DIV/0!</v>
      </c>
      <c r="J39" s="17" t="e">
        <f t="shared" si="11"/>
        <v>#DIV/0!</v>
      </c>
      <c r="K39" s="17" t="e">
        <f t="shared" si="11"/>
        <v>#DIV/0!</v>
      </c>
      <c r="L39" s="17" t="e">
        <f t="shared" si="11"/>
        <v>#DIV/0!</v>
      </c>
      <c r="M39" s="17" t="e">
        <f t="shared" si="11"/>
        <v>#DIV/0!</v>
      </c>
      <c r="N39" s="17" t="e">
        <f t="shared" si="11"/>
        <v>#DIV/0!</v>
      </c>
      <c r="O39" s="17" t="e">
        <f t="shared" si="11"/>
        <v>#DIV/0!</v>
      </c>
      <c r="P39" s="17" t="e">
        <f t="shared" si="11"/>
        <v>#DIV/0!</v>
      </c>
      <c r="Q39" s="17" t="e">
        <f t="shared" si="11"/>
        <v>#DIV/0!</v>
      </c>
      <c r="R39" s="17" t="e">
        <f t="shared" si="11"/>
        <v>#DIV/0!</v>
      </c>
      <c r="S39" s="17" t="e">
        <f t="shared" si="11"/>
        <v>#DIV/0!</v>
      </c>
      <c r="T39" s="17" t="e">
        <f t="shared" si="11"/>
        <v>#DIV/0!</v>
      </c>
      <c r="U39" s="17" t="e">
        <f t="shared" si="11"/>
        <v>#DIV/0!</v>
      </c>
      <c r="V39" s="17" t="e">
        <f t="shared" si="11"/>
        <v>#DIV/0!</v>
      </c>
      <c r="W39" s="17" t="e">
        <f t="shared" si="11"/>
        <v>#DIV/0!</v>
      </c>
      <c r="X39" s="17" t="e">
        <f t="shared" si="11"/>
        <v>#DIV/0!</v>
      </c>
      <c r="Y39" s="17" t="e">
        <f t="shared" si="11"/>
        <v>#DIV/0!</v>
      </c>
      <c r="Z39" s="17" t="e">
        <f t="shared" si="11"/>
        <v>#DIV/0!</v>
      </c>
      <c r="AA39" s="17" t="e">
        <f t="shared" si="11"/>
        <v>#DIV/0!</v>
      </c>
      <c r="AB39" s="17" t="e">
        <f t="shared" si="11"/>
        <v>#DIV/0!</v>
      </c>
      <c r="AC39" s="17" t="e">
        <f t="shared" si="11"/>
        <v>#DIV/0!</v>
      </c>
      <c r="AD39" s="17" t="e">
        <f t="shared" si="11"/>
        <v>#DIV/0!</v>
      </c>
      <c r="AE39" s="17" t="e">
        <f t="shared" si="11"/>
        <v>#DIV/0!</v>
      </c>
      <c r="AF39" s="17" t="e">
        <f t="shared" si="11"/>
        <v>#DIV/0!</v>
      </c>
      <c r="AG39" s="17" t="e">
        <f t="shared" si="11"/>
        <v>#DIV/0!</v>
      </c>
      <c r="AH39" s="22" t="e">
        <f t="shared" si="11"/>
        <v>#DIV/0!</v>
      </c>
      <c r="AI39" s="23" t="e">
        <f t="shared" si="11"/>
        <v>#DIV/0!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hidden="1" x14ac:dyDescent="0.4">
      <c r="A41" s="2" t="s">
        <v>44</v>
      </c>
      <c r="B41" s="2" t="s">
        <v>45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</row>
    <row r="42" spans="1:38" hidden="1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2.3513566399999998E-2</v>
      </c>
      <c r="E44" s="10">
        <f t="shared" si="12"/>
        <v>2.2410999999999997E-2</v>
      </c>
      <c r="F44" s="10">
        <f t="shared" si="12"/>
        <v>1.1875E-2</v>
      </c>
      <c r="G44" s="10">
        <f t="shared" si="12"/>
        <v>1.0073499999999999E-2</v>
      </c>
      <c r="H44" s="10">
        <f t="shared" si="12"/>
        <v>1.1350600000000001E-2</v>
      </c>
      <c r="I44" s="10">
        <f t="shared" si="12"/>
        <v>9.2708000000000009E-3</v>
      </c>
      <c r="J44" s="10">
        <f t="shared" si="12"/>
        <v>9.6112000000000003E-3</v>
      </c>
      <c r="K44" s="10">
        <f t="shared" si="12"/>
        <v>1.01312E-2</v>
      </c>
      <c r="L44" s="10">
        <f t="shared" si="12"/>
        <v>1.1967200000000001E-2</v>
      </c>
      <c r="M44" s="10">
        <f t="shared" si="12"/>
        <v>1.03322E-2</v>
      </c>
      <c r="N44" s="10">
        <f t="shared" si="12"/>
        <v>9.9811999999999991E-3</v>
      </c>
      <c r="O44" s="10">
        <f t="shared" si="12"/>
        <v>1.2773099999999999E-2</v>
      </c>
      <c r="P44" s="10">
        <f t="shared" si="12"/>
        <v>2.0041E-2</v>
      </c>
      <c r="Q44" s="10">
        <f t="shared" si="12"/>
        <v>2.3912140000000002E-2</v>
      </c>
      <c r="R44" s="10">
        <f t="shared" si="12"/>
        <v>2.5131980000000002E-2</v>
      </c>
      <c r="S44" s="10">
        <f t="shared" si="12"/>
        <v>2.5225689999999999E-2</v>
      </c>
      <c r="T44" s="10">
        <f t="shared" si="12"/>
        <v>2.4336400000000001E-2</v>
      </c>
      <c r="U44" s="10">
        <f t="shared" si="12"/>
        <v>2.4010400000000001E-2</v>
      </c>
      <c r="V44" s="10">
        <f t="shared" si="12"/>
        <v>2.1804999999999998E-2</v>
      </c>
      <c r="W44" s="10">
        <f t="shared" si="12"/>
        <v>1.6596E-2</v>
      </c>
      <c r="X44" s="10">
        <f t="shared" si="12"/>
        <v>1.8362300000000002E-2</v>
      </c>
      <c r="Y44" s="10">
        <f t="shared" si="12"/>
        <v>1.9366999999999999E-2</v>
      </c>
      <c r="Z44" s="10">
        <f t="shared" si="12"/>
        <v>2.1936000000000001E-2</v>
      </c>
      <c r="AA44" s="10">
        <f t="shared" si="12"/>
        <v>2.2219000000000003E-2</v>
      </c>
      <c r="AB44" s="10">
        <f t="shared" si="12"/>
        <v>2.1273E-2</v>
      </c>
      <c r="AC44" s="10">
        <f t="shared" si="12"/>
        <v>2.3026000000000001E-2</v>
      </c>
      <c r="AD44" s="10">
        <f t="shared" si="12"/>
        <v>2.3948000000000001E-2</v>
      </c>
      <c r="AE44" s="10">
        <f t="shared" si="12"/>
        <v>2.4909999999999998E-2</v>
      </c>
      <c r="AF44" s="10">
        <f t="shared" si="12"/>
        <v>2.7287000000000002E-2</v>
      </c>
      <c r="AG44" s="10">
        <f t="shared" si="12"/>
        <v>2.776E-2</v>
      </c>
      <c r="AH44" s="10">
        <f t="shared" si="12"/>
        <v>3.0763000000000002E-2</v>
      </c>
      <c r="AI44" s="27">
        <f t="shared" si="12"/>
        <v>3.2435000000000005E-2</v>
      </c>
      <c r="AJ44" s="27">
        <f t="shared" si="12"/>
        <v>3.1757000000000001E-2</v>
      </c>
      <c r="AK44" s="27">
        <f t="shared" si="12"/>
        <v>3.0970999999999999E-2</v>
      </c>
      <c r="AL44" s="27">
        <f t="shared" si="12"/>
        <v>3.2937999999999995E-2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-4.6890649476295572E-2</v>
      </c>
      <c r="F45" s="15">
        <f t="shared" si="13"/>
        <v>-0.49497240027357137</v>
      </c>
      <c r="G45" s="15">
        <f t="shared" si="13"/>
        <v>-0.57158774519206923</v>
      </c>
      <c r="H45" s="15">
        <f t="shared" si="13"/>
        <v>-0.5172744190774905</v>
      </c>
      <c r="I45" s="15">
        <f t="shared" si="13"/>
        <v>-0.60572548450157682</v>
      </c>
      <c r="J45" s="15">
        <f t="shared" si="13"/>
        <v>-0.59124873545341883</v>
      </c>
      <c r="K45" s="15">
        <f t="shared" si="13"/>
        <v>-0.56913384266539846</v>
      </c>
      <c r="L45" s="15">
        <f t="shared" si="13"/>
        <v>-0.49105125966769542</v>
      </c>
      <c r="M45" s="15">
        <f t="shared" si="13"/>
        <v>-0.56058558603002906</v>
      </c>
      <c r="N45" s="15">
        <f t="shared" si="13"/>
        <v>-0.57551313866194287</v>
      </c>
      <c r="O45" s="15">
        <f t="shared" si="13"/>
        <v>-0.4567774287102615</v>
      </c>
      <c r="P45" s="15">
        <f t="shared" si="13"/>
        <v>-0.14768352622169637</v>
      </c>
      <c r="Q45" s="15">
        <f t="shared" si="13"/>
        <v>1.6950793138721987E-2</v>
      </c>
      <c r="R45" s="15">
        <f t="shared" si="13"/>
        <v>6.8828929328219809E-2</v>
      </c>
      <c r="S45" s="20">
        <f t="shared" si="13"/>
        <v>7.2814288180460818E-2</v>
      </c>
      <c r="T45" s="15">
        <f t="shared" si="13"/>
        <v>3.4993993935348029E-2</v>
      </c>
      <c r="U45" s="15">
        <f t="shared" si="13"/>
        <v>2.1129657302858283E-2</v>
      </c>
      <c r="V45" s="15">
        <f t="shared" si="13"/>
        <v>-7.2663005302334743E-2</v>
      </c>
      <c r="W45" s="15">
        <f t="shared" si="13"/>
        <v>-0.29419469094233186</v>
      </c>
      <c r="X45" s="15">
        <f t="shared" si="13"/>
        <v>-0.21907635415102308</v>
      </c>
      <c r="Y45" s="15">
        <f t="shared" si="13"/>
        <v>-0.17634782956616907</v>
      </c>
      <c r="Z45" s="15">
        <f t="shared" si="13"/>
        <v>-6.7091753465352566E-2</v>
      </c>
      <c r="AA45" s="15">
        <f t="shared" si="13"/>
        <v>-5.5056148351872114E-2</v>
      </c>
      <c r="AB45" s="15">
        <f t="shared" si="13"/>
        <v>-9.5288241770078649E-2</v>
      </c>
      <c r="AC45" s="15">
        <f t="shared" si="13"/>
        <v>-2.0735535890463504E-2</v>
      </c>
      <c r="AD45" s="15">
        <f t="shared" si="13"/>
        <v>1.8475870168295803E-2</v>
      </c>
      <c r="AE45" s="15">
        <f t="shared" si="13"/>
        <v>5.938842182613354E-2</v>
      </c>
      <c r="AF45" s="15">
        <f t="shared" si="13"/>
        <v>0.16047899905137336</v>
      </c>
      <c r="AG45" s="15">
        <f t="shared" si="13"/>
        <v>0.18059504576047647</v>
      </c>
      <c r="AH45" s="15">
        <f t="shared" si="13"/>
        <v>0.30830855161129467</v>
      </c>
      <c r="AI45" s="21">
        <f t="shared" si="13"/>
        <v>0.379416437652776</v>
      </c>
      <c r="AJ45" s="21">
        <f t="shared" si="13"/>
        <v>0.35058201974839526</v>
      </c>
      <c r="AK45" s="21">
        <f t="shared" si="13"/>
        <v>0.31715450872650269</v>
      </c>
      <c r="AL45" s="21">
        <f t="shared" si="13"/>
        <v>0.40080834356118761</v>
      </c>
    </row>
    <row r="46" spans="1:38" x14ac:dyDescent="0.4">
      <c r="A46" s="16" t="s">
        <v>27</v>
      </c>
      <c r="D46" s="10"/>
      <c r="E46" s="17">
        <f t="shared" ref="E46:AL46" si="14">(E44-D44)/D44</f>
        <v>-4.6890649476295572E-2</v>
      </c>
      <c r="F46" s="17">
        <f t="shared" si="14"/>
        <v>-0.47012627727455258</v>
      </c>
      <c r="G46" s="17">
        <f t="shared" si="14"/>
        <v>-0.15170526315789482</v>
      </c>
      <c r="H46" s="17">
        <f t="shared" si="14"/>
        <v>0.12677818037424943</v>
      </c>
      <c r="I46" s="17">
        <f t="shared" si="14"/>
        <v>-0.18323260444381792</v>
      </c>
      <c r="J46" s="17">
        <f t="shared" si="14"/>
        <v>3.6717435388531665E-2</v>
      </c>
      <c r="K46" s="17">
        <f t="shared" si="14"/>
        <v>5.4103545863159609E-2</v>
      </c>
      <c r="L46" s="17">
        <f t="shared" si="14"/>
        <v>0.18122236260265329</v>
      </c>
      <c r="M46" s="17">
        <f t="shared" si="14"/>
        <v>-0.13662343739554791</v>
      </c>
      <c r="N46" s="17">
        <f t="shared" si="14"/>
        <v>-3.3971467838408147E-2</v>
      </c>
      <c r="O46" s="17">
        <f t="shared" si="14"/>
        <v>0.2797158658277562</v>
      </c>
      <c r="P46" s="17">
        <f t="shared" si="14"/>
        <v>0.56900047756613514</v>
      </c>
      <c r="Q46" s="17">
        <f t="shared" si="14"/>
        <v>0.19316101990918627</v>
      </c>
      <c r="R46" s="17">
        <f t="shared" si="14"/>
        <v>5.1013418288785514E-2</v>
      </c>
      <c r="S46" s="17">
        <f t="shared" si="14"/>
        <v>3.7287153658405285E-3</v>
      </c>
      <c r="T46" s="17">
        <f t="shared" si="14"/>
        <v>-3.5253346885654964E-2</v>
      </c>
      <c r="U46" s="17">
        <f t="shared" si="14"/>
        <v>-1.3395572064890447E-2</v>
      </c>
      <c r="V46" s="17">
        <f t="shared" si="14"/>
        <v>-9.1851864192183511E-2</v>
      </c>
      <c r="W46" s="17">
        <f t="shared" si="14"/>
        <v>-0.23889016280669567</v>
      </c>
      <c r="X46" s="17">
        <f t="shared" si="14"/>
        <v>0.10642926006266581</v>
      </c>
      <c r="Y46" s="17">
        <f t="shared" si="14"/>
        <v>5.4715367900535182E-2</v>
      </c>
      <c r="Z46" s="17">
        <f t="shared" si="14"/>
        <v>0.13264831930603616</v>
      </c>
      <c r="AA46" s="17">
        <f t="shared" si="14"/>
        <v>1.2901167031364059E-2</v>
      </c>
      <c r="AB46" s="17">
        <f t="shared" si="14"/>
        <v>-4.2576173545164152E-2</v>
      </c>
      <c r="AC46" s="17">
        <f t="shared" si="14"/>
        <v>8.2404926432567152E-2</v>
      </c>
      <c r="AD46" s="17">
        <f t="shared" si="14"/>
        <v>4.0041692000347399E-2</v>
      </c>
      <c r="AE46" s="17">
        <f t="shared" si="14"/>
        <v>4.0170369133121664E-2</v>
      </c>
      <c r="AF46" s="17">
        <f t="shared" si="14"/>
        <v>9.5423524688880143E-2</v>
      </c>
      <c r="AG46" s="17">
        <f t="shared" si="14"/>
        <v>1.7334261736357888E-2</v>
      </c>
      <c r="AH46" s="22">
        <f t="shared" si="14"/>
        <v>0.10817723342939489</v>
      </c>
      <c r="AI46" s="23">
        <f t="shared" si="14"/>
        <v>5.435100607873105E-2</v>
      </c>
      <c r="AJ46" s="23">
        <f t="shared" si="14"/>
        <v>-2.0903345151842296E-2</v>
      </c>
      <c r="AK46" s="23">
        <f t="shared" si="14"/>
        <v>-2.4750448719967313E-2</v>
      </c>
      <c r="AL46" s="23">
        <f t="shared" si="14"/>
        <v>6.3511026444092747E-2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1.94E-4</v>
      </c>
      <c r="E48" s="2">
        <v>2.5599999999999999E-4</v>
      </c>
      <c r="F48" s="2">
        <v>1.15E-4</v>
      </c>
      <c r="G48" s="2">
        <v>7.9499999999999994E-5</v>
      </c>
      <c r="H48" s="2">
        <v>7.0599999999999995E-5</v>
      </c>
      <c r="I48" s="2">
        <v>6.1799999999999998E-5</v>
      </c>
      <c r="J48" s="2">
        <v>4.4199999999999997E-5</v>
      </c>
      <c r="K48" s="2">
        <v>3.5200000000000002E-5</v>
      </c>
      <c r="L48" s="2">
        <v>2.6299999999999999E-5</v>
      </c>
      <c r="M48" s="2">
        <v>2.62E-5</v>
      </c>
      <c r="N48" s="2">
        <v>1.9400000000000001E-5</v>
      </c>
      <c r="O48" s="2">
        <v>2.41E-5</v>
      </c>
      <c r="P48" s="2">
        <v>1.8E-5</v>
      </c>
      <c r="Q48" s="2">
        <v>7.8399999999999995E-6</v>
      </c>
      <c r="R48" s="2">
        <v>1.9800000000000001E-6</v>
      </c>
      <c r="S48" s="2">
        <v>1.8899999999999999E-6</v>
      </c>
      <c r="T48" s="2">
        <v>1.7399999999999999E-5</v>
      </c>
      <c r="U48" s="2">
        <v>1.5600000000000001E-6</v>
      </c>
      <c r="V48" s="2">
        <v>0</v>
      </c>
      <c r="W48" s="2">
        <v>1.0000000000000001E-5</v>
      </c>
      <c r="X48" s="2">
        <v>1.03E-5</v>
      </c>
      <c r="Y48" s="2">
        <v>0</v>
      </c>
      <c r="Z48" s="2">
        <v>0</v>
      </c>
      <c r="AA48" s="2">
        <v>0</v>
      </c>
      <c r="AB48" s="2">
        <v>0</v>
      </c>
      <c r="AC48" s="2">
        <v>3.3E-4</v>
      </c>
      <c r="AD48" s="2">
        <v>5.6499999999999996E-4</v>
      </c>
      <c r="AE48" s="2">
        <v>3.0400000000000002E-3</v>
      </c>
      <c r="AF48" s="2">
        <v>2.2950000000000002E-3</v>
      </c>
      <c r="AG48" s="2">
        <v>2.2550000000000001E-3</v>
      </c>
      <c r="AH48" s="2">
        <v>2.225E-3</v>
      </c>
      <c r="AI48" s="28">
        <v>2.2699999999999999E-3</v>
      </c>
      <c r="AJ48" s="2">
        <v>2.2439999999999999E-3</v>
      </c>
      <c r="AK48" s="2">
        <v>2.3119999999999998E-3</v>
      </c>
      <c r="AL48" s="2">
        <v>2.2260000000000001E-3</v>
      </c>
    </row>
    <row r="49" spans="1:38" x14ac:dyDescent="0.4">
      <c r="A49" s="2" t="s">
        <v>49</v>
      </c>
      <c r="B49" s="2" t="s">
        <v>50</v>
      </c>
      <c r="D49" s="2">
        <v>2.0900000000000001E-4</v>
      </c>
      <c r="E49" s="2">
        <v>2.6699999999999998E-4</v>
      </c>
      <c r="F49" s="2">
        <v>1.83E-4</v>
      </c>
      <c r="G49" s="2">
        <v>1.54E-4</v>
      </c>
      <c r="H49" s="2">
        <v>1.9699999999999999E-4</v>
      </c>
      <c r="I49" s="2">
        <v>1.6000000000000001E-4</v>
      </c>
      <c r="J49" s="2">
        <v>1.6799999999999999E-4</v>
      </c>
      <c r="K49" s="2">
        <v>1.95E-4</v>
      </c>
      <c r="L49" s="2">
        <v>9.3900000000000006E-5</v>
      </c>
      <c r="M49" s="2">
        <v>1.03E-4</v>
      </c>
      <c r="N49" s="2">
        <v>3.0800000000000003E-5</v>
      </c>
      <c r="O49" s="2">
        <v>1.5699999999999999E-4</v>
      </c>
      <c r="P49" s="2">
        <v>1.2899999999999999E-4</v>
      </c>
      <c r="Q49" s="2">
        <v>4.1300000000000001E-5</v>
      </c>
      <c r="R49" s="2">
        <v>0</v>
      </c>
      <c r="S49" s="2">
        <v>1.7999999999999999E-6</v>
      </c>
      <c r="T49" s="2">
        <v>0</v>
      </c>
      <c r="U49" s="2">
        <v>4.8400000000000002E-6</v>
      </c>
      <c r="V49" s="2">
        <v>0</v>
      </c>
      <c r="W49" s="2">
        <v>4.2499999999999998E-4</v>
      </c>
      <c r="X49" s="2">
        <v>6.4000000000000005E-4</v>
      </c>
      <c r="Y49" s="2">
        <v>7.0399999999999998E-4</v>
      </c>
      <c r="Z49" s="2">
        <v>4.3300000000000001E-4</v>
      </c>
      <c r="AA49" s="2">
        <v>1.085E-3</v>
      </c>
      <c r="AB49" s="2">
        <v>1.0950000000000001E-3</v>
      </c>
      <c r="AC49" s="2">
        <v>8.0500000000000005E-4</v>
      </c>
      <c r="AD49" s="2">
        <v>9.7499999999999996E-4</v>
      </c>
      <c r="AE49" s="2">
        <v>1.291E-3</v>
      </c>
      <c r="AF49" s="2">
        <v>3.898E-3</v>
      </c>
      <c r="AG49" s="2">
        <v>3.9719999999999998E-3</v>
      </c>
      <c r="AH49" s="2">
        <v>3.833E-3</v>
      </c>
      <c r="AI49" s="28">
        <v>3.8140000000000001E-3</v>
      </c>
      <c r="AJ49" s="2">
        <v>4.0229999999999997E-3</v>
      </c>
      <c r="AK49" s="2">
        <v>4.1460000000000004E-3</v>
      </c>
      <c r="AL49" s="2">
        <v>4.2249999999999996E-3</v>
      </c>
    </row>
    <row r="50" spans="1:38" x14ac:dyDescent="0.4">
      <c r="A50" s="2" t="s">
        <v>51</v>
      </c>
      <c r="B50" s="2" t="s">
        <v>52</v>
      </c>
      <c r="D50" s="2">
        <v>8.9256640000000005E-4</v>
      </c>
      <c r="E50" s="2">
        <v>1.0889999999999999E-3</v>
      </c>
      <c r="F50" s="2">
        <v>8.43E-4</v>
      </c>
      <c r="G50" s="2">
        <v>9.0399999999999996E-4</v>
      </c>
      <c r="H50" s="2">
        <v>7.4299999999999995E-4</v>
      </c>
      <c r="I50" s="2">
        <v>7.3200000000000001E-4</v>
      </c>
      <c r="J50" s="2">
        <v>8.52E-4</v>
      </c>
      <c r="K50" s="2">
        <v>8.3600000000000005E-4</v>
      </c>
      <c r="L50" s="2">
        <v>1.1280000000000001E-3</v>
      </c>
      <c r="M50" s="2">
        <v>8.3500000000000002E-4</v>
      </c>
      <c r="N50" s="2">
        <v>8.3799999999999999E-4</v>
      </c>
      <c r="O50" s="2">
        <v>5.4500000000000002E-4</v>
      </c>
      <c r="P50" s="2">
        <v>5.4000000000000001E-4</v>
      </c>
      <c r="Q50" s="2">
        <v>6.0400000000000004E-4</v>
      </c>
      <c r="R50" s="2">
        <v>7.6999999999999996E-4</v>
      </c>
      <c r="S50" s="2">
        <v>1.6689999999999999E-3</v>
      </c>
      <c r="T50" s="2">
        <v>8.83E-4</v>
      </c>
      <c r="U50" s="2">
        <v>6.3699999999999998E-4</v>
      </c>
      <c r="V50" s="2">
        <v>6.3599999999999996E-4</v>
      </c>
      <c r="W50" s="2">
        <v>5.13E-4</v>
      </c>
      <c r="X50" s="2">
        <v>5.9900000000000003E-4</v>
      </c>
      <c r="Y50" s="2">
        <v>5.8799999999999998E-4</v>
      </c>
      <c r="Z50" s="2">
        <v>4.6299999999999998E-4</v>
      </c>
      <c r="AA50" s="2">
        <v>1.1039999999999999E-3</v>
      </c>
      <c r="AB50" s="2">
        <v>2.9640000000000001E-3</v>
      </c>
      <c r="AC50" s="2">
        <v>3.5560000000000001E-3</v>
      </c>
      <c r="AD50" s="2">
        <v>3.454E-3</v>
      </c>
      <c r="AE50" s="2">
        <v>3.3939999999999999E-3</v>
      </c>
      <c r="AF50" s="2">
        <v>2.6510000000000001E-3</v>
      </c>
      <c r="AG50" s="2">
        <v>2.2290000000000001E-3</v>
      </c>
      <c r="AH50" s="2">
        <v>3.0699999999999998E-3</v>
      </c>
      <c r="AI50" s="28">
        <v>3.392E-3</v>
      </c>
      <c r="AJ50" s="2">
        <v>3.0969999999999999E-3</v>
      </c>
      <c r="AK50" s="2">
        <v>3.1740000000000002E-3</v>
      </c>
      <c r="AL50" s="2">
        <v>3.5370000000000002E-3</v>
      </c>
    </row>
    <row r="51" spans="1:38" x14ac:dyDescent="0.4">
      <c r="A51" s="2" t="s">
        <v>53</v>
      </c>
      <c r="B51" s="2" t="s">
        <v>54</v>
      </c>
      <c r="D51" s="2">
        <v>1.8245999999999998E-2</v>
      </c>
      <c r="E51" s="2">
        <v>1.7042999999999999E-2</v>
      </c>
      <c r="F51" s="2">
        <v>7.5940000000000001E-3</v>
      </c>
      <c r="G51" s="2">
        <v>5.476E-3</v>
      </c>
      <c r="H51" s="2">
        <v>5.4359999999999999E-3</v>
      </c>
      <c r="I51" s="2">
        <v>4.1660000000000004E-3</v>
      </c>
      <c r="J51" s="2">
        <v>3.9639999999999996E-3</v>
      </c>
      <c r="K51" s="2">
        <v>4.3299999999999996E-3</v>
      </c>
      <c r="L51" s="2">
        <v>4.3509999999999998E-3</v>
      </c>
      <c r="M51" s="2">
        <v>4.3350000000000003E-3</v>
      </c>
      <c r="N51" s="2">
        <v>3.4949999999999998E-3</v>
      </c>
      <c r="O51" s="2">
        <v>3.4299999999999999E-3</v>
      </c>
      <c r="P51" s="2">
        <v>4.5259999999999996E-3</v>
      </c>
      <c r="Q51" s="2">
        <v>5.7349999999999996E-3</v>
      </c>
      <c r="R51" s="2">
        <v>6.1040000000000001E-3</v>
      </c>
      <c r="S51" s="2">
        <v>6.5030000000000001E-3</v>
      </c>
      <c r="T51" s="2">
        <v>7.2100000000000003E-3</v>
      </c>
      <c r="U51" s="2">
        <v>7.4749999999999999E-3</v>
      </c>
      <c r="V51" s="2">
        <v>6.7149999999999996E-3</v>
      </c>
      <c r="W51" s="2">
        <v>4.3730000000000002E-3</v>
      </c>
      <c r="X51" s="2">
        <v>4.4780000000000002E-3</v>
      </c>
      <c r="Y51" s="2">
        <v>5.7349999999999996E-3</v>
      </c>
      <c r="Z51" s="2">
        <v>6.195E-3</v>
      </c>
      <c r="AA51" s="2">
        <v>6.6860000000000001E-3</v>
      </c>
      <c r="AB51" s="2">
        <v>6.0790000000000002E-3</v>
      </c>
      <c r="AC51" s="2">
        <v>6.1590000000000004E-3</v>
      </c>
      <c r="AD51" s="2">
        <v>5.8770000000000003E-3</v>
      </c>
      <c r="AE51" s="2">
        <v>5.1019999999999998E-3</v>
      </c>
      <c r="AF51" s="2">
        <v>7.0889999999999998E-3</v>
      </c>
      <c r="AG51" s="2">
        <v>7.5110000000000003E-3</v>
      </c>
      <c r="AH51" s="2">
        <v>7.2830000000000004E-3</v>
      </c>
      <c r="AI51" s="28">
        <v>8.0660000000000003E-3</v>
      </c>
      <c r="AJ51" s="2">
        <v>7.8659999999999997E-3</v>
      </c>
      <c r="AK51" s="2">
        <v>6.3010000000000002E-3</v>
      </c>
      <c r="AL51" s="2">
        <v>7.0559999999999998E-3</v>
      </c>
    </row>
    <row r="52" spans="1:38" x14ac:dyDescent="0.4">
      <c r="A52" s="2" t="s">
        <v>55</v>
      </c>
      <c r="B52" s="2" t="s">
        <v>56</v>
      </c>
      <c r="D52" s="2">
        <v>3.9719999999999998E-3</v>
      </c>
      <c r="E52" s="2">
        <v>3.7559999999999998E-3</v>
      </c>
      <c r="F52" s="2">
        <v>3.14E-3</v>
      </c>
      <c r="G52" s="2">
        <v>3.46E-3</v>
      </c>
      <c r="H52" s="2">
        <v>4.9040000000000004E-3</v>
      </c>
      <c r="I52" s="2">
        <v>4.1510000000000002E-3</v>
      </c>
      <c r="J52" s="2">
        <v>4.5830000000000003E-3</v>
      </c>
      <c r="K52" s="2">
        <v>4.7349999999999996E-3</v>
      </c>
      <c r="L52" s="2">
        <v>6.3680000000000004E-3</v>
      </c>
      <c r="M52" s="2">
        <v>5.0330000000000001E-3</v>
      </c>
      <c r="N52" s="2">
        <v>5.5979999999999997E-3</v>
      </c>
      <c r="O52" s="2">
        <v>8.6169999999999997E-3</v>
      </c>
      <c r="P52" s="2">
        <v>1.4827999999999999E-2</v>
      </c>
      <c r="Q52" s="2">
        <v>1.7524000000000001E-2</v>
      </c>
      <c r="R52" s="2">
        <v>1.8256000000000001E-2</v>
      </c>
      <c r="S52" s="2">
        <v>1.7049999999999999E-2</v>
      </c>
      <c r="T52" s="2">
        <v>1.6226000000000001E-2</v>
      </c>
      <c r="U52" s="2">
        <v>1.5892E-2</v>
      </c>
      <c r="V52" s="2">
        <v>1.4454E-2</v>
      </c>
      <c r="W52" s="2">
        <v>1.1275E-2</v>
      </c>
      <c r="X52" s="2">
        <v>1.2635E-2</v>
      </c>
      <c r="Y52" s="2">
        <v>1.234E-2</v>
      </c>
      <c r="Z52" s="2">
        <v>1.4845000000000001E-2</v>
      </c>
      <c r="AA52" s="2">
        <v>1.3344E-2</v>
      </c>
      <c r="AB52" s="2">
        <v>1.1135000000000001E-2</v>
      </c>
      <c r="AC52" s="2">
        <v>1.2175999999999999E-2</v>
      </c>
      <c r="AD52" s="2">
        <v>1.3077E-2</v>
      </c>
      <c r="AE52" s="2">
        <v>1.2083E-2</v>
      </c>
      <c r="AF52" s="2">
        <v>1.1354E-2</v>
      </c>
      <c r="AG52" s="2">
        <v>1.1793E-2</v>
      </c>
      <c r="AH52" s="2">
        <v>1.4352E-2</v>
      </c>
      <c r="AI52" s="28">
        <v>1.4893E-2</v>
      </c>
      <c r="AJ52" s="2">
        <v>1.4527E-2</v>
      </c>
      <c r="AK52" s="2">
        <v>1.5037999999999999E-2</v>
      </c>
      <c r="AL52" s="2">
        <v>1.5893999999999998E-2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5.4493E-2</v>
      </c>
      <c r="E55" s="10">
        <f t="shared" si="15"/>
        <v>5.5005999999999999E-2</v>
      </c>
      <c r="F55" s="10">
        <f t="shared" si="15"/>
        <v>4.9086999999999999E-2</v>
      </c>
      <c r="G55" s="10">
        <f t="shared" si="15"/>
        <v>7.7948000000000003E-2</v>
      </c>
      <c r="H55" s="10">
        <f t="shared" si="15"/>
        <v>7.7651999999999999E-2</v>
      </c>
      <c r="I55" s="10">
        <f t="shared" si="15"/>
        <v>8.3954000000000001E-2</v>
      </c>
      <c r="J55" s="10">
        <f t="shared" si="15"/>
        <v>9.0884000000000006E-2</v>
      </c>
      <c r="K55" s="10">
        <f t="shared" si="15"/>
        <v>9.2860999999999999E-2</v>
      </c>
      <c r="L55" s="10">
        <f t="shared" si="15"/>
        <v>9.9516999999999994E-2</v>
      </c>
      <c r="M55" s="10">
        <f t="shared" si="15"/>
        <v>0.104349</v>
      </c>
      <c r="N55" s="10">
        <f t="shared" si="15"/>
        <v>0.11081199999999999</v>
      </c>
      <c r="O55" s="10">
        <f t="shared" si="15"/>
        <v>0.11326700000000001</v>
      </c>
      <c r="P55" s="10">
        <f t="shared" si="15"/>
        <v>0.11128300000000001</v>
      </c>
      <c r="Q55" s="10">
        <f t="shared" si="15"/>
        <v>0.11243499999999999</v>
      </c>
      <c r="R55" s="10">
        <f t="shared" si="15"/>
        <v>0.114232</v>
      </c>
      <c r="S55" s="10">
        <f t="shared" si="15"/>
        <v>0.117245</v>
      </c>
      <c r="T55" s="10">
        <f t="shared" si="15"/>
        <v>0.121395</v>
      </c>
      <c r="U55" s="10">
        <f t="shared" si="15"/>
        <v>0.116908</v>
      </c>
      <c r="V55" s="10">
        <f t="shared" si="15"/>
        <v>0.121311</v>
      </c>
      <c r="W55" s="10">
        <f t="shared" si="15"/>
        <v>0.12353500000000001</v>
      </c>
      <c r="X55" s="10">
        <f t="shared" si="15"/>
        <v>0.121783</v>
      </c>
      <c r="Y55" s="10">
        <f t="shared" si="15"/>
        <v>0.11855400000000001</v>
      </c>
      <c r="Z55" s="10">
        <f t="shared" si="15"/>
        <v>0.119021</v>
      </c>
      <c r="AA55" s="10">
        <f t="shared" si="15"/>
        <v>0.11472400000000001</v>
      </c>
      <c r="AB55" s="10">
        <f t="shared" si="15"/>
        <v>0.107891</v>
      </c>
      <c r="AC55" s="10">
        <f t="shared" si="15"/>
        <v>0.103923</v>
      </c>
      <c r="AD55" s="10">
        <f t="shared" si="15"/>
        <v>0.10260900000000001</v>
      </c>
      <c r="AE55" s="10">
        <f t="shared" si="15"/>
        <v>9.9918999999999994E-2</v>
      </c>
      <c r="AF55" s="10">
        <f t="shared" si="15"/>
        <v>0.10186099999999999</v>
      </c>
      <c r="AG55" s="10">
        <f t="shared" si="15"/>
        <v>9.7781000000000007E-2</v>
      </c>
      <c r="AH55" s="10">
        <f t="shared" si="15"/>
        <v>9.7255999999999995E-2</v>
      </c>
      <c r="AI55" s="27">
        <f t="shared" si="15"/>
        <v>9.7866999999999996E-2</v>
      </c>
      <c r="AJ55" s="27">
        <f t="shared" si="15"/>
        <v>9.3285000000000007E-2</v>
      </c>
      <c r="AK55" s="27">
        <f t="shared" si="15"/>
        <v>8.8705999999999993E-2</v>
      </c>
      <c r="AL55" s="27">
        <f t="shared" si="15"/>
        <v>0.10098799999999999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9.4140531811425249E-3</v>
      </c>
      <c r="F56" s="15">
        <f t="shared" si="16"/>
        <v>-9.9205402528765183E-2</v>
      </c>
      <c r="G56" s="15">
        <f t="shared" si="16"/>
        <v>0.43042225606958701</v>
      </c>
      <c r="H56" s="15">
        <f t="shared" si="16"/>
        <v>0.4249903657350485</v>
      </c>
      <c r="I56" s="15">
        <f t="shared" si="16"/>
        <v>0.5406382471143083</v>
      </c>
      <c r="J56" s="15">
        <f t="shared" si="16"/>
        <v>0.66781054447360222</v>
      </c>
      <c r="K56" s="15">
        <f t="shared" si="16"/>
        <v>0.70409043363367774</v>
      </c>
      <c r="L56" s="15">
        <f t="shared" si="16"/>
        <v>0.82623456223735148</v>
      </c>
      <c r="M56" s="15">
        <f t="shared" si="16"/>
        <v>0.91490650175251864</v>
      </c>
      <c r="N56" s="15">
        <f t="shared" si="16"/>
        <v>1.0335088910502266</v>
      </c>
      <c r="O56" s="15">
        <f t="shared" si="16"/>
        <v>1.0785605490613475</v>
      </c>
      <c r="P56" s="15">
        <f t="shared" si="16"/>
        <v>1.0421522030352524</v>
      </c>
      <c r="Q56" s="15">
        <f t="shared" si="16"/>
        <v>1.063292532985888</v>
      </c>
      <c r="R56" s="15">
        <f t="shared" si="16"/>
        <v>1.0962692455911769</v>
      </c>
      <c r="S56" s="20">
        <f>(S55-$D55)/$D55</f>
        <v>1.1515607509221368</v>
      </c>
      <c r="T56" s="15">
        <f t="shared" ref="T56:AL56" si="17">(T55-$D55)/$D55</f>
        <v>1.2277173214908337</v>
      </c>
      <c r="U56" s="15">
        <f t="shared" si="17"/>
        <v>1.1453764703723415</v>
      </c>
      <c r="V56" s="15">
        <f t="shared" si="17"/>
        <v>1.2261758390986</v>
      </c>
      <c r="W56" s="15">
        <f t="shared" si="17"/>
        <v>1.2669884205310775</v>
      </c>
      <c r="X56" s="15">
        <f t="shared" si="17"/>
        <v>1.2348375020644855</v>
      </c>
      <c r="Y56" s="15">
        <f t="shared" si="17"/>
        <v>1.1755821848677812</v>
      </c>
      <c r="Z56" s="15">
        <f t="shared" si="17"/>
        <v>1.1841520929293672</v>
      </c>
      <c r="AA56" s="15">
        <f t="shared" si="17"/>
        <v>1.105297928174261</v>
      </c>
      <c r="AB56" s="15">
        <f t="shared" si="17"/>
        <v>0.97990567595837996</v>
      </c>
      <c r="AC56" s="15">
        <f t="shared" si="17"/>
        <v>0.90708898390618986</v>
      </c>
      <c r="AD56" s="15">
        <f t="shared" si="17"/>
        <v>0.8829757950562459</v>
      </c>
      <c r="AE56" s="15">
        <f t="shared" si="17"/>
        <v>0.83361165654304215</v>
      </c>
      <c r="AF56" s="15">
        <f t="shared" si="17"/>
        <v>0.86924926137302028</v>
      </c>
      <c r="AG56" s="15">
        <f t="shared" si="17"/>
        <v>0.79437725946451854</v>
      </c>
      <c r="AH56" s="15">
        <f t="shared" si="17"/>
        <v>0.78474299451305662</v>
      </c>
      <c r="AI56" s="21">
        <f t="shared" si="17"/>
        <v>0.79595544381847205</v>
      </c>
      <c r="AJ56" s="21">
        <f t="shared" si="17"/>
        <v>0.71187124951828684</v>
      </c>
      <c r="AK56" s="21">
        <f t="shared" si="17"/>
        <v>0.62784210816068109</v>
      </c>
      <c r="AL56" s="21">
        <f t="shared" si="17"/>
        <v>0.85322885508230406</v>
      </c>
    </row>
    <row r="57" spans="1:38" x14ac:dyDescent="0.4">
      <c r="A57" s="16" t="s">
        <v>27</v>
      </c>
      <c r="D57" s="10"/>
      <c r="E57" s="17">
        <f t="shared" ref="E57:AL57" si="18">(E55-D55)/D55</f>
        <v>9.4140531811425249E-3</v>
      </c>
      <c r="F57" s="17">
        <f t="shared" si="18"/>
        <v>-0.10760644293349818</v>
      </c>
      <c r="G57" s="17">
        <f t="shared" si="18"/>
        <v>0.58795607798398775</v>
      </c>
      <c r="H57" s="17">
        <f t="shared" si="18"/>
        <v>-3.7974033971366113E-3</v>
      </c>
      <c r="I57" s="17">
        <f t="shared" si="18"/>
        <v>8.1156956678514428E-2</v>
      </c>
      <c r="J57" s="17">
        <f t="shared" si="18"/>
        <v>8.254520332563077E-2</v>
      </c>
      <c r="K57" s="17">
        <f t="shared" si="18"/>
        <v>2.1753003829056736E-2</v>
      </c>
      <c r="L57" s="17">
        <f t="shared" si="18"/>
        <v>7.1677022646751548E-2</v>
      </c>
      <c r="M57" s="17">
        <f t="shared" si="18"/>
        <v>4.8554518323502549E-2</v>
      </c>
      <c r="N57" s="17">
        <f t="shared" si="18"/>
        <v>6.1936386548984625E-2</v>
      </c>
      <c r="O57" s="17">
        <f t="shared" si="18"/>
        <v>2.2154640291665278E-2</v>
      </c>
      <c r="P57" s="17">
        <f t="shared" si="18"/>
        <v>-1.7516134443394806E-2</v>
      </c>
      <c r="Q57" s="17">
        <f t="shared" si="18"/>
        <v>1.0351985478464693E-2</v>
      </c>
      <c r="R57" s="17">
        <f t="shared" si="18"/>
        <v>1.5982567705785627E-2</v>
      </c>
      <c r="S57" s="17">
        <f t="shared" si="18"/>
        <v>2.6376146788990841E-2</v>
      </c>
      <c r="T57" s="17">
        <f t="shared" si="18"/>
        <v>3.5395965712823579E-2</v>
      </c>
      <c r="U57" s="17">
        <f t="shared" si="18"/>
        <v>-3.6961983607232629E-2</v>
      </c>
      <c r="V57" s="17">
        <f t="shared" si="18"/>
        <v>3.7662093269921683E-2</v>
      </c>
      <c r="W57" s="17">
        <f t="shared" si="18"/>
        <v>1.8333044818689186E-2</v>
      </c>
      <c r="X57" s="17">
        <f t="shared" si="18"/>
        <v>-1.4182215566438689E-2</v>
      </c>
      <c r="Y57" s="17">
        <f t="shared" si="18"/>
        <v>-2.6514373927395415E-2</v>
      </c>
      <c r="Z57" s="17">
        <f t="shared" si="18"/>
        <v>3.9391332219916256E-3</v>
      </c>
      <c r="AA57" s="17">
        <f t="shared" si="18"/>
        <v>-3.6102872602313839E-2</v>
      </c>
      <c r="AB57" s="17">
        <f t="shared" si="18"/>
        <v>-5.9560336111014307E-2</v>
      </c>
      <c r="AC57" s="17">
        <f t="shared" si="18"/>
        <v>-3.6777859135609083E-2</v>
      </c>
      <c r="AD57" s="17">
        <f t="shared" si="18"/>
        <v>-1.2643976790508316E-2</v>
      </c>
      <c r="AE57" s="17">
        <f t="shared" si="18"/>
        <v>-2.6216023935522338E-2</v>
      </c>
      <c r="AF57" s="17">
        <f t="shared" si="18"/>
        <v>1.9435742951790944E-2</v>
      </c>
      <c r="AG57" s="17">
        <f t="shared" si="18"/>
        <v>-4.0054584188256415E-2</v>
      </c>
      <c r="AH57" s="22">
        <f t="shared" si="18"/>
        <v>-5.3691412442091156E-3</v>
      </c>
      <c r="AI57" s="23">
        <f t="shared" si="18"/>
        <v>6.2823887472238261E-3</v>
      </c>
      <c r="AJ57" s="23">
        <f t="shared" si="18"/>
        <v>-4.6818641625879912E-2</v>
      </c>
      <c r="AK57" s="23">
        <f t="shared" si="18"/>
        <v>-4.9086133890765E-2</v>
      </c>
      <c r="AL57" s="23">
        <f t="shared" si="18"/>
        <v>0.13845737605122543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5.4493E-2</v>
      </c>
      <c r="E59" s="2">
        <v>5.5005999999999999E-2</v>
      </c>
      <c r="F59" s="2">
        <v>4.9086999999999999E-2</v>
      </c>
      <c r="G59" s="2">
        <v>7.7948000000000003E-2</v>
      </c>
      <c r="H59" s="2">
        <v>7.7651999999999999E-2</v>
      </c>
      <c r="I59" s="2">
        <v>8.3954000000000001E-2</v>
      </c>
      <c r="J59" s="2">
        <v>9.0884000000000006E-2</v>
      </c>
      <c r="K59" s="2">
        <v>9.2860999999999999E-2</v>
      </c>
      <c r="L59" s="2">
        <v>9.9516999999999994E-2</v>
      </c>
      <c r="M59" s="2">
        <v>0.104349</v>
      </c>
      <c r="N59" s="2">
        <v>0.11081199999999999</v>
      </c>
      <c r="O59" s="2">
        <v>0.11326700000000001</v>
      </c>
      <c r="P59" s="2">
        <v>0.11128300000000001</v>
      </c>
      <c r="Q59" s="2">
        <v>0.11243499999999999</v>
      </c>
      <c r="R59" s="2">
        <v>0.114232</v>
      </c>
      <c r="S59" s="2">
        <v>0.117245</v>
      </c>
      <c r="T59" s="2">
        <v>0.121395</v>
      </c>
      <c r="U59" s="2">
        <v>0.116908</v>
      </c>
      <c r="V59" s="2">
        <v>0.121311</v>
      </c>
      <c r="W59" s="2">
        <v>0.12353500000000001</v>
      </c>
      <c r="X59" s="2">
        <v>0.121783</v>
      </c>
      <c r="Y59" s="2">
        <v>0.11855400000000001</v>
      </c>
      <c r="Z59" s="2">
        <v>0.119021</v>
      </c>
      <c r="AA59" s="2">
        <v>0.11472400000000001</v>
      </c>
      <c r="AB59" s="2">
        <v>0.107891</v>
      </c>
      <c r="AC59" s="2">
        <v>0.103923</v>
      </c>
      <c r="AD59" s="2">
        <v>0.10260900000000001</v>
      </c>
      <c r="AE59" s="2">
        <v>9.9918999999999994E-2</v>
      </c>
      <c r="AF59" s="2">
        <v>0.10186099999999999</v>
      </c>
      <c r="AG59" s="2">
        <v>9.7781000000000007E-2</v>
      </c>
      <c r="AH59" s="2">
        <v>9.7255999999999995E-2</v>
      </c>
      <c r="AI59" s="28">
        <v>9.7866999999999996E-2</v>
      </c>
      <c r="AJ59" s="2">
        <v>9.3285000000000007E-2</v>
      </c>
      <c r="AK59" s="2">
        <v>8.8705999999999993E-2</v>
      </c>
      <c r="AL59" s="2">
        <v>0.10098799999999999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1.8789E-2</v>
      </c>
      <c r="E62" s="10">
        <f t="shared" si="19"/>
        <v>1.9136E-2</v>
      </c>
      <c r="F62" s="10">
        <f t="shared" si="19"/>
        <v>1.1566E-2</v>
      </c>
      <c r="G62" s="10">
        <f t="shared" si="19"/>
        <v>9.9360000000000004E-3</v>
      </c>
      <c r="H62" s="10">
        <f t="shared" si="19"/>
        <v>1.247E-2</v>
      </c>
      <c r="I62" s="10">
        <f t="shared" si="19"/>
        <v>9.9659999999999992E-3</v>
      </c>
      <c r="J62" s="10">
        <f t="shared" si="19"/>
        <v>1.0815999999999999E-2</v>
      </c>
      <c r="K62" s="10">
        <f t="shared" si="19"/>
        <v>8.7039999999999999E-3</v>
      </c>
      <c r="L62" s="10">
        <f t="shared" si="19"/>
        <v>9.502E-3</v>
      </c>
      <c r="M62" s="10">
        <f t="shared" si="19"/>
        <v>1.0949E-2</v>
      </c>
      <c r="N62" s="10">
        <f t="shared" si="19"/>
        <v>9.7610000000000006E-3</v>
      </c>
      <c r="O62" s="10">
        <f t="shared" si="19"/>
        <v>9.2879999999999994E-3</v>
      </c>
      <c r="P62" s="10">
        <f t="shared" si="19"/>
        <v>9.3179999999999999E-3</v>
      </c>
      <c r="Q62" s="10">
        <f t="shared" si="19"/>
        <v>8.2100000000000003E-3</v>
      </c>
      <c r="R62" s="10">
        <f t="shared" si="19"/>
        <v>7.7039999999999999E-3</v>
      </c>
      <c r="S62" s="10">
        <f t="shared" si="19"/>
        <v>7.8180000000000003E-3</v>
      </c>
      <c r="T62" s="10">
        <f t="shared" si="19"/>
        <v>8.1810000000000008E-3</v>
      </c>
      <c r="U62" s="10">
        <f t="shared" si="19"/>
        <v>7.5009999999999999E-3</v>
      </c>
      <c r="V62" s="10">
        <f t="shared" si="19"/>
        <v>7.3530000000000002E-3</v>
      </c>
      <c r="W62" s="10">
        <f t="shared" si="19"/>
        <v>7.4079999999999997E-3</v>
      </c>
      <c r="X62" s="10">
        <f t="shared" si="19"/>
        <v>7.5269999999999998E-3</v>
      </c>
      <c r="Y62" s="10">
        <f t="shared" si="19"/>
        <v>8.2579999999999997E-3</v>
      </c>
      <c r="Z62" s="10">
        <f t="shared" si="19"/>
        <v>8.0890000000000007E-3</v>
      </c>
      <c r="AA62" s="10">
        <f t="shared" si="19"/>
        <v>8.7039999999999999E-3</v>
      </c>
      <c r="AB62" s="10">
        <f t="shared" si="19"/>
        <v>8.2749999999999994E-3</v>
      </c>
      <c r="AC62" s="10">
        <f t="shared" si="19"/>
        <v>7.9150000000000002E-3</v>
      </c>
      <c r="AD62" s="10">
        <f t="shared" si="19"/>
        <v>8.1440000000000002E-3</v>
      </c>
      <c r="AE62" s="10">
        <f t="shared" si="19"/>
        <v>7.4929999999999997E-3</v>
      </c>
      <c r="AF62" s="10">
        <f t="shared" si="19"/>
        <v>7.8410000000000007E-3</v>
      </c>
      <c r="AG62" s="10">
        <f t="shared" si="19"/>
        <v>7.4510000000000002E-3</v>
      </c>
      <c r="AH62" s="10">
        <f t="shared" si="19"/>
        <v>7.62E-3</v>
      </c>
      <c r="AI62" s="27">
        <f t="shared" si="19"/>
        <v>7.803E-3</v>
      </c>
      <c r="AJ62" s="27">
        <f t="shared" si="19"/>
        <v>7.3879999999999996E-3</v>
      </c>
      <c r="AK62" s="27">
        <f t="shared" si="19"/>
        <v>7.5199999999999998E-3</v>
      </c>
      <c r="AL62" s="27">
        <f t="shared" si="19"/>
        <v>7.1590000000000004E-3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1.8468252701048491E-2</v>
      </c>
      <c r="F63" s="15">
        <f t="shared" si="20"/>
        <v>-0.3844270583852254</v>
      </c>
      <c r="G63" s="15">
        <f t="shared" si="20"/>
        <v>-0.4711799457129171</v>
      </c>
      <c r="H63" s="15">
        <f t="shared" si="20"/>
        <v>-0.33631380062802702</v>
      </c>
      <c r="I63" s="15">
        <f t="shared" si="20"/>
        <v>-0.46958326680504553</v>
      </c>
      <c r="J63" s="15">
        <f t="shared" si="20"/>
        <v>-0.42434403108201613</v>
      </c>
      <c r="K63" s="15">
        <f t="shared" si="20"/>
        <v>-0.53675022619617863</v>
      </c>
      <c r="L63" s="15">
        <f t="shared" si="20"/>
        <v>-0.49427856724679337</v>
      </c>
      <c r="M63" s="15">
        <f t="shared" si="20"/>
        <v>-0.41726542125711852</v>
      </c>
      <c r="N63" s="15">
        <f t="shared" si="20"/>
        <v>-0.4804939060088349</v>
      </c>
      <c r="O63" s="15">
        <f t="shared" si="20"/>
        <v>-0.50566821012294427</v>
      </c>
      <c r="P63" s="15">
        <f t="shared" si="20"/>
        <v>-0.50407153121507264</v>
      </c>
      <c r="Q63" s="15">
        <f t="shared" si="20"/>
        <v>-0.56304220554579809</v>
      </c>
      <c r="R63" s="15">
        <f t="shared" si="20"/>
        <v>-0.58997285645856623</v>
      </c>
      <c r="S63" s="20">
        <f t="shared" si="20"/>
        <v>-0.58390547660865399</v>
      </c>
      <c r="T63" s="15">
        <f t="shared" si="20"/>
        <v>-0.5645856618234073</v>
      </c>
      <c r="U63" s="15">
        <f t="shared" si="20"/>
        <v>-0.60077705040183083</v>
      </c>
      <c r="V63" s="15">
        <f t="shared" si="20"/>
        <v>-0.60865399968066425</v>
      </c>
      <c r="W63" s="15">
        <f t="shared" si="20"/>
        <v>-0.60572675501623297</v>
      </c>
      <c r="X63" s="15">
        <f t="shared" si="20"/>
        <v>-0.59939326201500887</v>
      </c>
      <c r="Y63" s="15">
        <f t="shared" si="20"/>
        <v>-0.56048751929320351</v>
      </c>
      <c r="Z63" s="15">
        <f t="shared" si="20"/>
        <v>-0.56948214380754691</v>
      </c>
      <c r="AA63" s="15">
        <f t="shared" si="20"/>
        <v>-0.53675022619617863</v>
      </c>
      <c r="AB63" s="15">
        <f t="shared" si="20"/>
        <v>-0.55958273457874297</v>
      </c>
      <c r="AC63" s="15">
        <f t="shared" si="20"/>
        <v>-0.57874288147320241</v>
      </c>
      <c r="AD63" s="15">
        <f t="shared" si="20"/>
        <v>-0.56655489914311563</v>
      </c>
      <c r="AE63" s="15">
        <f t="shared" si="20"/>
        <v>-0.60120283144392994</v>
      </c>
      <c r="AF63" s="15">
        <f t="shared" si="20"/>
        <v>-0.58268135611261906</v>
      </c>
      <c r="AG63" s="15">
        <f t="shared" si="20"/>
        <v>-0.60343818191495024</v>
      </c>
      <c r="AH63" s="15">
        <f t="shared" si="20"/>
        <v>-0.59444355740060673</v>
      </c>
      <c r="AI63" s="21">
        <f t="shared" si="20"/>
        <v>-0.58470381606258981</v>
      </c>
      <c r="AJ63" s="21">
        <f t="shared" si="20"/>
        <v>-0.60679120762148075</v>
      </c>
      <c r="AK63" s="21">
        <f t="shared" si="20"/>
        <v>-0.59976582042684556</v>
      </c>
      <c r="AL63" s="21">
        <f t="shared" si="20"/>
        <v>-0.61897918995156742</v>
      </c>
    </row>
    <row r="64" spans="1:38" x14ac:dyDescent="0.4">
      <c r="A64" s="16" t="s">
        <v>27</v>
      </c>
      <c r="D64" s="10"/>
      <c r="E64" s="17">
        <f t="shared" ref="E64:AL64" si="21">(E62-D62)/D62</f>
        <v>1.8468252701048491E-2</v>
      </c>
      <c r="F64" s="17">
        <f t="shared" si="21"/>
        <v>-0.39558946488294316</v>
      </c>
      <c r="G64" s="17">
        <f t="shared" si="21"/>
        <v>-0.14093031298633923</v>
      </c>
      <c r="H64" s="17">
        <f t="shared" si="21"/>
        <v>0.25503220611916261</v>
      </c>
      <c r="I64" s="17">
        <f t="shared" si="21"/>
        <v>-0.20080192461908589</v>
      </c>
      <c r="J64" s="17">
        <f t="shared" si="21"/>
        <v>8.5289985952237621E-2</v>
      </c>
      <c r="K64" s="17">
        <f t="shared" si="21"/>
        <v>-0.19526627218934905</v>
      </c>
      <c r="L64" s="17">
        <f t="shared" si="21"/>
        <v>9.1681985294117654E-2</v>
      </c>
      <c r="M64" s="17">
        <f t="shared" si="21"/>
        <v>0.15228372974110718</v>
      </c>
      <c r="N64" s="17">
        <f t="shared" si="21"/>
        <v>-0.10850305964014977</v>
      </c>
      <c r="O64" s="17">
        <f t="shared" si="21"/>
        <v>-4.8458149779735803E-2</v>
      </c>
      <c r="P64" s="17">
        <f t="shared" si="21"/>
        <v>3.2299741602067737E-3</v>
      </c>
      <c r="Q64" s="17">
        <f t="shared" si="21"/>
        <v>-0.11890963726121481</v>
      </c>
      <c r="R64" s="17">
        <f t="shared" si="21"/>
        <v>-6.1632155907430007E-2</v>
      </c>
      <c r="S64" s="17">
        <f t="shared" si="21"/>
        <v>1.4797507788162044E-2</v>
      </c>
      <c r="T64" s="17">
        <f t="shared" si="21"/>
        <v>4.6431312356101366E-2</v>
      </c>
      <c r="U64" s="17">
        <f t="shared" si="21"/>
        <v>-8.3119423053416561E-2</v>
      </c>
      <c r="V64" s="17">
        <f t="shared" si="21"/>
        <v>-1.9730702572990227E-2</v>
      </c>
      <c r="W64" s="17">
        <f t="shared" si="21"/>
        <v>7.4799401604786469E-3</v>
      </c>
      <c r="X64" s="17">
        <f t="shared" si="21"/>
        <v>1.6063714902807801E-2</v>
      </c>
      <c r="Y64" s="17">
        <f t="shared" si="21"/>
        <v>9.711704530357379E-2</v>
      </c>
      <c r="Z64" s="17">
        <f t="shared" si="21"/>
        <v>-2.0465003632840761E-2</v>
      </c>
      <c r="AA64" s="17">
        <f t="shared" si="21"/>
        <v>7.6029175423414405E-2</v>
      </c>
      <c r="AB64" s="17">
        <f t="shared" si="21"/>
        <v>-4.928768382352948E-2</v>
      </c>
      <c r="AC64" s="17">
        <f t="shared" si="21"/>
        <v>-4.350453172205429E-2</v>
      </c>
      <c r="AD64" s="17">
        <f t="shared" si="21"/>
        <v>2.8932406822488949E-2</v>
      </c>
      <c r="AE64" s="17">
        <f t="shared" si="21"/>
        <v>-7.9936149312377275E-2</v>
      </c>
      <c r="AF64" s="17">
        <f t="shared" si="21"/>
        <v>4.6443347123982529E-2</v>
      </c>
      <c r="AG64" s="17">
        <f t="shared" si="21"/>
        <v>-4.973855375589855E-2</v>
      </c>
      <c r="AH64" s="22">
        <f t="shared" si="21"/>
        <v>2.2681519259159826E-2</v>
      </c>
      <c r="AI64" s="23">
        <f t="shared" si="21"/>
        <v>2.4015748031496063E-2</v>
      </c>
      <c r="AJ64" s="23">
        <f t="shared" si="21"/>
        <v>-5.3184672561835247E-2</v>
      </c>
      <c r="AK64" s="23">
        <f t="shared" si="21"/>
        <v>1.7866811044937762E-2</v>
      </c>
      <c r="AL64" s="23">
        <f t="shared" si="21"/>
        <v>-4.8005319148936083E-2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1.8789E-2</v>
      </c>
      <c r="E66" s="2">
        <v>1.9136E-2</v>
      </c>
      <c r="F66" s="2">
        <v>1.1566E-2</v>
      </c>
      <c r="G66" s="2">
        <v>9.9360000000000004E-3</v>
      </c>
      <c r="H66" s="2">
        <v>1.247E-2</v>
      </c>
      <c r="I66" s="2">
        <v>9.9659999999999992E-3</v>
      </c>
      <c r="J66" s="2">
        <v>1.0815999999999999E-2</v>
      </c>
      <c r="K66" s="2">
        <v>8.7039999999999999E-3</v>
      </c>
      <c r="L66" s="2">
        <v>9.502E-3</v>
      </c>
      <c r="M66" s="2">
        <v>1.0949E-2</v>
      </c>
      <c r="N66" s="2">
        <v>9.7610000000000006E-3</v>
      </c>
      <c r="O66" s="2">
        <v>9.2879999999999994E-3</v>
      </c>
      <c r="P66" s="2">
        <v>9.3179999999999999E-3</v>
      </c>
      <c r="Q66" s="2">
        <v>8.2100000000000003E-3</v>
      </c>
      <c r="R66" s="2">
        <v>7.7039999999999999E-3</v>
      </c>
      <c r="S66" s="2">
        <v>7.8180000000000003E-3</v>
      </c>
      <c r="T66" s="2">
        <v>8.1810000000000008E-3</v>
      </c>
      <c r="U66" s="2">
        <v>7.5009999999999999E-3</v>
      </c>
      <c r="V66" s="2">
        <v>7.3530000000000002E-3</v>
      </c>
      <c r="W66" s="2">
        <v>7.4079999999999997E-3</v>
      </c>
      <c r="X66" s="2">
        <v>7.5269999999999998E-3</v>
      </c>
      <c r="Y66" s="2">
        <v>8.2579999999999997E-3</v>
      </c>
      <c r="Z66" s="2">
        <v>8.0890000000000007E-3</v>
      </c>
      <c r="AA66" s="2">
        <v>8.7039999999999999E-3</v>
      </c>
      <c r="AB66" s="2">
        <v>8.2749999999999994E-3</v>
      </c>
      <c r="AC66" s="2">
        <v>7.9150000000000002E-3</v>
      </c>
      <c r="AD66" s="2">
        <v>8.1440000000000002E-3</v>
      </c>
      <c r="AE66" s="2">
        <v>7.4929999999999997E-3</v>
      </c>
      <c r="AF66" s="2">
        <v>7.8410000000000007E-3</v>
      </c>
      <c r="AG66" s="2">
        <v>7.4510000000000002E-3</v>
      </c>
      <c r="AH66" s="2">
        <v>7.62E-3</v>
      </c>
      <c r="AI66" s="28">
        <v>7.803E-3</v>
      </c>
      <c r="AJ66" s="2">
        <v>7.3879999999999996E-3</v>
      </c>
      <c r="AK66" s="2">
        <v>7.5199999999999998E-3</v>
      </c>
      <c r="AL66" s="2">
        <v>7.1590000000000004E-3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2.1389999999999998E-3</v>
      </c>
      <c r="E69" s="10">
        <f t="shared" si="22"/>
        <v>2.0040000000000001E-3</v>
      </c>
      <c r="F69" s="10">
        <f t="shared" si="22"/>
        <v>1.0369999999999999E-3</v>
      </c>
      <c r="G69" s="10">
        <f t="shared" si="22"/>
        <v>1.219E-3</v>
      </c>
      <c r="H69" s="10">
        <f t="shared" si="22"/>
        <v>1.534E-3</v>
      </c>
      <c r="I69" s="10">
        <f t="shared" si="22"/>
        <v>1.1299999999999999E-3</v>
      </c>
      <c r="J69" s="10">
        <f t="shared" si="22"/>
        <v>1.3990000000000001E-3</v>
      </c>
      <c r="K69" s="10">
        <f t="shared" si="22"/>
        <v>1.5479999999999999E-3</v>
      </c>
      <c r="L69" s="10">
        <f t="shared" si="22"/>
        <v>1.9059999999999999E-3</v>
      </c>
      <c r="M69" s="10">
        <f t="shared" si="22"/>
        <v>2.052E-3</v>
      </c>
      <c r="N69" s="10">
        <f t="shared" si="22"/>
        <v>1.402E-3</v>
      </c>
      <c r="O69" s="10">
        <f t="shared" si="22"/>
        <v>1.9350000000000001E-3</v>
      </c>
      <c r="P69" s="10">
        <f t="shared" si="22"/>
        <v>2.1229999999999999E-3</v>
      </c>
      <c r="Q69" s="10">
        <f t="shared" si="22"/>
        <v>2.6679999999999998E-3</v>
      </c>
      <c r="R69" s="10">
        <f t="shared" si="22"/>
        <v>1.6310000000000001E-3</v>
      </c>
      <c r="S69" s="10">
        <f t="shared" si="22"/>
        <v>1.3519999999999999E-3</v>
      </c>
      <c r="T69" s="10">
        <f t="shared" si="22"/>
        <v>1.3910000000000001E-3</v>
      </c>
      <c r="U69" s="10">
        <f t="shared" si="22"/>
        <v>1.8860000000000001E-3</v>
      </c>
      <c r="V69" s="10">
        <f t="shared" si="22"/>
        <v>2.0569999999999998E-3</v>
      </c>
      <c r="W69" s="10">
        <f t="shared" si="22"/>
        <v>2.307E-3</v>
      </c>
      <c r="X69" s="10">
        <f t="shared" si="22"/>
        <v>2.3549999999999999E-3</v>
      </c>
      <c r="Y69" s="10">
        <f t="shared" si="22"/>
        <v>2.6870000000000002E-3</v>
      </c>
      <c r="Z69" s="10">
        <f t="shared" si="22"/>
        <v>2.5699999999999998E-3</v>
      </c>
      <c r="AA69" s="10">
        <f t="shared" si="22"/>
        <v>2.5370000000000002E-3</v>
      </c>
      <c r="AB69" s="10">
        <f t="shared" si="22"/>
        <v>2.6380000000000002E-3</v>
      </c>
      <c r="AC69" s="10">
        <f t="shared" si="22"/>
        <v>2.4030000000000002E-3</v>
      </c>
      <c r="AD69" s="10">
        <f t="shared" si="22"/>
        <v>2.5890000000000002E-3</v>
      </c>
      <c r="AE69" s="10">
        <f t="shared" si="22"/>
        <v>3.2230000000000002E-3</v>
      </c>
      <c r="AF69" s="10">
        <f t="shared" si="22"/>
        <v>3.3019999999999998E-3</v>
      </c>
      <c r="AG69" s="10">
        <f t="shared" si="22"/>
        <v>3.297E-3</v>
      </c>
      <c r="AH69" s="10">
        <f t="shared" si="22"/>
        <v>3.7889999999999998E-3</v>
      </c>
      <c r="AI69" s="27">
        <f t="shared" si="22"/>
        <v>3.9230000000000003E-3</v>
      </c>
      <c r="AJ69" s="27">
        <f t="shared" si="22"/>
        <v>4.0200000000000001E-3</v>
      </c>
      <c r="AK69" s="27">
        <f t="shared" si="22"/>
        <v>3.8170000000000001E-3</v>
      </c>
      <c r="AL69" s="27">
        <f t="shared" si="22"/>
        <v>4.0480000000000004E-3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-6.3113604488078401E-2</v>
      </c>
      <c r="F70" s="15">
        <f t="shared" si="23"/>
        <v>-0.51519401589527813</v>
      </c>
      <c r="G70" s="15">
        <f t="shared" si="23"/>
        <v>-0.43010752688172038</v>
      </c>
      <c r="H70" s="15">
        <f t="shared" si="23"/>
        <v>-0.28284244974287043</v>
      </c>
      <c r="I70" s="15">
        <f t="shared" si="23"/>
        <v>-0.47171575502571295</v>
      </c>
      <c r="J70" s="15">
        <f t="shared" si="23"/>
        <v>-0.34595605423094894</v>
      </c>
      <c r="K70" s="15">
        <f t="shared" si="23"/>
        <v>-0.27629733520336608</v>
      </c>
      <c r="L70" s="15">
        <f t="shared" si="23"/>
        <v>-0.1089294062646096</v>
      </c>
      <c r="M70" s="15">
        <f t="shared" si="23"/>
        <v>-4.0673211781206101E-2</v>
      </c>
      <c r="N70" s="15">
        <f t="shared" si="23"/>
        <v>-0.34455352968676944</v>
      </c>
      <c r="O70" s="15">
        <f t="shared" si="23"/>
        <v>-9.537166900420746E-2</v>
      </c>
      <c r="P70" s="15">
        <f t="shared" si="23"/>
        <v>-7.4801309022907696E-3</v>
      </c>
      <c r="Q70" s="15">
        <f t="shared" si="23"/>
        <v>0.24731182795698925</v>
      </c>
      <c r="R70" s="15">
        <f t="shared" si="23"/>
        <v>-0.2374941561477325</v>
      </c>
      <c r="S70" s="20">
        <f t="shared" si="23"/>
        <v>-0.36792893875642824</v>
      </c>
      <c r="T70" s="15">
        <f t="shared" si="23"/>
        <v>-0.34969611968209435</v>
      </c>
      <c r="U70" s="15">
        <f t="shared" si="23"/>
        <v>-0.11827956989247301</v>
      </c>
      <c r="V70" s="15">
        <f t="shared" si="23"/>
        <v>-3.8335670874240321E-2</v>
      </c>
      <c r="W70" s="15">
        <f t="shared" si="23"/>
        <v>7.8541374474053391E-2</v>
      </c>
      <c r="X70" s="15">
        <f t="shared" si="23"/>
        <v>0.10098176718092569</v>
      </c>
      <c r="Y70" s="15">
        <f t="shared" si="23"/>
        <v>0.25619448340345974</v>
      </c>
      <c r="Z70" s="15">
        <f t="shared" si="23"/>
        <v>0.20149602618045814</v>
      </c>
      <c r="AA70" s="15">
        <f t="shared" si="23"/>
        <v>0.18606825619448358</v>
      </c>
      <c r="AB70" s="15">
        <f t="shared" si="23"/>
        <v>0.23328658251519419</v>
      </c>
      <c r="AC70" s="15">
        <f t="shared" si="23"/>
        <v>0.12342215988779821</v>
      </c>
      <c r="AD70" s="15">
        <f t="shared" si="23"/>
        <v>0.21037868162692863</v>
      </c>
      <c r="AE70" s="15">
        <f t="shared" si="23"/>
        <v>0.50677886863020127</v>
      </c>
      <c r="AF70" s="15">
        <f t="shared" si="23"/>
        <v>0.54371201496026178</v>
      </c>
      <c r="AG70" s="15">
        <f t="shared" si="23"/>
        <v>0.54137447405329608</v>
      </c>
      <c r="AH70" s="15">
        <f t="shared" si="23"/>
        <v>0.77138849929873776</v>
      </c>
      <c r="AI70" s="21">
        <f t="shared" si="23"/>
        <v>0.83403459560542337</v>
      </c>
      <c r="AJ70" s="21">
        <f t="shared" si="23"/>
        <v>0.87938288920056118</v>
      </c>
      <c r="AK70" s="21">
        <f t="shared" si="23"/>
        <v>0.78447872837774679</v>
      </c>
      <c r="AL70" s="21">
        <f t="shared" si="23"/>
        <v>0.89247311827957021</v>
      </c>
    </row>
    <row r="71" spans="1:38" x14ac:dyDescent="0.4">
      <c r="A71" s="16" t="s">
        <v>27</v>
      </c>
      <c r="D71" s="10"/>
      <c r="E71" s="17">
        <f t="shared" ref="E71:AL72" si="24">(E69-D69)/D69</f>
        <v>-6.3113604488078401E-2</v>
      </c>
      <c r="F71" s="17">
        <f t="shared" si="24"/>
        <v>-0.4825349301397206</v>
      </c>
      <c r="G71" s="17">
        <f t="shared" si="24"/>
        <v>0.17550626808100298</v>
      </c>
      <c r="H71" s="17">
        <f t="shared" si="24"/>
        <v>0.25840853158326493</v>
      </c>
      <c r="I71" s="17">
        <f t="shared" si="24"/>
        <v>-0.26336375488917868</v>
      </c>
      <c r="J71" s="17">
        <f t="shared" si="24"/>
        <v>0.23805309734513289</v>
      </c>
      <c r="K71" s="17">
        <f t="shared" si="24"/>
        <v>0.10650464617583975</v>
      </c>
      <c r="L71" s="17">
        <f t="shared" si="24"/>
        <v>0.23126614987080107</v>
      </c>
      <c r="M71" s="17">
        <f t="shared" si="24"/>
        <v>7.6600209863588717E-2</v>
      </c>
      <c r="N71" s="17">
        <f t="shared" si="24"/>
        <v>-0.31676413255360625</v>
      </c>
      <c r="O71" s="17">
        <f t="shared" si="24"/>
        <v>0.38017118402282457</v>
      </c>
      <c r="P71" s="17">
        <f t="shared" si="24"/>
        <v>9.7157622739017985E-2</v>
      </c>
      <c r="Q71" s="17">
        <f t="shared" si="24"/>
        <v>0.25671219971738102</v>
      </c>
      <c r="R71" s="17">
        <f t="shared" si="24"/>
        <v>-0.38868065967016485</v>
      </c>
      <c r="S71" s="17">
        <f t="shared" si="24"/>
        <v>-0.17106069895769477</v>
      </c>
      <c r="T71" s="17">
        <f t="shared" si="24"/>
        <v>2.8846153846153987E-2</v>
      </c>
      <c r="U71" s="17">
        <f t="shared" si="24"/>
        <v>0.35585909417685119</v>
      </c>
      <c r="V71" s="17">
        <f t="shared" si="24"/>
        <v>9.066808059384926E-2</v>
      </c>
      <c r="W71" s="17">
        <f t="shared" si="24"/>
        <v>0.1215362177929024</v>
      </c>
      <c r="X71" s="17">
        <f t="shared" si="24"/>
        <v>2.080624187256171E-2</v>
      </c>
      <c r="Y71" s="17">
        <f t="shared" si="24"/>
        <v>0.14097664543524427</v>
      </c>
      <c r="Z71" s="17">
        <f t="shared" si="24"/>
        <v>-4.3542984741347358E-2</v>
      </c>
      <c r="AA71" s="17">
        <f t="shared" si="24"/>
        <v>-1.2840466926069887E-2</v>
      </c>
      <c r="AB71" s="17">
        <f t="shared" si="24"/>
        <v>3.9810800157666519E-2</v>
      </c>
      <c r="AC71" s="17">
        <f t="shared" si="24"/>
        <v>-8.908263836239573E-2</v>
      </c>
      <c r="AD71" s="17">
        <f t="shared" si="24"/>
        <v>7.7403245942571766E-2</v>
      </c>
      <c r="AE71" s="17">
        <f t="shared" si="24"/>
        <v>0.24488219389725763</v>
      </c>
      <c r="AF71" s="17">
        <f t="shared" si="24"/>
        <v>2.4511324852621669E-2</v>
      </c>
      <c r="AG71" s="17">
        <f t="shared" si="24"/>
        <v>-1.5142337976983031E-3</v>
      </c>
      <c r="AH71" s="22">
        <f t="shared" si="24"/>
        <v>0.14922656960873515</v>
      </c>
      <c r="AI71" s="23">
        <f t="shared" si="24"/>
        <v>3.5365531802586551E-2</v>
      </c>
      <c r="AJ71" s="23">
        <f t="shared" si="24"/>
        <v>2.4725975019117986E-2</v>
      </c>
      <c r="AK71" s="23">
        <f t="shared" si="24"/>
        <v>-5.0497512437810955E-2</v>
      </c>
      <c r="AL71" s="23">
        <f t="shared" si="24"/>
        <v>6.0518731988472699E-2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  <c r="AK72" s="23">
        <f t="shared" si="24"/>
        <v>-0.10792131844763421</v>
      </c>
    </row>
    <row r="73" spans="1:38" x14ac:dyDescent="0.4">
      <c r="A73" s="2" t="s">
        <v>64</v>
      </c>
      <c r="B73" s="2" t="s">
        <v>65</v>
      </c>
      <c r="D73" s="2">
        <v>2.1389999999999998E-3</v>
      </c>
      <c r="E73" s="2">
        <v>2.0040000000000001E-3</v>
      </c>
      <c r="F73" s="2">
        <v>1.0369999999999999E-3</v>
      </c>
      <c r="G73" s="2">
        <v>1.219E-3</v>
      </c>
      <c r="H73" s="2">
        <v>1.534E-3</v>
      </c>
      <c r="I73" s="2">
        <v>1.1299999999999999E-3</v>
      </c>
      <c r="J73" s="2">
        <v>1.3990000000000001E-3</v>
      </c>
      <c r="K73" s="2">
        <v>1.5479999999999999E-3</v>
      </c>
      <c r="L73" s="2">
        <v>1.9059999999999999E-3</v>
      </c>
      <c r="M73" s="2">
        <v>2.052E-3</v>
      </c>
      <c r="N73" s="2">
        <v>1.402E-3</v>
      </c>
      <c r="O73" s="2">
        <v>1.9350000000000001E-3</v>
      </c>
      <c r="P73" s="2">
        <v>2.1229999999999999E-3</v>
      </c>
      <c r="Q73" s="2">
        <v>2.6679999999999998E-3</v>
      </c>
      <c r="R73" s="2">
        <v>1.6310000000000001E-3</v>
      </c>
      <c r="S73" s="2">
        <v>1.3519999999999999E-3</v>
      </c>
      <c r="T73" s="2">
        <v>1.3910000000000001E-3</v>
      </c>
      <c r="U73" s="2">
        <v>1.8860000000000001E-3</v>
      </c>
      <c r="V73" s="2">
        <v>2.0569999999999998E-3</v>
      </c>
      <c r="W73" s="2">
        <v>2.307E-3</v>
      </c>
      <c r="X73" s="2">
        <v>2.3549999999999999E-3</v>
      </c>
      <c r="Y73" s="2">
        <v>2.6870000000000002E-3</v>
      </c>
      <c r="Z73" s="2">
        <v>2.5699999999999998E-3</v>
      </c>
      <c r="AA73" s="2">
        <v>2.5370000000000002E-3</v>
      </c>
      <c r="AB73" s="2">
        <v>2.6380000000000002E-3</v>
      </c>
      <c r="AC73" s="2">
        <v>2.4030000000000002E-3</v>
      </c>
      <c r="AD73" s="2">
        <v>2.5890000000000002E-3</v>
      </c>
      <c r="AE73" s="2">
        <v>3.2230000000000002E-3</v>
      </c>
      <c r="AF73" s="2">
        <v>3.3019999999999998E-3</v>
      </c>
      <c r="AG73" s="2">
        <v>3.297E-3</v>
      </c>
      <c r="AH73" s="2">
        <v>3.7889999999999998E-3</v>
      </c>
      <c r="AI73" s="28">
        <v>3.9230000000000003E-3</v>
      </c>
      <c r="AJ73" s="2">
        <v>4.0200000000000001E-3</v>
      </c>
      <c r="AK73" s="2">
        <v>3.8170000000000001E-3</v>
      </c>
      <c r="AL73" s="2">
        <v>4.0480000000000004E-3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6" t="s">
        <v>69</v>
      </c>
      <c r="B79" s="6"/>
      <c r="C79" s="6"/>
    </row>
    <row r="80" spans="1:38" x14ac:dyDescent="0.4">
      <c r="A80" s="6" t="s">
        <v>70</v>
      </c>
      <c r="B80" s="6"/>
      <c r="C80" s="6"/>
    </row>
    <row r="81" spans="1:35" x14ac:dyDescent="0.4">
      <c r="A81" s="6" t="s">
        <v>71</v>
      </c>
      <c r="B81" s="6"/>
      <c r="C81" s="6"/>
    </row>
    <row r="82" spans="1:35" x14ac:dyDescent="0.4">
      <c r="A82" s="6" t="s">
        <v>72</v>
      </c>
      <c r="B82" s="6"/>
      <c r="C82" s="6"/>
    </row>
    <row r="83" spans="1:35" hidden="1" x14ac:dyDescent="0.4">
      <c r="A83" s="2" t="s">
        <v>36</v>
      </c>
      <c r="D83" s="10">
        <f t="shared" ref="D83:AI83" si="25">D96</f>
        <v>0</v>
      </c>
      <c r="E83" s="10">
        <f t="shared" si="25"/>
        <v>0</v>
      </c>
      <c r="F83" s="10">
        <f t="shared" si="25"/>
        <v>0</v>
      </c>
      <c r="G83" s="10">
        <f t="shared" si="25"/>
        <v>0</v>
      </c>
      <c r="H83" s="10">
        <f t="shared" si="25"/>
        <v>0</v>
      </c>
      <c r="I83" s="10">
        <f t="shared" si="25"/>
        <v>0</v>
      </c>
      <c r="J83" s="10">
        <f t="shared" si="25"/>
        <v>0</v>
      </c>
      <c r="K83" s="10">
        <f t="shared" si="25"/>
        <v>0</v>
      </c>
      <c r="L83" s="10">
        <f t="shared" si="25"/>
        <v>0</v>
      </c>
      <c r="M83" s="10">
        <f t="shared" si="25"/>
        <v>0</v>
      </c>
      <c r="N83" s="10">
        <f t="shared" si="25"/>
        <v>0</v>
      </c>
      <c r="O83" s="10">
        <f t="shared" si="25"/>
        <v>0</v>
      </c>
      <c r="P83" s="10">
        <f t="shared" si="25"/>
        <v>0</v>
      </c>
      <c r="Q83" s="10">
        <f t="shared" si="25"/>
        <v>0</v>
      </c>
      <c r="R83" s="10">
        <f t="shared" si="25"/>
        <v>0</v>
      </c>
      <c r="S83" s="10">
        <f t="shared" si="25"/>
        <v>0</v>
      </c>
      <c r="T83" s="10">
        <f t="shared" si="25"/>
        <v>0</v>
      </c>
      <c r="U83" s="10">
        <f t="shared" si="25"/>
        <v>0</v>
      </c>
      <c r="V83" s="10">
        <f t="shared" si="25"/>
        <v>0</v>
      </c>
      <c r="W83" s="10">
        <f t="shared" si="25"/>
        <v>0</v>
      </c>
      <c r="X83" s="10">
        <f t="shared" si="25"/>
        <v>0</v>
      </c>
      <c r="Y83" s="10">
        <f t="shared" si="25"/>
        <v>0</v>
      </c>
      <c r="Z83" s="10">
        <f t="shared" si="25"/>
        <v>0</v>
      </c>
      <c r="AA83" s="10">
        <f t="shared" si="25"/>
        <v>0</v>
      </c>
      <c r="AB83" s="10">
        <f t="shared" si="25"/>
        <v>0</v>
      </c>
      <c r="AC83" s="10">
        <f t="shared" si="25"/>
        <v>0</v>
      </c>
      <c r="AD83" s="10">
        <f t="shared" si="25"/>
        <v>0</v>
      </c>
      <c r="AE83" s="10">
        <f t="shared" si="25"/>
        <v>0</v>
      </c>
      <c r="AF83" s="10">
        <f t="shared" si="25"/>
        <v>0</v>
      </c>
      <c r="AG83" s="10">
        <f t="shared" si="25"/>
        <v>0</v>
      </c>
      <c r="AH83" s="10">
        <f t="shared" si="25"/>
        <v>0</v>
      </c>
      <c r="AI83" s="10">
        <f t="shared" si="25"/>
        <v>0</v>
      </c>
    </row>
    <row r="84" spans="1:35" hidden="1" x14ac:dyDescent="0.4">
      <c r="A84" s="14" t="s">
        <v>26</v>
      </c>
      <c r="B84" s="14"/>
      <c r="C84" s="14"/>
      <c r="D84" s="14"/>
      <c r="E84" s="15" t="e">
        <f t="shared" ref="E84:AI84" si="26">(E83-$D83)/$D83</f>
        <v>#DIV/0!</v>
      </c>
      <c r="F84" s="15" t="e">
        <f t="shared" si="26"/>
        <v>#DIV/0!</v>
      </c>
      <c r="G84" s="15" t="e">
        <f t="shared" si="26"/>
        <v>#DIV/0!</v>
      </c>
      <c r="H84" s="15" t="e">
        <f t="shared" si="26"/>
        <v>#DIV/0!</v>
      </c>
      <c r="I84" s="15" t="e">
        <f t="shared" si="26"/>
        <v>#DIV/0!</v>
      </c>
      <c r="J84" s="15" t="e">
        <f t="shared" si="26"/>
        <v>#DIV/0!</v>
      </c>
      <c r="K84" s="15" t="e">
        <f t="shared" si="26"/>
        <v>#DIV/0!</v>
      </c>
      <c r="L84" s="15" t="e">
        <f t="shared" si="26"/>
        <v>#DIV/0!</v>
      </c>
      <c r="M84" s="15" t="e">
        <f t="shared" si="26"/>
        <v>#DIV/0!</v>
      </c>
      <c r="N84" s="15" t="e">
        <f t="shared" si="26"/>
        <v>#DIV/0!</v>
      </c>
      <c r="O84" s="15" t="e">
        <f t="shared" si="26"/>
        <v>#DIV/0!</v>
      </c>
      <c r="P84" s="15" t="e">
        <f t="shared" si="26"/>
        <v>#DIV/0!</v>
      </c>
      <c r="Q84" s="15" t="e">
        <f t="shared" si="26"/>
        <v>#DIV/0!</v>
      </c>
      <c r="R84" s="15" t="e">
        <f t="shared" si="26"/>
        <v>#DIV/0!</v>
      </c>
      <c r="S84" s="20" t="e">
        <f t="shared" si="26"/>
        <v>#DIV/0!</v>
      </c>
      <c r="T84" s="15" t="e">
        <f t="shared" si="26"/>
        <v>#DIV/0!</v>
      </c>
      <c r="U84" s="15" t="e">
        <f t="shared" si="26"/>
        <v>#DIV/0!</v>
      </c>
      <c r="V84" s="15" t="e">
        <f t="shared" si="26"/>
        <v>#DIV/0!</v>
      </c>
      <c r="W84" s="15" t="e">
        <f t="shared" si="26"/>
        <v>#DIV/0!</v>
      </c>
      <c r="X84" s="15" t="e">
        <f t="shared" si="26"/>
        <v>#DIV/0!</v>
      </c>
      <c r="Y84" s="15" t="e">
        <f t="shared" si="26"/>
        <v>#DIV/0!</v>
      </c>
      <c r="Z84" s="15" t="e">
        <f t="shared" si="26"/>
        <v>#DIV/0!</v>
      </c>
      <c r="AA84" s="15" t="e">
        <f t="shared" si="26"/>
        <v>#DIV/0!</v>
      </c>
      <c r="AB84" s="15" t="e">
        <f t="shared" si="26"/>
        <v>#DIV/0!</v>
      </c>
      <c r="AC84" s="15" t="e">
        <f t="shared" si="26"/>
        <v>#DIV/0!</v>
      </c>
      <c r="AD84" s="15" t="e">
        <f t="shared" si="26"/>
        <v>#DIV/0!</v>
      </c>
      <c r="AE84" s="15" t="e">
        <f t="shared" si="26"/>
        <v>#DIV/0!</v>
      </c>
      <c r="AF84" s="15" t="e">
        <f t="shared" si="26"/>
        <v>#DIV/0!</v>
      </c>
      <c r="AG84" s="15" t="e">
        <f t="shared" si="26"/>
        <v>#DIV/0!</v>
      </c>
      <c r="AH84" s="15" t="e">
        <f t="shared" si="26"/>
        <v>#DIV/0!</v>
      </c>
      <c r="AI84" s="21" t="e">
        <f t="shared" si="26"/>
        <v>#DIV/0!</v>
      </c>
    </row>
    <row r="85" spans="1:35" hidden="1" x14ac:dyDescent="0.4">
      <c r="A85" s="16" t="s">
        <v>27</v>
      </c>
      <c r="D85" s="10"/>
      <c r="E85" s="17" t="e">
        <f t="shared" ref="E85:AI85" si="27">(E83-D83)/D83</f>
        <v>#DIV/0!</v>
      </c>
      <c r="F85" s="17" t="e">
        <f t="shared" si="27"/>
        <v>#DIV/0!</v>
      </c>
      <c r="G85" s="17" t="e">
        <f t="shared" si="27"/>
        <v>#DIV/0!</v>
      </c>
      <c r="H85" s="17" t="e">
        <f t="shared" si="27"/>
        <v>#DIV/0!</v>
      </c>
      <c r="I85" s="17" t="e">
        <f t="shared" si="27"/>
        <v>#DIV/0!</v>
      </c>
      <c r="J85" s="17" t="e">
        <f t="shared" si="27"/>
        <v>#DIV/0!</v>
      </c>
      <c r="K85" s="17" t="e">
        <f t="shared" si="27"/>
        <v>#DIV/0!</v>
      </c>
      <c r="L85" s="17" t="e">
        <f t="shared" si="27"/>
        <v>#DIV/0!</v>
      </c>
      <c r="M85" s="17" t="e">
        <f t="shared" si="27"/>
        <v>#DIV/0!</v>
      </c>
      <c r="N85" s="17" t="e">
        <f t="shared" si="27"/>
        <v>#DIV/0!</v>
      </c>
      <c r="O85" s="17" t="e">
        <f t="shared" si="27"/>
        <v>#DIV/0!</v>
      </c>
      <c r="P85" s="17" t="e">
        <f t="shared" si="27"/>
        <v>#DIV/0!</v>
      </c>
      <c r="Q85" s="17" t="e">
        <f t="shared" si="27"/>
        <v>#DIV/0!</v>
      </c>
      <c r="R85" s="17" t="e">
        <f t="shared" si="27"/>
        <v>#DIV/0!</v>
      </c>
      <c r="S85" s="17" t="e">
        <f t="shared" si="27"/>
        <v>#DIV/0!</v>
      </c>
      <c r="T85" s="17" t="e">
        <f t="shared" si="27"/>
        <v>#DIV/0!</v>
      </c>
      <c r="U85" s="17" t="e">
        <f t="shared" si="27"/>
        <v>#DIV/0!</v>
      </c>
      <c r="V85" s="17" t="e">
        <f t="shared" si="27"/>
        <v>#DIV/0!</v>
      </c>
      <c r="W85" s="17" t="e">
        <f t="shared" si="27"/>
        <v>#DIV/0!</v>
      </c>
      <c r="X85" s="17" t="e">
        <f t="shared" si="27"/>
        <v>#DIV/0!</v>
      </c>
      <c r="Y85" s="17" t="e">
        <f t="shared" si="27"/>
        <v>#DIV/0!</v>
      </c>
      <c r="Z85" s="17" t="e">
        <f t="shared" si="27"/>
        <v>#DIV/0!</v>
      </c>
      <c r="AA85" s="17" t="e">
        <f t="shared" si="27"/>
        <v>#DIV/0!</v>
      </c>
      <c r="AB85" s="17" t="e">
        <f t="shared" si="27"/>
        <v>#DIV/0!</v>
      </c>
      <c r="AC85" s="17" t="e">
        <f t="shared" si="27"/>
        <v>#DIV/0!</v>
      </c>
      <c r="AD85" s="17" t="e">
        <f t="shared" si="27"/>
        <v>#DIV/0!</v>
      </c>
      <c r="AE85" s="17" t="e">
        <f t="shared" si="27"/>
        <v>#DIV/0!</v>
      </c>
      <c r="AF85" s="17" t="e">
        <f t="shared" si="27"/>
        <v>#DIV/0!</v>
      </c>
      <c r="AG85" s="17" t="e">
        <f t="shared" si="27"/>
        <v>#DIV/0!</v>
      </c>
      <c r="AH85" s="22" t="e">
        <f t="shared" si="27"/>
        <v>#DIV/0!</v>
      </c>
      <c r="AI85" s="23" t="e">
        <f t="shared" si="27"/>
        <v>#DIV/0!</v>
      </c>
    </row>
    <row r="86" spans="1:35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5" hidden="1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5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5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5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5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5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5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5" hidden="1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5" hidden="1" x14ac:dyDescent="0.4">
      <c r="A96" s="2" t="s">
        <v>36</v>
      </c>
      <c r="D96" s="10">
        <f t="shared" ref="D96:AI96" si="28">D100</f>
        <v>0</v>
      </c>
      <c r="E96" s="10">
        <f t="shared" si="28"/>
        <v>0</v>
      </c>
      <c r="F96" s="10">
        <f t="shared" si="28"/>
        <v>0</v>
      </c>
      <c r="G96" s="10">
        <f t="shared" si="28"/>
        <v>0</v>
      </c>
      <c r="H96" s="10">
        <f t="shared" si="28"/>
        <v>0</v>
      </c>
      <c r="I96" s="10">
        <f t="shared" si="28"/>
        <v>0</v>
      </c>
      <c r="J96" s="10">
        <f t="shared" si="28"/>
        <v>0</v>
      </c>
      <c r="K96" s="10">
        <f t="shared" si="28"/>
        <v>0</v>
      </c>
      <c r="L96" s="10">
        <f t="shared" si="28"/>
        <v>0</v>
      </c>
      <c r="M96" s="10">
        <f t="shared" si="28"/>
        <v>0</v>
      </c>
      <c r="N96" s="10">
        <f t="shared" si="28"/>
        <v>0</v>
      </c>
      <c r="O96" s="10">
        <f t="shared" si="28"/>
        <v>0</v>
      </c>
      <c r="P96" s="10">
        <f t="shared" si="28"/>
        <v>0</v>
      </c>
      <c r="Q96" s="10">
        <f t="shared" si="28"/>
        <v>0</v>
      </c>
      <c r="R96" s="10">
        <f t="shared" si="28"/>
        <v>0</v>
      </c>
      <c r="S96" s="10">
        <f t="shared" si="28"/>
        <v>0</v>
      </c>
      <c r="T96" s="10">
        <f t="shared" si="28"/>
        <v>0</v>
      </c>
      <c r="U96" s="10">
        <f t="shared" si="28"/>
        <v>0</v>
      </c>
      <c r="V96" s="10">
        <f t="shared" si="28"/>
        <v>0</v>
      </c>
      <c r="W96" s="10">
        <f t="shared" si="28"/>
        <v>0</v>
      </c>
      <c r="X96" s="10">
        <f t="shared" si="28"/>
        <v>0</v>
      </c>
      <c r="Y96" s="10">
        <f t="shared" si="28"/>
        <v>0</v>
      </c>
      <c r="Z96" s="10">
        <f t="shared" si="28"/>
        <v>0</v>
      </c>
      <c r="AA96" s="10">
        <f t="shared" si="28"/>
        <v>0</v>
      </c>
      <c r="AB96" s="10">
        <f t="shared" si="28"/>
        <v>0</v>
      </c>
      <c r="AC96" s="10">
        <f t="shared" si="28"/>
        <v>0</v>
      </c>
      <c r="AD96" s="10">
        <f t="shared" si="28"/>
        <v>0</v>
      </c>
      <c r="AE96" s="10">
        <f t="shared" si="28"/>
        <v>0</v>
      </c>
      <c r="AF96" s="10">
        <f t="shared" si="28"/>
        <v>0</v>
      </c>
      <c r="AG96" s="10">
        <f t="shared" si="28"/>
        <v>0</v>
      </c>
      <c r="AH96" s="10">
        <f t="shared" si="28"/>
        <v>0</v>
      </c>
      <c r="AI96" s="27">
        <f t="shared" si="28"/>
        <v>0</v>
      </c>
    </row>
    <row r="97" spans="1:35" hidden="1" x14ac:dyDescent="0.4">
      <c r="A97" s="14" t="s">
        <v>26</v>
      </c>
      <c r="B97" s="14"/>
      <c r="C97" s="14"/>
      <c r="D97" s="14"/>
      <c r="E97" s="15" t="e">
        <f t="shared" ref="E97:AI97" si="29">(E96-$D96)/$D96</f>
        <v>#DIV/0!</v>
      </c>
      <c r="F97" s="15" t="e">
        <f t="shared" si="29"/>
        <v>#DIV/0!</v>
      </c>
      <c r="G97" s="15" t="e">
        <f t="shared" si="29"/>
        <v>#DIV/0!</v>
      </c>
      <c r="H97" s="15" t="e">
        <f t="shared" si="29"/>
        <v>#DIV/0!</v>
      </c>
      <c r="I97" s="15" t="e">
        <f t="shared" si="29"/>
        <v>#DIV/0!</v>
      </c>
      <c r="J97" s="15" t="e">
        <f t="shared" si="29"/>
        <v>#DIV/0!</v>
      </c>
      <c r="K97" s="15" t="e">
        <f t="shared" si="29"/>
        <v>#DIV/0!</v>
      </c>
      <c r="L97" s="15" t="e">
        <f t="shared" si="29"/>
        <v>#DIV/0!</v>
      </c>
      <c r="M97" s="15" t="e">
        <f t="shared" si="29"/>
        <v>#DIV/0!</v>
      </c>
      <c r="N97" s="15" t="e">
        <f t="shared" si="29"/>
        <v>#DIV/0!</v>
      </c>
      <c r="O97" s="15" t="e">
        <f t="shared" si="29"/>
        <v>#DIV/0!</v>
      </c>
      <c r="P97" s="15" t="e">
        <f t="shared" si="29"/>
        <v>#DIV/0!</v>
      </c>
      <c r="Q97" s="15" t="e">
        <f t="shared" si="29"/>
        <v>#DIV/0!</v>
      </c>
      <c r="R97" s="15" t="e">
        <f t="shared" si="29"/>
        <v>#DIV/0!</v>
      </c>
      <c r="S97" s="20" t="e">
        <f t="shared" si="29"/>
        <v>#DIV/0!</v>
      </c>
      <c r="T97" s="15" t="e">
        <f t="shared" si="29"/>
        <v>#DIV/0!</v>
      </c>
      <c r="U97" s="15" t="e">
        <f t="shared" si="29"/>
        <v>#DIV/0!</v>
      </c>
      <c r="V97" s="15" t="e">
        <f t="shared" si="29"/>
        <v>#DIV/0!</v>
      </c>
      <c r="W97" s="15" t="e">
        <f t="shared" si="29"/>
        <v>#DIV/0!</v>
      </c>
      <c r="X97" s="15" t="e">
        <f t="shared" si="29"/>
        <v>#DIV/0!</v>
      </c>
      <c r="Y97" s="15" t="e">
        <f t="shared" si="29"/>
        <v>#DIV/0!</v>
      </c>
      <c r="Z97" s="15" t="e">
        <f t="shared" si="29"/>
        <v>#DIV/0!</v>
      </c>
      <c r="AA97" s="15" t="e">
        <f t="shared" si="29"/>
        <v>#DIV/0!</v>
      </c>
      <c r="AB97" s="15" t="e">
        <f t="shared" si="29"/>
        <v>#DIV/0!</v>
      </c>
      <c r="AC97" s="15" t="e">
        <f t="shared" si="29"/>
        <v>#DIV/0!</v>
      </c>
      <c r="AD97" s="15" t="e">
        <f t="shared" si="29"/>
        <v>#DIV/0!</v>
      </c>
      <c r="AE97" s="15" t="e">
        <f t="shared" si="29"/>
        <v>#DIV/0!</v>
      </c>
      <c r="AF97" s="15" t="e">
        <f t="shared" si="29"/>
        <v>#DIV/0!</v>
      </c>
      <c r="AG97" s="15" t="e">
        <f t="shared" si="29"/>
        <v>#DIV/0!</v>
      </c>
      <c r="AH97" s="15" t="e">
        <f t="shared" si="29"/>
        <v>#DIV/0!</v>
      </c>
      <c r="AI97" s="21" t="e">
        <f t="shared" si="29"/>
        <v>#DIV/0!</v>
      </c>
    </row>
    <row r="98" spans="1:35" hidden="1" x14ac:dyDescent="0.4">
      <c r="A98" s="16" t="s">
        <v>27</v>
      </c>
      <c r="D98" s="10"/>
      <c r="E98" s="17" t="e">
        <f t="shared" ref="E98:AI98" si="30">(E96-D96)/D96</f>
        <v>#DIV/0!</v>
      </c>
      <c r="F98" s="17" t="e">
        <f t="shared" si="30"/>
        <v>#DIV/0!</v>
      </c>
      <c r="G98" s="17" t="e">
        <f t="shared" si="30"/>
        <v>#DIV/0!</v>
      </c>
      <c r="H98" s="17" t="e">
        <f t="shared" si="30"/>
        <v>#DIV/0!</v>
      </c>
      <c r="I98" s="17" t="e">
        <f t="shared" si="30"/>
        <v>#DIV/0!</v>
      </c>
      <c r="J98" s="17" t="e">
        <f t="shared" si="30"/>
        <v>#DIV/0!</v>
      </c>
      <c r="K98" s="17" t="e">
        <f t="shared" si="30"/>
        <v>#DIV/0!</v>
      </c>
      <c r="L98" s="17" t="e">
        <f t="shared" si="30"/>
        <v>#DIV/0!</v>
      </c>
      <c r="M98" s="17" t="e">
        <f t="shared" si="30"/>
        <v>#DIV/0!</v>
      </c>
      <c r="N98" s="17" t="e">
        <f t="shared" si="30"/>
        <v>#DIV/0!</v>
      </c>
      <c r="O98" s="17" t="e">
        <f t="shared" si="30"/>
        <v>#DIV/0!</v>
      </c>
      <c r="P98" s="17" t="e">
        <f t="shared" si="30"/>
        <v>#DIV/0!</v>
      </c>
      <c r="Q98" s="17" t="e">
        <f t="shared" si="30"/>
        <v>#DIV/0!</v>
      </c>
      <c r="R98" s="17" t="e">
        <f t="shared" si="30"/>
        <v>#DIV/0!</v>
      </c>
      <c r="S98" s="17" t="e">
        <f t="shared" si="30"/>
        <v>#DIV/0!</v>
      </c>
      <c r="T98" s="17" t="e">
        <f t="shared" si="30"/>
        <v>#DIV/0!</v>
      </c>
      <c r="U98" s="17" t="e">
        <f t="shared" si="30"/>
        <v>#DIV/0!</v>
      </c>
      <c r="V98" s="17" t="e">
        <f t="shared" si="30"/>
        <v>#DIV/0!</v>
      </c>
      <c r="W98" s="17" t="e">
        <f t="shared" si="30"/>
        <v>#DIV/0!</v>
      </c>
      <c r="X98" s="17" t="e">
        <f t="shared" si="30"/>
        <v>#DIV/0!</v>
      </c>
      <c r="Y98" s="17" t="e">
        <f t="shared" si="30"/>
        <v>#DIV/0!</v>
      </c>
      <c r="Z98" s="17" t="e">
        <f t="shared" si="30"/>
        <v>#DIV/0!</v>
      </c>
      <c r="AA98" s="17" t="e">
        <f t="shared" si="30"/>
        <v>#DIV/0!</v>
      </c>
      <c r="AB98" s="17" t="e">
        <f t="shared" si="30"/>
        <v>#DIV/0!</v>
      </c>
      <c r="AC98" s="17" t="e">
        <f t="shared" si="30"/>
        <v>#DIV/0!</v>
      </c>
      <c r="AD98" s="17" t="e">
        <f t="shared" si="30"/>
        <v>#DIV/0!</v>
      </c>
      <c r="AE98" s="17" t="e">
        <f t="shared" si="30"/>
        <v>#DIV/0!</v>
      </c>
      <c r="AF98" s="17" t="e">
        <f t="shared" si="30"/>
        <v>#DIV/0!</v>
      </c>
      <c r="AG98" s="17" t="e">
        <f t="shared" si="30"/>
        <v>#DIV/0!</v>
      </c>
      <c r="AH98" s="22" t="e">
        <f t="shared" si="30"/>
        <v>#DIV/0!</v>
      </c>
      <c r="AI98" s="23" t="e">
        <f t="shared" si="30"/>
        <v>#DIV/0!</v>
      </c>
    </row>
    <row r="99" spans="1:35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5" hidden="1" x14ac:dyDescent="0.4">
      <c r="A100" s="2" t="s">
        <v>79</v>
      </c>
      <c r="B100" s="2" t="s">
        <v>80</v>
      </c>
      <c r="AI100" s="28"/>
    </row>
    <row r="102" spans="1:35" hidden="1" x14ac:dyDescent="0.4">
      <c r="A102" s="9" t="s">
        <v>81</v>
      </c>
    </row>
    <row r="103" spans="1:35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5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5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5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5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5" hidden="1" x14ac:dyDescent="0.4"/>
    <row r="109" spans="1:35" hidden="1" x14ac:dyDescent="0.4">
      <c r="A109" s="9" t="s">
        <v>84</v>
      </c>
    </row>
    <row r="110" spans="1:35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5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5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4.6263990000000002E-4</v>
      </c>
      <c r="E132" s="10">
        <f t="shared" si="31"/>
        <v>5.379877000000001E-4</v>
      </c>
      <c r="F132" s="10">
        <f t="shared" si="31"/>
        <v>3.181975E-4</v>
      </c>
      <c r="G132" s="10">
        <f t="shared" si="31"/>
        <v>2.512681E-4</v>
      </c>
      <c r="H132" s="10">
        <f t="shared" si="31"/>
        <v>2.0631569999999999E-4</v>
      </c>
      <c r="I132" s="10">
        <f t="shared" si="31"/>
        <v>2.9250119999999998E-4</v>
      </c>
      <c r="J132" s="10">
        <f t="shared" si="31"/>
        <v>3.2586950000000007E-4</v>
      </c>
      <c r="K132" s="10">
        <f t="shared" si="31"/>
        <v>3.3799680000000002E-4</v>
      </c>
      <c r="L132" s="10">
        <f t="shared" si="31"/>
        <v>3.4896729999999999E-4</v>
      </c>
      <c r="M132" s="10">
        <f t="shared" si="31"/>
        <v>3.0198170000000002E-4</v>
      </c>
      <c r="N132" s="10">
        <f t="shared" si="31"/>
        <v>2.8876539999999999E-4</v>
      </c>
      <c r="O132" s="10">
        <f t="shared" si="31"/>
        <v>3.2227239999999994E-4</v>
      </c>
      <c r="P132" s="10">
        <f t="shared" si="31"/>
        <v>3.5540110000000001E-4</v>
      </c>
      <c r="Q132" s="10">
        <f t="shared" si="31"/>
        <v>3.9997320000000004E-4</v>
      </c>
      <c r="R132" s="10">
        <f t="shared" si="31"/>
        <v>4.578362E-4</v>
      </c>
      <c r="S132" s="10">
        <f t="shared" si="31"/>
        <v>4.9339999999999996E-4</v>
      </c>
      <c r="T132" s="10">
        <f t="shared" si="31"/>
        <v>5.2800000000000004E-4</v>
      </c>
      <c r="U132" s="10">
        <f t="shared" si="31"/>
        <v>6.8860000000000004E-4</v>
      </c>
      <c r="V132" s="10">
        <f t="shared" si="31"/>
        <v>6.9569999999999994E-4</v>
      </c>
      <c r="W132" s="10">
        <f t="shared" si="31"/>
        <v>5.6260000000000001E-4</v>
      </c>
      <c r="X132" s="10">
        <f t="shared" si="31"/>
        <v>6.582999999999999E-4</v>
      </c>
      <c r="Y132" s="10">
        <f t="shared" si="31"/>
        <v>6.5020000000000008E-4</v>
      </c>
      <c r="Z132" s="10">
        <f t="shared" si="31"/>
        <v>6.7209999999999991E-4</v>
      </c>
      <c r="AA132" s="10">
        <f t="shared" si="31"/>
        <v>7.0409999999999993E-4</v>
      </c>
      <c r="AB132" s="10">
        <f t="shared" si="31"/>
        <v>7.6060000000000006E-4</v>
      </c>
      <c r="AC132" s="10">
        <f t="shared" si="31"/>
        <v>8.3279999999999997E-4</v>
      </c>
      <c r="AD132" s="10">
        <f t="shared" si="31"/>
        <v>9.1279999999999996E-4</v>
      </c>
      <c r="AE132" s="10">
        <f t="shared" si="31"/>
        <v>8.9800000000000004E-4</v>
      </c>
      <c r="AF132" s="10">
        <f t="shared" si="31"/>
        <v>8.2890000000000014E-4</v>
      </c>
      <c r="AG132" s="10">
        <f t="shared" si="31"/>
        <v>8.3909999999999996E-4</v>
      </c>
      <c r="AH132" s="10">
        <f t="shared" si="31"/>
        <v>7.1319999999999999E-4</v>
      </c>
      <c r="AI132" s="10">
        <f t="shared" si="31"/>
        <v>6.9899999999999997E-4</v>
      </c>
      <c r="AJ132" s="10">
        <f t="shared" si="31"/>
        <v>5.6479999999999996E-4</v>
      </c>
      <c r="AK132" s="10">
        <f t="shared" si="31"/>
        <v>5.6680000000000001E-4</v>
      </c>
      <c r="AL132" s="10">
        <f t="shared" si="31"/>
        <v>4.7219999999999999E-4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0.16286489773147556</v>
      </c>
      <c r="F133" s="15">
        <f t="shared" si="32"/>
        <v>-0.31221345154190122</v>
      </c>
      <c r="G133" s="15">
        <f t="shared" si="32"/>
        <v>-0.45688190750516766</v>
      </c>
      <c r="H133" s="15">
        <f t="shared" si="32"/>
        <v>-0.55404689478793334</v>
      </c>
      <c r="I133" s="15">
        <f t="shared" si="32"/>
        <v>-0.36775621817314075</v>
      </c>
      <c r="J133" s="15">
        <f t="shared" si="32"/>
        <v>-0.29563035959501105</v>
      </c>
      <c r="K133" s="15">
        <f t="shared" si="32"/>
        <v>-0.26941709956274845</v>
      </c>
      <c r="L133" s="15">
        <f t="shared" si="32"/>
        <v>-0.24570427237252998</v>
      </c>
      <c r="M133" s="15">
        <f t="shared" si="32"/>
        <v>-0.3472640384022217</v>
      </c>
      <c r="N133" s="15">
        <f t="shared" si="32"/>
        <v>-0.37583118101140872</v>
      </c>
      <c r="O133" s="15">
        <f t="shared" si="32"/>
        <v>-0.30340552122720083</v>
      </c>
      <c r="P133" s="15">
        <f t="shared" si="32"/>
        <v>-0.23179756004616117</v>
      </c>
      <c r="Q133" s="15">
        <f t="shared" si="32"/>
        <v>-0.13545459438323409</v>
      </c>
      <c r="R133" s="15">
        <f t="shared" si="32"/>
        <v>-1.038323758932168E-2</v>
      </c>
      <c r="S133" s="20">
        <f t="shared" si="32"/>
        <v>6.6488212538520636E-2</v>
      </c>
      <c r="T133" s="15">
        <f t="shared" si="32"/>
        <v>0.14127640093299348</v>
      </c>
      <c r="U133" s="15">
        <f t="shared" si="32"/>
        <v>0.48841463955011233</v>
      </c>
      <c r="V133" s="15">
        <f t="shared" si="32"/>
        <v>0.50376134872932465</v>
      </c>
      <c r="W133" s="15">
        <f t="shared" si="32"/>
        <v>0.21606458932746611</v>
      </c>
      <c r="X133" s="15">
        <f t="shared" si="32"/>
        <v>0.42292093699657091</v>
      </c>
      <c r="Y133" s="15">
        <f t="shared" si="32"/>
        <v>0.40541271948225832</v>
      </c>
      <c r="Z133" s="15">
        <f t="shared" si="32"/>
        <v>0.45274975202095602</v>
      </c>
      <c r="AA133" s="15">
        <f t="shared" si="32"/>
        <v>0.52191801874416777</v>
      </c>
      <c r="AB133" s="15">
        <f t="shared" si="32"/>
        <v>0.64404323967733867</v>
      </c>
      <c r="AC133" s="15">
        <f t="shared" si="32"/>
        <v>0.80010414147158493</v>
      </c>
      <c r="AD133" s="15">
        <f t="shared" si="32"/>
        <v>0.97302480827961424</v>
      </c>
      <c r="AE133" s="15">
        <f t="shared" si="32"/>
        <v>0.94103448492012898</v>
      </c>
      <c r="AF133" s="15">
        <f t="shared" si="32"/>
        <v>0.7916742589646939</v>
      </c>
      <c r="AG133" s="15">
        <f t="shared" si="32"/>
        <v>0.81372164398271729</v>
      </c>
      <c r="AH133" s="15">
        <f t="shared" si="32"/>
        <v>0.54158774459358117</v>
      </c>
      <c r="AI133" s="21">
        <f t="shared" si="32"/>
        <v>0.51089432623515596</v>
      </c>
      <c r="AJ133" s="21">
        <f t="shared" si="32"/>
        <v>0.22081990766468679</v>
      </c>
      <c r="AK133" s="21">
        <f t="shared" si="32"/>
        <v>0.22514292433488764</v>
      </c>
      <c r="AL133" s="21">
        <f t="shared" si="32"/>
        <v>2.0664235834392933E-2</v>
      </c>
    </row>
    <row r="134" spans="1:38" x14ac:dyDescent="0.4">
      <c r="A134" s="16" t="s">
        <v>27</v>
      </c>
      <c r="D134" s="10"/>
      <c r="E134" s="17">
        <f t="shared" ref="E134:AL134" si="33">(E132-D132)/D132</f>
        <v>0.16286489773147556</v>
      </c>
      <c r="F134" s="17">
        <f t="shared" si="33"/>
        <v>-0.40854131051695058</v>
      </c>
      <c r="G134" s="17">
        <f t="shared" si="33"/>
        <v>-0.21033917614060449</v>
      </c>
      <c r="H134" s="17">
        <f t="shared" si="33"/>
        <v>-0.17890213680128919</v>
      </c>
      <c r="I134" s="17">
        <f t="shared" si="33"/>
        <v>0.41773602299776508</v>
      </c>
      <c r="J134" s="17">
        <f t="shared" si="33"/>
        <v>0.11407919010246825</v>
      </c>
      <c r="K134" s="17">
        <f t="shared" si="33"/>
        <v>3.7215204245871283E-2</v>
      </c>
      <c r="L134" s="17">
        <f t="shared" si="33"/>
        <v>3.2457407880784564E-2</v>
      </c>
      <c r="M134" s="17">
        <f t="shared" si="33"/>
        <v>-0.13464184180007691</v>
      </c>
      <c r="N134" s="17">
        <f t="shared" si="33"/>
        <v>-4.3765234780783153E-2</v>
      </c>
      <c r="O134" s="17">
        <f t="shared" si="33"/>
        <v>0.11603536988849755</v>
      </c>
      <c r="P134" s="17">
        <f t="shared" si="33"/>
        <v>0.10279719889137288</v>
      </c>
      <c r="Q134" s="17">
        <f t="shared" si="33"/>
        <v>0.12541351166330106</v>
      </c>
      <c r="R134" s="17">
        <f t="shared" si="33"/>
        <v>0.14466719270191092</v>
      </c>
      <c r="S134" s="17">
        <f t="shared" si="33"/>
        <v>7.7677999249513172E-2</v>
      </c>
      <c r="T134" s="17">
        <f t="shared" si="33"/>
        <v>7.0125658694771151E-2</v>
      </c>
      <c r="U134" s="17">
        <f t="shared" si="33"/>
        <v>0.30416666666666664</v>
      </c>
      <c r="V134" s="17">
        <f t="shared" si="33"/>
        <v>1.0310775486494193E-2</v>
      </c>
      <c r="W134" s="17">
        <f t="shared" si="33"/>
        <v>-0.19131809688083937</v>
      </c>
      <c r="X134" s="17">
        <f t="shared" si="33"/>
        <v>0.17010309278350494</v>
      </c>
      <c r="Y134" s="17">
        <f t="shared" si="33"/>
        <v>-1.23044204769859E-2</v>
      </c>
      <c r="Z134" s="17">
        <f t="shared" si="33"/>
        <v>3.3681944017225199E-2</v>
      </c>
      <c r="AA134" s="17">
        <f t="shared" si="33"/>
        <v>4.7611962505579558E-2</v>
      </c>
      <c r="AB134" s="17">
        <f t="shared" si="33"/>
        <v>8.0244283482460071E-2</v>
      </c>
      <c r="AC134" s="17">
        <f t="shared" si="33"/>
        <v>9.492505916381791E-2</v>
      </c>
      <c r="AD134" s="17">
        <f t="shared" si="33"/>
        <v>9.6061479346781942E-2</v>
      </c>
      <c r="AE134" s="17">
        <f t="shared" si="33"/>
        <v>-1.621384750219098E-2</v>
      </c>
      <c r="AF134" s="17">
        <f t="shared" si="33"/>
        <v>-7.6948775055679167E-2</v>
      </c>
      <c r="AG134" s="17">
        <f t="shared" si="33"/>
        <v>1.2305465074194489E-2</v>
      </c>
      <c r="AH134" s="22">
        <f t="shared" si="33"/>
        <v>-0.15004171135740671</v>
      </c>
      <c r="AI134" s="23">
        <f t="shared" si="33"/>
        <v>-1.991026360067305E-2</v>
      </c>
      <c r="AJ134" s="23">
        <f t="shared" si="33"/>
        <v>-0.19198855507868384</v>
      </c>
      <c r="AK134" s="23">
        <f t="shared" si="33"/>
        <v>3.541076487252211E-3</v>
      </c>
      <c r="AL134" s="23">
        <f t="shared" si="33"/>
        <v>-0.16690190543401556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3.9453820000000001E-4</v>
      </c>
      <c r="E138" s="10">
        <f t="shared" si="34"/>
        <v>4.7336079999999998E-4</v>
      </c>
      <c r="F138" s="10">
        <f t="shared" si="34"/>
        <v>2.7384209999999998E-4</v>
      </c>
      <c r="G138" s="10">
        <f t="shared" si="34"/>
        <v>2.1768079999999999E-4</v>
      </c>
      <c r="H138" s="10">
        <f t="shared" si="34"/>
        <v>1.8270250000000001E-4</v>
      </c>
      <c r="I138" s="10">
        <f t="shared" si="34"/>
        <v>2.5974160000000001E-4</v>
      </c>
      <c r="J138" s="10">
        <f t="shared" si="34"/>
        <v>2.8913940000000003E-4</v>
      </c>
      <c r="K138" s="10">
        <f t="shared" si="34"/>
        <v>2.9793320000000002E-4</v>
      </c>
      <c r="L138" s="10">
        <f t="shared" si="34"/>
        <v>3.0545509999999998E-4</v>
      </c>
      <c r="M138" s="10">
        <f t="shared" si="34"/>
        <v>2.5773750000000002E-4</v>
      </c>
      <c r="N138" s="10">
        <f t="shared" si="34"/>
        <v>2.4373609999999999E-4</v>
      </c>
      <c r="O138" s="10">
        <f t="shared" si="34"/>
        <v>2.6570689999999998E-4</v>
      </c>
      <c r="P138" s="10">
        <f t="shared" si="34"/>
        <v>2.8950150000000001E-4</v>
      </c>
      <c r="Q138" s="10">
        <f t="shared" si="34"/>
        <v>3.2582310000000002E-4</v>
      </c>
      <c r="R138" s="10">
        <f t="shared" si="34"/>
        <v>3.571712E-4</v>
      </c>
      <c r="S138" s="10">
        <f t="shared" si="34"/>
        <v>3.8999999999999999E-4</v>
      </c>
      <c r="T138" s="10">
        <f t="shared" si="34"/>
        <v>4.0999999999999999E-4</v>
      </c>
      <c r="U138" s="10">
        <f t="shared" si="34"/>
        <v>5.2999999999999998E-4</v>
      </c>
      <c r="V138" s="10">
        <f t="shared" si="34"/>
        <v>5.1999999999999995E-4</v>
      </c>
      <c r="W138" s="10">
        <f t="shared" si="34"/>
        <v>4.2999999999999999E-4</v>
      </c>
      <c r="X138" s="10">
        <f t="shared" si="34"/>
        <v>4.8999999999999998E-4</v>
      </c>
      <c r="Y138" s="10">
        <f t="shared" si="34"/>
        <v>4.6999999999999999E-4</v>
      </c>
      <c r="Z138" s="10">
        <f t="shared" si="34"/>
        <v>4.8999999999999998E-4</v>
      </c>
      <c r="AA138" s="10">
        <f t="shared" si="34"/>
        <v>5.1999999999999995E-4</v>
      </c>
      <c r="AB138" s="10">
        <f t="shared" si="34"/>
        <v>5.4000000000000001E-4</v>
      </c>
      <c r="AC138" s="10">
        <f t="shared" si="34"/>
        <v>5.9999999999999995E-4</v>
      </c>
      <c r="AD138" s="10">
        <f t="shared" si="34"/>
        <v>6.8999999999999997E-4</v>
      </c>
      <c r="AE138" s="10">
        <f t="shared" si="34"/>
        <v>6.7000000000000002E-4</v>
      </c>
      <c r="AF138" s="10">
        <f t="shared" si="34"/>
        <v>5.9000000000000003E-4</v>
      </c>
      <c r="AG138" s="10">
        <f t="shared" si="34"/>
        <v>5.9999999999999995E-4</v>
      </c>
      <c r="AH138" s="10">
        <f t="shared" si="34"/>
        <v>5.1000000000000004E-4</v>
      </c>
      <c r="AI138" s="27">
        <f t="shared" si="34"/>
        <v>5.0000000000000001E-4</v>
      </c>
      <c r="AJ138" s="27">
        <f t="shared" si="34"/>
        <v>4.2000000000000002E-4</v>
      </c>
      <c r="AK138" s="27">
        <f t="shared" si="34"/>
        <v>4.0999999999999999E-4</v>
      </c>
      <c r="AL138" s="27">
        <f t="shared" si="34"/>
        <v>3.6999999999999999E-4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0.19978445686628055</v>
      </c>
      <c r="F139" s="15">
        <f t="shared" si="35"/>
        <v>-0.30591739912637111</v>
      </c>
      <c r="G139" s="15">
        <f t="shared" si="35"/>
        <v>-0.44826432522883719</v>
      </c>
      <c r="H139" s="15">
        <f t="shared" si="35"/>
        <v>-0.53692063278029856</v>
      </c>
      <c r="I139" s="15">
        <f t="shared" si="35"/>
        <v>-0.34165665073749513</v>
      </c>
      <c r="J139" s="15">
        <f t="shared" si="35"/>
        <v>-0.26714472768416336</v>
      </c>
      <c r="K139" s="15">
        <f t="shared" si="35"/>
        <v>-0.24485588467732652</v>
      </c>
      <c r="L139" s="15">
        <f t="shared" si="35"/>
        <v>-0.22579081062366085</v>
      </c>
      <c r="M139" s="15">
        <f t="shared" si="35"/>
        <v>-0.34673626026579929</v>
      </c>
      <c r="N139" s="15">
        <f t="shared" si="35"/>
        <v>-0.38222433214325002</v>
      </c>
      <c r="O139" s="15">
        <f t="shared" si="35"/>
        <v>-0.32653694876693823</v>
      </c>
      <c r="P139" s="15">
        <f t="shared" si="35"/>
        <v>-0.26622694583186113</v>
      </c>
      <c r="Q139" s="15">
        <f t="shared" si="35"/>
        <v>-0.17416589825776055</v>
      </c>
      <c r="R139" s="15">
        <f t="shared" si="35"/>
        <v>-9.4710727630429731E-2</v>
      </c>
      <c r="S139" s="20">
        <f t="shared" si="35"/>
        <v>-1.1502561729130454E-2</v>
      </c>
      <c r="T139" s="15">
        <f t="shared" si="35"/>
        <v>3.9189614592452598E-2</v>
      </c>
      <c r="U139" s="15">
        <f t="shared" si="35"/>
        <v>0.34334267252195089</v>
      </c>
      <c r="V139" s="15">
        <f t="shared" si="35"/>
        <v>0.3179965843611593</v>
      </c>
      <c r="W139" s="15">
        <f t="shared" si="35"/>
        <v>8.9881790914035642E-2</v>
      </c>
      <c r="X139" s="15">
        <f t="shared" si="35"/>
        <v>0.2419583198787848</v>
      </c>
      <c r="Y139" s="15">
        <f t="shared" si="35"/>
        <v>0.19126614355720176</v>
      </c>
      <c r="Z139" s="15">
        <f t="shared" si="35"/>
        <v>0.2419583198787848</v>
      </c>
      <c r="AA139" s="15">
        <f t="shared" si="35"/>
        <v>0.3179965843611593</v>
      </c>
      <c r="AB139" s="15">
        <f t="shared" si="35"/>
        <v>0.36868876068274248</v>
      </c>
      <c r="AC139" s="15">
        <f t="shared" si="35"/>
        <v>0.52076528964749147</v>
      </c>
      <c r="AD139" s="15">
        <f t="shared" si="35"/>
        <v>0.74888008309461529</v>
      </c>
      <c r="AE139" s="15">
        <f t="shared" si="35"/>
        <v>0.69818790677303244</v>
      </c>
      <c r="AF139" s="15">
        <f t="shared" si="35"/>
        <v>0.49541920148670021</v>
      </c>
      <c r="AG139" s="15">
        <f t="shared" si="35"/>
        <v>0.52076528964749147</v>
      </c>
      <c r="AH139" s="15">
        <f t="shared" si="35"/>
        <v>0.29265049620036798</v>
      </c>
      <c r="AI139" s="21">
        <f t="shared" si="35"/>
        <v>0.26730440803957639</v>
      </c>
      <c r="AJ139" s="21">
        <f t="shared" si="35"/>
        <v>6.453570275324419E-2</v>
      </c>
      <c r="AK139" s="21">
        <f t="shared" si="35"/>
        <v>3.9189614592452598E-2</v>
      </c>
      <c r="AL139" s="21">
        <f t="shared" si="35"/>
        <v>-6.2194738050713502E-2</v>
      </c>
    </row>
    <row r="140" spans="1:38" x14ac:dyDescent="0.4">
      <c r="A140" s="16" t="s">
        <v>27</v>
      </c>
      <c r="D140" s="10"/>
      <c r="E140" s="17">
        <f t="shared" ref="E140:AL141" si="36">(E138-D138)/D138</f>
        <v>0.19978445686628055</v>
      </c>
      <c r="F140" s="17">
        <f t="shared" si="36"/>
        <v>-0.4214939217611598</v>
      </c>
      <c r="G140" s="17">
        <f t="shared" si="36"/>
        <v>-0.20508643484694278</v>
      </c>
      <c r="H140" s="17">
        <f t="shared" si="36"/>
        <v>-0.16068619740464013</v>
      </c>
      <c r="I140" s="17">
        <f t="shared" si="36"/>
        <v>0.42166418084043727</v>
      </c>
      <c r="J140" s="17">
        <f t="shared" si="36"/>
        <v>0.11318094598631878</v>
      </c>
      <c r="K140" s="17">
        <f t="shared" si="36"/>
        <v>3.0413703563056421E-2</v>
      </c>
      <c r="L140" s="17">
        <f t="shared" si="36"/>
        <v>2.5246934547744099E-2</v>
      </c>
      <c r="M140" s="17">
        <f t="shared" si="36"/>
        <v>-0.1562180497231834</v>
      </c>
      <c r="N140" s="17">
        <f t="shared" si="36"/>
        <v>-5.4324264028323507E-2</v>
      </c>
      <c r="O140" s="17">
        <f t="shared" si="36"/>
        <v>9.0141755776021626E-2</v>
      </c>
      <c r="P140" s="17">
        <f t="shared" si="36"/>
        <v>8.9552059054544844E-2</v>
      </c>
      <c r="Q140" s="17">
        <f t="shared" si="36"/>
        <v>0.12546256237014319</v>
      </c>
      <c r="R140" s="17">
        <f t="shared" si="36"/>
        <v>9.6212024254879333E-2</v>
      </c>
      <c r="S140" s="17">
        <f t="shared" si="36"/>
        <v>9.1913345756880718E-2</v>
      </c>
      <c r="T140" s="17">
        <f t="shared" si="36"/>
        <v>5.128205128205128E-2</v>
      </c>
      <c r="U140" s="17">
        <f t="shared" si="36"/>
        <v>0.29268292682926828</v>
      </c>
      <c r="V140" s="17">
        <f t="shared" si="36"/>
        <v>-1.8867924528301938E-2</v>
      </c>
      <c r="W140" s="17">
        <f t="shared" si="36"/>
        <v>-0.17307692307692302</v>
      </c>
      <c r="X140" s="17">
        <f t="shared" si="36"/>
        <v>0.13953488372093023</v>
      </c>
      <c r="Y140" s="17">
        <f t="shared" si="36"/>
        <v>-4.0816326530612242E-2</v>
      </c>
      <c r="Z140" s="17">
        <f t="shared" si="36"/>
        <v>4.2553191489361701E-2</v>
      </c>
      <c r="AA140" s="17">
        <f t="shared" si="36"/>
        <v>6.122448979591831E-2</v>
      </c>
      <c r="AB140" s="17">
        <f t="shared" si="36"/>
        <v>3.8461538461538568E-2</v>
      </c>
      <c r="AC140" s="17">
        <f t="shared" si="36"/>
        <v>0.11111111111111099</v>
      </c>
      <c r="AD140" s="17">
        <f t="shared" si="36"/>
        <v>0.15000000000000005</v>
      </c>
      <c r="AE140" s="17">
        <f t="shared" si="36"/>
        <v>-2.8985507246376732E-2</v>
      </c>
      <c r="AF140" s="17">
        <f t="shared" si="36"/>
        <v>-0.11940298507462685</v>
      </c>
      <c r="AG140" s="17">
        <f t="shared" si="36"/>
        <v>1.6949152542372743E-2</v>
      </c>
      <c r="AH140" s="22">
        <f t="shared" si="36"/>
        <v>-0.14999999999999986</v>
      </c>
      <c r="AI140" s="23">
        <f t="shared" si="36"/>
        <v>-1.960784313725495E-2</v>
      </c>
      <c r="AJ140" s="23">
        <f t="shared" si="36"/>
        <v>-0.15999999999999998</v>
      </c>
      <c r="AK140" s="23">
        <f t="shared" si="36"/>
        <v>-2.3809523809523871E-2</v>
      </c>
      <c r="AL140" s="23">
        <f t="shared" si="36"/>
        <v>-9.7560975609756087E-2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  <c r="AJ141" s="23">
        <f t="shared" si="36"/>
        <v>-0.75856850537350962</v>
      </c>
    </row>
    <row r="142" spans="1:38" x14ac:dyDescent="0.4">
      <c r="A142" s="2" t="s">
        <v>98</v>
      </c>
      <c r="B142" s="2" t="s">
        <v>99</v>
      </c>
      <c r="D142" s="2">
        <v>3.9453820000000001E-4</v>
      </c>
      <c r="E142" s="2">
        <v>4.7336079999999998E-4</v>
      </c>
      <c r="F142" s="2">
        <v>2.7384209999999998E-4</v>
      </c>
      <c r="G142" s="2">
        <v>2.1768079999999999E-4</v>
      </c>
      <c r="H142" s="2">
        <v>1.8270250000000001E-4</v>
      </c>
      <c r="I142" s="2">
        <v>2.5974160000000001E-4</v>
      </c>
      <c r="J142" s="2">
        <v>2.8913940000000003E-4</v>
      </c>
      <c r="K142" s="2">
        <v>2.9793320000000002E-4</v>
      </c>
      <c r="L142" s="2">
        <v>3.0545509999999998E-4</v>
      </c>
      <c r="M142" s="2">
        <v>2.5773750000000002E-4</v>
      </c>
      <c r="N142" s="2">
        <v>2.4373609999999999E-4</v>
      </c>
      <c r="O142" s="2">
        <v>2.6570689999999998E-4</v>
      </c>
      <c r="P142" s="2">
        <v>2.8950150000000001E-4</v>
      </c>
      <c r="Q142" s="2">
        <v>3.2582310000000002E-4</v>
      </c>
      <c r="R142" s="2">
        <v>3.571712E-4</v>
      </c>
      <c r="S142" s="2">
        <v>3.8999999999999999E-4</v>
      </c>
      <c r="T142" s="2">
        <v>4.0999999999999999E-4</v>
      </c>
      <c r="U142" s="2">
        <v>5.2999999999999998E-4</v>
      </c>
      <c r="V142" s="2">
        <v>5.1999999999999995E-4</v>
      </c>
      <c r="W142" s="2">
        <v>4.2999999999999999E-4</v>
      </c>
      <c r="X142" s="2">
        <v>4.8999999999999998E-4</v>
      </c>
      <c r="Y142" s="2">
        <v>4.6999999999999999E-4</v>
      </c>
      <c r="Z142" s="2">
        <v>4.8999999999999998E-4</v>
      </c>
      <c r="AA142" s="2">
        <v>5.1999999999999995E-4</v>
      </c>
      <c r="AB142" s="2">
        <v>5.4000000000000001E-4</v>
      </c>
      <c r="AC142" s="2">
        <v>5.9999999999999995E-4</v>
      </c>
      <c r="AD142" s="2">
        <v>6.8999999999999997E-4</v>
      </c>
      <c r="AE142" s="2">
        <v>6.7000000000000002E-4</v>
      </c>
      <c r="AF142" s="2">
        <v>5.9000000000000003E-4</v>
      </c>
      <c r="AG142" s="2">
        <v>5.9999999999999995E-4</v>
      </c>
      <c r="AH142" s="2">
        <v>5.1000000000000004E-4</v>
      </c>
      <c r="AI142" s="28">
        <v>5.0000000000000001E-4</v>
      </c>
      <c r="AJ142" s="2">
        <v>4.2000000000000002E-4</v>
      </c>
      <c r="AK142" s="2">
        <v>4.0999999999999999E-4</v>
      </c>
      <c r="AL142" s="2">
        <v>3.6999999999999999E-4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3.9573699999999997E-5</v>
      </c>
      <c r="E145" s="10">
        <f t="shared" si="37"/>
        <v>4.0429999999999997E-5</v>
      </c>
      <c r="F145" s="10">
        <f t="shared" si="37"/>
        <v>2.8285399999999999E-5</v>
      </c>
      <c r="G145" s="10">
        <f t="shared" si="37"/>
        <v>1.9979E-5</v>
      </c>
      <c r="H145" s="10">
        <f t="shared" si="37"/>
        <v>1.3496099999999999E-5</v>
      </c>
      <c r="I145" s="10">
        <f t="shared" si="37"/>
        <v>1.7314500000000002E-5</v>
      </c>
      <c r="J145" s="10">
        <f t="shared" si="37"/>
        <v>1.9020100000000001E-5</v>
      </c>
      <c r="K145" s="10">
        <f t="shared" si="37"/>
        <v>2.37635E-5</v>
      </c>
      <c r="L145" s="10">
        <f t="shared" si="37"/>
        <v>2.84114E-5</v>
      </c>
      <c r="M145" s="10">
        <f t="shared" si="37"/>
        <v>3.0990800000000002E-5</v>
      </c>
      <c r="N145" s="10">
        <f t="shared" si="37"/>
        <v>3.1338099999999997E-5</v>
      </c>
      <c r="O145" s="10">
        <f t="shared" si="37"/>
        <v>4.2249400000000002E-5</v>
      </c>
      <c r="P145" s="10">
        <f t="shared" si="37"/>
        <v>5.1996999999999997E-5</v>
      </c>
      <c r="Q145" s="10">
        <f t="shared" si="37"/>
        <v>6.0121799999999998E-5</v>
      </c>
      <c r="R145" s="10">
        <f t="shared" si="37"/>
        <v>8.3092500000000004E-5</v>
      </c>
      <c r="S145" s="10">
        <f t="shared" si="37"/>
        <v>8.6000000000000003E-5</v>
      </c>
      <c r="T145" s="10">
        <f t="shared" si="37"/>
        <v>1E-4</v>
      </c>
      <c r="U145" s="10">
        <f t="shared" si="37"/>
        <v>1.2999999999999999E-4</v>
      </c>
      <c r="V145" s="10">
        <f t="shared" si="37"/>
        <v>1.4999999999999999E-4</v>
      </c>
      <c r="W145" s="10">
        <f t="shared" si="37"/>
        <v>1.1E-4</v>
      </c>
      <c r="X145" s="10">
        <f t="shared" si="37"/>
        <v>1.3999999999999999E-4</v>
      </c>
      <c r="Y145" s="10">
        <f t="shared" si="37"/>
        <v>1.4999999999999999E-4</v>
      </c>
      <c r="Z145" s="10">
        <f t="shared" si="37"/>
        <v>1.4999999999999999E-4</v>
      </c>
      <c r="AA145" s="10">
        <f t="shared" si="37"/>
        <v>1.4999999999999999E-4</v>
      </c>
      <c r="AB145" s="10">
        <f t="shared" si="37"/>
        <v>1.8000000000000001E-4</v>
      </c>
      <c r="AC145" s="10">
        <f t="shared" si="37"/>
        <v>1.9000000000000001E-4</v>
      </c>
      <c r="AD145" s="10">
        <f t="shared" si="37"/>
        <v>1.8000000000000001E-4</v>
      </c>
      <c r="AE145" s="10">
        <f t="shared" si="37"/>
        <v>1.8000000000000001E-4</v>
      </c>
      <c r="AF145" s="10">
        <f t="shared" si="37"/>
        <v>1.9000000000000001E-4</v>
      </c>
      <c r="AG145" s="10">
        <f t="shared" si="37"/>
        <v>1.9000000000000001E-4</v>
      </c>
      <c r="AH145" s="10">
        <f t="shared" si="37"/>
        <v>1.6000000000000001E-4</v>
      </c>
      <c r="AI145" s="27">
        <f t="shared" si="37"/>
        <v>1.6000000000000001E-4</v>
      </c>
      <c r="AJ145" s="27">
        <f t="shared" si="37"/>
        <v>1.2E-4</v>
      </c>
      <c r="AK145" s="27">
        <f t="shared" si="37"/>
        <v>1.2999999999999999E-4</v>
      </c>
      <c r="AL145" s="27">
        <f t="shared" si="37"/>
        <v>7.2000000000000002E-5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2.1638108137475159E-2</v>
      </c>
      <c r="F146" s="15">
        <f t="shared" si="38"/>
        <v>-0.28524752550304872</v>
      </c>
      <c r="G146" s="15">
        <f t="shared" si="38"/>
        <v>-0.49514450253577497</v>
      </c>
      <c r="H146" s="15">
        <f t="shared" si="38"/>
        <v>-0.65896289707558298</v>
      </c>
      <c r="I146" s="15">
        <f t="shared" si="38"/>
        <v>-0.56247457275918089</v>
      </c>
      <c r="J146" s="15">
        <f t="shared" si="38"/>
        <v>-0.51937524163775428</v>
      </c>
      <c r="K146" s="15">
        <f t="shared" si="38"/>
        <v>-0.39951280774858045</v>
      </c>
      <c r="L146" s="15">
        <f t="shared" si="38"/>
        <v>-0.28206359273962245</v>
      </c>
      <c r="M146" s="15">
        <f t="shared" si="38"/>
        <v>-0.21688394059691149</v>
      </c>
      <c r="N146" s="15">
        <f t="shared" si="38"/>
        <v>-0.2081079100513725</v>
      </c>
      <c r="O146" s="15">
        <f t="shared" si="38"/>
        <v>6.7613086469043987E-2</v>
      </c>
      <c r="P146" s="15">
        <f t="shared" si="38"/>
        <v>0.31392818968153097</v>
      </c>
      <c r="Q146" s="15">
        <f t="shared" si="38"/>
        <v>0.51923626044570015</v>
      </c>
      <c r="R146" s="15">
        <f t="shared" si="38"/>
        <v>1.099689945595181</v>
      </c>
      <c r="S146" s="20">
        <f t="shared" si="38"/>
        <v>1.173160457576623</v>
      </c>
      <c r="T146" s="15">
        <f t="shared" si="38"/>
        <v>1.5269307646239805</v>
      </c>
      <c r="U146" s="15">
        <f t="shared" si="38"/>
        <v>2.2850099940111743</v>
      </c>
      <c r="V146" s="15">
        <f t="shared" si="38"/>
        <v>2.7903961469359704</v>
      </c>
      <c r="W146" s="15">
        <f t="shared" si="38"/>
        <v>1.7796238410863783</v>
      </c>
      <c r="X146" s="15">
        <f t="shared" si="38"/>
        <v>2.5377030704735724</v>
      </c>
      <c r="Y146" s="15">
        <f t="shared" si="38"/>
        <v>2.7903961469359704</v>
      </c>
      <c r="Z146" s="15">
        <f t="shared" si="38"/>
        <v>2.7903961469359704</v>
      </c>
      <c r="AA146" s="15">
        <f t="shared" si="38"/>
        <v>2.7903961469359704</v>
      </c>
      <c r="AB146" s="15">
        <f t="shared" si="38"/>
        <v>3.5484753763231649</v>
      </c>
      <c r="AC146" s="15">
        <f t="shared" si="38"/>
        <v>3.8011684527855629</v>
      </c>
      <c r="AD146" s="15">
        <f t="shared" si="38"/>
        <v>3.5484753763231649</v>
      </c>
      <c r="AE146" s="15">
        <f t="shared" si="38"/>
        <v>3.5484753763231649</v>
      </c>
      <c r="AF146" s="15">
        <f t="shared" si="38"/>
        <v>3.8011684527855629</v>
      </c>
      <c r="AG146" s="15">
        <f t="shared" si="38"/>
        <v>3.8011684527855629</v>
      </c>
      <c r="AH146" s="15">
        <f t="shared" si="38"/>
        <v>3.0430892233983688</v>
      </c>
      <c r="AI146" s="21">
        <f t="shared" si="38"/>
        <v>3.0430892233983688</v>
      </c>
      <c r="AJ146" s="21">
        <f t="shared" si="38"/>
        <v>2.0323169175487763</v>
      </c>
      <c r="AK146" s="21">
        <f t="shared" si="38"/>
        <v>2.2850099940111743</v>
      </c>
      <c r="AL146" s="21">
        <f t="shared" si="38"/>
        <v>0.81939015052926589</v>
      </c>
    </row>
    <row r="147" spans="1:38" x14ac:dyDescent="0.4">
      <c r="A147" s="16" t="s">
        <v>27</v>
      </c>
      <c r="D147" s="10"/>
      <c r="E147" s="17">
        <f t="shared" ref="E147:AL147" si="39">(E145-D145)/D145</f>
        <v>2.1638108137475159E-2</v>
      </c>
      <c r="F147" s="17">
        <f t="shared" si="39"/>
        <v>-0.30038585209003216</v>
      </c>
      <c r="G147" s="17">
        <f t="shared" si="39"/>
        <v>-0.29366386899248376</v>
      </c>
      <c r="H147" s="17">
        <f t="shared" si="39"/>
        <v>-0.32448570999549531</v>
      </c>
      <c r="I147" s="17">
        <f t="shared" si="39"/>
        <v>0.28292617867383929</v>
      </c>
      <c r="J147" s="17">
        <f t="shared" si="39"/>
        <v>9.8507031678650797E-2</v>
      </c>
      <c r="K147" s="17">
        <f t="shared" si="39"/>
        <v>0.2493888044752656</v>
      </c>
      <c r="L147" s="17">
        <f t="shared" si="39"/>
        <v>0.19558987522881729</v>
      </c>
      <c r="M147" s="17">
        <f t="shared" si="39"/>
        <v>9.0787500791935663E-2</v>
      </c>
      <c r="N147" s="17">
        <f t="shared" si="39"/>
        <v>1.1206551621771487E-2</v>
      </c>
      <c r="O147" s="17">
        <f t="shared" si="39"/>
        <v>0.34818001091323358</v>
      </c>
      <c r="P147" s="17">
        <f t="shared" si="39"/>
        <v>0.23071570247151424</v>
      </c>
      <c r="Q147" s="17">
        <f t="shared" si="39"/>
        <v>0.15625516856741736</v>
      </c>
      <c r="R147" s="17">
        <f t="shared" si="39"/>
        <v>0.38206939911978699</v>
      </c>
      <c r="S147" s="17">
        <f t="shared" si="39"/>
        <v>3.4991124349369664E-2</v>
      </c>
      <c r="T147" s="17">
        <f t="shared" si="39"/>
        <v>0.16279069767441862</v>
      </c>
      <c r="U147" s="17">
        <f t="shared" si="39"/>
        <v>0.29999999999999982</v>
      </c>
      <c r="V147" s="17">
        <f t="shared" si="39"/>
        <v>0.15384615384615385</v>
      </c>
      <c r="W147" s="17">
        <f t="shared" si="39"/>
        <v>-0.26666666666666655</v>
      </c>
      <c r="X147" s="17">
        <f t="shared" si="39"/>
        <v>0.2727272727272726</v>
      </c>
      <c r="Y147" s="17">
        <f t="shared" si="39"/>
        <v>7.1428571428571425E-2</v>
      </c>
      <c r="Z147" s="17">
        <f t="shared" si="39"/>
        <v>0</v>
      </c>
      <c r="AA147" s="17">
        <f t="shared" si="39"/>
        <v>0</v>
      </c>
      <c r="AB147" s="17">
        <f t="shared" si="39"/>
        <v>0.20000000000000018</v>
      </c>
      <c r="AC147" s="17">
        <f t="shared" si="39"/>
        <v>5.5555555555555546E-2</v>
      </c>
      <c r="AD147" s="17">
        <f t="shared" si="39"/>
        <v>-5.2631578947368411E-2</v>
      </c>
      <c r="AE147" s="17">
        <f t="shared" si="39"/>
        <v>0</v>
      </c>
      <c r="AF147" s="17">
        <f t="shared" si="39"/>
        <v>5.5555555555555546E-2</v>
      </c>
      <c r="AG147" s="17">
        <f t="shared" si="39"/>
        <v>0</v>
      </c>
      <c r="AH147" s="22">
        <f t="shared" si="39"/>
        <v>-0.15789473684210525</v>
      </c>
      <c r="AI147" s="23">
        <f t="shared" si="39"/>
        <v>0</v>
      </c>
      <c r="AJ147" s="23">
        <f t="shared" si="39"/>
        <v>-0.25000000000000006</v>
      </c>
      <c r="AK147" s="23">
        <f t="shared" si="39"/>
        <v>8.3333333333333218E-2</v>
      </c>
      <c r="AL147" s="23">
        <f t="shared" si="39"/>
        <v>-0.44615384615384607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3.9573699999999997E-5</v>
      </c>
      <c r="E149" s="2">
        <v>4.0429999999999997E-5</v>
      </c>
      <c r="F149" s="2">
        <v>2.8285399999999999E-5</v>
      </c>
      <c r="G149" s="2">
        <v>1.9979E-5</v>
      </c>
      <c r="H149" s="2">
        <v>1.3496099999999999E-5</v>
      </c>
      <c r="I149" s="2">
        <v>1.7314500000000002E-5</v>
      </c>
      <c r="J149" s="2">
        <v>1.9020100000000001E-5</v>
      </c>
      <c r="K149" s="2">
        <v>2.37635E-5</v>
      </c>
      <c r="L149" s="2">
        <v>2.84114E-5</v>
      </c>
      <c r="M149" s="2">
        <v>3.0990800000000002E-5</v>
      </c>
      <c r="N149" s="2">
        <v>3.1338099999999997E-5</v>
      </c>
      <c r="O149" s="2">
        <v>4.2249400000000002E-5</v>
      </c>
      <c r="P149" s="2">
        <v>5.1996999999999997E-5</v>
      </c>
      <c r="Q149" s="2">
        <v>6.0121799999999998E-5</v>
      </c>
      <c r="R149" s="2">
        <v>8.3092500000000004E-5</v>
      </c>
      <c r="S149" s="2">
        <v>8.6000000000000003E-5</v>
      </c>
      <c r="T149" s="2">
        <v>1E-4</v>
      </c>
      <c r="U149" s="2">
        <v>1.2999999999999999E-4</v>
      </c>
      <c r="V149" s="2">
        <v>1.4999999999999999E-4</v>
      </c>
      <c r="W149" s="2">
        <v>1.1E-4</v>
      </c>
      <c r="X149" s="2">
        <v>1.3999999999999999E-4</v>
      </c>
      <c r="Y149" s="2">
        <v>1.4999999999999999E-4</v>
      </c>
      <c r="Z149" s="2">
        <v>1.4999999999999999E-4</v>
      </c>
      <c r="AA149" s="2">
        <v>1.4999999999999999E-4</v>
      </c>
      <c r="AB149" s="2">
        <v>1.8000000000000001E-4</v>
      </c>
      <c r="AC149" s="2">
        <v>1.9000000000000001E-4</v>
      </c>
      <c r="AD149" s="2">
        <v>1.8000000000000001E-4</v>
      </c>
      <c r="AE149" s="2">
        <v>1.8000000000000001E-4</v>
      </c>
      <c r="AF149" s="2">
        <v>1.9000000000000001E-4</v>
      </c>
      <c r="AG149" s="2">
        <v>1.9000000000000001E-4</v>
      </c>
      <c r="AH149" s="2">
        <v>1.6000000000000001E-4</v>
      </c>
      <c r="AI149" s="28">
        <v>1.6000000000000001E-4</v>
      </c>
      <c r="AJ149" s="2">
        <v>1.2E-4</v>
      </c>
      <c r="AK149" s="2">
        <v>1.2999999999999999E-4</v>
      </c>
      <c r="AL149" s="2">
        <v>7.2000000000000002E-5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2.1697900000000001E-5</v>
      </c>
      <c r="E152" s="10">
        <f t="shared" si="40"/>
        <v>1.82796E-5</v>
      </c>
      <c r="F152" s="10">
        <f t="shared" si="40"/>
        <v>1.2014800000000001E-5</v>
      </c>
      <c r="G152" s="10">
        <f t="shared" si="40"/>
        <v>9.4660000000000005E-6</v>
      </c>
      <c r="H152" s="10">
        <f t="shared" si="40"/>
        <v>6.9318999999999996E-6</v>
      </c>
      <c r="I152" s="10">
        <f t="shared" si="40"/>
        <v>1.0537700000000001E-5</v>
      </c>
      <c r="J152" s="10">
        <f t="shared" si="40"/>
        <v>1.27715E-5</v>
      </c>
      <c r="K152" s="10">
        <f t="shared" si="40"/>
        <v>1.1748399999999999E-5</v>
      </c>
      <c r="L152" s="10">
        <f t="shared" si="40"/>
        <v>1.09922E-5</v>
      </c>
      <c r="M152" s="10">
        <f t="shared" si="40"/>
        <v>9.9769999999999995E-6</v>
      </c>
      <c r="N152" s="10">
        <f t="shared" si="40"/>
        <v>1.07948E-5</v>
      </c>
      <c r="O152" s="10">
        <f t="shared" si="40"/>
        <v>1.15896E-5</v>
      </c>
      <c r="P152" s="10">
        <f t="shared" si="40"/>
        <v>1.13378E-5</v>
      </c>
      <c r="Q152" s="10">
        <f t="shared" si="40"/>
        <v>1.24578E-5</v>
      </c>
      <c r="R152" s="10">
        <f t="shared" si="40"/>
        <v>1.6039899999999999E-5</v>
      </c>
      <c r="S152" s="10">
        <f t="shared" si="40"/>
        <v>1.5999999999999999E-5</v>
      </c>
      <c r="T152" s="10">
        <f t="shared" si="40"/>
        <v>1.7E-5</v>
      </c>
      <c r="U152" s="10">
        <f t="shared" si="40"/>
        <v>2.6999999999999999E-5</v>
      </c>
      <c r="V152" s="10">
        <f t="shared" si="40"/>
        <v>2.4000000000000001E-5</v>
      </c>
      <c r="W152" s="10">
        <f t="shared" si="40"/>
        <v>2.0999999999999999E-5</v>
      </c>
      <c r="X152" s="10">
        <f t="shared" si="40"/>
        <v>2.6999999999999999E-5</v>
      </c>
      <c r="Y152" s="10">
        <f t="shared" si="40"/>
        <v>2.9E-5</v>
      </c>
      <c r="Z152" s="10">
        <f t="shared" si="40"/>
        <v>3.1000000000000001E-5</v>
      </c>
      <c r="AA152" s="10">
        <f t="shared" si="40"/>
        <v>3.3000000000000003E-5</v>
      </c>
      <c r="AB152" s="10">
        <f t="shared" si="40"/>
        <v>3.8999999999999999E-5</v>
      </c>
      <c r="AC152" s="10">
        <f t="shared" si="40"/>
        <v>4.1E-5</v>
      </c>
      <c r="AD152" s="10">
        <f t="shared" si="40"/>
        <v>4.0000000000000003E-5</v>
      </c>
      <c r="AE152" s="10">
        <f t="shared" si="40"/>
        <v>4.5000000000000003E-5</v>
      </c>
      <c r="AF152" s="10">
        <f t="shared" si="40"/>
        <v>4.6E-5</v>
      </c>
      <c r="AG152" s="10">
        <f t="shared" si="40"/>
        <v>4.6E-5</v>
      </c>
      <c r="AH152" s="10">
        <f t="shared" si="40"/>
        <v>4.0000000000000003E-5</v>
      </c>
      <c r="AI152" s="27">
        <f t="shared" si="40"/>
        <v>3.6000000000000001E-5</v>
      </c>
      <c r="AJ152" s="27">
        <f t="shared" si="40"/>
        <v>2.1999999999999999E-5</v>
      </c>
      <c r="AK152" s="27">
        <f t="shared" si="40"/>
        <v>2.3E-5</v>
      </c>
      <c r="AL152" s="27">
        <f t="shared" si="40"/>
        <v>2.4000000000000001E-5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-0.15754059148581201</v>
      </c>
      <c r="F153" s="15">
        <f t="shared" si="41"/>
        <v>-0.44626899377359097</v>
      </c>
      <c r="G153" s="15">
        <f t="shared" si="41"/>
        <v>-0.56373658280294403</v>
      </c>
      <c r="H153" s="15">
        <f t="shared" si="41"/>
        <v>-0.68052668691440188</v>
      </c>
      <c r="I153" s="15">
        <f t="shared" si="41"/>
        <v>-0.5143447061697215</v>
      </c>
      <c r="J153" s="15">
        <f t="shared" si="41"/>
        <v>-0.41139465109526735</v>
      </c>
      <c r="K153" s="15">
        <f t="shared" si="41"/>
        <v>-0.45854667963259121</v>
      </c>
      <c r="L153" s="15">
        <f t="shared" si="41"/>
        <v>-0.49339797860622459</v>
      </c>
      <c r="M153" s="15">
        <f t="shared" si="41"/>
        <v>-0.54018591660944149</v>
      </c>
      <c r="N153" s="15">
        <f t="shared" si="41"/>
        <v>-0.5024956332179612</v>
      </c>
      <c r="O153" s="15">
        <f t="shared" si="41"/>
        <v>-0.46586536024223546</v>
      </c>
      <c r="P153" s="15">
        <f t="shared" si="41"/>
        <v>-0.47747016992427843</v>
      </c>
      <c r="Q153" s="15">
        <f t="shared" si="41"/>
        <v>-0.42585227141797138</v>
      </c>
      <c r="R153" s="15">
        <f t="shared" si="41"/>
        <v>-0.26076256227561201</v>
      </c>
      <c r="S153" s="20">
        <f t="shared" si="41"/>
        <v>-0.2626014499098992</v>
      </c>
      <c r="T153" s="15">
        <f t="shared" si="41"/>
        <v>-0.21651404052926784</v>
      </c>
      <c r="U153" s="15">
        <f t="shared" si="41"/>
        <v>0.24436005327704513</v>
      </c>
      <c r="V153" s="15">
        <f t="shared" si="41"/>
        <v>0.1060978251351513</v>
      </c>
      <c r="W153" s="15">
        <f t="shared" si="41"/>
        <v>-3.2164403006742691E-2</v>
      </c>
      <c r="X153" s="15">
        <f t="shared" si="41"/>
        <v>0.24436005327704513</v>
      </c>
      <c r="Y153" s="15">
        <f t="shared" si="41"/>
        <v>0.33653487203830779</v>
      </c>
      <c r="Z153" s="15">
        <f t="shared" si="41"/>
        <v>0.42870969079957044</v>
      </c>
      <c r="AA153" s="15">
        <f t="shared" si="41"/>
        <v>0.5208845095608331</v>
      </c>
      <c r="AB153" s="15">
        <f t="shared" si="41"/>
        <v>0.79740896584462073</v>
      </c>
      <c r="AC153" s="15">
        <f t="shared" si="41"/>
        <v>0.8895837846058835</v>
      </c>
      <c r="AD153" s="15">
        <f t="shared" si="41"/>
        <v>0.84349637522525223</v>
      </c>
      <c r="AE153" s="15">
        <f t="shared" si="41"/>
        <v>1.0739334221284087</v>
      </c>
      <c r="AF153" s="15">
        <f t="shared" si="41"/>
        <v>1.1200208315090399</v>
      </c>
      <c r="AG153" s="15">
        <f t="shared" si="41"/>
        <v>1.1200208315090399</v>
      </c>
      <c r="AH153" s="15">
        <f t="shared" si="41"/>
        <v>0.84349637522525223</v>
      </c>
      <c r="AI153" s="21">
        <f t="shared" si="41"/>
        <v>0.65914673770272691</v>
      </c>
      <c r="AJ153" s="21">
        <f t="shared" si="41"/>
        <v>1.392300637388864E-2</v>
      </c>
      <c r="AK153" s="21">
        <f t="shared" si="41"/>
        <v>6.0010415754519972E-2</v>
      </c>
      <c r="AL153" s="21">
        <f t="shared" si="41"/>
        <v>0.1060978251351513</v>
      </c>
    </row>
    <row r="154" spans="1:38" x14ac:dyDescent="0.4">
      <c r="A154" s="16" t="s">
        <v>27</v>
      </c>
      <c r="D154" s="10"/>
      <c r="E154" s="17">
        <f t="shared" ref="E154:AL154" si="42">(E152-D152)/D152</f>
        <v>-0.15754059148581201</v>
      </c>
      <c r="F154" s="17">
        <f t="shared" si="42"/>
        <v>-0.34272084728331031</v>
      </c>
      <c r="G154" s="17">
        <f t="shared" si="42"/>
        <v>-0.21213836268602057</v>
      </c>
      <c r="H154" s="17">
        <f t="shared" si="42"/>
        <v>-0.26770547221635332</v>
      </c>
      <c r="I154" s="17">
        <f t="shared" si="42"/>
        <v>0.52017484383790902</v>
      </c>
      <c r="J154" s="17">
        <f t="shared" si="42"/>
        <v>0.21198174174630124</v>
      </c>
      <c r="K154" s="17">
        <f t="shared" si="42"/>
        <v>-8.0108053086951445E-2</v>
      </c>
      <c r="L154" s="17">
        <f t="shared" si="42"/>
        <v>-6.436621156923493E-2</v>
      </c>
      <c r="M154" s="17">
        <f t="shared" si="42"/>
        <v>-9.2356398173250129E-2</v>
      </c>
      <c r="N154" s="17">
        <f t="shared" si="42"/>
        <v>8.1968527613511172E-2</v>
      </c>
      <c r="O154" s="17">
        <f t="shared" si="42"/>
        <v>7.3628043131878276E-2</v>
      </c>
      <c r="P154" s="17">
        <f t="shared" si="42"/>
        <v>-2.1726375371022285E-2</v>
      </c>
      <c r="Q154" s="17">
        <f t="shared" si="42"/>
        <v>9.8784596658963775E-2</v>
      </c>
      <c r="R154" s="17">
        <f t="shared" si="42"/>
        <v>0.28753873075502889</v>
      </c>
      <c r="S154" s="17">
        <f t="shared" si="42"/>
        <v>-2.4875466804655517E-3</v>
      </c>
      <c r="T154" s="17">
        <f t="shared" si="42"/>
        <v>6.2500000000000042E-2</v>
      </c>
      <c r="U154" s="17">
        <f t="shared" si="42"/>
        <v>0.58823529411764697</v>
      </c>
      <c r="V154" s="17">
        <f t="shared" si="42"/>
        <v>-0.11111111111111105</v>
      </c>
      <c r="W154" s="17">
        <f t="shared" si="42"/>
        <v>-0.12500000000000008</v>
      </c>
      <c r="X154" s="17">
        <f t="shared" si="42"/>
        <v>0.28571428571428575</v>
      </c>
      <c r="Y154" s="17">
        <f t="shared" si="42"/>
        <v>7.4074074074074125E-2</v>
      </c>
      <c r="Z154" s="17">
        <f t="shared" si="42"/>
        <v>6.8965517241379351E-2</v>
      </c>
      <c r="AA154" s="17">
        <f t="shared" si="42"/>
        <v>6.4516129032258104E-2</v>
      </c>
      <c r="AB154" s="17">
        <f t="shared" si="42"/>
        <v>0.18181818181818171</v>
      </c>
      <c r="AC154" s="17">
        <f t="shared" si="42"/>
        <v>5.1282051282051315E-2</v>
      </c>
      <c r="AD154" s="17">
        <f t="shared" si="42"/>
        <v>-2.4390243902438956E-2</v>
      </c>
      <c r="AE154" s="17">
        <f t="shared" si="42"/>
        <v>0.12499999999999997</v>
      </c>
      <c r="AF154" s="17">
        <f t="shared" si="42"/>
        <v>2.2222222222222157E-2</v>
      </c>
      <c r="AG154" s="17">
        <f t="shared" si="42"/>
        <v>0</v>
      </c>
      <c r="AH154" s="22">
        <f t="shared" si="42"/>
        <v>-0.13043478260869559</v>
      </c>
      <c r="AI154" s="23">
        <f t="shared" si="42"/>
        <v>-0.10000000000000005</v>
      </c>
      <c r="AJ154" s="23">
        <f t="shared" si="42"/>
        <v>-0.3888888888888889</v>
      </c>
      <c r="AK154" s="23">
        <f t="shared" si="42"/>
        <v>4.5454545454545484E-2</v>
      </c>
      <c r="AL154" s="23">
        <f t="shared" si="42"/>
        <v>4.3478260869565244E-2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2.1697900000000001E-5</v>
      </c>
      <c r="E156" s="2">
        <v>1.82796E-5</v>
      </c>
      <c r="F156" s="2">
        <v>1.2014800000000001E-5</v>
      </c>
      <c r="G156" s="2">
        <v>9.4660000000000005E-6</v>
      </c>
      <c r="H156" s="2">
        <v>6.9318999999999996E-6</v>
      </c>
      <c r="I156" s="2">
        <v>1.0537700000000001E-5</v>
      </c>
      <c r="J156" s="2">
        <v>1.27715E-5</v>
      </c>
      <c r="K156" s="2">
        <v>1.1748399999999999E-5</v>
      </c>
      <c r="L156" s="2">
        <v>1.09922E-5</v>
      </c>
      <c r="M156" s="2">
        <v>9.9769999999999995E-6</v>
      </c>
      <c r="N156" s="2">
        <v>1.07948E-5</v>
      </c>
      <c r="O156" s="2">
        <v>1.15896E-5</v>
      </c>
      <c r="P156" s="2">
        <v>1.13378E-5</v>
      </c>
      <c r="Q156" s="2">
        <v>1.24578E-5</v>
      </c>
      <c r="R156" s="2">
        <v>1.6039899999999999E-5</v>
      </c>
      <c r="S156" s="2">
        <v>1.5999999999999999E-5</v>
      </c>
      <c r="T156" s="2">
        <v>1.7E-5</v>
      </c>
      <c r="U156" s="2">
        <v>2.6999999999999999E-5</v>
      </c>
      <c r="V156" s="2">
        <v>2.4000000000000001E-5</v>
      </c>
      <c r="W156" s="2">
        <v>2.0999999999999999E-5</v>
      </c>
      <c r="X156" s="2">
        <v>2.6999999999999999E-5</v>
      </c>
      <c r="Y156" s="2">
        <v>2.9E-5</v>
      </c>
      <c r="Z156" s="2">
        <v>3.1000000000000001E-5</v>
      </c>
      <c r="AA156" s="2">
        <v>3.3000000000000003E-5</v>
      </c>
      <c r="AB156" s="2">
        <v>3.8999999999999999E-5</v>
      </c>
      <c r="AC156" s="2">
        <v>4.1E-5</v>
      </c>
      <c r="AD156" s="2">
        <v>4.0000000000000003E-5</v>
      </c>
      <c r="AE156" s="2">
        <v>4.5000000000000003E-5</v>
      </c>
      <c r="AF156" s="2">
        <v>4.6E-5</v>
      </c>
      <c r="AG156" s="2">
        <v>4.6E-5</v>
      </c>
      <c r="AH156" s="2">
        <v>4.0000000000000003E-5</v>
      </c>
      <c r="AI156" s="28">
        <v>3.6000000000000001E-5</v>
      </c>
      <c r="AJ156" s="2">
        <v>2.1999999999999999E-5</v>
      </c>
      <c r="AK156" s="2">
        <v>2.3E-5</v>
      </c>
      <c r="AL156" s="2">
        <v>2.4000000000000001E-5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6.8301E-6</v>
      </c>
      <c r="E159" s="10">
        <f t="shared" si="43"/>
        <v>5.9173000000000001E-6</v>
      </c>
      <c r="F159" s="10">
        <f t="shared" si="43"/>
        <v>4.0551999999999997E-6</v>
      </c>
      <c r="G159" s="10">
        <f t="shared" si="43"/>
        <v>4.1423000000000001E-6</v>
      </c>
      <c r="H159" s="10">
        <f t="shared" si="43"/>
        <v>3.1852E-6</v>
      </c>
      <c r="I159" s="10">
        <f t="shared" si="43"/>
        <v>4.9073999999999998E-6</v>
      </c>
      <c r="J159" s="10">
        <f t="shared" si="43"/>
        <v>4.9385000000000002E-6</v>
      </c>
      <c r="K159" s="10">
        <f t="shared" si="43"/>
        <v>4.5517E-6</v>
      </c>
      <c r="L159" s="10">
        <f t="shared" si="43"/>
        <v>4.1085999999999999E-6</v>
      </c>
      <c r="M159" s="10">
        <f t="shared" si="43"/>
        <v>3.2764000000000001E-6</v>
      </c>
      <c r="N159" s="10">
        <f t="shared" si="43"/>
        <v>2.8963999999999999E-6</v>
      </c>
      <c r="O159" s="10">
        <f t="shared" si="43"/>
        <v>2.7265000000000001E-6</v>
      </c>
      <c r="P159" s="10">
        <f t="shared" si="43"/>
        <v>2.5648E-6</v>
      </c>
      <c r="Q159" s="10">
        <f t="shared" si="43"/>
        <v>1.5705E-6</v>
      </c>
      <c r="R159" s="10">
        <f t="shared" si="43"/>
        <v>1.5325999999999999E-6</v>
      </c>
      <c r="S159" s="10">
        <f t="shared" si="43"/>
        <v>1.3999999999999999E-6</v>
      </c>
      <c r="T159" s="10">
        <f t="shared" si="43"/>
        <v>9.9999999999999995E-7</v>
      </c>
      <c r="U159" s="10">
        <f t="shared" si="43"/>
        <v>1.5999999999999999E-6</v>
      </c>
      <c r="V159" s="10">
        <f t="shared" si="43"/>
        <v>1.7E-6</v>
      </c>
      <c r="W159" s="10">
        <f t="shared" si="43"/>
        <v>1.5999999999999999E-6</v>
      </c>
      <c r="X159" s="10">
        <f t="shared" si="43"/>
        <v>1.3E-6</v>
      </c>
      <c r="Y159" s="10">
        <f t="shared" si="43"/>
        <v>1.1999999999999999E-6</v>
      </c>
      <c r="Z159" s="10">
        <f t="shared" si="43"/>
        <v>1.1000000000000001E-6</v>
      </c>
      <c r="AA159" s="10">
        <f t="shared" si="43"/>
        <v>1.1000000000000001E-6</v>
      </c>
      <c r="AB159" s="10">
        <f t="shared" si="43"/>
        <v>1.5999999999999999E-6</v>
      </c>
      <c r="AC159" s="10">
        <f t="shared" si="43"/>
        <v>1.7999999999999999E-6</v>
      </c>
      <c r="AD159" s="10">
        <f t="shared" si="43"/>
        <v>2.7999999999999999E-6</v>
      </c>
      <c r="AE159" s="10">
        <f t="shared" si="43"/>
        <v>3.0000000000000001E-6</v>
      </c>
      <c r="AF159" s="10">
        <f t="shared" si="43"/>
        <v>2.9000000000000002E-6</v>
      </c>
      <c r="AG159" s="10">
        <f t="shared" si="43"/>
        <v>3.1E-6</v>
      </c>
      <c r="AH159" s="10">
        <f t="shared" si="43"/>
        <v>3.1999999999999999E-6</v>
      </c>
      <c r="AI159" s="27">
        <f t="shared" si="43"/>
        <v>3.0000000000000001E-6</v>
      </c>
      <c r="AJ159" s="27">
        <f t="shared" si="43"/>
        <v>2.7999999999999999E-6</v>
      </c>
      <c r="AK159" s="27">
        <f t="shared" si="43"/>
        <v>3.8E-6</v>
      </c>
      <c r="AL159" s="27">
        <f t="shared" si="43"/>
        <v>6.1999999999999999E-6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-0.13364372410360023</v>
      </c>
      <c r="F160" s="15">
        <f t="shared" si="44"/>
        <v>-0.40627516434605648</v>
      </c>
      <c r="G160" s="15">
        <f t="shared" si="44"/>
        <v>-0.39352278883178871</v>
      </c>
      <c r="H160" s="15">
        <f t="shared" si="44"/>
        <v>-0.53365250874804171</v>
      </c>
      <c r="I160" s="15">
        <f t="shared" si="44"/>
        <v>-0.28150393112838762</v>
      </c>
      <c r="J160" s="15">
        <f t="shared" si="44"/>
        <v>-0.27695055709286831</v>
      </c>
      <c r="K160" s="15">
        <f t="shared" si="44"/>
        <v>-0.33358223159250966</v>
      </c>
      <c r="L160" s="15">
        <f t="shared" si="44"/>
        <v>-0.39845683079310701</v>
      </c>
      <c r="M160" s="15">
        <f t="shared" si="44"/>
        <v>-0.52029984919693706</v>
      </c>
      <c r="N160" s="15">
        <f t="shared" si="44"/>
        <v>-0.57593593065987325</v>
      </c>
      <c r="O160" s="15">
        <f t="shared" si="44"/>
        <v>-0.60081111550343336</v>
      </c>
      <c r="P160" s="15">
        <f t="shared" si="44"/>
        <v>-0.62448573227331949</v>
      </c>
      <c r="Q160" s="15">
        <f t="shared" si="44"/>
        <v>-0.77006193174331261</v>
      </c>
      <c r="R160" s="15">
        <f t="shared" si="44"/>
        <v>-0.77561089881553702</v>
      </c>
      <c r="S160" s="20">
        <f t="shared" si="44"/>
        <v>-0.795024963031288</v>
      </c>
      <c r="T160" s="15">
        <f t="shared" si="44"/>
        <v>-0.85358925930806284</v>
      </c>
      <c r="U160" s="15">
        <f t="shared" si="44"/>
        <v>-0.76574281489290053</v>
      </c>
      <c r="V160" s="15">
        <f t="shared" si="44"/>
        <v>-0.75110174082370684</v>
      </c>
      <c r="W160" s="15">
        <f t="shared" si="44"/>
        <v>-0.76574281489290053</v>
      </c>
      <c r="X160" s="15">
        <f t="shared" si="44"/>
        <v>-0.80966603710048168</v>
      </c>
      <c r="Y160" s="15">
        <f t="shared" si="44"/>
        <v>-0.82430711116967548</v>
      </c>
      <c r="Z160" s="15">
        <f t="shared" si="44"/>
        <v>-0.83894818523886905</v>
      </c>
      <c r="AA160" s="15">
        <f t="shared" si="44"/>
        <v>-0.83894818523886905</v>
      </c>
      <c r="AB160" s="15">
        <f t="shared" si="44"/>
        <v>-0.76574281489290053</v>
      </c>
      <c r="AC160" s="15">
        <f t="shared" si="44"/>
        <v>-0.73646066675451316</v>
      </c>
      <c r="AD160" s="15">
        <f t="shared" si="44"/>
        <v>-0.590049926062576</v>
      </c>
      <c r="AE160" s="15">
        <f t="shared" si="44"/>
        <v>-0.56076777792418853</v>
      </c>
      <c r="AF160" s="15">
        <f t="shared" si="44"/>
        <v>-0.57540885199338221</v>
      </c>
      <c r="AG160" s="15">
        <f t="shared" si="44"/>
        <v>-0.54612670385499484</v>
      </c>
      <c r="AH160" s="15">
        <f t="shared" si="44"/>
        <v>-0.53148562978580116</v>
      </c>
      <c r="AI160" s="21">
        <f t="shared" si="44"/>
        <v>-0.56076777792418853</v>
      </c>
      <c r="AJ160" s="21">
        <f t="shared" si="44"/>
        <v>-0.590049926062576</v>
      </c>
      <c r="AK160" s="21">
        <f t="shared" si="44"/>
        <v>-0.44363918537063879</v>
      </c>
      <c r="AL160" s="21">
        <f t="shared" si="44"/>
        <v>-9.2253407709989618E-2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-0.13364372410360023</v>
      </c>
      <c r="F161" s="17">
        <f t="shared" si="45"/>
        <v>-0.31468744190762682</v>
      </c>
      <c r="G161" s="17">
        <f t="shared" si="45"/>
        <v>2.1478595383704974E-2</v>
      </c>
      <c r="H161" s="17">
        <f t="shared" si="45"/>
        <v>-0.23105521087318642</v>
      </c>
      <c r="I161" s="17">
        <f t="shared" si="45"/>
        <v>0.54068818284566111</v>
      </c>
      <c r="J161" s="17">
        <f t="shared" si="45"/>
        <v>6.3373680564047016E-3</v>
      </c>
      <c r="K161" s="17">
        <f t="shared" si="45"/>
        <v>-7.8323377543788653E-2</v>
      </c>
      <c r="L161" s="17">
        <f t="shared" si="45"/>
        <v>-9.7348243513412577E-2</v>
      </c>
      <c r="M161" s="17">
        <f t="shared" si="45"/>
        <v>-0.2025507472131626</v>
      </c>
      <c r="N161" s="17">
        <f t="shared" si="45"/>
        <v>-0.1159809547063851</v>
      </c>
      <c r="O161" s="17">
        <f t="shared" si="45"/>
        <v>-5.865902499654739E-2</v>
      </c>
      <c r="P161" s="17">
        <f t="shared" si="45"/>
        <v>-5.930680359435176E-2</v>
      </c>
      <c r="Q161" s="17">
        <f t="shared" si="45"/>
        <v>-0.3876715533374922</v>
      </c>
      <c r="R161" s="17">
        <f t="shared" si="45"/>
        <v>-2.4132441897484938E-2</v>
      </c>
      <c r="S161" s="17">
        <f t="shared" si="45"/>
        <v>-8.6519639827743716E-2</v>
      </c>
      <c r="T161" s="17">
        <f t="shared" si="45"/>
        <v>-0.2857142857142857</v>
      </c>
      <c r="U161" s="17">
        <f t="shared" si="45"/>
        <v>0.6</v>
      </c>
      <c r="V161" s="17">
        <f t="shared" si="45"/>
        <v>6.2500000000000069E-2</v>
      </c>
      <c r="W161" s="17">
        <f t="shared" si="45"/>
        <v>-5.8823529411764768E-2</v>
      </c>
      <c r="X161" s="17">
        <f t="shared" si="45"/>
        <v>-0.18749999999999994</v>
      </c>
      <c r="Y161" s="17">
        <f t="shared" si="45"/>
        <v>-7.6923076923076997E-2</v>
      </c>
      <c r="Z161" s="17">
        <f t="shared" si="45"/>
        <v>-8.3333333333333245E-2</v>
      </c>
      <c r="AA161" s="17">
        <f t="shared" si="45"/>
        <v>0</v>
      </c>
      <c r="AB161" s="17">
        <f t="shared" si="45"/>
        <v>0.45454545454545442</v>
      </c>
      <c r="AC161" s="17">
        <f t="shared" si="45"/>
        <v>0.125</v>
      </c>
      <c r="AD161" s="17">
        <f t="shared" si="45"/>
        <v>0.55555555555555558</v>
      </c>
      <c r="AE161" s="17">
        <f t="shared" si="45"/>
        <v>7.1428571428571508E-2</v>
      </c>
      <c r="AF161" s="17">
        <f t="shared" si="45"/>
        <v>-3.3333333333333298E-2</v>
      </c>
      <c r="AG161" s="17">
        <f t="shared" si="45"/>
        <v>6.8965517241379226E-2</v>
      </c>
      <c r="AH161" s="22">
        <f t="shared" si="45"/>
        <v>3.2258064516128997E-2</v>
      </c>
      <c r="AI161" s="23">
        <f t="shared" si="45"/>
        <v>-6.2499999999999931E-2</v>
      </c>
      <c r="AJ161" s="23">
        <f t="shared" si="45"/>
        <v>-6.6666666666666735E-2</v>
      </c>
      <c r="AK161" s="23">
        <f t="shared" si="45"/>
        <v>0.35714285714285721</v>
      </c>
      <c r="AL161" s="23">
        <f t="shared" si="45"/>
        <v>0.63157894736842102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6.8301E-6</v>
      </c>
      <c r="E163" s="2">
        <v>5.9173000000000001E-6</v>
      </c>
      <c r="F163" s="2">
        <v>4.0551999999999997E-6</v>
      </c>
      <c r="G163" s="2">
        <v>4.1423000000000001E-6</v>
      </c>
      <c r="H163" s="2">
        <v>3.1852E-6</v>
      </c>
      <c r="I163" s="2">
        <v>4.9073999999999998E-6</v>
      </c>
      <c r="J163" s="2">
        <v>4.9385000000000002E-6</v>
      </c>
      <c r="K163" s="2">
        <v>4.5517E-6</v>
      </c>
      <c r="L163" s="2">
        <v>4.1085999999999999E-6</v>
      </c>
      <c r="M163" s="2">
        <v>3.2764000000000001E-6</v>
      </c>
      <c r="N163" s="2">
        <v>2.8963999999999999E-6</v>
      </c>
      <c r="O163" s="2">
        <v>2.7265000000000001E-6</v>
      </c>
      <c r="P163" s="2">
        <v>2.5648E-6</v>
      </c>
      <c r="Q163" s="2">
        <v>1.5705E-6</v>
      </c>
      <c r="R163" s="2">
        <v>1.5325999999999999E-6</v>
      </c>
      <c r="S163" s="2">
        <v>1.3999999999999999E-6</v>
      </c>
      <c r="T163" s="2">
        <v>9.9999999999999995E-7</v>
      </c>
      <c r="U163" s="2">
        <v>1.5999999999999999E-6</v>
      </c>
      <c r="V163" s="2">
        <v>1.7E-6</v>
      </c>
      <c r="W163" s="2">
        <v>1.5999999999999999E-6</v>
      </c>
      <c r="X163" s="2">
        <v>1.3E-6</v>
      </c>
      <c r="Y163" s="2">
        <v>1.1999999999999999E-6</v>
      </c>
      <c r="Z163" s="2">
        <v>1.1000000000000001E-6</v>
      </c>
      <c r="AA163" s="2">
        <v>1.1000000000000001E-6</v>
      </c>
      <c r="AB163" s="2">
        <v>1.5999999999999999E-6</v>
      </c>
      <c r="AC163" s="2">
        <v>1.7999999999999999E-6</v>
      </c>
      <c r="AD163" s="2">
        <v>2.7999999999999999E-6</v>
      </c>
      <c r="AE163" s="2">
        <v>3.0000000000000001E-6</v>
      </c>
      <c r="AF163" s="2">
        <v>2.9000000000000002E-6</v>
      </c>
      <c r="AG163" s="2">
        <v>3.1E-6</v>
      </c>
      <c r="AH163" s="2">
        <v>3.1999999999999999E-6</v>
      </c>
      <c r="AI163" s="28">
        <v>3.0000000000000001E-6</v>
      </c>
      <c r="AJ163" s="2">
        <v>2.7999999999999999E-6</v>
      </c>
      <c r="AK163" s="2">
        <v>3.8E-6</v>
      </c>
      <c r="AL163" s="2">
        <v>6.1999999999999999E-6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6" t="s">
        <v>119</v>
      </c>
      <c r="B189" s="6"/>
      <c r="C189" s="6"/>
    </row>
    <row r="190" spans="1:35" x14ac:dyDescent="0.4">
      <c r="A190" s="6" t="s">
        <v>120</v>
      </c>
      <c r="B190" s="6"/>
      <c r="C190" s="6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>D208+D230</f>
        <v>3.976268968735417E-7</v>
      </c>
      <c r="E195" s="10">
        <f t="shared" ref="E195:AL195" si="52">E208+E230</f>
        <v>2.3864813812412506E-7</v>
      </c>
      <c r="F195" s="10">
        <f t="shared" si="52"/>
        <v>7.8882773681754534E-8</v>
      </c>
      <c r="G195" s="10">
        <f t="shared" si="52"/>
        <v>7.8754773681754535E-8</v>
      </c>
      <c r="H195" s="10">
        <f t="shared" si="52"/>
        <v>7.8714773681754542E-8</v>
      </c>
      <c r="I195" s="10">
        <f t="shared" si="52"/>
        <v>7.8738773681754543E-8</v>
      </c>
      <c r="J195" s="10">
        <f t="shared" si="52"/>
        <v>3.9798949510032661E-7</v>
      </c>
      <c r="K195" s="10">
        <f t="shared" si="52"/>
        <v>3.9996003733084458E-7</v>
      </c>
      <c r="L195" s="10">
        <f t="shared" si="52"/>
        <v>2.7875479234717683E-7</v>
      </c>
      <c r="M195" s="10">
        <f t="shared" si="52"/>
        <v>2.3779486327578162E-7</v>
      </c>
      <c r="N195" s="10">
        <f t="shared" si="52"/>
        <v>2.3040869435370975E-7</v>
      </c>
      <c r="O195" s="10">
        <f t="shared" si="52"/>
        <v>2.6777153896406907E-7</v>
      </c>
      <c r="P195" s="10">
        <f t="shared" si="52"/>
        <v>3.0506238357442839E-7</v>
      </c>
      <c r="Q195" s="10">
        <f t="shared" si="52"/>
        <v>3.3481505926271579E-7</v>
      </c>
      <c r="R195" s="10">
        <f t="shared" si="52"/>
        <v>4.3581633971068595E-7</v>
      </c>
      <c r="S195" s="10">
        <f t="shared" si="52"/>
        <v>4.3042471301913205E-7</v>
      </c>
      <c r="T195" s="10">
        <f t="shared" si="52"/>
        <v>4.8772752216518889E-7</v>
      </c>
      <c r="U195" s="10">
        <f t="shared" si="52"/>
        <v>4.5575630424638355E-7</v>
      </c>
      <c r="V195" s="10">
        <f t="shared" si="52"/>
        <v>4.8375443770415302E-7</v>
      </c>
      <c r="W195" s="10">
        <f t="shared" si="52"/>
        <v>4.2053200186654221E-7</v>
      </c>
      <c r="X195" s="10">
        <f t="shared" si="52"/>
        <v>5.0623294447036861E-7</v>
      </c>
      <c r="Y195" s="10">
        <f t="shared" si="52"/>
        <v>4.1882545963602427E-7</v>
      </c>
      <c r="Z195" s="10">
        <f t="shared" si="52"/>
        <v>3.834411572561829E-7</v>
      </c>
      <c r="AA195" s="10">
        <f t="shared" si="52"/>
        <v>3.6664227718152118E-7</v>
      </c>
      <c r="AB195" s="10">
        <f t="shared" si="52"/>
        <v>3.7224190387307516E-7</v>
      </c>
      <c r="AC195" s="10">
        <f t="shared" si="52"/>
        <v>3.4952339710685957E-7</v>
      </c>
      <c r="AD195" s="10">
        <f t="shared" si="52"/>
        <v>3.3840414372375176E-7</v>
      </c>
      <c r="AE195" s="10">
        <f t="shared" si="52"/>
        <v>4.3359779748016796E-7</v>
      </c>
      <c r="AF195" s="10">
        <f t="shared" si="52"/>
        <v>3.7760153056462902E-7</v>
      </c>
      <c r="AG195" s="10">
        <f t="shared" si="52"/>
        <v>4.1314583294447031E-7</v>
      </c>
      <c r="AH195" s="10">
        <f t="shared" si="52"/>
        <v>2.9734021465235653E-7</v>
      </c>
      <c r="AI195" s="10">
        <f t="shared" si="52"/>
        <v>3.1608563695753614E-7</v>
      </c>
      <c r="AJ195" s="10">
        <f t="shared" si="52"/>
        <v>4.8E-10</v>
      </c>
      <c r="AK195" s="10">
        <f t="shared" si="52"/>
        <v>2.0012001866542229E-7</v>
      </c>
      <c r="AL195" s="10">
        <f t="shared" si="52"/>
        <v>2.0012001866542229E-7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-0.39981892573021049</v>
      </c>
      <c r="F196" s="15">
        <f t="shared" si="53"/>
        <v>-0.80161610217519619</v>
      </c>
      <c r="G196" s="15">
        <f t="shared" si="53"/>
        <v>-0.80193801198815506</v>
      </c>
      <c r="H196" s="15">
        <f t="shared" si="53"/>
        <v>-0.80203860880470468</v>
      </c>
      <c r="I196" s="15">
        <f t="shared" si="53"/>
        <v>-0.8019782507147748</v>
      </c>
      <c r="J196" s="15">
        <f t="shared" si="53"/>
        <v>9.1190568252786644E-4</v>
      </c>
      <c r="K196" s="15">
        <f t="shared" si="53"/>
        <v>5.8676625641974336E-3</v>
      </c>
      <c r="L196" s="15">
        <f t="shared" si="53"/>
        <v>-0.29895388229778147</v>
      </c>
      <c r="M196" s="15">
        <f t="shared" si="53"/>
        <v>-0.40196484406484173</v>
      </c>
      <c r="N196" s="15">
        <f t="shared" si="53"/>
        <v>-0.4205404710663041</v>
      </c>
      <c r="O196" s="15">
        <f t="shared" si="53"/>
        <v>-0.32657589044025576</v>
      </c>
      <c r="P196" s="15">
        <f t="shared" si="53"/>
        <v>-0.23279238408399683</v>
      </c>
      <c r="Q196" s="15">
        <f t="shared" si="53"/>
        <v>-0.15796677263208911</v>
      </c>
      <c r="R196" s="15">
        <f t="shared" si="53"/>
        <v>9.6043409380552378E-2</v>
      </c>
      <c r="S196" s="20">
        <f t="shared" si="53"/>
        <v>8.2483897350689339E-2</v>
      </c>
      <c r="T196" s="15">
        <f t="shared" si="53"/>
        <v>0.22659590183684714</v>
      </c>
      <c r="U196" s="15">
        <f t="shared" si="53"/>
        <v>0.14619083324066204</v>
      </c>
      <c r="V196" s="15">
        <f t="shared" si="53"/>
        <v>0.21660391062026843</v>
      </c>
      <c r="W196" s="15">
        <f t="shared" si="53"/>
        <v>5.7604516125791851E-2</v>
      </c>
      <c r="X196" s="15">
        <f t="shared" si="53"/>
        <v>0.27313556615705292</v>
      </c>
      <c r="Y196" s="15">
        <f t="shared" si="53"/>
        <v>5.3312698233350157E-2</v>
      </c>
      <c r="Z196" s="15">
        <f t="shared" si="53"/>
        <v>-3.5676006147718736E-2</v>
      </c>
      <c r="AA196" s="15">
        <f t="shared" si="53"/>
        <v>-7.7923852575482691E-2</v>
      </c>
      <c r="AB196" s="15">
        <f t="shared" si="53"/>
        <v>-6.3841237099561188E-2</v>
      </c>
      <c r="AC196" s="15">
        <f t="shared" si="53"/>
        <v>-0.12097647353564367</v>
      </c>
      <c r="AD196" s="15">
        <f t="shared" si="53"/>
        <v>-0.14894051085438698</v>
      </c>
      <c r="AE196" s="15">
        <f t="shared" si="53"/>
        <v>9.0463952236274847E-2</v>
      </c>
      <c r="AF196" s="15">
        <f t="shared" si="53"/>
        <v>-5.0362202522937972E-2</v>
      </c>
      <c r="AG196" s="15">
        <f t="shared" si="53"/>
        <v>3.902888912432937E-2</v>
      </c>
      <c r="AH196" s="15">
        <f t="shared" si="53"/>
        <v>-0.2522130243444764</v>
      </c>
      <c r="AI196" s="21">
        <f t="shared" si="53"/>
        <v>-0.20506977912497287</v>
      </c>
      <c r="AJ196" s="21">
        <f t="shared" si="53"/>
        <v>-0.99879283820140397</v>
      </c>
      <c r="AK196" s="21">
        <f t="shared" si="53"/>
        <v>-0.49671407985997745</v>
      </c>
      <c r="AL196" s="21">
        <f t="shared" si="53"/>
        <v>-0.49671407985997745</v>
      </c>
    </row>
    <row r="197" spans="1:38" x14ac:dyDescent="0.4">
      <c r="A197" s="16" t="s">
        <v>27</v>
      </c>
      <c r="D197" s="10"/>
      <c r="E197" s="17">
        <f t="shared" ref="E197:AL197" si="54">(E195-D195)/D195</f>
        <v>-0.39981892573021049</v>
      </c>
      <c r="F197" s="17">
        <f t="shared" si="54"/>
        <v>-0.66945992413011735</v>
      </c>
      <c r="G197" s="17">
        <f t="shared" si="54"/>
        <v>-1.6226609946095971E-3</v>
      </c>
      <c r="H197" s="17">
        <f t="shared" si="54"/>
        <v>-5.0790571961556398E-4</v>
      </c>
      <c r="I197" s="17">
        <f t="shared" si="54"/>
        <v>3.0489829135548608E-4</v>
      </c>
      <c r="J197" s="17">
        <f t="shared" si="54"/>
        <v>4.0545554177528329</v>
      </c>
      <c r="K197" s="17">
        <f t="shared" si="54"/>
        <v>4.9512418161218761E-3</v>
      </c>
      <c r="L197" s="17">
        <f t="shared" si="54"/>
        <v>-0.30304338851585683</v>
      </c>
      <c r="M197" s="17">
        <f t="shared" si="54"/>
        <v>-0.14693892336882741</v>
      </c>
      <c r="N197" s="17">
        <f t="shared" si="54"/>
        <v>-3.1061095350515596E-2</v>
      </c>
      <c r="O197" s="17">
        <f t="shared" si="54"/>
        <v>0.16215900495925775</v>
      </c>
      <c r="P197" s="17">
        <f t="shared" si="54"/>
        <v>0.13926366018818451</v>
      </c>
      <c r="Q197" s="17">
        <f t="shared" si="54"/>
        <v>9.7529807968042767E-2</v>
      </c>
      <c r="R197" s="17">
        <f t="shared" si="54"/>
        <v>0.30166289613848746</v>
      </c>
      <c r="S197" s="17">
        <f t="shared" si="54"/>
        <v>-1.2371327553099777E-2</v>
      </c>
      <c r="T197" s="17">
        <f t="shared" si="54"/>
        <v>0.13313085288276599</v>
      </c>
      <c r="U197" s="17">
        <f t="shared" si="54"/>
        <v>-6.5551391844516374E-2</v>
      </c>
      <c r="V197" s="17">
        <f t="shared" si="54"/>
        <v>6.1432246130014197E-2</v>
      </c>
      <c r="W197" s="17">
        <f t="shared" si="54"/>
        <v>-0.13069117492266893</v>
      </c>
      <c r="X197" s="17">
        <f t="shared" si="54"/>
        <v>0.20379172625017963</v>
      </c>
      <c r="Y197" s="17">
        <f t="shared" si="54"/>
        <v>-0.17266257715762029</v>
      </c>
      <c r="Z197" s="17">
        <f t="shared" si="54"/>
        <v>-8.4484602274636583E-2</v>
      </c>
      <c r="AA197" s="17">
        <f t="shared" si="54"/>
        <v>-4.3810842307254294E-2</v>
      </c>
      <c r="AB197" s="17">
        <f t="shared" si="54"/>
        <v>1.527272505124022E-2</v>
      </c>
      <c r="AC197" s="17">
        <f t="shared" si="54"/>
        <v>-6.1031567187454561E-2</v>
      </c>
      <c r="AD197" s="17">
        <f t="shared" si="54"/>
        <v>-3.181261533604382E-2</v>
      </c>
      <c r="AE197" s="17">
        <f t="shared" si="54"/>
        <v>0.28130167884151352</v>
      </c>
      <c r="AF197" s="17">
        <f t="shared" si="54"/>
        <v>-0.12914333799885161</v>
      </c>
      <c r="AG197" s="17">
        <f t="shared" si="54"/>
        <v>9.4131775172340407E-2</v>
      </c>
      <c r="AH197" s="22">
        <f t="shared" si="54"/>
        <v>-0.2803020363699974</v>
      </c>
      <c r="AI197" s="23">
        <f t="shared" si="54"/>
        <v>6.3043683233686837E-2</v>
      </c>
      <c r="AJ197" s="23">
        <f t="shared" si="54"/>
        <v>-0.99848142419687202</v>
      </c>
      <c r="AK197" s="54">
        <f t="shared" si="54"/>
        <v>415.91670555296315</v>
      </c>
      <c r="AL197" s="54">
        <f t="shared" si="54"/>
        <v>0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hidden="1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5">D205</f>
        <v>0</v>
      </c>
      <c r="E201" s="10">
        <f t="shared" si="55"/>
        <v>0</v>
      </c>
      <c r="F201" s="10">
        <f t="shared" si="55"/>
        <v>0</v>
      </c>
      <c r="G201" s="10">
        <f t="shared" si="55"/>
        <v>0</v>
      </c>
      <c r="H201" s="10">
        <f t="shared" si="55"/>
        <v>0</v>
      </c>
      <c r="I201" s="10">
        <f t="shared" si="55"/>
        <v>0</v>
      </c>
      <c r="J201" s="10">
        <f t="shared" si="55"/>
        <v>0</v>
      </c>
      <c r="K201" s="10">
        <f t="shared" si="55"/>
        <v>0</v>
      </c>
      <c r="L201" s="10">
        <f t="shared" si="55"/>
        <v>0</v>
      </c>
      <c r="M201" s="10">
        <f t="shared" si="55"/>
        <v>0</v>
      </c>
      <c r="N201" s="10">
        <f t="shared" si="55"/>
        <v>0</v>
      </c>
      <c r="O201" s="10">
        <f t="shared" si="55"/>
        <v>0</v>
      </c>
      <c r="P201" s="10">
        <f t="shared" si="55"/>
        <v>0</v>
      </c>
      <c r="Q201" s="10">
        <f t="shared" si="55"/>
        <v>0</v>
      </c>
      <c r="R201" s="10">
        <f t="shared" si="55"/>
        <v>0</v>
      </c>
      <c r="S201" s="10">
        <f t="shared" si="55"/>
        <v>0</v>
      </c>
      <c r="T201" s="10">
        <f t="shared" si="55"/>
        <v>0</v>
      </c>
      <c r="U201" s="10">
        <f t="shared" si="55"/>
        <v>0</v>
      </c>
      <c r="V201" s="10">
        <f t="shared" si="55"/>
        <v>0</v>
      </c>
      <c r="W201" s="10">
        <f t="shared" si="55"/>
        <v>0</v>
      </c>
      <c r="X201" s="10">
        <f t="shared" si="55"/>
        <v>0</v>
      </c>
      <c r="Y201" s="10">
        <f t="shared" si="55"/>
        <v>0</v>
      </c>
      <c r="Z201" s="10">
        <f t="shared" si="55"/>
        <v>0</v>
      </c>
      <c r="AA201" s="10">
        <f t="shared" si="55"/>
        <v>0</v>
      </c>
      <c r="AB201" s="10">
        <f t="shared" si="55"/>
        <v>0</v>
      </c>
      <c r="AC201" s="10">
        <f t="shared" si="55"/>
        <v>0</v>
      </c>
      <c r="AD201" s="10">
        <f t="shared" si="55"/>
        <v>0</v>
      </c>
      <c r="AE201" s="10">
        <f t="shared" si="55"/>
        <v>0</v>
      </c>
      <c r="AF201" s="10">
        <f t="shared" si="55"/>
        <v>0</v>
      </c>
      <c r="AG201" s="10">
        <f t="shared" si="55"/>
        <v>0</v>
      </c>
      <c r="AH201" s="10">
        <f t="shared" si="55"/>
        <v>0</v>
      </c>
      <c r="AI201" s="27">
        <f t="shared" si="55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6">(E201-$D201)/$D201</f>
        <v>#DIV/0!</v>
      </c>
      <c r="F202" s="15" t="e">
        <f t="shared" si="56"/>
        <v>#DIV/0!</v>
      </c>
      <c r="G202" s="15" t="e">
        <f t="shared" si="56"/>
        <v>#DIV/0!</v>
      </c>
      <c r="H202" s="15" t="e">
        <f t="shared" si="56"/>
        <v>#DIV/0!</v>
      </c>
      <c r="I202" s="15" t="e">
        <f t="shared" si="56"/>
        <v>#DIV/0!</v>
      </c>
      <c r="J202" s="15" t="e">
        <f t="shared" si="56"/>
        <v>#DIV/0!</v>
      </c>
      <c r="K202" s="15" t="e">
        <f t="shared" si="56"/>
        <v>#DIV/0!</v>
      </c>
      <c r="L202" s="15" t="e">
        <f t="shared" si="56"/>
        <v>#DIV/0!</v>
      </c>
      <c r="M202" s="15" t="e">
        <f t="shared" si="56"/>
        <v>#DIV/0!</v>
      </c>
      <c r="N202" s="15" t="e">
        <f t="shared" si="56"/>
        <v>#DIV/0!</v>
      </c>
      <c r="O202" s="15" t="e">
        <f t="shared" si="56"/>
        <v>#DIV/0!</v>
      </c>
      <c r="P202" s="15" t="e">
        <f t="shared" si="56"/>
        <v>#DIV/0!</v>
      </c>
      <c r="Q202" s="15" t="e">
        <f t="shared" si="56"/>
        <v>#DIV/0!</v>
      </c>
      <c r="R202" s="15" t="e">
        <f t="shared" si="56"/>
        <v>#DIV/0!</v>
      </c>
      <c r="S202" s="20" t="e">
        <f t="shared" si="56"/>
        <v>#DIV/0!</v>
      </c>
      <c r="T202" s="15" t="e">
        <f t="shared" si="56"/>
        <v>#DIV/0!</v>
      </c>
      <c r="U202" s="15" t="e">
        <f t="shared" si="56"/>
        <v>#DIV/0!</v>
      </c>
      <c r="V202" s="15" t="e">
        <f t="shared" si="56"/>
        <v>#DIV/0!</v>
      </c>
      <c r="W202" s="15" t="e">
        <f t="shared" si="56"/>
        <v>#DIV/0!</v>
      </c>
      <c r="X202" s="15" t="e">
        <f t="shared" si="56"/>
        <v>#DIV/0!</v>
      </c>
      <c r="Y202" s="15" t="e">
        <f t="shared" si="56"/>
        <v>#DIV/0!</v>
      </c>
      <c r="Z202" s="15" t="e">
        <f t="shared" si="56"/>
        <v>#DIV/0!</v>
      </c>
      <c r="AA202" s="15" t="e">
        <f t="shared" si="56"/>
        <v>#DIV/0!</v>
      </c>
      <c r="AB202" s="15" t="e">
        <f t="shared" si="56"/>
        <v>#DIV/0!</v>
      </c>
      <c r="AC202" s="15" t="e">
        <f t="shared" si="56"/>
        <v>#DIV/0!</v>
      </c>
      <c r="AD202" s="15" t="e">
        <f t="shared" si="56"/>
        <v>#DIV/0!</v>
      </c>
      <c r="AE202" s="15" t="e">
        <f t="shared" si="56"/>
        <v>#DIV/0!</v>
      </c>
      <c r="AF202" s="15" t="e">
        <f t="shared" si="56"/>
        <v>#DIV/0!</v>
      </c>
      <c r="AG202" s="15" t="e">
        <f t="shared" si="56"/>
        <v>#DIV/0!</v>
      </c>
      <c r="AH202" s="15" t="e">
        <f t="shared" si="56"/>
        <v>#DIV/0!</v>
      </c>
      <c r="AI202" s="21" t="e">
        <f t="shared" si="56"/>
        <v>#DIV/0!</v>
      </c>
    </row>
    <row r="203" spans="1:38" hidden="1" x14ac:dyDescent="0.4">
      <c r="A203" s="16" t="s">
        <v>27</v>
      </c>
      <c r="D203" s="10"/>
      <c r="E203" s="17" t="e">
        <f t="shared" ref="E203:AI203" si="57">(E201-D201)/D201</f>
        <v>#DIV/0!</v>
      </c>
      <c r="F203" s="17" t="e">
        <f t="shared" si="57"/>
        <v>#DIV/0!</v>
      </c>
      <c r="G203" s="17" t="e">
        <f t="shared" si="57"/>
        <v>#DIV/0!</v>
      </c>
      <c r="H203" s="17" t="e">
        <f t="shared" si="57"/>
        <v>#DIV/0!</v>
      </c>
      <c r="I203" s="17" t="e">
        <f t="shared" si="57"/>
        <v>#DIV/0!</v>
      </c>
      <c r="J203" s="17" t="e">
        <f t="shared" si="57"/>
        <v>#DIV/0!</v>
      </c>
      <c r="K203" s="17" t="e">
        <f t="shared" si="57"/>
        <v>#DIV/0!</v>
      </c>
      <c r="L203" s="17" t="e">
        <f t="shared" si="57"/>
        <v>#DIV/0!</v>
      </c>
      <c r="M203" s="17" t="e">
        <f t="shared" si="57"/>
        <v>#DIV/0!</v>
      </c>
      <c r="N203" s="17" t="e">
        <f t="shared" si="57"/>
        <v>#DIV/0!</v>
      </c>
      <c r="O203" s="17" t="e">
        <f t="shared" si="57"/>
        <v>#DIV/0!</v>
      </c>
      <c r="P203" s="17" t="e">
        <f t="shared" si="57"/>
        <v>#DIV/0!</v>
      </c>
      <c r="Q203" s="17" t="e">
        <f t="shared" si="57"/>
        <v>#DIV/0!</v>
      </c>
      <c r="R203" s="17" t="e">
        <f t="shared" si="57"/>
        <v>#DIV/0!</v>
      </c>
      <c r="S203" s="17" t="e">
        <f t="shared" si="57"/>
        <v>#DIV/0!</v>
      </c>
      <c r="T203" s="17" t="e">
        <f t="shared" si="57"/>
        <v>#DIV/0!</v>
      </c>
      <c r="U203" s="17" t="e">
        <f t="shared" si="57"/>
        <v>#DIV/0!</v>
      </c>
      <c r="V203" s="17" t="e">
        <f t="shared" si="57"/>
        <v>#DIV/0!</v>
      </c>
      <c r="W203" s="17" t="e">
        <f t="shared" si="57"/>
        <v>#DIV/0!</v>
      </c>
      <c r="X203" s="17" t="e">
        <f t="shared" si="57"/>
        <v>#DIV/0!</v>
      </c>
      <c r="Y203" s="17" t="e">
        <f t="shared" si="57"/>
        <v>#DIV/0!</v>
      </c>
      <c r="Z203" s="17" t="e">
        <f t="shared" si="57"/>
        <v>#DIV/0!</v>
      </c>
      <c r="AA203" s="17" t="e">
        <f t="shared" si="57"/>
        <v>#DIV/0!</v>
      </c>
      <c r="AB203" s="17" t="e">
        <f t="shared" si="57"/>
        <v>#DIV/0!</v>
      </c>
      <c r="AC203" s="17" t="e">
        <f t="shared" si="57"/>
        <v>#DIV/0!</v>
      </c>
      <c r="AD203" s="17" t="e">
        <f t="shared" si="57"/>
        <v>#DIV/0!</v>
      </c>
      <c r="AE203" s="17" t="e">
        <f t="shared" si="57"/>
        <v>#DIV/0!</v>
      </c>
      <c r="AF203" s="17" t="e">
        <f t="shared" si="57"/>
        <v>#DIV/0!</v>
      </c>
      <c r="AG203" s="17" t="e">
        <f t="shared" si="57"/>
        <v>#DIV/0!</v>
      </c>
      <c r="AH203" s="22" t="e">
        <f t="shared" si="57"/>
        <v>#DIV/0!</v>
      </c>
      <c r="AI203" s="23" t="e">
        <f t="shared" si="57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126</v>
      </c>
      <c r="B205" s="2" t="s">
        <v>127</v>
      </c>
      <c r="AI205" s="28"/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3.9654689687354169E-7</v>
      </c>
      <c r="E208" s="10">
        <f t="shared" si="58"/>
        <v>2.3792813812412504E-7</v>
      </c>
      <c r="F208" s="10">
        <f t="shared" si="58"/>
        <v>7.8394773681754537E-8</v>
      </c>
      <c r="G208" s="10">
        <f t="shared" si="58"/>
        <v>7.8394773681754537E-8</v>
      </c>
      <c r="H208" s="10">
        <f t="shared" si="58"/>
        <v>7.8394773681754537E-8</v>
      </c>
      <c r="I208" s="10">
        <f t="shared" si="58"/>
        <v>7.8394773681754537E-8</v>
      </c>
      <c r="J208" s="10">
        <f t="shared" si="58"/>
        <v>3.9757349510032661E-7</v>
      </c>
      <c r="K208" s="10">
        <f t="shared" si="58"/>
        <v>3.9944003733084457E-7</v>
      </c>
      <c r="L208" s="10">
        <f t="shared" si="58"/>
        <v>2.7811479234717685E-7</v>
      </c>
      <c r="M208" s="10">
        <f t="shared" si="58"/>
        <v>2.3705086327578162E-7</v>
      </c>
      <c r="N208" s="10">
        <f t="shared" si="58"/>
        <v>2.2958469435370974E-7</v>
      </c>
      <c r="O208" s="10">
        <f t="shared" si="58"/>
        <v>2.6691553896406905E-7</v>
      </c>
      <c r="P208" s="10">
        <f t="shared" si="58"/>
        <v>3.0424638357442836E-7</v>
      </c>
      <c r="Q208" s="10">
        <f t="shared" si="58"/>
        <v>3.3411105926271579E-7</v>
      </c>
      <c r="R208" s="10">
        <f t="shared" si="58"/>
        <v>4.3490433971068597E-7</v>
      </c>
      <c r="S208" s="10">
        <f t="shared" si="58"/>
        <v>4.2930471301913205E-7</v>
      </c>
      <c r="T208" s="10">
        <f t="shared" si="58"/>
        <v>4.8716752216518889E-7</v>
      </c>
      <c r="U208" s="10">
        <f t="shared" si="58"/>
        <v>4.5543630424638356E-7</v>
      </c>
      <c r="V208" s="10">
        <f t="shared" si="58"/>
        <v>4.8343443770415298E-7</v>
      </c>
      <c r="W208" s="10">
        <f t="shared" si="58"/>
        <v>4.1997200186654221E-7</v>
      </c>
      <c r="X208" s="10">
        <f t="shared" si="58"/>
        <v>5.0583294447036858E-7</v>
      </c>
      <c r="Y208" s="10">
        <f t="shared" si="58"/>
        <v>4.1810545963602425E-7</v>
      </c>
      <c r="Z208" s="10">
        <f t="shared" si="58"/>
        <v>3.826411572561829E-7</v>
      </c>
      <c r="AA208" s="10">
        <f t="shared" si="58"/>
        <v>3.6584227718152117E-7</v>
      </c>
      <c r="AB208" s="10">
        <f t="shared" si="58"/>
        <v>3.7144190387307515E-7</v>
      </c>
      <c r="AC208" s="10">
        <f t="shared" si="58"/>
        <v>3.4904339710685955E-7</v>
      </c>
      <c r="AD208" s="10">
        <f t="shared" si="58"/>
        <v>3.3784414372375176E-7</v>
      </c>
      <c r="AE208" s="10">
        <f t="shared" si="58"/>
        <v>4.3303779748016796E-7</v>
      </c>
      <c r="AF208" s="10">
        <f t="shared" si="58"/>
        <v>3.7704153056462902E-7</v>
      </c>
      <c r="AG208" s="10">
        <f t="shared" si="58"/>
        <v>4.1250583294447032E-7</v>
      </c>
      <c r="AH208" s="10">
        <f t="shared" si="58"/>
        <v>2.9678021465235653E-7</v>
      </c>
      <c r="AI208" s="27">
        <f t="shared" si="58"/>
        <v>3.1544563695753616E-7</v>
      </c>
      <c r="AJ208" s="27">
        <f t="shared" si="58"/>
        <v>0</v>
      </c>
      <c r="AK208" s="27">
        <f t="shared" si="58"/>
        <v>1.9972001866542228E-7</v>
      </c>
      <c r="AL208" s="27">
        <f t="shared" si="58"/>
        <v>1.9972001866542228E-7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2.5888444339845565E-3</v>
      </c>
      <c r="K209" s="15">
        <f t="shared" si="59"/>
        <v>7.295834313956296E-3</v>
      </c>
      <c r="L209" s="15">
        <f t="shared" si="59"/>
        <v>-0.29865850788420795</v>
      </c>
      <c r="M209" s="15">
        <f t="shared" si="59"/>
        <v>-0.4022122852435866</v>
      </c>
      <c r="N209" s="15">
        <f t="shared" si="59"/>
        <v>-0.42104024476347368</v>
      </c>
      <c r="O209" s="15">
        <f t="shared" si="59"/>
        <v>-0.32690044716403849</v>
      </c>
      <c r="P209" s="15">
        <f t="shared" si="59"/>
        <v>-0.23276064956460332</v>
      </c>
      <c r="Q209" s="15">
        <f t="shared" si="59"/>
        <v>-0.15744881148505524</v>
      </c>
      <c r="R209" s="15">
        <f t="shared" si="59"/>
        <v>9.6728642033419868E-2</v>
      </c>
      <c r="S209" s="20">
        <f t="shared" si="59"/>
        <v>8.2607672393504528E-2</v>
      </c>
      <c r="T209" s="15">
        <f t="shared" si="59"/>
        <v>0.22852435867262882</v>
      </c>
      <c r="U209" s="15">
        <f t="shared" si="59"/>
        <v>0.14850553071310912</v>
      </c>
      <c r="V209" s="15">
        <f t="shared" si="59"/>
        <v>0.21911037891268537</v>
      </c>
      <c r="W209" s="15">
        <f t="shared" si="59"/>
        <v>5.9072722993645695E-2</v>
      </c>
      <c r="X209" s="15">
        <f t="shared" si="59"/>
        <v>0.2755942574723465</v>
      </c>
      <c r="Y209" s="15">
        <f t="shared" si="59"/>
        <v>5.4365733113673952E-2</v>
      </c>
      <c r="Z209" s="15">
        <f t="shared" si="59"/>
        <v>-3.5067074605789492E-2</v>
      </c>
      <c r="AA209" s="15">
        <f t="shared" si="59"/>
        <v>-7.7429983525535415E-2</v>
      </c>
      <c r="AB209" s="15">
        <f t="shared" si="59"/>
        <v>-6.3309013885619922E-2</v>
      </c>
      <c r="AC209" s="15">
        <f t="shared" si="59"/>
        <v>-0.11979289244528106</v>
      </c>
      <c r="AD209" s="15">
        <f t="shared" si="59"/>
        <v>-0.14803483172511162</v>
      </c>
      <c r="AE209" s="15">
        <f t="shared" si="59"/>
        <v>9.2021652153448E-2</v>
      </c>
      <c r="AF209" s="15">
        <f t="shared" si="59"/>
        <v>-4.9188044245704707E-2</v>
      </c>
      <c r="AG209" s="15">
        <f t="shared" si="59"/>
        <v>4.0244763473758605E-2</v>
      </c>
      <c r="AH209" s="15">
        <f t="shared" si="59"/>
        <v>-0.25158860908449027</v>
      </c>
      <c r="AI209" s="21">
        <f t="shared" si="59"/>
        <v>-0.20451871028477275</v>
      </c>
      <c r="AJ209" s="21">
        <f t="shared" si="59"/>
        <v>-1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J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4.6948356807511547E-3</v>
      </c>
      <c r="L210" s="17">
        <f t="shared" si="60"/>
        <v>-0.30373831775700927</v>
      </c>
      <c r="M210" s="17">
        <f t="shared" si="60"/>
        <v>-0.14765100671140935</v>
      </c>
      <c r="N210" s="17">
        <f t="shared" si="60"/>
        <v>-3.1496062992126074E-2</v>
      </c>
      <c r="O210" s="17">
        <f t="shared" si="60"/>
        <v>0.16260162601626019</v>
      </c>
      <c r="P210" s="17">
        <f t="shared" si="60"/>
        <v>0.13986013986013987</v>
      </c>
      <c r="Q210" s="17">
        <f t="shared" si="60"/>
        <v>9.8159509202453921E-2</v>
      </c>
      <c r="R210" s="17">
        <f t="shared" si="60"/>
        <v>0.30167597765363147</v>
      </c>
      <c r="S210" s="17">
        <f t="shared" si="60"/>
        <v>-1.2875536480686763E-2</v>
      </c>
      <c r="T210" s="17">
        <f t="shared" si="60"/>
        <v>0.13478260869565198</v>
      </c>
      <c r="U210" s="17">
        <f t="shared" si="60"/>
        <v>-6.5134099616858079E-2</v>
      </c>
      <c r="V210" s="17">
        <f t="shared" si="60"/>
        <v>6.1475409836065434E-2</v>
      </c>
      <c r="W210" s="17">
        <f t="shared" si="60"/>
        <v>-0.13127413127413118</v>
      </c>
      <c r="X210" s="17">
        <f t="shared" si="60"/>
        <v>0.20444444444444435</v>
      </c>
      <c r="Y210" s="17">
        <f t="shared" si="60"/>
        <v>-0.1734317343173431</v>
      </c>
      <c r="Z210" s="17">
        <f t="shared" si="60"/>
        <v>-8.4821428571428603E-2</v>
      </c>
      <c r="AA210" s="17">
        <f t="shared" si="60"/>
        <v>-4.3902439024390338E-2</v>
      </c>
      <c r="AB210" s="17">
        <f t="shared" si="60"/>
        <v>1.5306122448979819E-2</v>
      </c>
      <c r="AC210" s="17">
        <f t="shared" si="60"/>
        <v>-6.0301507537688467E-2</v>
      </c>
      <c r="AD210" s="17">
        <f t="shared" si="60"/>
        <v>-3.208556149732622E-2</v>
      </c>
      <c r="AE210" s="17">
        <f t="shared" si="60"/>
        <v>0.28176795580110486</v>
      </c>
      <c r="AF210" s="17">
        <f t="shared" si="60"/>
        <v>-0.12931034482758616</v>
      </c>
      <c r="AG210" s="17">
        <f t="shared" si="60"/>
        <v>9.4059405940593949E-2</v>
      </c>
      <c r="AH210" s="22">
        <f t="shared" si="60"/>
        <v>-0.28054298642533926</v>
      </c>
      <c r="AI210" s="23">
        <f t="shared" si="60"/>
        <v>6.2893081761006192E-2</v>
      </c>
      <c r="AJ210" s="23">
        <f t="shared" si="60"/>
        <v>-1</v>
      </c>
      <c r="AK210" s="23">
        <v>0</v>
      </c>
      <c r="AL210" s="23"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129</v>
      </c>
      <c r="B212" s="2" t="s">
        <v>130</v>
      </c>
      <c r="D212" s="2">
        <v>3.9654689687354169E-7</v>
      </c>
      <c r="E212" s="2">
        <v>2.3792813812412504E-7</v>
      </c>
      <c r="F212" s="2">
        <v>7.8394773681754537E-8</v>
      </c>
      <c r="G212" s="2">
        <v>7.8394773681754537E-8</v>
      </c>
      <c r="H212" s="2">
        <v>7.8394773681754537E-8</v>
      </c>
      <c r="I212" s="2">
        <v>7.8394773681754537E-8</v>
      </c>
      <c r="J212" s="2">
        <v>3.9757349510032661E-7</v>
      </c>
      <c r="K212" s="2">
        <v>3.9944003733084457E-7</v>
      </c>
      <c r="L212" s="2">
        <v>2.7811479234717685E-7</v>
      </c>
      <c r="M212" s="2">
        <v>2.3705086327578162E-7</v>
      </c>
      <c r="N212" s="2">
        <v>2.2958469435370974E-7</v>
      </c>
      <c r="O212" s="2">
        <v>2.6691553896406905E-7</v>
      </c>
      <c r="P212" s="2">
        <v>3.0424638357442836E-7</v>
      </c>
      <c r="Q212" s="2">
        <v>3.3411105926271579E-7</v>
      </c>
      <c r="R212" s="2">
        <v>4.3490433971068597E-7</v>
      </c>
      <c r="S212" s="2">
        <v>4.2930471301913205E-7</v>
      </c>
      <c r="T212" s="2">
        <v>4.8716752216518889E-7</v>
      </c>
      <c r="U212" s="2">
        <v>4.5543630424638356E-7</v>
      </c>
      <c r="V212" s="2">
        <v>4.8343443770415298E-7</v>
      </c>
      <c r="W212" s="2">
        <v>4.1997200186654221E-7</v>
      </c>
      <c r="X212" s="2">
        <v>5.0583294447036858E-7</v>
      </c>
      <c r="Y212" s="2">
        <v>4.1810545963602425E-7</v>
      </c>
      <c r="Z212" s="2">
        <v>3.826411572561829E-7</v>
      </c>
      <c r="AA212" s="2">
        <v>3.6584227718152117E-7</v>
      </c>
      <c r="AB212" s="2">
        <v>3.7144190387307515E-7</v>
      </c>
      <c r="AC212" s="2">
        <v>3.4904339710685955E-7</v>
      </c>
      <c r="AD212" s="2">
        <v>3.3784414372375176E-7</v>
      </c>
      <c r="AE212" s="2">
        <v>4.3303779748016796E-7</v>
      </c>
      <c r="AF212" s="2">
        <v>3.7704153056462902E-7</v>
      </c>
      <c r="AG212" s="2">
        <v>4.1250583294447032E-7</v>
      </c>
      <c r="AH212" s="2">
        <v>2.9678021465235653E-7</v>
      </c>
      <c r="AI212" s="28">
        <v>3.1544563695753616E-7</v>
      </c>
      <c r="AJ212" s="2">
        <v>0</v>
      </c>
      <c r="AK212" s="2">
        <v>1.9972001866542228E-7</v>
      </c>
      <c r="AL212" s="2">
        <v>1.9972001866542228E-7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4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hidden="1" x14ac:dyDescent="0.4">
      <c r="A220" s="2" t="s">
        <v>134</v>
      </c>
      <c r="B220" s="2" t="s">
        <v>135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7">D238</f>
        <v>1.08E-9</v>
      </c>
      <c r="E230" s="10">
        <f t="shared" si="67"/>
        <v>7.2E-10</v>
      </c>
      <c r="F230" s="10">
        <f t="shared" si="67"/>
        <v>4.8799999999999997E-10</v>
      </c>
      <c r="G230" s="10">
        <f t="shared" si="67"/>
        <v>3.6E-10</v>
      </c>
      <c r="H230" s="10">
        <f t="shared" si="67"/>
        <v>3.2000000000000003E-10</v>
      </c>
      <c r="I230" s="10">
        <f t="shared" si="67"/>
        <v>3.4399999999999995E-10</v>
      </c>
      <c r="J230" s="10">
        <f t="shared" si="67"/>
        <v>4.1600000000000001E-10</v>
      </c>
      <c r="K230" s="10">
        <f t="shared" si="67"/>
        <v>5.2000000000000007E-10</v>
      </c>
      <c r="L230" s="10">
        <f t="shared" si="67"/>
        <v>6.4000000000000006E-10</v>
      </c>
      <c r="M230" s="10">
        <f t="shared" si="67"/>
        <v>7.4400000000000012E-10</v>
      </c>
      <c r="N230" s="10">
        <f t="shared" si="67"/>
        <v>8.2400000000000005E-10</v>
      </c>
      <c r="O230" s="10">
        <f t="shared" si="67"/>
        <v>8.5599999999999994E-10</v>
      </c>
      <c r="P230" s="10">
        <f t="shared" si="67"/>
        <v>8.1599999999999997E-10</v>
      </c>
      <c r="Q230" s="10">
        <f t="shared" si="67"/>
        <v>7.0400000000000005E-10</v>
      </c>
      <c r="R230" s="10">
        <f t="shared" si="67"/>
        <v>9.1200000000000006E-10</v>
      </c>
      <c r="S230" s="10">
        <f t="shared" si="67"/>
        <v>1.1200000000000001E-9</v>
      </c>
      <c r="T230" s="10">
        <f t="shared" si="67"/>
        <v>5.6000000000000003E-10</v>
      </c>
      <c r="U230" s="10">
        <f t="shared" si="67"/>
        <v>3.2000000000000003E-10</v>
      </c>
      <c r="V230" s="10">
        <f t="shared" si="67"/>
        <v>3.2000000000000003E-10</v>
      </c>
      <c r="W230" s="10">
        <f t="shared" si="67"/>
        <v>5.6000000000000003E-10</v>
      </c>
      <c r="X230" s="10">
        <f t="shared" si="67"/>
        <v>4.0000000000000001E-10</v>
      </c>
      <c r="Y230" s="10">
        <f t="shared" si="67"/>
        <v>7.2E-10</v>
      </c>
      <c r="Z230" s="10">
        <f t="shared" si="67"/>
        <v>8.0000000000000003E-10</v>
      </c>
      <c r="AA230" s="10">
        <f t="shared" si="67"/>
        <v>8.0000000000000003E-10</v>
      </c>
      <c r="AB230" s="10">
        <f t="shared" si="67"/>
        <v>8.0000000000000003E-10</v>
      </c>
      <c r="AC230" s="10">
        <f t="shared" si="67"/>
        <v>4.8E-10</v>
      </c>
      <c r="AD230" s="10">
        <f t="shared" si="67"/>
        <v>5.6000000000000003E-10</v>
      </c>
      <c r="AE230" s="10">
        <f t="shared" si="67"/>
        <v>5.6000000000000003E-10</v>
      </c>
      <c r="AF230" s="10">
        <f t="shared" si="67"/>
        <v>5.6000000000000003E-10</v>
      </c>
      <c r="AG230" s="10">
        <f t="shared" si="67"/>
        <v>6.4000000000000006E-10</v>
      </c>
      <c r="AH230" s="10">
        <f t="shared" si="67"/>
        <v>5.6000000000000003E-10</v>
      </c>
      <c r="AI230" s="10">
        <f t="shared" si="67"/>
        <v>6.4000000000000006E-10</v>
      </c>
      <c r="AJ230" s="10">
        <f t="shared" si="67"/>
        <v>4.8E-10</v>
      </c>
      <c r="AK230" s="10">
        <f t="shared" si="67"/>
        <v>4.0000000000000001E-10</v>
      </c>
      <c r="AL230" s="10">
        <f t="shared" si="67"/>
        <v>4.0000000000000001E-10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-0.33333333333333331</v>
      </c>
      <c r="F231" s="15">
        <f t="shared" si="68"/>
        <v>-0.54814814814814816</v>
      </c>
      <c r="G231" s="15">
        <f t="shared" si="68"/>
        <v>-0.66666666666666663</v>
      </c>
      <c r="H231" s="15">
        <f t="shared" si="68"/>
        <v>-0.70370370370370372</v>
      </c>
      <c r="I231" s="15">
        <f t="shared" si="68"/>
        <v>-0.68148148148148158</v>
      </c>
      <c r="J231" s="15">
        <f t="shared" si="68"/>
        <v>-0.61481481481481481</v>
      </c>
      <c r="K231" s="15">
        <f t="shared" si="68"/>
        <v>-0.51851851851851849</v>
      </c>
      <c r="L231" s="15">
        <f t="shared" si="68"/>
        <v>-0.40740740740740733</v>
      </c>
      <c r="M231" s="15">
        <f t="shared" si="68"/>
        <v>-0.31111111111111101</v>
      </c>
      <c r="N231" s="15">
        <f t="shared" si="68"/>
        <v>-0.23703703703703699</v>
      </c>
      <c r="O231" s="15">
        <f t="shared" si="68"/>
        <v>-0.20740740740740746</v>
      </c>
      <c r="P231" s="15">
        <f t="shared" si="68"/>
        <v>-0.24444444444444446</v>
      </c>
      <c r="Q231" s="15">
        <f t="shared" si="68"/>
        <v>-0.3481481481481481</v>
      </c>
      <c r="R231" s="15">
        <f t="shared" si="68"/>
        <v>-0.1555555555555555</v>
      </c>
      <c r="S231" s="20">
        <f t="shared" si="68"/>
        <v>3.7037037037037097E-2</v>
      </c>
      <c r="T231" s="15">
        <f t="shared" si="68"/>
        <v>-0.48148148148148145</v>
      </c>
      <c r="U231" s="15">
        <f t="shared" si="68"/>
        <v>-0.70370370370370372</v>
      </c>
      <c r="V231" s="15">
        <f t="shared" si="68"/>
        <v>-0.70370370370370372</v>
      </c>
      <c r="W231" s="15">
        <f t="shared" si="68"/>
        <v>-0.48148148148148145</v>
      </c>
      <c r="X231" s="15">
        <f t="shared" si="68"/>
        <v>-0.62962962962962954</v>
      </c>
      <c r="Y231" s="15">
        <f t="shared" si="68"/>
        <v>-0.33333333333333331</v>
      </c>
      <c r="Z231" s="15">
        <f t="shared" si="68"/>
        <v>-0.25925925925925924</v>
      </c>
      <c r="AA231" s="15">
        <f t="shared" si="68"/>
        <v>-0.25925925925925924</v>
      </c>
      <c r="AB231" s="15">
        <f t="shared" si="68"/>
        <v>-0.25925925925925924</v>
      </c>
      <c r="AC231" s="15">
        <f t="shared" si="68"/>
        <v>-0.55555555555555558</v>
      </c>
      <c r="AD231" s="15">
        <f t="shared" si="68"/>
        <v>-0.48148148148148145</v>
      </c>
      <c r="AE231" s="15">
        <f t="shared" si="68"/>
        <v>-0.48148148148148145</v>
      </c>
      <c r="AF231" s="15">
        <f t="shared" si="68"/>
        <v>-0.48148148148148145</v>
      </c>
      <c r="AG231" s="15">
        <f t="shared" si="68"/>
        <v>-0.40740740740740733</v>
      </c>
      <c r="AH231" s="15">
        <f t="shared" si="68"/>
        <v>-0.48148148148148145</v>
      </c>
      <c r="AI231" s="21">
        <f t="shared" si="68"/>
        <v>-0.40740740740740733</v>
      </c>
      <c r="AJ231" s="21">
        <f t="shared" si="68"/>
        <v>-0.55555555555555558</v>
      </c>
      <c r="AK231" s="21">
        <f t="shared" si="68"/>
        <v>-0.62962962962962954</v>
      </c>
      <c r="AL231" s="21">
        <f t="shared" si="68"/>
        <v>-0.62962962962962954</v>
      </c>
    </row>
    <row r="232" spans="1:38" x14ac:dyDescent="0.4">
      <c r="A232" s="16" t="s">
        <v>27</v>
      </c>
      <c r="D232" s="10"/>
      <c r="E232" s="17">
        <f t="shared" ref="E232:AL232" si="69">(E230-D230)/D230</f>
        <v>-0.33333333333333331</v>
      </c>
      <c r="F232" s="17">
        <f t="shared" si="69"/>
        <v>-0.32222222222222224</v>
      </c>
      <c r="G232" s="17">
        <f t="shared" si="69"/>
        <v>-0.26229508196721307</v>
      </c>
      <c r="H232" s="17">
        <f t="shared" si="69"/>
        <v>-0.11111111111111102</v>
      </c>
      <c r="I232" s="17">
        <f t="shared" si="69"/>
        <v>7.4999999999999734E-2</v>
      </c>
      <c r="J232" s="17">
        <f t="shared" si="69"/>
        <v>0.20930232558139555</v>
      </c>
      <c r="K232" s="17">
        <f t="shared" si="69"/>
        <v>0.25000000000000011</v>
      </c>
      <c r="L232" s="17">
        <f t="shared" si="69"/>
        <v>0.23076923076923073</v>
      </c>
      <c r="M232" s="17">
        <f t="shared" si="69"/>
        <v>0.16250000000000006</v>
      </c>
      <c r="N232" s="17">
        <f t="shared" si="69"/>
        <v>0.10752688172043</v>
      </c>
      <c r="O232" s="17">
        <f t="shared" si="69"/>
        <v>3.8834951456310544E-2</v>
      </c>
      <c r="P232" s="17">
        <f t="shared" si="69"/>
        <v>-4.6728971962616786E-2</v>
      </c>
      <c r="Q232" s="17">
        <f t="shared" si="69"/>
        <v>-0.13725490196078421</v>
      </c>
      <c r="R232" s="17">
        <f t="shared" si="69"/>
        <v>0.29545454545454541</v>
      </c>
      <c r="S232" s="17">
        <f t="shared" si="69"/>
        <v>0.22807017543859648</v>
      </c>
      <c r="T232" s="17">
        <f t="shared" si="69"/>
        <v>-0.5</v>
      </c>
      <c r="U232" s="17">
        <f t="shared" si="69"/>
        <v>-0.42857142857142855</v>
      </c>
      <c r="V232" s="17">
        <f t="shared" si="69"/>
        <v>0</v>
      </c>
      <c r="W232" s="17">
        <f t="shared" si="69"/>
        <v>0.74999999999999989</v>
      </c>
      <c r="X232" s="17">
        <f t="shared" si="69"/>
        <v>-0.28571428571428575</v>
      </c>
      <c r="Y232" s="17">
        <f t="shared" si="69"/>
        <v>0.79999999999999993</v>
      </c>
      <c r="Z232" s="17">
        <f t="shared" si="69"/>
        <v>0.11111111111111116</v>
      </c>
      <c r="AA232" s="17">
        <f t="shared" si="69"/>
        <v>0</v>
      </c>
      <c r="AB232" s="17">
        <f t="shared" si="69"/>
        <v>0</v>
      </c>
      <c r="AC232" s="17">
        <f t="shared" si="69"/>
        <v>-0.4</v>
      </c>
      <c r="AD232" s="17">
        <f t="shared" si="69"/>
        <v>0.16666666666666674</v>
      </c>
      <c r="AE232" s="17">
        <f t="shared" si="69"/>
        <v>0</v>
      </c>
      <c r="AF232" s="17">
        <f t="shared" si="69"/>
        <v>0</v>
      </c>
      <c r="AG232" s="17">
        <f t="shared" si="69"/>
        <v>0.1428571428571429</v>
      </c>
      <c r="AH232" s="22">
        <f t="shared" si="69"/>
        <v>-0.12500000000000003</v>
      </c>
      <c r="AI232" s="23">
        <f t="shared" si="69"/>
        <v>0.1428571428571429</v>
      </c>
      <c r="AJ232" s="23">
        <f t="shared" si="69"/>
        <v>-0.25000000000000006</v>
      </c>
      <c r="AK232" s="23">
        <f t="shared" si="69"/>
        <v>-0.16666666666666663</v>
      </c>
      <c r="AL232" s="23">
        <f t="shared" si="69"/>
        <v>0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hidden="1" x14ac:dyDescent="0.4">
      <c r="A234" s="2" t="s">
        <v>140</v>
      </c>
      <c r="B234" s="2" t="s">
        <v>141</v>
      </c>
      <c r="AI234" s="28"/>
    </row>
    <row r="235" spans="1:38" hidden="1" x14ac:dyDescent="0.4">
      <c r="A235" s="2" t="s">
        <v>142</v>
      </c>
      <c r="B235" s="2" t="s">
        <v>143</v>
      </c>
      <c r="AI235" s="28"/>
    </row>
    <row r="236" spans="1:38" hidden="1" x14ac:dyDescent="0.4">
      <c r="A236" s="2" t="s">
        <v>144</v>
      </c>
      <c r="B236" s="2" t="s">
        <v>145</v>
      </c>
      <c r="AI236" s="28"/>
    </row>
    <row r="237" spans="1:38" hidden="1" x14ac:dyDescent="0.4">
      <c r="A237" s="2" t="s">
        <v>146</v>
      </c>
      <c r="B237" s="2" t="s">
        <v>147</v>
      </c>
      <c r="AI237" s="28"/>
    </row>
    <row r="238" spans="1:38" x14ac:dyDescent="0.4">
      <c r="A238" s="2" t="s">
        <v>148</v>
      </c>
      <c r="B238" s="2" t="s">
        <v>149</v>
      </c>
      <c r="D238" s="2">
        <v>1.08E-9</v>
      </c>
      <c r="E238" s="2">
        <v>7.2E-10</v>
      </c>
      <c r="F238" s="2">
        <v>4.8799999999999997E-10</v>
      </c>
      <c r="G238" s="2">
        <v>3.6E-10</v>
      </c>
      <c r="H238" s="2">
        <v>3.2000000000000003E-10</v>
      </c>
      <c r="I238" s="2">
        <v>3.4399999999999995E-10</v>
      </c>
      <c r="J238" s="2">
        <v>4.1600000000000001E-10</v>
      </c>
      <c r="K238" s="2">
        <v>5.2000000000000007E-10</v>
      </c>
      <c r="L238" s="2">
        <v>6.4000000000000006E-10</v>
      </c>
      <c r="M238" s="2">
        <v>7.4400000000000012E-10</v>
      </c>
      <c r="N238" s="2">
        <v>8.2400000000000005E-10</v>
      </c>
      <c r="O238" s="2">
        <v>8.5599999999999994E-10</v>
      </c>
      <c r="P238" s="2">
        <v>8.1599999999999997E-10</v>
      </c>
      <c r="Q238" s="2">
        <v>7.0400000000000005E-10</v>
      </c>
      <c r="R238" s="2">
        <v>9.1200000000000006E-10</v>
      </c>
      <c r="S238" s="2">
        <v>1.1200000000000001E-9</v>
      </c>
      <c r="T238" s="2">
        <v>5.6000000000000003E-10</v>
      </c>
      <c r="U238" s="2">
        <v>3.2000000000000003E-10</v>
      </c>
      <c r="V238" s="2">
        <v>3.2000000000000003E-10</v>
      </c>
      <c r="W238" s="2">
        <v>5.6000000000000003E-10</v>
      </c>
      <c r="X238" s="2">
        <v>4.0000000000000001E-10</v>
      </c>
      <c r="Y238" s="2">
        <v>7.2E-10</v>
      </c>
      <c r="Z238" s="2">
        <v>8.0000000000000003E-10</v>
      </c>
      <c r="AA238" s="2">
        <v>8.0000000000000003E-10</v>
      </c>
      <c r="AB238" s="2">
        <v>8.0000000000000003E-10</v>
      </c>
      <c r="AC238" s="2">
        <v>4.8E-10</v>
      </c>
      <c r="AD238" s="2">
        <v>5.6000000000000003E-10</v>
      </c>
      <c r="AE238" s="2">
        <v>5.6000000000000003E-10</v>
      </c>
      <c r="AF238" s="2">
        <v>5.6000000000000003E-10</v>
      </c>
      <c r="AG238" s="2">
        <v>6.4000000000000006E-10</v>
      </c>
      <c r="AH238" s="2">
        <v>5.6000000000000003E-10</v>
      </c>
      <c r="AI238" s="28">
        <v>6.4000000000000006E-10</v>
      </c>
      <c r="AJ238" s="2">
        <v>4.8E-10</v>
      </c>
      <c r="AK238" s="2">
        <v>4.0000000000000001E-10</v>
      </c>
      <c r="AL238" s="2">
        <v>4.0000000000000001E-10</v>
      </c>
    </row>
    <row r="239" spans="1:38" hidden="1" x14ac:dyDescent="0.4">
      <c r="A239" s="2" t="s">
        <v>150</v>
      </c>
      <c r="B239" s="2" t="s">
        <v>151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6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0">D254</f>
        <v>0</v>
      </c>
      <c r="E248" s="10">
        <f t="shared" si="70"/>
        <v>0</v>
      </c>
      <c r="F248" s="10">
        <f t="shared" si="70"/>
        <v>0</v>
      </c>
      <c r="G248" s="10">
        <f t="shared" si="70"/>
        <v>0</v>
      </c>
      <c r="H248" s="10">
        <f t="shared" si="70"/>
        <v>0</v>
      </c>
      <c r="I248" s="10">
        <f t="shared" si="70"/>
        <v>0</v>
      </c>
      <c r="J248" s="10">
        <f t="shared" si="70"/>
        <v>0</v>
      </c>
      <c r="K248" s="10">
        <f t="shared" si="70"/>
        <v>0</v>
      </c>
      <c r="L248" s="10">
        <f t="shared" si="70"/>
        <v>0</v>
      </c>
      <c r="M248" s="10">
        <f t="shared" si="70"/>
        <v>0</v>
      </c>
      <c r="N248" s="10">
        <f t="shared" si="70"/>
        <v>0</v>
      </c>
      <c r="O248" s="10">
        <f t="shared" si="70"/>
        <v>0</v>
      </c>
      <c r="P248" s="10">
        <f t="shared" si="70"/>
        <v>0</v>
      </c>
      <c r="Q248" s="10">
        <f t="shared" si="70"/>
        <v>0</v>
      </c>
      <c r="R248" s="10">
        <f t="shared" si="70"/>
        <v>0</v>
      </c>
      <c r="S248" s="10">
        <f t="shared" si="70"/>
        <v>0</v>
      </c>
      <c r="T248" s="10">
        <f t="shared" si="70"/>
        <v>0</v>
      </c>
      <c r="U248" s="10">
        <f t="shared" si="70"/>
        <v>0</v>
      </c>
      <c r="V248" s="10">
        <f t="shared" si="70"/>
        <v>0</v>
      </c>
      <c r="W248" s="10">
        <f t="shared" si="70"/>
        <v>0</v>
      </c>
      <c r="X248" s="10">
        <f t="shared" si="70"/>
        <v>0</v>
      </c>
      <c r="Y248" s="10">
        <f t="shared" si="70"/>
        <v>0</v>
      </c>
      <c r="Z248" s="10">
        <f t="shared" si="70"/>
        <v>0</v>
      </c>
      <c r="AA248" s="10">
        <f t="shared" si="70"/>
        <v>0</v>
      </c>
      <c r="AB248" s="10">
        <f t="shared" si="70"/>
        <v>0</v>
      </c>
      <c r="AC248" s="10">
        <f t="shared" si="70"/>
        <v>0</v>
      </c>
      <c r="AD248" s="10">
        <f t="shared" si="70"/>
        <v>0</v>
      </c>
      <c r="AE248" s="10">
        <f t="shared" si="70"/>
        <v>0</v>
      </c>
      <c r="AF248" s="10">
        <f t="shared" si="70"/>
        <v>0</v>
      </c>
      <c r="AG248" s="10">
        <f t="shared" si="70"/>
        <v>0</v>
      </c>
      <c r="AH248" s="10">
        <f t="shared" si="70"/>
        <v>0</v>
      </c>
      <c r="AI248" s="10">
        <f t="shared" si="70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1">(E248-$D248)/$D248</f>
        <v>#DIV/0!</v>
      </c>
      <c r="F249" s="15" t="e">
        <f t="shared" si="71"/>
        <v>#DIV/0!</v>
      </c>
      <c r="G249" s="15" t="e">
        <f t="shared" si="71"/>
        <v>#DIV/0!</v>
      </c>
      <c r="H249" s="15" t="e">
        <f t="shared" si="71"/>
        <v>#DIV/0!</v>
      </c>
      <c r="I249" s="15" t="e">
        <f t="shared" si="71"/>
        <v>#DIV/0!</v>
      </c>
      <c r="J249" s="15" t="e">
        <f t="shared" si="71"/>
        <v>#DIV/0!</v>
      </c>
      <c r="K249" s="15" t="e">
        <f t="shared" si="71"/>
        <v>#DIV/0!</v>
      </c>
      <c r="L249" s="15" t="e">
        <f t="shared" si="71"/>
        <v>#DIV/0!</v>
      </c>
      <c r="M249" s="15" t="e">
        <f t="shared" si="71"/>
        <v>#DIV/0!</v>
      </c>
      <c r="N249" s="15" t="e">
        <f t="shared" si="71"/>
        <v>#DIV/0!</v>
      </c>
      <c r="O249" s="15" t="e">
        <f t="shared" si="71"/>
        <v>#DIV/0!</v>
      </c>
      <c r="P249" s="15" t="e">
        <f t="shared" si="71"/>
        <v>#DIV/0!</v>
      </c>
      <c r="Q249" s="15" t="e">
        <f t="shared" si="71"/>
        <v>#DIV/0!</v>
      </c>
      <c r="R249" s="15" t="e">
        <f t="shared" si="71"/>
        <v>#DIV/0!</v>
      </c>
      <c r="S249" s="20" t="e">
        <f t="shared" si="71"/>
        <v>#DIV/0!</v>
      </c>
      <c r="T249" s="15" t="e">
        <f t="shared" si="71"/>
        <v>#DIV/0!</v>
      </c>
      <c r="U249" s="15" t="e">
        <f t="shared" si="71"/>
        <v>#DIV/0!</v>
      </c>
      <c r="V249" s="15" t="e">
        <f t="shared" si="71"/>
        <v>#DIV/0!</v>
      </c>
      <c r="W249" s="15" t="e">
        <f t="shared" si="71"/>
        <v>#DIV/0!</v>
      </c>
      <c r="X249" s="15" t="e">
        <f t="shared" si="71"/>
        <v>#DIV/0!</v>
      </c>
      <c r="Y249" s="15" t="e">
        <f t="shared" si="71"/>
        <v>#DIV/0!</v>
      </c>
      <c r="Z249" s="15" t="e">
        <f t="shared" si="71"/>
        <v>#DIV/0!</v>
      </c>
      <c r="AA249" s="15" t="e">
        <f t="shared" si="71"/>
        <v>#DIV/0!</v>
      </c>
      <c r="AB249" s="15" t="e">
        <f t="shared" si="71"/>
        <v>#DIV/0!</v>
      </c>
      <c r="AC249" s="15" t="e">
        <f t="shared" si="71"/>
        <v>#DIV/0!</v>
      </c>
      <c r="AD249" s="15" t="e">
        <f t="shared" si="71"/>
        <v>#DIV/0!</v>
      </c>
      <c r="AE249" s="15" t="e">
        <f t="shared" si="71"/>
        <v>#DIV/0!</v>
      </c>
      <c r="AF249" s="15" t="e">
        <f t="shared" si="71"/>
        <v>#DIV/0!</v>
      </c>
      <c r="AG249" s="15" t="e">
        <f t="shared" si="71"/>
        <v>#DIV/0!</v>
      </c>
      <c r="AH249" s="15" t="e">
        <f t="shared" si="71"/>
        <v>#DIV/0!</v>
      </c>
      <c r="AI249" s="21" t="e">
        <f t="shared" si="71"/>
        <v>#DIV/0!</v>
      </c>
    </row>
    <row r="250" spans="1:35" hidden="1" x14ac:dyDescent="0.4">
      <c r="A250" s="16" t="s">
        <v>27</v>
      </c>
      <c r="D250" s="10"/>
      <c r="E250" s="17" t="e">
        <f t="shared" ref="E250:AI250" si="72">(E248-D248)/D248</f>
        <v>#DIV/0!</v>
      </c>
      <c r="F250" s="17" t="e">
        <f t="shared" si="72"/>
        <v>#DIV/0!</v>
      </c>
      <c r="G250" s="17" t="e">
        <f t="shared" si="72"/>
        <v>#DIV/0!</v>
      </c>
      <c r="H250" s="17" t="e">
        <f t="shared" si="72"/>
        <v>#DIV/0!</v>
      </c>
      <c r="I250" s="17" t="e">
        <f t="shared" si="72"/>
        <v>#DIV/0!</v>
      </c>
      <c r="J250" s="17" t="e">
        <f t="shared" si="72"/>
        <v>#DIV/0!</v>
      </c>
      <c r="K250" s="17" t="e">
        <f t="shared" si="72"/>
        <v>#DIV/0!</v>
      </c>
      <c r="L250" s="17" t="e">
        <f t="shared" si="72"/>
        <v>#DIV/0!</v>
      </c>
      <c r="M250" s="17" t="e">
        <f t="shared" si="72"/>
        <v>#DIV/0!</v>
      </c>
      <c r="N250" s="17" t="e">
        <f t="shared" si="72"/>
        <v>#DIV/0!</v>
      </c>
      <c r="O250" s="17" t="e">
        <f t="shared" si="72"/>
        <v>#DIV/0!</v>
      </c>
      <c r="P250" s="17" t="e">
        <f t="shared" si="72"/>
        <v>#DIV/0!</v>
      </c>
      <c r="Q250" s="17" t="e">
        <f t="shared" si="72"/>
        <v>#DIV/0!</v>
      </c>
      <c r="R250" s="17" t="e">
        <f t="shared" si="72"/>
        <v>#DIV/0!</v>
      </c>
      <c r="S250" s="17" t="e">
        <f t="shared" si="72"/>
        <v>#DIV/0!</v>
      </c>
      <c r="T250" s="17" t="e">
        <f t="shared" si="72"/>
        <v>#DIV/0!</v>
      </c>
      <c r="U250" s="17" t="e">
        <f t="shared" si="72"/>
        <v>#DIV/0!</v>
      </c>
      <c r="V250" s="17" t="e">
        <f t="shared" si="72"/>
        <v>#DIV/0!</v>
      </c>
      <c r="W250" s="17" t="e">
        <f t="shared" si="72"/>
        <v>#DIV/0!</v>
      </c>
      <c r="X250" s="17" t="e">
        <f t="shared" si="72"/>
        <v>#DIV/0!</v>
      </c>
      <c r="Y250" s="17" t="e">
        <f t="shared" si="72"/>
        <v>#DIV/0!</v>
      </c>
      <c r="Z250" s="17" t="e">
        <f t="shared" si="72"/>
        <v>#DIV/0!</v>
      </c>
      <c r="AA250" s="17" t="e">
        <f t="shared" si="72"/>
        <v>#DIV/0!</v>
      </c>
      <c r="AB250" s="17" t="e">
        <f t="shared" si="72"/>
        <v>#DIV/0!</v>
      </c>
      <c r="AC250" s="17" t="e">
        <f t="shared" si="72"/>
        <v>#DIV/0!</v>
      </c>
      <c r="AD250" s="17" t="e">
        <f t="shared" si="72"/>
        <v>#DIV/0!</v>
      </c>
      <c r="AE250" s="17" t="e">
        <f t="shared" si="72"/>
        <v>#DIV/0!</v>
      </c>
      <c r="AF250" s="17" t="e">
        <f t="shared" si="72"/>
        <v>#DIV/0!</v>
      </c>
      <c r="AG250" s="17" t="e">
        <f t="shared" si="72"/>
        <v>#DIV/0!</v>
      </c>
      <c r="AH250" s="22" t="e">
        <f t="shared" si="72"/>
        <v>#DIV/0!</v>
      </c>
      <c r="AI250" s="23" t="e">
        <f t="shared" si="72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3">D266</f>
        <v>0</v>
      </c>
      <c r="E262" s="10">
        <f t="shared" si="73"/>
        <v>0</v>
      </c>
      <c r="F262" s="10">
        <f t="shared" si="73"/>
        <v>0</v>
      </c>
      <c r="G262" s="10">
        <f t="shared" si="73"/>
        <v>0</v>
      </c>
      <c r="H262" s="10">
        <f t="shared" si="73"/>
        <v>0</v>
      </c>
      <c r="I262" s="10">
        <f t="shared" si="73"/>
        <v>0</v>
      </c>
      <c r="J262" s="10">
        <f t="shared" si="73"/>
        <v>0</v>
      </c>
      <c r="K262" s="10">
        <f t="shared" si="73"/>
        <v>0</v>
      </c>
      <c r="L262" s="10">
        <f t="shared" si="73"/>
        <v>0</v>
      </c>
      <c r="M262" s="10">
        <f t="shared" si="73"/>
        <v>0</v>
      </c>
      <c r="N262" s="10">
        <f t="shared" si="73"/>
        <v>0</v>
      </c>
      <c r="O262" s="10">
        <f t="shared" si="73"/>
        <v>0</v>
      </c>
      <c r="P262" s="10">
        <f t="shared" si="73"/>
        <v>0</v>
      </c>
      <c r="Q262" s="10">
        <f t="shared" si="73"/>
        <v>0</v>
      </c>
      <c r="R262" s="10">
        <f t="shared" si="73"/>
        <v>0</v>
      </c>
      <c r="S262" s="10">
        <f t="shared" si="73"/>
        <v>0</v>
      </c>
      <c r="T262" s="10">
        <f t="shared" si="73"/>
        <v>0</v>
      </c>
      <c r="U262" s="10">
        <f t="shared" si="73"/>
        <v>0</v>
      </c>
      <c r="V262" s="10">
        <f t="shared" si="73"/>
        <v>0</v>
      </c>
      <c r="W262" s="10">
        <f t="shared" si="73"/>
        <v>0</v>
      </c>
      <c r="X262" s="10">
        <f t="shared" si="73"/>
        <v>0</v>
      </c>
      <c r="Y262" s="10">
        <f t="shared" si="73"/>
        <v>0</v>
      </c>
      <c r="Z262" s="10">
        <f t="shared" si="73"/>
        <v>0</v>
      </c>
      <c r="AA262" s="10">
        <f t="shared" si="73"/>
        <v>0</v>
      </c>
      <c r="AB262" s="10">
        <f t="shared" si="73"/>
        <v>0</v>
      </c>
      <c r="AC262" s="10">
        <f t="shared" si="73"/>
        <v>0</v>
      </c>
      <c r="AD262" s="10">
        <f t="shared" si="73"/>
        <v>0</v>
      </c>
      <c r="AE262" s="10">
        <f t="shared" si="73"/>
        <v>0</v>
      </c>
      <c r="AF262" s="10">
        <f t="shared" si="73"/>
        <v>0</v>
      </c>
      <c r="AG262" s="10">
        <f t="shared" si="73"/>
        <v>0</v>
      </c>
      <c r="AH262" s="10">
        <f t="shared" si="73"/>
        <v>0</v>
      </c>
      <c r="AI262" s="27">
        <f t="shared" si="73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4">(E262-$S262)/$S262</f>
        <v>#DIV/0!</v>
      </c>
      <c r="F263" s="15" t="e">
        <f t="shared" si="74"/>
        <v>#DIV/0!</v>
      </c>
      <c r="G263" s="15" t="e">
        <f t="shared" si="74"/>
        <v>#DIV/0!</v>
      </c>
      <c r="H263" s="15" t="e">
        <f t="shared" si="74"/>
        <v>#DIV/0!</v>
      </c>
      <c r="I263" s="15" t="e">
        <f t="shared" si="74"/>
        <v>#DIV/0!</v>
      </c>
      <c r="J263" s="15" t="e">
        <f t="shared" si="74"/>
        <v>#DIV/0!</v>
      </c>
      <c r="K263" s="15" t="e">
        <f t="shared" si="74"/>
        <v>#DIV/0!</v>
      </c>
      <c r="L263" s="15" t="e">
        <f t="shared" si="74"/>
        <v>#DIV/0!</v>
      </c>
      <c r="M263" s="15" t="e">
        <f t="shared" si="74"/>
        <v>#DIV/0!</v>
      </c>
      <c r="N263" s="15" t="e">
        <f t="shared" si="74"/>
        <v>#DIV/0!</v>
      </c>
      <c r="O263" s="15" t="e">
        <f t="shared" si="74"/>
        <v>#DIV/0!</v>
      </c>
      <c r="P263" s="15" t="e">
        <f t="shared" si="74"/>
        <v>#DIV/0!</v>
      </c>
      <c r="Q263" s="15" t="e">
        <f t="shared" si="74"/>
        <v>#DIV/0!</v>
      </c>
      <c r="R263" s="15" t="e">
        <f t="shared" si="74"/>
        <v>#DIV/0!</v>
      </c>
      <c r="S263" s="14"/>
      <c r="T263" s="15" t="e">
        <f t="shared" ref="T263:AI263" si="75">(T262-$S262)/$S262</f>
        <v>#DIV/0!</v>
      </c>
      <c r="U263" s="15" t="e">
        <f t="shared" si="75"/>
        <v>#DIV/0!</v>
      </c>
      <c r="V263" s="15" t="e">
        <f t="shared" si="75"/>
        <v>#DIV/0!</v>
      </c>
      <c r="W263" s="15" t="e">
        <f t="shared" si="75"/>
        <v>#DIV/0!</v>
      </c>
      <c r="X263" s="15" t="e">
        <f t="shared" si="75"/>
        <v>#DIV/0!</v>
      </c>
      <c r="Y263" s="15" t="e">
        <f t="shared" si="75"/>
        <v>#DIV/0!</v>
      </c>
      <c r="Z263" s="15" t="e">
        <f t="shared" si="75"/>
        <v>#DIV/0!</v>
      </c>
      <c r="AA263" s="15" t="e">
        <f t="shared" si="75"/>
        <v>#DIV/0!</v>
      </c>
      <c r="AB263" s="15" t="e">
        <f t="shared" si="75"/>
        <v>#DIV/0!</v>
      </c>
      <c r="AC263" s="15" t="e">
        <f t="shared" si="75"/>
        <v>#DIV/0!</v>
      </c>
      <c r="AD263" s="15" t="e">
        <f t="shared" si="75"/>
        <v>#DIV/0!</v>
      </c>
      <c r="AE263" s="15" t="e">
        <f t="shared" si="75"/>
        <v>#DIV/0!</v>
      </c>
      <c r="AF263" s="15" t="e">
        <f t="shared" si="75"/>
        <v>#DIV/0!</v>
      </c>
      <c r="AG263" s="15" t="e">
        <f t="shared" si="75"/>
        <v>#DIV/0!</v>
      </c>
      <c r="AH263" s="15" t="e">
        <f t="shared" si="75"/>
        <v>#DIV/0!</v>
      </c>
      <c r="AI263" s="21" t="e">
        <f t="shared" si="75"/>
        <v>#DIV/0!</v>
      </c>
    </row>
    <row r="264" spans="1:35" hidden="1" x14ac:dyDescent="0.4">
      <c r="A264" s="16" t="s">
        <v>27</v>
      </c>
      <c r="D264" s="10"/>
      <c r="E264" s="17" t="e">
        <f t="shared" ref="E264:R264" si="76">(E262-D262)/D262</f>
        <v>#DIV/0!</v>
      </c>
      <c r="F264" s="17" t="e">
        <f t="shared" si="76"/>
        <v>#DIV/0!</v>
      </c>
      <c r="G264" s="17" t="e">
        <f t="shared" si="76"/>
        <v>#DIV/0!</v>
      </c>
      <c r="H264" s="17" t="e">
        <f t="shared" si="76"/>
        <v>#DIV/0!</v>
      </c>
      <c r="I264" s="17" t="e">
        <f t="shared" si="76"/>
        <v>#DIV/0!</v>
      </c>
      <c r="J264" s="17" t="e">
        <f t="shared" si="76"/>
        <v>#DIV/0!</v>
      </c>
      <c r="K264" s="17" t="e">
        <f t="shared" si="76"/>
        <v>#DIV/0!</v>
      </c>
      <c r="L264" s="17" t="e">
        <f t="shared" si="76"/>
        <v>#DIV/0!</v>
      </c>
      <c r="M264" s="17" t="e">
        <f t="shared" si="76"/>
        <v>#DIV/0!</v>
      </c>
      <c r="N264" s="17" t="e">
        <f t="shared" si="76"/>
        <v>#DIV/0!</v>
      </c>
      <c r="O264" s="17" t="e">
        <f t="shared" si="76"/>
        <v>#DIV/0!</v>
      </c>
      <c r="P264" s="17" t="e">
        <f t="shared" si="76"/>
        <v>#DIV/0!</v>
      </c>
      <c r="Q264" s="17" t="e">
        <f t="shared" si="76"/>
        <v>#DIV/0!</v>
      </c>
      <c r="R264" s="17" t="e">
        <f t="shared" si="76"/>
        <v>#DIV/0!</v>
      </c>
      <c r="S264" s="10"/>
      <c r="T264" s="17" t="e">
        <f t="shared" ref="T264:AI264" si="77">(T262-S262)/S262</f>
        <v>#DIV/0!</v>
      </c>
      <c r="U264" s="17" t="e">
        <f t="shared" si="77"/>
        <v>#DIV/0!</v>
      </c>
      <c r="V264" s="17" t="e">
        <f t="shared" si="77"/>
        <v>#DIV/0!</v>
      </c>
      <c r="W264" s="17" t="e">
        <f t="shared" si="77"/>
        <v>#DIV/0!</v>
      </c>
      <c r="X264" s="17" t="e">
        <f t="shared" si="77"/>
        <v>#DIV/0!</v>
      </c>
      <c r="Y264" s="17" t="e">
        <f t="shared" si="77"/>
        <v>#DIV/0!</v>
      </c>
      <c r="Z264" s="17" t="e">
        <f t="shared" si="77"/>
        <v>#DIV/0!</v>
      </c>
      <c r="AA264" s="17" t="e">
        <f t="shared" si="77"/>
        <v>#DIV/0!</v>
      </c>
      <c r="AB264" s="17" t="e">
        <f t="shared" si="77"/>
        <v>#DIV/0!</v>
      </c>
      <c r="AC264" s="17" t="e">
        <f t="shared" si="77"/>
        <v>#DIV/0!</v>
      </c>
      <c r="AD264" s="17" t="e">
        <f t="shared" si="77"/>
        <v>#DIV/0!</v>
      </c>
      <c r="AE264" s="17" t="e">
        <f t="shared" si="77"/>
        <v>#DIV/0!</v>
      </c>
      <c r="AF264" s="17" t="e">
        <f t="shared" si="77"/>
        <v>#DIV/0!</v>
      </c>
      <c r="AG264" s="17" t="e">
        <f t="shared" si="77"/>
        <v>#DIV/0!</v>
      </c>
      <c r="AH264" s="22" t="e">
        <f t="shared" si="77"/>
        <v>#DIV/0!</v>
      </c>
      <c r="AI264" s="23" t="e">
        <f t="shared" si="77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8" x14ac:dyDescent="0.4">
      <c r="A273" s="6" t="s">
        <v>173</v>
      </c>
      <c r="B273" s="6"/>
      <c r="C273" s="6"/>
    </row>
    <row r="274" spans="1:38" hidden="1" x14ac:dyDescent="0.4">
      <c r="A274" s="2" t="s">
        <v>36</v>
      </c>
      <c r="D274" s="10">
        <f t="shared" ref="D274:AI274" si="78">D278+D280</f>
        <v>0</v>
      </c>
      <c r="E274" s="10">
        <f t="shared" si="78"/>
        <v>0</v>
      </c>
      <c r="F274" s="10">
        <f t="shared" si="78"/>
        <v>0</v>
      </c>
      <c r="G274" s="10">
        <f t="shared" si="78"/>
        <v>0</v>
      </c>
      <c r="H274" s="10">
        <f t="shared" si="78"/>
        <v>0</v>
      </c>
      <c r="I274" s="10">
        <f t="shared" si="78"/>
        <v>0</v>
      </c>
      <c r="J274" s="10">
        <f t="shared" si="78"/>
        <v>0</v>
      </c>
      <c r="K274" s="10">
        <f t="shared" si="78"/>
        <v>0</v>
      </c>
      <c r="L274" s="10">
        <f t="shared" si="78"/>
        <v>0</v>
      </c>
      <c r="M274" s="10">
        <f t="shared" si="78"/>
        <v>0</v>
      </c>
      <c r="N274" s="10">
        <f t="shared" si="78"/>
        <v>0</v>
      </c>
      <c r="O274" s="10">
        <f t="shared" si="78"/>
        <v>0</v>
      </c>
      <c r="P274" s="10">
        <f t="shared" si="78"/>
        <v>0</v>
      </c>
      <c r="Q274" s="10">
        <f t="shared" si="78"/>
        <v>0</v>
      </c>
      <c r="R274" s="10">
        <f t="shared" si="78"/>
        <v>0</v>
      </c>
      <c r="S274" s="10">
        <f t="shared" si="78"/>
        <v>0</v>
      </c>
      <c r="T274" s="10">
        <f t="shared" si="78"/>
        <v>0</v>
      </c>
      <c r="U274" s="10">
        <f t="shared" si="78"/>
        <v>0</v>
      </c>
      <c r="V274" s="10">
        <f t="shared" si="78"/>
        <v>0</v>
      </c>
      <c r="W274" s="10">
        <f t="shared" si="78"/>
        <v>0</v>
      </c>
      <c r="X274" s="10">
        <f t="shared" si="78"/>
        <v>0</v>
      </c>
      <c r="Y274" s="10">
        <f t="shared" si="78"/>
        <v>0</v>
      </c>
      <c r="Z274" s="10">
        <f t="shared" si="78"/>
        <v>0</v>
      </c>
      <c r="AA274" s="10">
        <f t="shared" si="78"/>
        <v>0</v>
      </c>
      <c r="AB274" s="10">
        <f t="shared" si="78"/>
        <v>0</v>
      </c>
      <c r="AC274" s="10">
        <f t="shared" si="78"/>
        <v>0</v>
      </c>
      <c r="AD274" s="10">
        <f t="shared" si="78"/>
        <v>0</v>
      </c>
      <c r="AE274" s="10">
        <f t="shared" si="78"/>
        <v>0</v>
      </c>
      <c r="AF274" s="10">
        <f t="shared" si="78"/>
        <v>0</v>
      </c>
      <c r="AG274" s="10">
        <f t="shared" si="78"/>
        <v>0</v>
      </c>
      <c r="AH274" s="10">
        <f t="shared" si="78"/>
        <v>0</v>
      </c>
      <c r="AI274" s="27">
        <f t="shared" si="78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9">(E274-$D274)/$D274</f>
        <v>#DIV/0!</v>
      </c>
      <c r="F275" s="15" t="e">
        <f t="shared" si="79"/>
        <v>#DIV/0!</v>
      </c>
      <c r="G275" s="15" t="e">
        <f t="shared" si="79"/>
        <v>#DIV/0!</v>
      </c>
      <c r="H275" s="15" t="e">
        <f t="shared" si="79"/>
        <v>#DIV/0!</v>
      </c>
      <c r="I275" s="15" t="e">
        <f t="shared" si="79"/>
        <v>#DIV/0!</v>
      </c>
      <c r="J275" s="15" t="e">
        <f t="shared" si="79"/>
        <v>#DIV/0!</v>
      </c>
      <c r="K275" s="15" t="e">
        <f t="shared" si="79"/>
        <v>#DIV/0!</v>
      </c>
      <c r="L275" s="15" t="e">
        <f t="shared" si="79"/>
        <v>#DIV/0!</v>
      </c>
      <c r="M275" s="15" t="e">
        <f t="shared" si="79"/>
        <v>#DIV/0!</v>
      </c>
      <c r="N275" s="15" t="e">
        <f t="shared" si="79"/>
        <v>#DIV/0!</v>
      </c>
      <c r="O275" s="15" t="e">
        <f t="shared" si="79"/>
        <v>#DIV/0!</v>
      </c>
      <c r="P275" s="15" t="e">
        <f t="shared" si="79"/>
        <v>#DIV/0!</v>
      </c>
      <c r="Q275" s="15" t="e">
        <f t="shared" si="79"/>
        <v>#DIV/0!</v>
      </c>
      <c r="R275" s="15" t="e">
        <f t="shared" si="79"/>
        <v>#DIV/0!</v>
      </c>
      <c r="S275" s="20" t="e">
        <f t="shared" si="79"/>
        <v>#DIV/0!</v>
      </c>
      <c r="T275" s="15" t="e">
        <f t="shared" si="79"/>
        <v>#DIV/0!</v>
      </c>
      <c r="U275" s="15" t="e">
        <f t="shared" si="79"/>
        <v>#DIV/0!</v>
      </c>
      <c r="V275" s="15" t="e">
        <f t="shared" si="79"/>
        <v>#DIV/0!</v>
      </c>
      <c r="W275" s="15" t="e">
        <f t="shared" si="79"/>
        <v>#DIV/0!</v>
      </c>
      <c r="X275" s="15" t="e">
        <f t="shared" si="79"/>
        <v>#DIV/0!</v>
      </c>
      <c r="Y275" s="15" t="e">
        <f t="shared" si="79"/>
        <v>#DIV/0!</v>
      </c>
      <c r="Z275" s="15" t="e">
        <f t="shared" si="79"/>
        <v>#DIV/0!</v>
      </c>
      <c r="AA275" s="15" t="e">
        <f t="shared" si="79"/>
        <v>#DIV/0!</v>
      </c>
      <c r="AB275" s="15" t="e">
        <f t="shared" si="79"/>
        <v>#DIV/0!</v>
      </c>
      <c r="AC275" s="15" t="e">
        <f t="shared" si="79"/>
        <v>#DIV/0!</v>
      </c>
      <c r="AD275" s="15" t="e">
        <f t="shared" si="79"/>
        <v>#DIV/0!</v>
      </c>
      <c r="AE275" s="15" t="e">
        <f t="shared" si="79"/>
        <v>#DIV/0!</v>
      </c>
      <c r="AF275" s="15" t="e">
        <f t="shared" si="79"/>
        <v>#DIV/0!</v>
      </c>
      <c r="AG275" s="15" t="e">
        <f t="shared" si="79"/>
        <v>#DIV/0!</v>
      </c>
      <c r="AH275" s="15" t="e">
        <f t="shared" si="79"/>
        <v>#DIV/0!</v>
      </c>
      <c r="AI275" s="21" t="e">
        <f t="shared" si="79"/>
        <v>#DIV/0!</v>
      </c>
    </row>
    <row r="276" spans="1:38" hidden="1" x14ac:dyDescent="0.4">
      <c r="A276" s="16" t="s">
        <v>27</v>
      </c>
      <c r="D276" s="10"/>
      <c r="E276" s="17" t="e">
        <f t="shared" ref="E276:AI276" si="80">(E274-D274)/D274</f>
        <v>#DIV/0!</v>
      </c>
      <c r="F276" s="17" t="e">
        <f t="shared" si="80"/>
        <v>#DIV/0!</v>
      </c>
      <c r="G276" s="17" t="e">
        <f t="shared" si="80"/>
        <v>#DIV/0!</v>
      </c>
      <c r="H276" s="17" t="e">
        <f t="shared" si="80"/>
        <v>#DIV/0!</v>
      </c>
      <c r="I276" s="17" t="e">
        <f t="shared" si="80"/>
        <v>#DIV/0!</v>
      </c>
      <c r="J276" s="17" t="e">
        <f t="shared" si="80"/>
        <v>#DIV/0!</v>
      </c>
      <c r="K276" s="17" t="e">
        <f t="shared" si="80"/>
        <v>#DIV/0!</v>
      </c>
      <c r="L276" s="17" t="e">
        <f t="shared" si="80"/>
        <v>#DIV/0!</v>
      </c>
      <c r="M276" s="17" t="e">
        <f t="shared" si="80"/>
        <v>#DIV/0!</v>
      </c>
      <c r="N276" s="17" t="e">
        <f t="shared" si="80"/>
        <v>#DIV/0!</v>
      </c>
      <c r="O276" s="17" t="e">
        <f t="shared" si="80"/>
        <v>#DIV/0!</v>
      </c>
      <c r="P276" s="17" t="e">
        <f t="shared" si="80"/>
        <v>#DIV/0!</v>
      </c>
      <c r="Q276" s="17" t="e">
        <f t="shared" si="80"/>
        <v>#DIV/0!</v>
      </c>
      <c r="R276" s="17" t="e">
        <f t="shared" si="80"/>
        <v>#DIV/0!</v>
      </c>
      <c r="S276" s="17" t="e">
        <f t="shared" si="80"/>
        <v>#DIV/0!</v>
      </c>
      <c r="T276" s="17" t="e">
        <f t="shared" si="80"/>
        <v>#DIV/0!</v>
      </c>
      <c r="U276" s="17" t="e">
        <f t="shared" si="80"/>
        <v>#DIV/0!</v>
      </c>
      <c r="V276" s="17" t="e">
        <f t="shared" si="80"/>
        <v>#DIV/0!</v>
      </c>
      <c r="W276" s="17" t="e">
        <f t="shared" si="80"/>
        <v>#DIV/0!</v>
      </c>
      <c r="X276" s="17" t="e">
        <f t="shared" si="80"/>
        <v>#DIV/0!</v>
      </c>
      <c r="Y276" s="17" t="e">
        <f t="shared" si="80"/>
        <v>#DIV/0!</v>
      </c>
      <c r="Z276" s="17" t="e">
        <f t="shared" si="80"/>
        <v>#DIV/0!</v>
      </c>
      <c r="AA276" s="17" t="e">
        <f t="shared" si="80"/>
        <v>#DIV/0!</v>
      </c>
      <c r="AB276" s="17" t="e">
        <f t="shared" si="80"/>
        <v>#DIV/0!</v>
      </c>
      <c r="AC276" s="17" t="e">
        <f t="shared" si="80"/>
        <v>#DIV/0!</v>
      </c>
      <c r="AD276" s="17" t="e">
        <f t="shared" si="80"/>
        <v>#DIV/0!</v>
      </c>
      <c r="AE276" s="17" t="e">
        <f t="shared" si="80"/>
        <v>#DIV/0!</v>
      </c>
      <c r="AF276" s="17" t="e">
        <f t="shared" si="80"/>
        <v>#DIV/0!</v>
      </c>
      <c r="AG276" s="17" t="e">
        <f t="shared" si="80"/>
        <v>#DIV/0!</v>
      </c>
      <c r="AH276" s="22" t="e">
        <f t="shared" si="80"/>
        <v>#DIV/0!</v>
      </c>
      <c r="AI276" s="23" t="e">
        <f t="shared" si="80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174</v>
      </c>
      <c r="B278" s="2" t="s">
        <v>175</v>
      </c>
      <c r="AI278" s="28"/>
    </row>
    <row r="279" spans="1:38" hidden="1" x14ac:dyDescent="0.4">
      <c r="A279" s="2" t="s">
        <v>176</v>
      </c>
      <c r="B279" s="2" t="s">
        <v>177</v>
      </c>
    </row>
    <row r="280" spans="1:38" hidden="1" x14ac:dyDescent="0.4">
      <c r="A280" s="2" t="s">
        <v>178</v>
      </c>
      <c r="B280" s="2" t="s">
        <v>179</v>
      </c>
    </row>
    <row r="283" spans="1:38" x14ac:dyDescent="0.4">
      <c r="A283" s="9" t="s">
        <v>180</v>
      </c>
    </row>
    <row r="284" spans="1:38" x14ac:dyDescent="0.4">
      <c r="A284" s="2" t="s">
        <v>67</v>
      </c>
    </row>
    <row r="285" spans="1:38" x14ac:dyDescent="0.4">
      <c r="A285" s="33" t="s">
        <v>181</v>
      </c>
      <c r="B285" s="6"/>
      <c r="C285" s="6"/>
    </row>
    <row r="286" spans="1:38" x14ac:dyDescent="0.4">
      <c r="A286" s="4" t="s">
        <v>182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1">D291</f>
        <v>3.1740000000000002E-3</v>
      </c>
      <c r="E287" s="10">
        <f t="shared" si="81"/>
        <v>2.5170000000000001E-3</v>
      </c>
      <c r="F287" s="10">
        <f t="shared" si="81"/>
        <v>1.1609999999999999E-3</v>
      </c>
      <c r="G287" s="10">
        <f t="shared" si="81"/>
        <v>7.0799999999999997E-4</v>
      </c>
      <c r="H287" s="10">
        <f t="shared" si="81"/>
        <v>5.2499999999999997E-4</v>
      </c>
      <c r="I287" s="10">
        <f t="shared" si="81"/>
        <v>5.1599999999999997E-4</v>
      </c>
      <c r="J287" s="10">
        <f t="shared" si="81"/>
        <v>4.7699999999999999E-4</v>
      </c>
      <c r="K287" s="10">
        <f t="shared" si="81"/>
        <v>6.1499999999999999E-4</v>
      </c>
      <c r="L287" s="10">
        <f t="shared" si="81"/>
        <v>7.5900000000000002E-4</v>
      </c>
      <c r="M287" s="10">
        <f t="shared" si="81"/>
        <v>7.0200000000000004E-4</v>
      </c>
      <c r="N287" s="10">
        <f t="shared" si="81"/>
        <v>6.96E-4</v>
      </c>
      <c r="O287" s="10">
        <f t="shared" si="81"/>
        <v>7.3800000000000005E-4</v>
      </c>
      <c r="P287" s="10">
        <f t="shared" si="81"/>
        <v>5.2499999999999997E-4</v>
      </c>
      <c r="Q287" s="10">
        <f t="shared" si="81"/>
        <v>4.7399999999999997E-4</v>
      </c>
      <c r="R287" s="10">
        <f t="shared" si="81"/>
        <v>4.4099999999999999E-4</v>
      </c>
      <c r="S287" s="10">
        <f t="shared" si="81"/>
        <v>3.39E-4</v>
      </c>
      <c r="T287" s="10">
        <f t="shared" si="81"/>
        <v>2.9999999999999997E-4</v>
      </c>
      <c r="U287" s="10">
        <f t="shared" si="81"/>
        <v>3.39E-4</v>
      </c>
      <c r="V287" s="10">
        <f t="shared" si="81"/>
        <v>3.234E-4</v>
      </c>
      <c r="W287" s="10">
        <f t="shared" si="81"/>
        <v>1.3679999999999999E-4</v>
      </c>
      <c r="X287" s="10">
        <f t="shared" si="81"/>
        <v>1.164E-4</v>
      </c>
      <c r="Y287" s="10">
        <f t="shared" si="81"/>
        <v>1.2659999999999999E-4</v>
      </c>
      <c r="Z287" s="10">
        <f t="shared" si="81"/>
        <v>1.131E-4</v>
      </c>
      <c r="AA287" s="10">
        <f t="shared" si="81"/>
        <v>1.038E-4</v>
      </c>
      <c r="AB287" s="10">
        <f t="shared" si="81"/>
        <v>8.6700000000000007E-5</v>
      </c>
      <c r="AC287" s="10">
        <f t="shared" si="81"/>
        <v>7.1699999999999995E-5</v>
      </c>
      <c r="AD287" s="10">
        <f t="shared" si="81"/>
        <v>6.6600000000000006E-5</v>
      </c>
      <c r="AE287" s="10">
        <f t="shared" si="81"/>
        <v>7.3200000000000004E-5</v>
      </c>
      <c r="AF287" s="10">
        <f t="shared" si="81"/>
        <v>6.6600000000000006E-5</v>
      </c>
      <c r="AG287" s="10">
        <f t="shared" si="81"/>
        <v>5.0099999999999998E-5</v>
      </c>
      <c r="AH287" s="10">
        <f t="shared" si="81"/>
        <v>5.1E-5</v>
      </c>
      <c r="AI287" s="27">
        <f t="shared" si="81"/>
        <v>4.79038E-5</v>
      </c>
      <c r="AJ287" s="27">
        <f t="shared" si="81"/>
        <v>3.4260000000000001E-5</v>
      </c>
      <c r="AK287" s="27">
        <f t="shared" si="81"/>
        <v>3.2089399999999998E-5</v>
      </c>
      <c r="AL287" s="27">
        <f t="shared" si="81"/>
        <v>2.6407800000000002E-5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2">(E287-$D287)/$D287</f>
        <v>-0.20699432892249528</v>
      </c>
      <c r="F288" s="15">
        <f t="shared" si="82"/>
        <v>-0.63421550094517953</v>
      </c>
      <c r="G288" s="15">
        <f t="shared" si="82"/>
        <v>-0.77693761814744811</v>
      </c>
      <c r="H288" s="15">
        <f t="shared" si="82"/>
        <v>-0.83459357277882806</v>
      </c>
      <c r="I288" s="15">
        <f t="shared" si="82"/>
        <v>-0.83742911153119093</v>
      </c>
      <c r="J288" s="15">
        <f t="shared" si="82"/>
        <v>-0.84971644612476371</v>
      </c>
      <c r="K288" s="15">
        <f t="shared" si="82"/>
        <v>-0.80623818525519841</v>
      </c>
      <c r="L288" s="15">
        <f t="shared" si="82"/>
        <v>-0.76086956521739124</v>
      </c>
      <c r="M288" s="15">
        <f t="shared" si="82"/>
        <v>-0.77882797731568998</v>
      </c>
      <c r="N288" s="15">
        <f t="shared" si="82"/>
        <v>-0.78071833648393196</v>
      </c>
      <c r="O288" s="15">
        <f t="shared" si="82"/>
        <v>-0.76748582230623819</v>
      </c>
      <c r="P288" s="15">
        <f t="shared" si="82"/>
        <v>-0.83459357277882806</v>
      </c>
      <c r="Q288" s="15">
        <f t="shared" si="82"/>
        <v>-0.85066162570888471</v>
      </c>
      <c r="R288" s="15">
        <f t="shared" si="82"/>
        <v>-0.86105860113421551</v>
      </c>
      <c r="S288" s="20">
        <f t="shared" si="82"/>
        <v>-0.89319470699432901</v>
      </c>
      <c r="T288" s="15">
        <f t="shared" si="82"/>
        <v>-0.90548204158790169</v>
      </c>
      <c r="U288" s="15">
        <f t="shared" si="82"/>
        <v>-0.89319470699432901</v>
      </c>
      <c r="V288" s="15">
        <f t="shared" si="82"/>
        <v>-0.89810964083175804</v>
      </c>
      <c r="W288" s="15">
        <f t="shared" si="82"/>
        <v>-0.95689981096408327</v>
      </c>
      <c r="X288" s="15">
        <f t="shared" si="82"/>
        <v>-0.96332703213610582</v>
      </c>
      <c r="Y288" s="15">
        <f t="shared" si="82"/>
        <v>-0.96011342155009449</v>
      </c>
      <c r="Z288" s="15">
        <f t="shared" si="82"/>
        <v>-0.9643667296786389</v>
      </c>
      <c r="AA288" s="15">
        <f t="shared" si="82"/>
        <v>-0.96729678638941408</v>
      </c>
      <c r="AB288" s="15">
        <f t="shared" si="82"/>
        <v>-0.97268431001890365</v>
      </c>
      <c r="AC288" s="15">
        <f t="shared" si="82"/>
        <v>-0.9774102079395085</v>
      </c>
      <c r="AD288" s="15">
        <f t="shared" si="82"/>
        <v>-0.97901701323251422</v>
      </c>
      <c r="AE288" s="15">
        <f t="shared" si="82"/>
        <v>-0.97693761814744806</v>
      </c>
      <c r="AF288" s="15">
        <f t="shared" si="82"/>
        <v>-0.97901701323251422</v>
      </c>
      <c r="AG288" s="15">
        <f t="shared" si="82"/>
        <v>-0.98421550094517962</v>
      </c>
      <c r="AH288" s="15">
        <f t="shared" si="82"/>
        <v>-0.98393194706994336</v>
      </c>
      <c r="AI288" s="21">
        <f t="shared" si="82"/>
        <v>-0.9849074354127284</v>
      </c>
      <c r="AJ288" s="21">
        <f t="shared" si="82"/>
        <v>-0.98920604914933841</v>
      </c>
      <c r="AK288" s="21">
        <f t="shared" si="82"/>
        <v>-0.98988991808443605</v>
      </c>
      <c r="AL288" s="21">
        <f t="shared" si="82"/>
        <v>-0.99167996219281673</v>
      </c>
    </row>
    <row r="289" spans="1:38" x14ac:dyDescent="0.4">
      <c r="A289" s="16" t="s">
        <v>27</v>
      </c>
      <c r="D289" s="10"/>
      <c r="E289" s="17">
        <f t="shared" ref="E289:AL290" si="83">(E287-D287)/D287</f>
        <v>-0.20699432892249528</v>
      </c>
      <c r="F289" s="17">
        <f t="shared" si="83"/>
        <v>-0.53873659117997619</v>
      </c>
      <c r="G289" s="17">
        <f t="shared" si="83"/>
        <v>-0.39018087855297157</v>
      </c>
      <c r="H289" s="17">
        <f t="shared" si="83"/>
        <v>-0.25847457627118647</v>
      </c>
      <c r="I289" s="17">
        <f t="shared" si="83"/>
        <v>-1.7142857142857147E-2</v>
      </c>
      <c r="J289" s="17">
        <f t="shared" si="83"/>
        <v>-7.5581395348837163E-2</v>
      </c>
      <c r="K289" s="17">
        <f t="shared" si="83"/>
        <v>0.28930817610062892</v>
      </c>
      <c r="L289" s="17">
        <f t="shared" si="83"/>
        <v>0.23414634146341468</v>
      </c>
      <c r="M289" s="17">
        <f t="shared" si="83"/>
        <v>-7.5098814229248981E-2</v>
      </c>
      <c r="N289" s="17">
        <f t="shared" si="83"/>
        <v>-8.5470085470085999E-3</v>
      </c>
      <c r="O289" s="17">
        <f t="shared" si="83"/>
        <v>6.0344827586206962E-2</v>
      </c>
      <c r="P289" s="17">
        <f t="shared" si="83"/>
        <v>-0.28861788617886186</v>
      </c>
      <c r="Q289" s="17">
        <f t="shared" si="83"/>
        <v>-9.7142857142857142E-2</v>
      </c>
      <c r="R289" s="17">
        <f t="shared" si="83"/>
        <v>-6.9620253164556944E-2</v>
      </c>
      <c r="S289" s="17">
        <f t="shared" si="83"/>
        <v>-0.2312925170068027</v>
      </c>
      <c r="T289" s="17">
        <f t="shared" si="83"/>
        <v>-0.1150442477876107</v>
      </c>
      <c r="U289" s="17">
        <f t="shared" si="83"/>
        <v>0.13000000000000009</v>
      </c>
      <c r="V289" s="17">
        <f t="shared" si="83"/>
        <v>-4.6017699115044247E-2</v>
      </c>
      <c r="W289" s="17">
        <f t="shared" si="83"/>
        <v>-0.57699443413729135</v>
      </c>
      <c r="X289" s="17">
        <f t="shared" si="83"/>
        <v>-0.14912280701754382</v>
      </c>
      <c r="Y289" s="17">
        <f t="shared" si="83"/>
        <v>8.7628865979381368E-2</v>
      </c>
      <c r="Z289" s="17">
        <f t="shared" si="83"/>
        <v>-0.10663507109004731</v>
      </c>
      <c r="AA289" s="17">
        <f t="shared" si="83"/>
        <v>-8.2228116710875293E-2</v>
      </c>
      <c r="AB289" s="17">
        <f t="shared" si="83"/>
        <v>-0.16473988439306353</v>
      </c>
      <c r="AC289" s="17">
        <f t="shared" si="83"/>
        <v>-0.1730103806228375</v>
      </c>
      <c r="AD289" s="17">
        <f t="shared" si="83"/>
        <v>-7.112970711297055E-2</v>
      </c>
      <c r="AE289" s="17">
        <f t="shared" si="83"/>
        <v>9.9099099099099058E-2</v>
      </c>
      <c r="AF289" s="17">
        <f t="shared" si="83"/>
        <v>-9.016393442622947E-2</v>
      </c>
      <c r="AG289" s="17">
        <f t="shared" si="83"/>
        <v>-0.24774774774774785</v>
      </c>
      <c r="AH289" s="22">
        <f t="shared" si="83"/>
        <v>1.7964071856287456E-2</v>
      </c>
      <c r="AI289" s="23">
        <f t="shared" si="83"/>
        <v>-6.0709803921568613E-2</v>
      </c>
      <c r="AJ289" s="23">
        <f t="shared" si="83"/>
        <v>-0.28481665337614132</v>
      </c>
      <c r="AK289" s="23">
        <f t="shared" si="83"/>
        <v>-6.3356684179801587E-2</v>
      </c>
      <c r="AL289" s="23">
        <f t="shared" si="83"/>
        <v>-0.17705535161143546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  <c r="AJ290" s="23">
        <f t="shared" si="83"/>
        <v>4.3644850084908282E-3</v>
      </c>
    </row>
    <row r="291" spans="1:38" x14ac:dyDescent="0.4">
      <c r="A291" s="2" t="s">
        <v>183</v>
      </c>
      <c r="B291" s="2" t="s">
        <v>184</v>
      </c>
      <c r="D291" s="2">
        <v>3.1740000000000002E-3</v>
      </c>
      <c r="E291" s="2">
        <v>2.5170000000000001E-3</v>
      </c>
      <c r="F291" s="2">
        <v>1.1609999999999999E-3</v>
      </c>
      <c r="G291" s="2">
        <v>7.0799999999999997E-4</v>
      </c>
      <c r="H291" s="2">
        <v>5.2499999999999997E-4</v>
      </c>
      <c r="I291" s="2">
        <v>5.1599999999999997E-4</v>
      </c>
      <c r="J291" s="2">
        <v>4.7699999999999999E-4</v>
      </c>
      <c r="K291" s="2">
        <v>6.1499999999999999E-4</v>
      </c>
      <c r="L291" s="2">
        <v>7.5900000000000002E-4</v>
      </c>
      <c r="M291" s="2">
        <v>7.0200000000000004E-4</v>
      </c>
      <c r="N291" s="2">
        <v>6.96E-4</v>
      </c>
      <c r="O291" s="2">
        <v>7.3800000000000005E-4</v>
      </c>
      <c r="P291" s="2">
        <v>5.2499999999999997E-4</v>
      </c>
      <c r="Q291" s="2">
        <v>4.7399999999999997E-4</v>
      </c>
      <c r="R291" s="2">
        <v>4.4099999999999999E-4</v>
      </c>
      <c r="S291" s="2">
        <v>3.39E-4</v>
      </c>
      <c r="T291" s="2">
        <v>2.9999999999999997E-4</v>
      </c>
      <c r="U291" s="2">
        <v>3.39E-4</v>
      </c>
      <c r="V291" s="2">
        <v>3.234E-4</v>
      </c>
      <c r="W291" s="2">
        <v>1.3679999999999999E-4</v>
      </c>
      <c r="X291" s="2">
        <v>1.164E-4</v>
      </c>
      <c r="Y291" s="2">
        <v>1.2659999999999999E-4</v>
      </c>
      <c r="Z291" s="2">
        <v>1.131E-4</v>
      </c>
      <c r="AA291" s="2">
        <v>1.038E-4</v>
      </c>
      <c r="AB291" s="2">
        <v>8.6700000000000007E-5</v>
      </c>
      <c r="AC291" s="2">
        <v>7.1699999999999995E-5</v>
      </c>
      <c r="AD291" s="2">
        <v>6.6600000000000006E-5</v>
      </c>
      <c r="AE291" s="2">
        <v>7.3200000000000004E-5</v>
      </c>
      <c r="AF291" s="2">
        <v>6.6600000000000006E-5</v>
      </c>
      <c r="AG291" s="2">
        <v>5.0099999999999998E-5</v>
      </c>
      <c r="AH291" s="2">
        <v>5.1E-5</v>
      </c>
      <c r="AI291" s="28">
        <v>4.79038E-5</v>
      </c>
      <c r="AJ291" s="2">
        <v>3.4260000000000001E-5</v>
      </c>
      <c r="AK291" s="2">
        <v>3.2089399999999998E-5</v>
      </c>
      <c r="AL291" s="2">
        <v>2.6407800000000002E-5</v>
      </c>
    </row>
    <row r="292" spans="1:38" hidden="1" x14ac:dyDescent="0.4">
      <c r="A292" s="2" t="s">
        <v>185</v>
      </c>
      <c r="B292" s="2" t="s">
        <v>186</v>
      </c>
      <c r="C292" s="26"/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187</v>
      </c>
    </row>
    <row r="296" spans="1:38" x14ac:dyDescent="0.4">
      <c r="A296" s="2" t="s">
        <v>67</v>
      </c>
    </row>
    <row r="297" spans="1:38" x14ac:dyDescent="0.4">
      <c r="A297" s="33" t="s">
        <v>188</v>
      </c>
      <c r="B297" s="6"/>
      <c r="C297" s="6"/>
    </row>
    <row r="298" spans="1:38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4">D304</f>
        <v>4.7904440849136105E-4</v>
      </c>
      <c r="E299" s="10">
        <f t="shared" si="84"/>
        <v>7.3167479306889482E-4</v>
      </c>
      <c r="F299" s="10">
        <f t="shared" si="84"/>
        <v>1.382317198631788E-4</v>
      </c>
      <c r="G299" s="10">
        <f t="shared" si="84"/>
        <v>6.6732554416707013E-5</v>
      </c>
      <c r="H299" s="10">
        <f t="shared" si="84"/>
        <v>1.048654426548253E-4</v>
      </c>
      <c r="I299" s="10">
        <f t="shared" si="84"/>
        <v>9.5332220595295734E-5</v>
      </c>
      <c r="J299" s="10">
        <f t="shared" si="84"/>
        <v>1.3346510883341403E-4</v>
      </c>
      <c r="K299" s="10">
        <f t="shared" si="84"/>
        <v>1.5253155295247316E-4</v>
      </c>
      <c r="L299" s="10">
        <f t="shared" si="84"/>
        <v>2.3594724597335694E-4</v>
      </c>
      <c r="M299" s="10">
        <f t="shared" si="84"/>
        <v>2.0973088530965061E-4</v>
      </c>
      <c r="N299" s="10">
        <f t="shared" si="84"/>
        <v>1.6087312225456153E-4</v>
      </c>
      <c r="O299" s="10">
        <f t="shared" si="84"/>
        <v>1.2023014750000001E-4</v>
      </c>
      <c r="P299" s="10">
        <f t="shared" si="84"/>
        <v>1.9281618189999998E-4</v>
      </c>
      <c r="Q299" s="10">
        <f t="shared" si="84"/>
        <v>3.4620696575000004E-4</v>
      </c>
      <c r="R299" s="10">
        <f t="shared" si="84"/>
        <v>4.3739147600000002E-4</v>
      </c>
      <c r="S299" s="10">
        <f t="shared" si="84"/>
        <v>4.9687339565000006E-4</v>
      </c>
      <c r="T299" s="10">
        <f t="shared" si="84"/>
        <v>4.1601057935000002E-4</v>
      </c>
      <c r="U299" s="10">
        <f t="shared" si="84"/>
        <v>6.2731240046999992E-4</v>
      </c>
      <c r="V299" s="10">
        <f t="shared" si="84"/>
        <v>6.1375084153000002E-4</v>
      </c>
      <c r="W299" s="10">
        <f t="shared" si="84"/>
        <v>3.34735464E-4</v>
      </c>
      <c r="X299" s="10">
        <f t="shared" si="84"/>
        <v>3.5791911010000003E-4</v>
      </c>
      <c r="Y299" s="10">
        <f t="shared" si="84"/>
        <v>3.2444115000000002E-4</v>
      </c>
      <c r="Z299" s="10">
        <f t="shared" si="84"/>
        <v>3.4216435000000001E-4</v>
      </c>
      <c r="AA299" s="10">
        <f t="shared" si="84"/>
        <v>3.4134030598274997E-4</v>
      </c>
      <c r="AB299" s="10">
        <f t="shared" si="84"/>
        <v>3.5417155200000004E-4</v>
      </c>
      <c r="AC299" s="10">
        <f t="shared" si="84"/>
        <v>3.1833423839999997E-4</v>
      </c>
      <c r="AD299" s="10">
        <f t="shared" si="84"/>
        <v>2.8335839999999997E-4</v>
      </c>
      <c r="AE299" s="10">
        <f t="shared" si="84"/>
        <v>3.022368E-4</v>
      </c>
      <c r="AF299" s="10">
        <f t="shared" si="84"/>
        <v>2.8545600000000001E-4</v>
      </c>
      <c r="AG299" s="10">
        <f t="shared" si="84"/>
        <v>3.1582559999999998E-4</v>
      </c>
      <c r="AH299" s="10">
        <f t="shared" si="84"/>
        <v>4.2809280000000004E-4</v>
      </c>
      <c r="AI299" s="10">
        <f t="shared" si="84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5">(E299-$D299)/$D299</f>
        <v>0.52736318407960214</v>
      </c>
      <c r="F300" s="15">
        <f t="shared" si="85"/>
        <v>-0.71144278606965183</v>
      </c>
      <c r="G300" s="15">
        <f t="shared" si="85"/>
        <v>-0.8606965174129354</v>
      </c>
      <c r="H300" s="15">
        <f t="shared" si="85"/>
        <v>-0.78109452736318408</v>
      </c>
      <c r="I300" s="15">
        <f t="shared" si="85"/>
        <v>-0.80099502487562191</v>
      </c>
      <c r="J300" s="15">
        <f t="shared" si="85"/>
        <v>-0.72139303482587069</v>
      </c>
      <c r="K300" s="15">
        <f t="shared" si="85"/>
        <v>-0.68159203980099503</v>
      </c>
      <c r="L300" s="15">
        <f t="shared" si="85"/>
        <v>-0.5074626865671642</v>
      </c>
      <c r="M300" s="15">
        <f t="shared" si="85"/>
        <v>-0.56218905472636815</v>
      </c>
      <c r="N300" s="15">
        <f t="shared" si="85"/>
        <v>-0.66417910447761197</v>
      </c>
      <c r="O300" s="15">
        <f t="shared" si="85"/>
        <v>-0.74902087286930896</v>
      </c>
      <c r="P300" s="15">
        <f t="shared" si="85"/>
        <v>-0.59749831438962053</v>
      </c>
      <c r="Q300" s="15">
        <f t="shared" si="85"/>
        <v>-0.27729671902382003</v>
      </c>
      <c r="R300" s="15">
        <f t="shared" si="85"/>
        <v>-8.6950044198485163E-2</v>
      </c>
      <c r="S300" s="20">
        <f t="shared" si="85"/>
        <v>3.7217817059565034E-2</v>
      </c>
      <c r="T300" s="15">
        <f t="shared" si="85"/>
        <v>-0.13158243374527931</v>
      </c>
      <c r="U300" s="15">
        <f t="shared" si="85"/>
        <v>0.30950782297109874</v>
      </c>
      <c r="V300" s="15">
        <f t="shared" si="85"/>
        <v>0.28119821597096928</v>
      </c>
      <c r="W300" s="15">
        <f t="shared" si="85"/>
        <v>-0.30124335433916971</v>
      </c>
      <c r="X300" s="15">
        <f t="shared" si="85"/>
        <v>-0.25284774489450151</v>
      </c>
      <c r="Y300" s="15">
        <f t="shared" si="85"/>
        <v>-0.32273262301139893</v>
      </c>
      <c r="Z300" s="15">
        <f t="shared" si="85"/>
        <v>-0.28573563549657732</v>
      </c>
      <c r="AA300" s="15">
        <f t="shared" si="85"/>
        <v>-0.28745581843294682</v>
      </c>
      <c r="AB300" s="15">
        <f t="shared" si="85"/>
        <v>-0.26067073172739669</v>
      </c>
      <c r="AC300" s="15">
        <f t="shared" si="85"/>
        <v>-0.33548073465147077</v>
      </c>
      <c r="AD300" s="15">
        <f t="shared" si="85"/>
        <v>-0.40849241745171111</v>
      </c>
      <c r="AE300" s="15">
        <f t="shared" si="85"/>
        <v>-0.36908396248309316</v>
      </c>
      <c r="AF300" s="15">
        <f t="shared" si="85"/>
        <v>-0.40411370023297571</v>
      </c>
      <c r="AG300" s="15">
        <f t="shared" si="85"/>
        <v>-0.34071749006606872</v>
      </c>
      <c r="AH300" s="15">
        <f t="shared" si="85"/>
        <v>-0.10636092935897373</v>
      </c>
      <c r="AI300" s="21">
        <f t="shared" si="85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6">(E299-D299)/D299</f>
        <v>0.52736318407960214</v>
      </c>
      <c r="F301" s="17">
        <f t="shared" si="86"/>
        <v>-0.81107491856677527</v>
      </c>
      <c r="G301" s="17">
        <f t="shared" si="86"/>
        <v>-0.51724137931034475</v>
      </c>
      <c r="H301" s="17">
        <f t="shared" si="86"/>
        <v>0.5714285714285714</v>
      </c>
      <c r="I301" s="17">
        <f t="shared" si="86"/>
        <v>-9.090909090909087E-2</v>
      </c>
      <c r="J301" s="17">
        <f t="shared" si="86"/>
        <v>0.39999999999999997</v>
      </c>
      <c r="K301" s="17">
        <f t="shared" si="86"/>
        <v>0.14285714285714279</v>
      </c>
      <c r="L301" s="17">
        <f t="shared" si="86"/>
        <v>0.54687500000000011</v>
      </c>
      <c r="M301" s="17">
        <f t="shared" si="86"/>
        <v>-0.11111111111111113</v>
      </c>
      <c r="N301" s="17">
        <f t="shared" si="86"/>
        <v>-0.23295454545454555</v>
      </c>
      <c r="O301" s="17">
        <f t="shared" si="86"/>
        <v>-0.25263993254416423</v>
      </c>
      <c r="P301" s="17">
        <f t="shared" si="86"/>
        <v>0.60372573692467568</v>
      </c>
      <c r="Q301" s="17">
        <f t="shared" si="86"/>
        <v>0.79552858239643465</v>
      </c>
      <c r="R301" s="17">
        <f t="shared" si="86"/>
        <v>0.26338150086744744</v>
      </c>
      <c r="S301" s="17">
        <f t="shared" si="86"/>
        <v>0.13599240706282087</v>
      </c>
      <c r="T301" s="17">
        <f t="shared" si="86"/>
        <v>-0.16274330042206606</v>
      </c>
      <c r="U301" s="17">
        <f t="shared" si="86"/>
        <v>0.50792415291493453</v>
      </c>
      <c r="V301" s="17">
        <f t="shared" si="86"/>
        <v>-2.1618509262433208E-2</v>
      </c>
      <c r="W301" s="17">
        <f t="shared" si="86"/>
        <v>-0.4546069164393346</v>
      </c>
      <c r="X301" s="17">
        <f t="shared" si="86"/>
        <v>6.9259605250550998E-2</v>
      </c>
      <c r="Y301" s="17">
        <f t="shared" si="86"/>
        <v>-9.3534989206490005E-2</v>
      </c>
      <c r="Z301" s="17">
        <f t="shared" si="86"/>
        <v>5.4626856056945894E-2</v>
      </c>
      <c r="AA301" s="17">
        <f t="shared" si="86"/>
        <v>-2.4083280951099689E-3</v>
      </c>
      <c r="AB301" s="17">
        <f t="shared" si="86"/>
        <v>3.7590773173732703E-2</v>
      </c>
      <c r="AC301" s="17">
        <f t="shared" si="86"/>
        <v>-0.10118631323613497</v>
      </c>
      <c r="AD301" s="17">
        <f t="shared" si="86"/>
        <v>-0.10987143128491078</v>
      </c>
      <c r="AE301" s="17">
        <f t="shared" si="86"/>
        <v>6.6623752816221557E-2</v>
      </c>
      <c r="AF301" s="17">
        <f t="shared" si="86"/>
        <v>-5.5522027761013837E-2</v>
      </c>
      <c r="AG301" s="17">
        <f t="shared" si="86"/>
        <v>0.10638977635782736</v>
      </c>
      <c r="AH301" s="22">
        <f t="shared" si="86"/>
        <v>0.35547213398787197</v>
      </c>
      <c r="AI301" s="23">
        <f t="shared" si="86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190</v>
      </c>
      <c r="B303" s="2" t="s">
        <v>191</v>
      </c>
      <c r="AI303" s="28"/>
    </row>
    <row r="304" spans="1:38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5" x14ac:dyDescent="0.4">
      <c r="A307" s="9" t="s">
        <v>194</v>
      </c>
    </row>
    <row r="308" spans="1:35" x14ac:dyDescent="0.4">
      <c r="A308" s="2" t="s">
        <v>67</v>
      </c>
    </row>
    <row r="309" spans="1:35" x14ac:dyDescent="0.4">
      <c r="A309" s="6" t="s">
        <v>195</v>
      </c>
      <c r="B309" s="6"/>
      <c r="C309" s="6"/>
    </row>
    <row r="310" spans="1:35" x14ac:dyDescent="0.4">
      <c r="A310" s="6" t="s">
        <v>196</v>
      </c>
      <c r="B310" s="6"/>
      <c r="C310" s="6"/>
    </row>
    <row r="311" spans="1:35" x14ac:dyDescent="0.4">
      <c r="A311" s="6" t="s">
        <v>197</v>
      </c>
      <c r="B311" s="6"/>
      <c r="C311" s="6"/>
    </row>
    <row r="312" spans="1:35" x14ac:dyDescent="0.4">
      <c r="A312" s="6" t="s">
        <v>198</v>
      </c>
      <c r="B312" s="6"/>
      <c r="C312" s="6"/>
    </row>
    <row r="313" spans="1:35" x14ac:dyDescent="0.4">
      <c r="A313" s="6" t="s">
        <v>199</v>
      </c>
      <c r="B313" s="6"/>
      <c r="C313" s="6"/>
    </row>
    <row r="314" spans="1:35" x14ac:dyDescent="0.4">
      <c r="A314" s="6" t="s">
        <v>200</v>
      </c>
      <c r="B314" s="6"/>
      <c r="C314" s="6"/>
    </row>
    <row r="315" spans="1:35" x14ac:dyDescent="0.4">
      <c r="A315" s="6" t="s">
        <v>201</v>
      </c>
      <c r="B315" s="6"/>
      <c r="C315" s="6"/>
    </row>
    <row r="316" spans="1:35" hidden="1" x14ac:dyDescent="0.4">
      <c r="A316" s="2" t="s">
        <v>36</v>
      </c>
      <c r="D316" s="10">
        <f>D326</f>
        <v>0</v>
      </c>
      <c r="E316" s="10">
        <f t="shared" ref="E316:R316" si="87">E326</f>
        <v>0</v>
      </c>
      <c r="F316" s="10">
        <f t="shared" si="87"/>
        <v>0</v>
      </c>
      <c r="G316" s="10">
        <f t="shared" si="87"/>
        <v>0</v>
      </c>
      <c r="H316" s="10">
        <f t="shared" si="87"/>
        <v>0</v>
      </c>
      <c r="I316" s="10">
        <f t="shared" si="87"/>
        <v>0</v>
      </c>
      <c r="J316" s="10">
        <f t="shared" si="87"/>
        <v>0</v>
      </c>
      <c r="K316" s="10">
        <f t="shared" si="87"/>
        <v>0</v>
      </c>
      <c r="L316" s="10">
        <f t="shared" si="87"/>
        <v>0</v>
      </c>
      <c r="M316" s="10">
        <f t="shared" si="87"/>
        <v>0</v>
      </c>
      <c r="N316" s="10">
        <f t="shared" si="87"/>
        <v>0</v>
      </c>
      <c r="O316" s="10">
        <f t="shared" si="87"/>
        <v>0</v>
      </c>
      <c r="P316" s="10">
        <f t="shared" si="87"/>
        <v>0</v>
      </c>
      <c r="Q316" s="10">
        <f t="shared" si="87"/>
        <v>0</v>
      </c>
      <c r="R316" s="10">
        <f t="shared" si="87"/>
        <v>0</v>
      </c>
      <c r="S316" s="10">
        <f>S326</f>
        <v>0</v>
      </c>
      <c r="T316" s="10">
        <f t="shared" ref="T316:AI316" si="88">T326</f>
        <v>0</v>
      </c>
      <c r="U316" s="10">
        <f t="shared" si="88"/>
        <v>0</v>
      </c>
      <c r="V316" s="10">
        <f t="shared" si="88"/>
        <v>0</v>
      </c>
      <c r="W316" s="10">
        <f t="shared" si="88"/>
        <v>0</v>
      </c>
      <c r="X316" s="10">
        <f t="shared" si="88"/>
        <v>0</v>
      </c>
      <c r="Y316" s="10">
        <f t="shared" si="88"/>
        <v>0</v>
      </c>
      <c r="Z316" s="10">
        <f t="shared" si="88"/>
        <v>0</v>
      </c>
      <c r="AA316" s="10">
        <f t="shared" si="88"/>
        <v>0</v>
      </c>
      <c r="AB316" s="10">
        <f t="shared" si="88"/>
        <v>0</v>
      </c>
      <c r="AC316" s="10">
        <f t="shared" si="88"/>
        <v>0</v>
      </c>
      <c r="AD316" s="10">
        <f t="shared" si="88"/>
        <v>0</v>
      </c>
      <c r="AE316" s="10">
        <f t="shared" si="88"/>
        <v>0</v>
      </c>
      <c r="AF316" s="10">
        <f t="shared" si="88"/>
        <v>0</v>
      </c>
      <c r="AG316" s="10">
        <f t="shared" si="88"/>
        <v>0</v>
      </c>
      <c r="AH316" s="10">
        <f t="shared" si="88"/>
        <v>0</v>
      </c>
      <c r="AI316" s="10">
        <f t="shared" si="88"/>
        <v>0</v>
      </c>
    </row>
    <row r="317" spans="1:35" hidden="1" x14ac:dyDescent="0.4">
      <c r="A317" s="14" t="s">
        <v>26</v>
      </c>
      <c r="B317" s="14"/>
      <c r="C317" s="14"/>
      <c r="D317" s="14"/>
      <c r="E317" s="15" t="e">
        <f t="shared" ref="E317:AI317" si="89">(E316-$D316)/$D316</f>
        <v>#DIV/0!</v>
      </c>
      <c r="F317" s="15" t="e">
        <f t="shared" si="89"/>
        <v>#DIV/0!</v>
      </c>
      <c r="G317" s="15" t="e">
        <f t="shared" si="89"/>
        <v>#DIV/0!</v>
      </c>
      <c r="H317" s="15" t="e">
        <f t="shared" si="89"/>
        <v>#DIV/0!</v>
      </c>
      <c r="I317" s="15" t="e">
        <f t="shared" si="89"/>
        <v>#DIV/0!</v>
      </c>
      <c r="J317" s="15" t="e">
        <f t="shared" si="89"/>
        <v>#DIV/0!</v>
      </c>
      <c r="K317" s="15" t="e">
        <f t="shared" si="89"/>
        <v>#DIV/0!</v>
      </c>
      <c r="L317" s="15" t="e">
        <f t="shared" si="89"/>
        <v>#DIV/0!</v>
      </c>
      <c r="M317" s="15" t="e">
        <f t="shared" si="89"/>
        <v>#DIV/0!</v>
      </c>
      <c r="N317" s="15" t="e">
        <f t="shared" si="89"/>
        <v>#DIV/0!</v>
      </c>
      <c r="O317" s="15" t="e">
        <f t="shared" si="89"/>
        <v>#DIV/0!</v>
      </c>
      <c r="P317" s="15" t="e">
        <f t="shared" si="89"/>
        <v>#DIV/0!</v>
      </c>
      <c r="Q317" s="15" t="e">
        <f t="shared" si="89"/>
        <v>#DIV/0!</v>
      </c>
      <c r="R317" s="15" t="e">
        <f t="shared" si="89"/>
        <v>#DIV/0!</v>
      </c>
      <c r="S317" s="20" t="e">
        <f t="shared" si="89"/>
        <v>#DIV/0!</v>
      </c>
      <c r="T317" s="15" t="e">
        <f t="shared" si="89"/>
        <v>#DIV/0!</v>
      </c>
      <c r="U317" s="15" t="e">
        <f t="shared" si="89"/>
        <v>#DIV/0!</v>
      </c>
      <c r="V317" s="15" t="e">
        <f t="shared" si="89"/>
        <v>#DIV/0!</v>
      </c>
      <c r="W317" s="15" t="e">
        <f t="shared" si="89"/>
        <v>#DIV/0!</v>
      </c>
      <c r="X317" s="15" t="e">
        <f t="shared" si="89"/>
        <v>#DIV/0!</v>
      </c>
      <c r="Y317" s="15" t="e">
        <f t="shared" si="89"/>
        <v>#DIV/0!</v>
      </c>
      <c r="Z317" s="15" t="e">
        <f t="shared" si="89"/>
        <v>#DIV/0!</v>
      </c>
      <c r="AA317" s="15" t="e">
        <f t="shared" si="89"/>
        <v>#DIV/0!</v>
      </c>
      <c r="AB317" s="15" t="e">
        <f t="shared" si="89"/>
        <v>#DIV/0!</v>
      </c>
      <c r="AC317" s="15" t="e">
        <f t="shared" si="89"/>
        <v>#DIV/0!</v>
      </c>
      <c r="AD317" s="15" t="e">
        <f t="shared" si="89"/>
        <v>#DIV/0!</v>
      </c>
      <c r="AE317" s="15" t="e">
        <f t="shared" si="89"/>
        <v>#DIV/0!</v>
      </c>
      <c r="AF317" s="15" t="e">
        <f t="shared" si="89"/>
        <v>#DIV/0!</v>
      </c>
      <c r="AG317" s="15" t="e">
        <f t="shared" si="89"/>
        <v>#DIV/0!</v>
      </c>
      <c r="AH317" s="15" t="e">
        <f t="shared" si="89"/>
        <v>#DIV/0!</v>
      </c>
      <c r="AI317" s="21" t="e">
        <f t="shared" si="89"/>
        <v>#DIV/0!</v>
      </c>
    </row>
    <row r="318" spans="1:35" hidden="1" x14ac:dyDescent="0.4">
      <c r="A318" s="16" t="s">
        <v>27</v>
      </c>
      <c r="D318" s="10"/>
      <c r="E318" s="17" t="e">
        <f t="shared" ref="E318:AI318" si="90">(E316-D316)/D316</f>
        <v>#DIV/0!</v>
      </c>
      <c r="F318" s="17" t="e">
        <f t="shared" si="90"/>
        <v>#DIV/0!</v>
      </c>
      <c r="G318" s="17" t="e">
        <f t="shared" si="90"/>
        <v>#DIV/0!</v>
      </c>
      <c r="H318" s="17" t="e">
        <f t="shared" si="90"/>
        <v>#DIV/0!</v>
      </c>
      <c r="I318" s="17" t="e">
        <f t="shared" si="90"/>
        <v>#DIV/0!</v>
      </c>
      <c r="J318" s="17" t="e">
        <f t="shared" si="90"/>
        <v>#DIV/0!</v>
      </c>
      <c r="K318" s="17" t="e">
        <f t="shared" si="90"/>
        <v>#DIV/0!</v>
      </c>
      <c r="L318" s="17" t="e">
        <f t="shared" si="90"/>
        <v>#DIV/0!</v>
      </c>
      <c r="M318" s="17" t="e">
        <f t="shared" si="90"/>
        <v>#DIV/0!</v>
      </c>
      <c r="N318" s="17" t="e">
        <f t="shared" si="90"/>
        <v>#DIV/0!</v>
      </c>
      <c r="O318" s="17" t="e">
        <f t="shared" si="90"/>
        <v>#DIV/0!</v>
      </c>
      <c r="P318" s="17" t="e">
        <f t="shared" si="90"/>
        <v>#DIV/0!</v>
      </c>
      <c r="Q318" s="17" t="e">
        <f t="shared" si="90"/>
        <v>#DIV/0!</v>
      </c>
      <c r="R318" s="17" t="e">
        <f t="shared" si="90"/>
        <v>#DIV/0!</v>
      </c>
      <c r="S318" s="17" t="e">
        <f t="shared" si="90"/>
        <v>#DIV/0!</v>
      </c>
      <c r="T318" s="17" t="e">
        <f t="shared" si="90"/>
        <v>#DIV/0!</v>
      </c>
      <c r="U318" s="17" t="e">
        <f t="shared" si="90"/>
        <v>#DIV/0!</v>
      </c>
      <c r="V318" s="17" t="e">
        <f t="shared" si="90"/>
        <v>#DIV/0!</v>
      </c>
      <c r="W318" s="17" t="e">
        <f t="shared" si="90"/>
        <v>#DIV/0!</v>
      </c>
      <c r="X318" s="17" t="e">
        <f t="shared" si="90"/>
        <v>#DIV/0!</v>
      </c>
      <c r="Y318" s="17" t="e">
        <f t="shared" si="90"/>
        <v>#DIV/0!</v>
      </c>
      <c r="Z318" s="17" t="e">
        <f t="shared" si="90"/>
        <v>#DIV/0!</v>
      </c>
      <c r="AA318" s="17" t="e">
        <f t="shared" si="90"/>
        <v>#DIV/0!</v>
      </c>
      <c r="AB318" s="17" t="e">
        <f t="shared" si="90"/>
        <v>#DIV/0!</v>
      </c>
      <c r="AC318" s="17" t="e">
        <f t="shared" si="90"/>
        <v>#DIV/0!</v>
      </c>
      <c r="AD318" s="17" t="e">
        <f t="shared" si="90"/>
        <v>#DIV/0!</v>
      </c>
      <c r="AE318" s="17" t="e">
        <f t="shared" si="90"/>
        <v>#DIV/0!</v>
      </c>
      <c r="AF318" s="17" t="e">
        <f t="shared" si="90"/>
        <v>#DIV/0!</v>
      </c>
      <c r="AG318" s="17" t="e">
        <f t="shared" si="90"/>
        <v>#DIV/0!</v>
      </c>
      <c r="AH318" s="22" t="e">
        <f t="shared" si="90"/>
        <v>#DIV/0!</v>
      </c>
      <c r="AI318" s="23" t="e">
        <f t="shared" si="90"/>
        <v>#DIV/0!</v>
      </c>
    </row>
    <row r="319" spans="1:35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5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4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4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4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4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4" hidden="1" x14ac:dyDescent="0.4">
      <c r="A325" s="2" t="s">
        <v>213</v>
      </c>
      <c r="B325" s="2" t="s">
        <v>214</v>
      </c>
    </row>
    <row r="326" spans="1:34" hidden="1" x14ac:dyDescent="0.4">
      <c r="A326" s="2" t="s">
        <v>215</v>
      </c>
      <c r="B326" s="2" t="s">
        <v>216</v>
      </c>
    </row>
    <row r="329" spans="1:34" x14ac:dyDescent="0.4">
      <c r="A329" s="9" t="s">
        <v>217</v>
      </c>
    </row>
    <row r="330" spans="1:34" x14ac:dyDescent="0.4">
      <c r="A330" s="2" t="s">
        <v>67</v>
      </c>
    </row>
    <row r="331" spans="1:34" x14ac:dyDescent="0.4">
      <c r="A331" s="33" t="s">
        <v>218</v>
      </c>
      <c r="B331" s="33"/>
      <c r="C331" s="33"/>
    </row>
    <row r="332" spans="1:34" x14ac:dyDescent="0.4">
      <c r="A332" s="33" t="s">
        <v>219</v>
      </c>
      <c r="B332" s="33"/>
      <c r="C332" s="33"/>
    </row>
    <row r="333" spans="1:34" x14ac:dyDescent="0.4">
      <c r="A333" s="33" t="s">
        <v>220</v>
      </c>
      <c r="B333" s="33"/>
      <c r="C333" s="33"/>
    </row>
    <row r="334" spans="1:34" x14ac:dyDescent="0.4">
      <c r="A334" s="33" t="s">
        <v>221</v>
      </c>
      <c r="B334" s="33"/>
      <c r="C334" s="33"/>
    </row>
    <row r="335" spans="1:34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4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8" x14ac:dyDescent="0.4">
      <c r="A353" s="4" t="s">
        <v>236</v>
      </c>
      <c r="B353" s="4"/>
      <c r="C353" s="4"/>
    </row>
    <row r="354" spans="1:38" x14ac:dyDescent="0.4">
      <c r="A354" s="2" t="s">
        <v>36</v>
      </c>
      <c r="D354" s="10">
        <f t="shared" ref="D354:AL354" si="91">D370</f>
        <v>10.88</v>
      </c>
      <c r="E354" s="10">
        <f t="shared" si="91"/>
        <v>13.62</v>
      </c>
      <c r="F354" s="10">
        <f t="shared" si="91"/>
        <v>9.32</v>
      </c>
      <c r="G354" s="10">
        <f t="shared" si="91"/>
        <v>7.32</v>
      </c>
      <c r="H354" s="10">
        <f t="shared" si="91"/>
        <v>4.1900000000000004</v>
      </c>
      <c r="I354" s="10">
        <f t="shared" si="91"/>
        <v>4.58</v>
      </c>
      <c r="J354" s="10">
        <f t="shared" si="91"/>
        <v>4.8499999999999996</v>
      </c>
      <c r="K354" s="10">
        <f t="shared" si="91"/>
        <v>4.9400000000000004</v>
      </c>
      <c r="L354" s="10">
        <f t="shared" si="91"/>
        <v>4.2</v>
      </c>
      <c r="M354" s="10">
        <f t="shared" si="91"/>
        <v>2.2999999999999998</v>
      </c>
      <c r="N354" s="10">
        <f t="shared" si="91"/>
        <v>1.71</v>
      </c>
      <c r="O354" s="10">
        <f t="shared" si="91"/>
        <v>1.08</v>
      </c>
      <c r="P354" s="10">
        <f t="shared" si="91"/>
        <v>0.93</v>
      </c>
      <c r="Q354" s="10">
        <f t="shared" si="91"/>
        <v>0.98</v>
      </c>
      <c r="R354" s="10">
        <f t="shared" si="91"/>
        <v>1.41</v>
      </c>
      <c r="S354" s="10">
        <f t="shared" si="91"/>
        <v>4.4150000000000002E-2</v>
      </c>
      <c r="T354" s="10">
        <f t="shared" si="91"/>
        <v>4.4150000000000002E-2</v>
      </c>
      <c r="U354" s="10">
        <f t="shared" si="91"/>
        <v>4.3139999999999998E-2</v>
      </c>
      <c r="V354" s="10">
        <f t="shared" si="91"/>
        <v>4.3749999999999997E-2</v>
      </c>
      <c r="W354" s="10">
        <f t="shared" si="91"/>
        <v>4.8259999999999997E-2</v>
      </c>
      <c r="X354" s="10">
        <f t="shared" si="91"/>
        <v>4.999E-2</v>
      </c>
      <c r="Y354" s="10">
        <f t="shared" si="91"/>
        <v>5.1360000000000003E-2</v>
      </c>
      <c r="Z354" s="10">
        <f t="shared" si="91"/>
        <v>5.3120000000000001E-2</v>
      </c>
      <c r="AA354" s="10">
        <f t="shared" si="91"/>
        <v>5.3830000000000003E-2</v>
      </c>
      <c r="AB354" s="10">
        <f t="shared" si="91"/>
        <v>5.5230000000000001E-2</v>
      </c>
      <c r="AC354" s="10">
        <f t="shared" si="91"/>
        <v>5.1040000000000002E-2</v>
      </c>
      <c r="AD354" s="10">
        <f t="shared" si="91"/>
        <v>5.0360000000000002E-2</v>
      </c>
      <c r="AE354" s="10">
        <f t="shared" si="91"/>
        <v>4.9439999999999998E-2</v>
      </c>
      <c r="AF354" s="10">
        <f t="shared" si="91"/>
        <v>4.9700000000000001E-2</v>
      </c>
      <c r="AG354" s="10">
        <f t="shared" si="91"/>
        <v>5.1979999999999998E-2</v>
      </c>
      <c r="AH354" s="10">
        <f t="shared" si="91"/>
        <v>5.2859999999999997E-2</v>
      </c>
      <c r="AI354" s="10">
        <f t="shared" si="91"/>
        <v>5.2859999999999997E-2</v>
      </c>
      <c r="AJ354" s="10">
        <f t="shared" si="91"/>
        <v>5.3580000000000003E-2</v>
      </c>
      <c r="AK354" s="10">
        <f t="shared" si="91"/>
        <v>5.2510000000000001E-2</v>
      </c>
      <c r="AL354" s="10">
        <f t="shared" si="91"/>
        <v>5.1979999999999998E-2</v>
      </c>
    </row>
    <row r="355" spans="1:38" x14ac:dyDescent="0.4">
      <c r="A355" s="14" t="s">
        <v>26</v>
      </c>
      <c r="B355" s="14"/>
      <c r="C355" s="14"/>
      <c r="D355" s="14"/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5">
        <v>0</v>
      </c>
      <c r="Z355" s="15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</row>
    <row r="356" spans="1:38" x14ac:dyDescent="0.4">
      <c r="A356" s="16" t="s">
        <v>27</v>
      </c>
      <c r="D356" s="10"/>
      <c r="E356" s="17">
        <v>0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f t="shared" ref="T356:V356" si="92">(T354-S354)/S354</f>
        <v>0</v>
      </c>
      <c r="U356" s="17">
        <f t="shared" si="92"/>
        <v>-2.2876557191393067E-2</v>
      </c>
      <c r="V356" s="17">
        <f t="shared" si="92"/>
        <v>1.4140009272137216E-2</v>
      </c>
      <c r="W356" s="17">
        <f t="shared" ref="W356:AL356" si="93">(W354-V354)/V354</f>
        <v>0.10308571428571429</v>
      </c>
      <c r="X356" s="17">
        <f t="shared" si="93"/>
        <v>3.5847492747617123E-2</v>
      </c>
      <c r="Y356" s="17">
        <f t="shared" si="93"/>
        <v>2.7405481096219306E-2</v>
      </c>
      <c r="Z356" s="17">
        <f t="shared" si="93"/>
        <v>3.4267912772585625E-2</v>
      </c>
      <c r="AA356" s="17">
        <f t="shared" si="93"/>
        <v>1.336596385542173E-2</v>
      </c>
      <c r="AB356" s="17">
        <f t="shared" si="93"/>
        <v>2.6007802340702182E-2</v>
      </c>
      <c r="AC356" s="17">
        <f t="shared" si="93"/>
        <v>-7.586456635886292E-2</v>
      </c>
      <c r="AD356" s="17">
        <f t="shared" si="93"/>
        <v>-1.3322884012539185E-2</v>
      </c>
      <c r="AE356" s="17">
        <f t="shared" si="93"/>
        <v>-1.8268467037331298E-2</v>
      </c>
      <c r="AF356" s="17">
        <f t="shared" si="93"/>
        <v>5.2588996763754713E-3</v>
      </c>
      <c r="AG356" s="17">
        <f t="shared" si="93"/>
        <v>4.587525150905427E-2</v>
      </c>
      <c r="AH356" s="22">
        <f t="shared" si="93"/>
        <v>1.6929588303193514E-2</v>
      </c>
      <c r="AI356" s="23">
        <f t="shared" si="93"/>
        <v>0</v>
      </c>
      <c r="AJ356" s="23">
        <f t="shared" si="93"/>
        <v>1.3620885357548343E-2</v>
      </c>
      <c r="AK356" s="23">
        <f t="shared" si="93"/>
        <v>-1.9970138111235564E-2</v>
      </c>
      <c r="AL356" s="23">
        <f t="shared" si="93"/>
        <v>-1.0093315558941204E-2</v>
      </c>
    </row>
    <row r="357" spans="1:38" hidden="1" x14ac:dyDescent="0.4">
      <c r="A357" s="2" t="s">
        <v>37</v>
      </c>
      <c r="AI357" s="38"/>
    </row>
    <row r="358" spans="1:38" hidden="1" x14ac:dyDescent="0.4">
      <c r="A358" s="2" t="s">
        <v>237</v>
      </c>
      <c r="B358" s="2" t="s">
        <v>238</v>
      </c>
      <c r="AI358" s="38"/>
    </row>
    <row r="359" spans="1:38" hidden="1" x14ac:dyDescent="0.4">
      <c r="A359" s="2" t="s">
        <v>239</v>
      </c>
      <c r="B359" s="2" t="s">
        <v>240</v>
      </c>
      <c r="AI359" s="38"/>
    </row>
    <row r="360" spans="1:38" hidden="1" x14ac:dyDescent="0.4">
      <c r="A360" s="2" t="s">
        <v>241</v>
      </c>
      <c r="B360" s="2" t="s">
        <v>242</v>
      </c>
      <c r="AI360" s="38"/>
    </row>
    <row r="361" spans="1:38" hidden="1" x14ac:dyDescent="0.4">
      <c r="A361" s="2" t="s">
        <v>243</v>
      </c>
      <c r="B361" s="2" t="s">
        <v>244</v>
      </c>
      <c r="AI361" s="38"/>
    </row>
    <row r="362" spans="1:38" hidden="1" x14ac:dyDescent="0.4">
      <c r="A362" s="2" t="s">
        <v>245</v>
      </c>
      <c r="B362" s="2" t="s">
        <v>246</v>
      </c>
      <c r="AI362" s="38"/>
    </row>
    <row r="363" spans="1:38" hidden="1" x14ac:dyDescent="0.4">
      <c r="A363" s="2" t="s">
        <v>247</v>
      </c>
      <c r="B363" s="2" t="s">
        <v>248</v>
      </c>
      <c r="AI363" s="38"/>
    </row>
    <row r="364" spans="1:38" hidden="1" x14ac:dyDescent="0.4">
      <c r="A364" s="2" t="s">
        <v>249</v>
      </c>
      <c r="B364" s="2" t="s">
        <v>250</v>
      </c>
      <c r="AI364" s="38"/>
    </row>
    <row r="365" spans="1:38" hidden="1" x14ac:dyDescent="0.4">
      <c r="A365" s="2" t="s">
        <v>251</v>
      </c>
      <c r="B365" s="2" t="s">
        <v>252</v>
      </c>
      <c r="AI365" s="38"/>
    </row>
    <row r="366" spans="1:38" hidden="1" x14ac:dyDescent="0.4">
      <c r="A366" s="2" t="s">
        <v>253</v>
      </c>
      <c r="B366" s="2" t="s">
        <v>254</v>
      </c>
      <c r="AI366" s="38"/>
    </row>
    <row r="367" spans="1:38" hidden="1" x14ac:dyDescent="0.4">
      <c r="A367" s="2" t="s">
        <v>255</v>
      </c>
      <c r="B367" s="2" t="s">
        <v>256</v>
      </c>
      <c r="AI367" s="38"/>
    </row>
    <row r="368" spans="1:38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A370" s="2" t="s">
        <v>324</v>
      </c>
      <c r="B370" s="2" t="s">
        <v>325</v>
      </c>
      <c r="D370" s="2">
        <v>10.88</v>
      </c>
      <c r="E370" s="2">
        <v>13.62</v>
      </c>
      <c r="F370" s="2">
        <v>9.32</v>
      </c>
      <c r="G370" s="2">
        <v>7.32</v>
      </c>
      <c r="H370" s="2">
        <v>4.1900000000000004</v>
      </c>
      <c r="I370" s="2">
        <v>4.58</v>
      </c>
      <c r="J370" s="2">
        <v>4.8499999999999996</v>
      </c>
      <c r="K370" s="2">
        <v>4.9400000000000004</v>
      </c>
      <c r="L370" s="2">
        <v>4.2</v>
      </c>
      <c r="M370" s="2">
        <v>2.2999999999999998</v>
      </c>
      <c r="N370" s="2">
        <v>1.71</v>
      </c>
      <c r="O370" s="2">
        <v>1.08</v>
      </c>
      <c r="P370" s="2">
        <v>0.93</v>
      </c>
      <c r="Q370" s="2">
        <v>0.98</v>
      </c>
      <c r="R370" s="2">
        <v>1.41</v>
      </c>
      <c r="S370" s="2">
        <v>4.4150000000000002E-2</v>
      </c>
      <c r="T370" s="2">
        <v>4.4150000000000002E-2</v>
      </c>
      <c r="U370" s="2">
        <v>4.3139999999999998E-2</v>
      </c>
      <c r="V370" s="2">
        <v>4.3749999999999997E-2</v>
      </c>
      <c r="W370" s="2">
        <v>4.8259999999999997E-2</v>
      </c>
      <c r="X370" s="2">
        <v>4.999E-2</v>
      </c>
      <c r="Y370" s="2">
        <v>5.1360000000000003E-2</v>
      </c>
      <c r="Z370" s="2">
        <v>5.3120000000000001E-2</v>
      </c>
      <c r="AA370" s="2">
        <v>5.3830000000000003E-2</v>
      </c>
      <c r="AB370" s="2">
        <v>5.5230000000000001E-2</v>
      </c>
      <c r="AC370" s="2">
        <v>5.1040000000000002E-2</v>
      </c>
      <c r="AD370" s="2">
        <v>5.0360000000000002E-2</v>
      </c>
      <c r="AE370" s="2">
        <v>4.9439999999999998E-2</v>
      </c>
      <c r="AF370" s="2">
        <v>4.9700000000000001E-2</v>
      </c>
      <c r="AG370" s="2">
        <v>5.1979999999999998E-2</v>
      </c>
      <c r="AH370" s="2">
        <v>5.2859999999999997E-2</v>
      </c>
      <c r="AI370" s="38">
        <v>5.2859999999999997E-2</v>
      </c>
      <c r="AJ370" s="2">
        <v>5.3580000000000003E-2</v>
      </c>
      <c r="AK370" s="2">
        <v>5.2510000000000001E-2</v>
      </c>
      <c r="AL370" s="2">
        <v>5.1979999999999998E-2</v>
      </c>
    </row>
    <row r="371" spans="1:38" x14ac:dyDescent="0.4"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5"/>
    </row>
    <row r="373" spans="1:38" x14ac:dyDescent="0.4">
      <c r="A373" s="9" t="s">
        <v>261</v>
      </c>
    </row>
    <row r="374" spans="1:38" x14ac:dyDescent="0.4">
      <c r="A374" s="2" t="s">
        <v>67</v>
      </c>
    </row>
    <row r="375" spans="1:38" x14ac:dyDescent="0.4">
      <c r="A375" s="4" t="s">
        <v>262</v>
      </c>
      <c r="B375" s="4"/>
      <c r="C375" s="4"/>
    </row>
    <row r="376" spans="1:38" x14ac:dyDescent="0.4">
      <c r="A376" s="33" t="s">
        <v>303</v>
      </c>
      <c r="B376" s="6"/>
      <c r="C376" s="6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</row>
    <row r="377" spans="1:38" x14ac:dyDescent="0.4">
      <c r="A377" s="33" t="s">
        <v>263</v>
      </c>
      <c r="B377" s="6"/>
      <c r="C377" s="6"/>
      <c r="AI377" s="48"/>
    </row>
    <row r="378" spans="1:38" x14ac:dyDescent="0.4">
      <c r="A378" s="2" t="s">
        <v>36</v>
      </c>
      <c r="D378" s="10">
        <f t="shared" ref="D378:AL378" si="94">D383+D385+D386+D388</f>
        <v>1.1060308000000002E-5</v>
      </c>
      <c r="E378" s="10">
        <f t="shared" si="94"/>
        <v>1.1060308000000002E-5</v>
      </c>
      <c r="F378" s="10">
        <f t="shared" si="94"/>
        <v>1.159064E-5</v>
      </c>
      <c r="G378" s="10">
        <f t="shared" si="94"/>
        <v>3.7433131000000005E-4</v>
      </c>
      <c r="H378" s="10">
        <f t="shared" si="94"/>
        <v>1.7523961E-4</v>
      </c>
      <c r="I378" s="10">
        <f t="shared" si="94"/>
        <v>2.339061E-5</v>
      </c>
      <c r="J378" s="10">
        <f t="shared" si="94"/>
        <v>1.199154E-5</v>
      </c>
      <c r="K378" s="10">
        <f t="shared" si="94"/>
        <v>1.362913E-5</v>
      </c>
      <c r="L378" s="10">
        <f t="shared" si="94"/>
        <v>7.7143289999999996E-5</v>
      </c>
      <c r="M378" s="10">
        <f t="shared" si="94"/>
        <v>2.8199779999999999E-5</v>
      </c>
      <c r="N378" s="10">
        <f t="shared" si="94"/>
        <v>2.5211299999999999E-6</v>
      </c>
      <c r="O378" s="10">
        <f t="shared" si="94"/>
        <v>1.4032269999999999E-5</v>
      </c>
      <c r="P378" s="10">
        <f t="shared" si="94"/>
        <v>4.8502900000000001E-6</v>
      </c>
      <c r="Q378" s="10">
        <f t="shared" si="94"/>
        <v>7.8164800000000008E-6</v>
      </c>
      <c r="R378" s="10">
        <f t="shared" si="94"/>
        <v>7.73486E-6</v>
      </c>
      <c r="S378" s="10">
        <f t="shared" si="94"/>
        <v>3.2758210000000002E-5</v>
      </c>
      <c r="T378" s="10">
        <f t="shared" si="94"/>
        <v>2.5273260000000001E-5</v>
      </c>
      <c r="U378" s="10">
        <f t="shared" si="94"/>
        <v>5.2156030000000002E-5</v>
      </c>
      <c r="V378" s="10">
        <f t="shared" si="94"/>
        <v>6.9365355999999998E-5</v>
      </c>
      <c r="W378" s="10">
        <f t="shared" si="94"/>
        <v>7.4467703999999996E-5</v>
      </c>
      <c r="X378" s="10">
        <f t="shared" si="94"/>
        <v>7.0772900000000001E-5</v>
      </c>
      <c r="Y378" s="10">
        <f t="shared" si="94"/>
        <v>4.9885169999999999E-5</v>
      </c>
      <c r="Z378" s="10">
        <f t="shared" si="94"/>
        <v>3.7910140000000004E-5</v>
      </c>
      <c r="AA378" s="10">
        <f t="shared" si="94"/>
        <v>5.0579729999999995E-5</v>
      </c>
      <c r="AB378" s="10">
        <f t="shared" si="94"/>
        <v>6.7890459999999994E-5</v>
      </c>
      <c r="AC378" s="10">
        <f t="shared" si="94"/>
        <v>1.2101859999999999E-4</v>
      </c>
      <c r="AD378" s="10">
        <f t="shared" si="94"/>
        <v>1.22128766E-4</v>
      </c>
      <c r="AE378" s="10">
        <f t="shared" si="94"/>
        <v>1.2842611E-4</v>
      </c>
      <c r="AF378" s="10">
        <f t="shared" si="94"/>
        <v>1.2913305800000001E-4</v>
      </c>
      <c r="AG378" s="10">
        <f t="shared" si="94"/>
        <v>1.7811121999999999E-4</v>
      </c>
      <c r="AH378" s="10">
        <f t="shared" si="94"/>
        <v>2.7580197000000002E-4</v>
      </c>
      <c r="AI378" s="10">
        <f t="shared" si="94"/>
        <v>3.9339365999999998E-4</v>
      </c>
      <c r="AJ378" s="10">
        <f t="shared" si="94"/>
        <v>3.8281196999999996E-4</v>
      </c>
      <c r="AK378" s="10">
        <f t="shared" si="94"/>
        <v>4.2638061999999998E-4</v>
      </c>
      <c r="AL378" s="10">
        <f t="shared" si="94"/>
        <v>4.8113908000000001E-4</v>
      </c>
    </row>
    <row r="379" spans="1:38" x14ac:dyDescent="0.4">
      <c r="A379" s="14" t="s">
        <v>26</v>
      </c>
      <c r="B379" s="14"/>
      <c r="C379" s="14"/>
      <c r="D379" s="14"/>
      <c r="E379" s="15">
        <f t="shared" ref="E379:AL379" si="95">(E378-$D378)/$D378</f>
        <v>0</v>
      </c>
      <c r="F379" s="15">
        <f t="shared" si="95"/>
        <v>4.7949116787705921E-2</v>
      </c>
      <c r="G379" s="15">
        <f t="shared" si="95"/>
        <v>32.844564726407256</v>
      </c>
      <c r="H379" s="15">
        <f t="shared" si="95"/>
        <v>14.844008141545421</v>
      </c>
      <c r="I379" s="15">
        <f t="shared" si="95"/>
        <v>1.1148244696259813</v>
      </c>
      <c r="J379" s="15">
        <f t="shared" si="95"/>
        <v>8.4195846987262735E-2</v>
      </c>
      <c r="K379" s="15">
        <f t="shared" si="95"/>
        <v>0.23225591909375382</v>
      </c>
      <c r="L379" s="15">
        <f t="shared" si="95"/>
        <v>5.9747867780897232</v>
      </c>
      <c r="M379" s="15">
        <f t="shared" si="95"/>
        <v>1.5496378581862273</v>
      </c>
      <c r="N379" s="15">
        <f t="shared" si="95"/>
        <v>-0.77205607655772335</v>
      </c>
      <c r="O379" s="15">
        <f t="shared" si="95"/>
        <v>0.26870517529891547</v>
      </c>
      <c r="P379" s="15">
        <f t="shared" si="95"/>
        <v>-0.56146881262257797</v>
      </c>
      <c r="Q379" s="15">
        <f t="shared" si="95"/>
        <v>-0.29328550344167637</v>
      </c>
      <c r="R379" s="15">
        <f t="shared" si="95"/>
        <v>-0.30066504477090522</v>
      </c>
      <c r="S379" s="20">
        <f t="shared" si="95"/>
        <v>1.9617809919940743</v>
      </c>
      <c r="T379" s="15">
        <f t="shared" si="95"/>
        <v>1.2850412483992306</v>
      </c>
      <c r="U379" s="15">
        <f t="shared" si="95"/>
        <v>3.7156037607632619</v>
      </c>
      <c r="V379" s="15">
        <f t="shared" si="95"/>
        <v>5.2715573562689197</v>
      </c>
      <c r="W379" s="15">
        <f t="shared" si="95"/>
        <v>5.7328779632538245</v>
      </c>
      <c r="X379" s="15">
        <f t="shared" si="95"/>
        <v>5.3988181884265778</v>
      </c>
      <c r="Y379" s="15">
        <f t="shared" si="95"/>
        <v>3.5102875977775656</v>
      </c>
      <c r="Z379" s="15">
        <f t="shared" si="95"/>
        <v>2.4275844759476861</v>
      </c>
      <c r="AA379" s="15">
        <f t="shared" si="95"/>
        <v>3.573085125658344</v>
      </c>
      <c r="AB379" s="15">
        <f t="shared" si="95"/>
        <v>5.1382070011070198</v>
      </c>
      <c r="AC379" s="15">
        <f t="shared" si="95"/>
        <v>9.9417025276330424</v>
      </c>
      <c r="AD379" s="15">
        <f t="shared" si="95"/>
        <v>10.042076405105533</v>
      </c>
      <c r="AE379" s="15">
        <f t="shared" si="95"/>
        <v>10.611440657891261</v>
      </c>
      <c r="AF379" s="15">
        <f t="shared" si="95"/>
        <v>10.675358226913751</v>
      </c>
      <c r="AG379" s="15">
        <f t="shared" si="95"/>
        <v>15.103640151793238</v>
      </c>
      <c r="AH379" s="49">
        <f t="shared" si="95"/>
        <v>23.936192554493058</v>
      </c>
      <c r="AI379" s="21">
        <f t="shared" si="95"/>
        <v>34.568056513435245</v>
      </c>
      <c r="AJ379" s="46">
        <f t="shared" si="95"/>
        <v>33.611329991895339</v>
      </c>
      <c r="AK379" s="46">
        <f t="shared" si="95"/>
        <v>37.550519569617769</v>
      </c>
      <c r="AL379" s="46">
        <f t="shared" si="95"/>
        <v>42.50141786286602</v>
      </c>
    </row>
    <row r="380" spans="1:38" x14ac:dyDescent="0.4">
      <c r="A380" s="16" t="s">
        <v>27</v>
      </c>
      <c r="D380" s="10"/>
      <c r="E380" s="17">
        <f t="shared" ref="E380:AI380" si="96">(E378-D378)/D378</f>
        <v>0</v>
      </c>
      <c r="F380" s="17">
        <f t="shared" si="96"/>
        <v>4.7949116787705921E-2</v>
      </c>
      <c r="G380" s="17">
        <f t="shared" si="96"/>
        <v>31.296000048314852</v>
      </c>
      <c r="H380" s="17">
        <f t="shared" si="96"/>
        <v>-0.53185959785196713</v>
      </c>
      <c r="I380" s="17">
        <f t="shared" si="96"/>
        <v>-0.866522129329094</v>
      </c>
      <c r="J380" s="17">
        <f t="shared" si="96"/>
        <v>-0.48733530249959278</v>
      </c>
      <c r="K380" s="17">
        <f t="shared" si="96"/>
        <v>0.13656210962061591</v>
      </c>
      <c r="L380" s="17">
        <f t="shared" si="96"/>
        <v>4.6601771352977046</v>
      </c>
      <c r="M380" s="17">
        <f t="shared" si="96"/>
        <v>-0.63444934744162451</v>
      </c>
      <c r="N380" s="17">
        <f t="shared" si="96"/>
        <v>-0.91059752948427253</v>
      </c>
      <c r="O380" s="17">
        <f t="shared" si="96"/>
        <v>4.5658653064300525</v>
      </c>
      <c r="P380" s="17">
        <f t="shared" si="96"/>
        <v>-0.6543474434286114</v>
      </c>
      <c r="Q380" s="17">
        <f t="shared" si="96"/>
        <v>0.61154900016287694</v>
      </c>
      <c r="R380" s="17">
        <f t="shared" si="96"/>
        <v>-1.0442040406935187E-2</v>
      </c>
      <c r="S380" s="17">
        <f t="shared" si="96"/>
        <v>3.2351393561098716</v>
      </c>
      <c r="T380" s="17">
        <f t="shared" si="96"/>
        <v>-0.2284908119216526</v>
      </c>
      <c r="U380" s="17">
        <f t="shared" si="96"/>
        <v>1.0636843050718428</v>
      </c>
      <c r="V380" s="17">
        <f t="shared" si="96"/>
        <v>0.32995851102930945</v>
      </c>
      <c r="W380" s="17">
        <f t="shared" si="96"/>
        <v>7.3557583990486522E-2</v>
      </c>
      <c r="X380" s="17">
        <f t="shared" si="96"/>
        <v>-4.9616193350072869E-2</v>
      </c>
      <c r="Y380" s="17">
        <f t="shared" si="96"/>
        <v>-0.29513740428892982</v>
      </c>
      <c r="Z380" s="17">
        <f t="shared" si="96"/>
        <v>-0.24005190320089106</v>
      </c>
      <c r="AA380" s="17">
        <f t="shared" si="96"/>
        <v>0.33420055953367594</v>
      </c>
      <c r="AB380" s="17">
        <f t="shared" si="96"/>
        <v>0.34224639000643142</v>
      </c>
      <c r="AC380" s="17">
        <f t="shared" si="96"/>
        <v>0.78255678338311452</v>
      </c>
      <c r="AD380" s="17">
        <f t="shared" si="96"/>
        <v>9.1735154761334939E-3</v>
      </c>
      <c r="AE380" s="17">
        <f t="shared" si="96"/>
        <v>5.1563150977878593E-2</v>
      </c>
      <c r="AF380" s="17">
        <f t="shared" si="96"/>
        <v>5.5047061691739299E-3</v>
      </c>
      <c r="AG380" s="17">
        <f t="shared" si="96"/>
        <v>0.37928445867052862</v>
      </c>
      <c r="AH380" s="22">
        <f t="shared" si="96"/>
        <v>0.54848172956201213</v>
      </c>
      <c r="AI380" s="23">
        <f t="shared" si="96"/>
        <v>0.4263627631086172</v>
      </c>
      <c r="AJ380" s="23">
        <f t="shared" ref="AJ380" si="97">(AJ378-AI378)/AI378</f>
        <v>-2.6898476198116718E-2</v>
      </c>
      <c r="AK380" s="23">
        <f t="shared" ref="AK380:AL380" si="98">(AK378-AJ378)/AJ378</f>
        <v>0.11381214124521766</v>
      </c>
      <c r="AL380" s="23">
        <f t="shared" si="98"/>
        <v>0.12842624038587877</v>
      </c>
    </row>
    <row r="381" spans="1:38" hidden="1" x14ac:dyDescent="0.4">
      <c r="A381" s="2" t="s">
        <v>37</v>
      </c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5"/>
    </row>
    <row r="382" spans="1:38" hidden="1" x14ac:dyDescent="0.4">
      <c r="A382" s="2" t="s">
        <v>264</v>
      </c>
      <c r="B382" s="2" t="s">
        <v>265</v>
      </c>
      <c r="D382" s="2">
        <v>6.7180984486206127E-4</v>
      </c>
      <c r="E382" s="2">
        <v>6.7269269000133744E-4</v>
      </c>
      <c r="F382" s="2">
        <v>6.8425308052125146E-4</v>
      </c>
      <c r="G382" s="2">
        <v>6.1106730555858242E-4</v>
      </c>
      <c r="H382" s="2">
        <v>6.1701722995602132E-4</v>
      </c>
      <c r="I382" s="2">
        <v>6.7380481213854127E-4</v>
      </c>
      <c r="J382" s="2">
        <v>6.6721714709504535E-4</v>
      </c>
      <c r="K382" s="2">
        <v>6.666797976635538E-4</v>
      </c>
      <c r="L382" s="2">
        <v>6.6892617493336708E-4</v>
      </c>
      <c r="M382" s="2">
        <v>6.7517884656100014E-4</v>
      </c>
      <c r="N382" s="2">
        <v>7.5340204187899953E-4</v>
      </c>
      <c r="O382" s="2">
        <v>6.6710054525600008E-4</v>
      </c>
      <c r="P382" s="2">
        <v>6.5968849771000002E-4</v>
      </c>
      <c r="Q382" s="2">
        <v>5.3213952840500014E-4</v>
      </c>
      <c r="R382" s="2">
        <v>5.6659453736300014E-4</v>
      </c>
      <c r="S382" s="2">
        <v>5.7123342233300059E-4</v>
      </c>
      <c r="T382" s="2">
        <v>5.6277784594099996E-4</v>
      </c>
      <c r="U382" s="2">
        <v>5.7974074638300014E-4</v>
      </c>
      <c r="V382" s="2">
        <v>6.3809968602099982E-4</v>
      </c>
      <c r="W382" s="2">
        <v>5.7537724501599997E-4</v>
      </c>
      <c r="X382" s="2">
        <v>5.5847348032299956E-4</v>
      </c>
      <c r="Y382" s="2">
        <v>5.5131966269299985E-4</v>
      </c>
      <c r="AI382" s="28"/>
    </row>
    <row r="383" spans="1:38" x14ac:dyDescent="0.4">
      <c r="A383" s="2" t="s">
        <v>266</v>
      </c>
      <c r="B383" s="2" t="s">
        <v>267</v>
      </c>
      <c r="D383" s="2">
        <v>5.0000000000000004E-6</v>
      </c>
      <c r="E383" s="2">
        <v>5.0000000000000004E-6</v>
      </c>
      <c r="F383" s="2">
        <v>9.5999999999999996E-6</v>
      </c>
      <c r="G383" s="2">
        <v>3.6980000000000004E-4</v>
      </c>
      <c r="H383" s="2">
        <v>1.728E-4</v>
      </c>
      <c r="I383" s="2">
        <v>1.7110000000000001E-5</v>
      </c>
      <c r="J383" s="2">
        <v>8.6799999999999999E-6</v>
      </c>
      <c r="K383" s="2">
        <v>8.1000000000000004E-6</v>
      </c>
      <c r="L383" s="2">
        <v>5.8159999999999999E-5</v>
      </c>
      <c r="M383" s="2">
        <v>2.0279999999999999E-5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</row>
    <row r="384" spans="1:38" hidden="1" x14ac:dyDescent="0.4">
      <c r="A384" s="2" t="s">
        <v>268</v>
      </c>
      <c r="B384" s="2" t="s">
        <v>269</v>
      </c>
      <c r="AI384" s="28"/>
      <c r="AK384" s="2">
        <v>0</v>
      </c>
    </row>
    <row r="385" spans="1:38" x14ac:dyDescent="0.4">
      <c r="A385" s="2" t="s">
        <v>270</v>
      </c>
      <c r="B385" s="2" t="s">
        <v>271</v>
      </c>
      <c r="D385" s="2">
        <v>5.2601200000000004E-6</v>
      </c>
      <c r="E385" s="2">
        <v>5.2601200000000004E-6</v>
      </c>
      <c r="F385" s="2">
        <v>1.46184E-6</v>
      </c>
      <c r="G385" s="2">
        <v>4.2396099999999999E-6</v>
      </c>
      <c r="H385" s="2">
        <v>1.2825100000000001E-6</v>
      </c>
      <c r="I385" s="2">
        <v>4.9535099999999999E-6</v>
      </c>
      <c r="J385" s="2">
        <v>1.6610399999999999E-6</v>
      </c>
      <c r="K385" s="2">
        <v>1.62333E-6</v>
      </c>
      <c r="L385" s="2">
        <v>1.55349E-6</v>
      </c>
      <c r="M385" s="2">
        <v>6.7998000000000003E-7</v>
      </c>
      <c r="N385" s="2">
        <v>2.2441299999999998E-6</v>
      </c>
      <c r="O385" s="2">
        <v>2.85527E-6</v>
      </c>
      <c r="P385" s="2">
        <v>2.70399E-6</v>
      </c>
      <c r="Q385" s="2">
        <v>7.3268800000000004E-6</v>
      </c>
      <c r="R385" s="2">
        <v>3.71836E-6</v>
      </c>
      <c r="S385" s="2">
        <v>6.6677100000000004E-6</v>
      </c>
      <c r="T385" s="2">
        <v>6.1712600000000003E-6</v>
      </c>
      <c r="U385" s="2">
        <v>3.6753000000000001E-7</v>
      </c>
      <c r="V385" s="2">
        <v>1.1355999999999999E-8</v>
      </c>
      <c r="W385" s="2">
        <v>3.5304000000000003E-8</v>
      </c>
      <c r="X385" s="2">
        <v>1.6452999999999999E-6</v>
      </c>
      <c r="Y385" s="2">
        <v>8.1153699999999999E-6</v>
      </c>
      <c r="Z385" s="2">
        <v>1.9599399999999999E-6</v>
      </c>
      <c r="AA385" s="2">
        <v>1.5047299999999999E-6</v>
      </c>
      <c r="AB385" s="2">
        <v>3.8469600000000003E-6</v>
      </c>
      <c r="AC385" s="2">
        <v>1.0776499999999999E-5</v>
      </c>
      <c r="AD385" s="2">
        <v>6.1796599999999996E-7</v>
      </c>
      <c r="AE385" s="2">
        <v>1.7375099999999999E-6</v>
      </c>
      <c r="AF385" s="2">
        <v>9.4825799999999999E-7</v>
      </c>
      <c r="AG385" s="2">
        <v>2.1395200000000001E-6</v>
      </c>
      <c r="AH385" s="2">
        <v>2.22097E-6</v>
      </c>
      <c r="AI385" s="28">
        <v>1.4446600000000001E-6</v>
      </c>
      <c r="AJ385" s="2">
        <v>1.96197E-6</v>
      </c>
      <c r="AK385" s="2">
        <v>1.9276200000000001E-6</v>
      </c>
      <c r="AL385" s="2">
        <v>1.9650799999999999E-6</v>
      </c>
    </row>
    <row r="386" spans="1:38" x14ac:dyDescent="0.4">
      <c r="A386" s="2" t="s">
        <v>272</v>
      </c>
      <c r="B386" s="2" t="s">
        <v>273</v>
      </c>
      <c r="D386" s="2">
        <v>8.0018799999999997E-7</v>
      </c>
      <c r="E386" s="2">
        <v>8.0018799999999997E-7</v>
      </c>
      <c r="F386" s="2">
        <v>5.2880000000000002E-7</v>
      </c>
      <c r="G386" s="2">
        <v>2.917E-7</v>
      </c>
      <c r="H386" s="2">
        <v>1.1570999999999999E-6</v>
      </c>
      <c r="I386" s="2">
        <v>1.3271E-6</v>
      </c>
      <c r="J386" s="2">
        <v>1.6504999999999999E-6</v>
      </c>
      <c r="K386" s="2">
        <v>3.9057999999999999E-6</v>
      </c>
      <c r="L386" s="2">
        <v>1.74298E-5</v>
      </c>
      <c r="M386" s="2">
        <v>7.2397999999999997E-6</v>
      </c>
      <c r="N386" s="2">
        <v>2.7700000000000001E-7</v>
      </c>
      <c r="O386" s="2">
        <v>1.1177E-5</v>
      </c>
      <c r="P386" s="2">
        <v>2.1463000000000001E-6</v>
      </c>
      <c r="Q386" s="2">
        <v>4.8960000000000004E-7</v>
      </c>
      <c r="R386" s="2">
        <v>4.0165000000000004E-6</v>
      </c>
      <c r="S386" s="2">
        <v>2.60905E-5</v>
      </c>
      <c r="T386" s="2">
        <v>1.9102000000000001E-5</v>
      </c>
      <c r="U386" s="2">
        <v>5.1788500000000001E-5</v>
      </c>
      <c r="V386" s="2">
        <v>6.9354E-5</v>
      </c>
      <c r="W386" s="2">
        <v>7.4432399999999996E-5</v>
      </c>
      <c r="X386" s="2">
        <v>6.9127600000000005E-5</v>
      </c>
      <c r="Y386" s="2">
        <v>3.9069800000000003E-5</v>
      </c>
      <c r="Z386" s="2">
        <v>3.9326999999999996E-6</v>
      </c>
      <c r="AA386" s="2">
        <v>1.42E-6</v>
      </c>
      <c r="AB386" s="2">
        <v>1.7184999999999999E-6</v>
      </c>
      <c r="AC386" s="2">
        <v>3.1447099999999999E-5</v>
      </c>
      <c r="AD386" s="2">
        <v>3.5740800000000002E-5</v>
      </c>
      <c r="AE386" s="2">
        <v>4.2133599999999999E-5</v>
      </c>
      <c r="AF386" s="2">
        <v>4.2594800000000001E-5</v>
      </c>
      <c r="AG386" s="2">
        <v>6.5676699999999994E-5</v>
      </c>
      <c r="AH386" s="2">
        <v>1.07868E-4</v>
      </c>
      <c r="AI386" s="28">
        <v>1.8762600000000001E-4</v>
      </c>
      <c r="AJ386" s="2">
        <v>1.50202E-4</v>
      </c>
      <c r="AK386" s="2">
        <v>1.29703E-4</v>
      </c>
      <c r="AL386" s="2">
        <v>1.4093100000000001E-4</v>
      </c>
    </row>
    <row r="387" spans="1:38" hidden="1" x14ac:dyDescent="0.4">
      <c r="A387" s="2" t="s">
        <v>274</v>
      </c>
      <c r="B387" s="2" t="s">
        <v>275</v>
      </c>
    </row>
    <row r="388" spans="1:38" x14ac:dyDescent="0.4">
      <c r="A388" s="2" t="s">
        <v>276</v>
      </c>
      <c r="B388" s="2" t="s">
        <v>277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2.7E-6</v>
      </c>
      <c r="Z388" s="2">
        <v>3.2017500000000003E-5</v>
      </c>
      <c r="AA388" s="2">
        <v>4.7654999999999997E-5</v>
      </c>
      <c r="AB388" s="2">
        <v>6.2324999999999997E-5</v>
      </c>
      <c r="AC388" s="2">
        <v>7.8794999999999994E-5</v>
      </c>
      <c r="AD388" s="2">
        <v>8.577E-5</v>
      </c>
      <c r="AE388" s="2">
        <v>8.4555000000000006E-5</v>
      </c>
      <c r="AF388" s="2">
        <v>8.5589999999999999E-5</v>
      </c>
      <c r="AG388" s="2">
        <v>1.10295E-4</v>
      </c>
      <c r="AH388" s="2">
        <v>1.65713E-4</v>
      </c>
      <c r="AI388" s="2">
        <v>2.0432299999999999E-4</v>
      </c>
      <c r="AJ388" s="2">
        <v>2.3064799999999999E-4</v>
      </c>
      <c r="AK388" s="2">
        <v>2.9474999999999998E-4</v>
      </c>
      <c r="AL388" s="2">
        <v>3.3824300000000001E-4</v>
      </c>
    </row>
    <row r="389" spans="1:38" hidden="1" x14ac:dyDescent="0.4">
      <c r="A389" s="2" t="s">
        <v>278</v>
      </c>
      <c r="B389" s="2" t="s">
        <v>279</v>
      </c>
    </row>
    <row r="390" spans="1:38" hidden="1" x14ac:dyDescent="0.4">
      <c r="A390" s="2" t="s">
        <v>280</v>
      </c>
      <c r="B390" s="2" t="s">
        <v>281</v>
      </c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</row>
    <row r="392" spans="1:38" x14ac:dyDescent="0.4">
      <c r="A392" s="9" t="s">
        <v>282</v>
      </c>
    </row>
    <row r="393" spans="1:38" x14ac:dyDescent="0.4">
      <c r="A393" s="6" t="s">
        <v>283</v>
      </c>
    </row>
    <row r="394" spans="1:38" hidden="1" x14ac:dyDescent="0.4">
      <c r="A394" s="2" t="s">
        <v>36</v>
      </c>
      <c r="D394" s="10">
        <f t="shared" ref="D394:AI394" si="99">D398</f>
        <v>0</v>
      </c>
      <c r="E394" s="10">
        <f t="shared" si="99"/>
        <v>0</v>
      </c>
      <c r="F394" s="10">
        <f t="shared" si="99"/>
        <v>0</v>
      </c>
      <c r="G394" s="10">
        <f t="shared" si="99"/>
        <v>0</v>
      </c>
      <c r="H394" s="10">
        <f t="shared" si="99"/>
        <v>0</v>
      </c>
      <c r="I394" s="10">
        <f t="shared" si="99"/>
        <v>0</v>
      </c>
      <c r="J394" s="10">
        <f t="shared" si="99"/>
        <v>0</v>
      </c>
      <c r="K394" s="10">
        <f t="shared" si="99"/>
        <v>0</v>
      </c>
      <c r="L394" s="10">
        <f t="shared" si="99"/>
        <v>0</v>
      </c>
      <c r="M394" s="10">
        <f t="shared" si="99"/>
        <v>0</v>
      </c>
      <c r="N394" s="10">
        <f t="shared" si="99"/>
        <v>0</v>
      </c>
      <c r="O394" s="10">
        <f t="shared" si="99"/>
        <v>0</v>
      </c>
      <c r="P394" s="10">
        <f t="shared" si="99"/>
        <v>0</v>
      </c>
      <c r="Q394" s="10">
        <f t="shared" si="99"/>
        <v>0</v>
      </c>
      <c r="R394" s="10">
        <f t="shared" si="99"/>
        <v>0</v>
      </c>
      <c r="S394" s="10">
        <f t="shared" si="99"/>
        <v>0</v>
      </c>
      <c r="T394" s="10">
        <f t="shared" si="99"/>
        <v>0</v>
      </c>
      <c r="U394" s="10">
        <f t="shared" si="99"/>
        <v>0</v>
      </c>
      <c r="V394" s="10">
        <f t="shared" si="99"/>
        <v>0</v>
      </c>
      <c r="W394" s="10">
        <f t="shared" si="99"/>
        <v>0</v>
      </c>
      <c r="X394" s="10">
        <f t="shared" si="99"/>
        <v>0</v>
      </c>
      <c r="Y394" s="10">
        <f t="shared" si="99"/>
        <v>0</v>
      </c>
      <c r="Z394" s="10">
        <f t="shared" si="99"/>
        <v>0</v>
      </c>
      <c r="AA394" s="10">
        <f t="shared" si="99"/>
        <v>0</v>
      </c>
      <c r="AB394" s="10">
        <f t="shared" si="99"/>
        <v>0</v>
      </c>
      <c r="AC394" s="10">
        <f t="shared" si="99"/>
        <v>0</v>
      </c>
      <c r="AD394" s="10">
        <f t="shared" si="99"/>
        <v>0</v>
      </c>
      <c r="AE394" s="10">
        <f t="shared" si="99"/>
        <v>0</v>
      </c>
      <c r="AF394" s="10">
        <f t="shared" si="99"/>
        <v>0</v>
      </c>
      <c r="AG394" s="10">
        <f t="shared" si="99"/>
        <v>0</v>
      </c>
      <c r="AH394" s="10">
        <f t="shared" si="99"/>
        <v>0</v>
      </c>
      <c r="AI394" s="27">
        <f t="shared" si="99"/>
        <v>0</v>
      </c>
    </row>
    <row r="395" spans="1:38" hidden="1" x14ac:dyDescent="0.4">
      <c r="A395" s="14" t="s">
        <v>26</v>
      </c>
      <c r="B395" s="14"/>
      <c r="C395" s="14"/>
      <c r="D395" s="14"/>
      <c r="E395" s="15" t="e">
        <f t="shared" ref="E395:AI395" si="100">(E394-$D394)/$D394</f>
        <v>#DIV/0!</v>
      </c>
      <c r="F395" s="15" t="e">
        <f t="shared" si="100"/>
        <v>#DIV/0!</v>
      </c>
      <c r="G395" s="15" t="e">
        <f t="shared" si="100"/>
        <v>#DIV/0!</v>
      </c>
      <c r="H395" s="15" t="e">
        <f t="shared" si="100"/>
        <v>#DIV/0!</v>
      </c>
      <c r="I395" s="15" t="e">
        <f t="shared" si="100"/>
        <v>#DIV/0!</v>
      </c>
      <c r="J395" s="15" t="e">
        <f t="shared" si="100"/>
        <v>#DIV/0!</v>
      </c>
      <c r="K395" s="15" t="e">
        <f t="shared" si="100"/>
        <v>#DIV/0!</v>
      </c>
      <c r="L395" s="15" t="e">
        <f t="shared" si="100"/>
        <v>#DIV/0!</v>
      </c>
      <c r="M395" s="15" t="e">
        <f t="shared" si="100"/>
        <v>#DIV/0!</v>
      </c>
      <c r="N395" s="15" t="e">
        <f t="shared" si="100"/>
        <v>#DIV/0!</v>
      </c>
      <c r="O395" s="15" t="e">
        <f t="shared" si="100"/>
        <v>#DIV/0!</v>
      </c>
      <c r="P395" s="15" t="e">
        <f t="shared" si="100"/>
        <v>#DIV/0!</v>
      </c>
      <c r="Q395" s="15" t="e">
        <f t="shared" si="100"/>
        <v>#DIV/0!</v>
      </c>
      <c r="R395" s="15" t="e">
        <f t="shared" si="100"/>
        <v>#DIV/0!</v>
      </c>
      <c r="S395" s="20" t="e">
        <f t="shared" si="100"/>
        <v>#DIV/0!</v>
      </c>
      <c r="T395" s="15" t="e">
        <f t="shared" si="100"/>
        <v>#DIV/0!</v>
      </c>
      <c r="U395" s="15" t="e">
        <f t="shared" si="100"/>
        <v>#DIV/0!</v>
      </c>
      <c r="V395" s="15" t="e">
        <f t="shared" si="100"/>
        <v>#DIV/0!</v>
      </c>
      <c r="W395" s="15" t="e">
        <f t="shared" si="100"/>
        <v>#DIV/0!</v>
      </c>
      <c r="X395" s="15" t="e">
        <f t="shared" si="100"/>
        <v>#DIV/0!</v>
      </c>
      <c r="Y395" s="15" t="e">
        <f t="shared" si="100"/>
        <v>#DIV/0!</v>
      </c>
      <c r="Z395" s="15" t="e">
        <f t="shared" si="100"/>
        <v>#DIV/0!</v>
      </c>
      <c r="AA395" s="15" t="e">
        <f t="shared" si="100"/>
        <v>#DIV/0!</v>
      </c>
      <c r="AB395" s="15" t="e">
        <f t="shared" si="100"/>
        <v>#DIV/0!</v>
      </c>
      <c r="AC395" s="15" t="e">
        <f t="shared" si="100"/>
        <v>#DIV/0!</v>
      </c>
      <c r="AD395" s="15" t="e">
        <f t="shared" si="100"/>
        <v>#DIV/0!</v>
      </c>
      <c r="AE395" s="15" t="e">
        <f t="shared" si="100"/>
        <v>#DIV/0!</v>
      </c>
      <c r="AF395" s="15" t="e">
        <f t="shared" si="100"/>
        <v>#DIV/0!</v>
      </c>
      <c r="AG395" s="15" t="e">
        <f t="shared" si="100"/>
        <v>#DIV/0!</v>
      </c>
      <c r="AH395" s="15" t="e">
        <f t="shared" si="100"/>
        <v>#DIV/0!</v>
      </c>
      <c r="AI395" s="21" t="e">
        <f t="shared" si="100"/>
        <v>#DIV/0!</v>
      </c>
    </row>
    <row r="396" spans="1:38" hidden="1" x14ac:dyDescent="0.4">
      <c r="A396" s="16" t="s">
        <v>27</v>
      </c>
      <c r="D396" s="10"/>
      <c r="E396" s="17" t="e">
        <f t="shared" ref="E396:AI396" si="101">(E394-D394)/D394</f>
        <v>#DIV/0!</v>
      </c>
      <c r="F396" s="17" t="e">
        <f t="shared" si="101"/>
        <v>#DIV/0!</v>
      </c>
      <c r="G396" s="17" t="e">
        <f t="shared" si="101"/>
        <v>#DIV/0!</v>
      </c>
      <c r="H396" s="17" t="e">
        <f t="shared" si="101"/>
        <v>#DIV/0!</v>
      </c>
      <c r="I396" s="17" t="e">
        <f t="shared" si="101"/>
        <v>#DIV/0!</v>
      </c>
      <c r="J396" s="17" t="e">
        <f t="shared" si="101"/>
        <v>#DIV/0!</v>
      </c>
      <c r="K396" s="17" t="e">
        <f t="shared" si="101"/>
        <v>#DIV/0!</v>
      </c>
      <c r="L396" s="17" t="e">
        <f t="shared" si="101"/>
        <v>#DIV/0!</v>
      </c>
      <c r="M396" s="17" t="e">
        <f t="shared" si="101"/>
        <v>#DIV/0!</v>
      </c>
      <c r="N396" s="17" t="e">
        <f t="shared" si="101"/>
        <v>#DIV/0!</v>
      </c>
      <c r="O396" s="17" t="e">
        <f t="shared" si="101"/>
        <v>#DIV/0!</v>
      </c>
      <c r="P396" s="17" t="e">
        <f t="shared" si="101"/>
        <v>#DIV/0!</v>
      </c>
      <c r="Q396" s="17" t="e">
        <f t="shared" si="101"/>
        <v>#DIV/0!</v>
      </c>
      <c r="R396" s="17" t="e">
        <f t="shared" si="101"/>
        <v>#DIV/0!</v>
      </c>
      <c r="S396" s="17" t="e">
        <f t="shared" si="101"/>
        <v>#DIV/0!</v>
      </c>
      <c r="T396" s="17" t="e">
        <f t="shared" si="101"/>
        <v>#DIV/0!</v>
      </c>
      <c r="U396" s="17" t="e">
        <f t="shared" si="101"/>
        <v>#DIV/0!</v>
      </c>
      <c r="V396" s="17" t="e">
        <f t="shared" si="101"/>
        <v>#DIV/0!</v>
      </c>
      <c r="W396" s="17" t="e">
        <f t="shared" si="101"/>
        <v>#DIV/0!</v>
      </c>
      <c r="X396" s="17" t="e">
        <f t="shared" si="101"/>
        <v>#DIV/0!</v>
      </c>
      <c r="Y396" s="17" t="e">
        <f t="shared" si="101"/>
        <v>#DIV/0!</v>
      </c>
      <c r="Z396" s="17" t="e">
        <f t="shared" si="101"/>
        <v>#DIV/0!</v>
      </c>
      <c r="AA396" s="17" t="e">
        <f t="shared" si="101"/>
        <v>#DIV/0!</v>
      </c>
      <c r="AB396" s="17" t="e">
        <f t="shared" si="101"/>
        <v>#DIV/0!</v>
      </c>
      <c r="AC396" s="17" t="e">
        <f t="shared" si="101"/>
        <v>#DIV/0!</v>
      </c>
      <c r="AD396" s="17" t="e">
        <f t="shared" si="101"/>
        <v>#DIV/0!</v>
      </c>
      <c r="AE396" s="17" t="e">
        <f t="shared" si="101"/>
        <v>#DIV/0!</v>
      </c>
      <c r="AF396" s="17" t="e">
        <f t="shared" si="101"/>
        <v>#DIV/0!</v>
      </c>
      <c r="AG396" s="17" t="e">
        <f t="shared" si="101"/>
        <v>#DIV/0!</v>
      </c>
      <c r="AH396" s="22" t="e">
        <f t="shared" si="101"/>
        <v>#DIV/0!</v>
      </c>
      <c r="AI396" s="23" t="e">
        <f t="shared" si="101"/>
        <v>#DIV/0!</v>
      </c>
    </row>
    <row r="397" spans="1:38" hidden="1" x14ac:dyDescent="0.4">
      <c r="A397" s="2" t="s">
        <v>37</v>
      </c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5"/>
    </row>
    <row r="398" spans="1:38" hidden="1" x14ac:dyDescent="0.4">
      <c r="A398" s="2" t="s">
        <v>284</v>
      </c>
      <c r="B398" s="2" t="s">
        <v>285</v>
      </c>
      <c r="AI398" s="28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8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3" spans="1:38" s="40" customFormat="1" x14ac:dyDescent="0.4"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</row>
    <row r="404" spans="1:38" x14ac:dyDescent="0.4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8" x14ac:dyDescent="0.4">
      <c r="A405" s="2" t="s">
        <v>286</v>
      </c>
    </row>
    <row r="406" spans="1:38" x14ac:dyDescent="0.4">
      <c r="A406" s="2" t="s">
        <v>287</v>
      </c>
      <c r="D406" s="10">
        <f t="shared" ref="D406:AL406" si="102">D23+D132+D195+D287+D354+D378</f>
        <v>10.993718664234898</v>
      </c>
      <c r="E406" s="10">
        <f t="shared" si="102"/>
        <v>13.736537286656137</v>
      </c>
      <c r="F406" s="10">
        <f t="shared" si="102"/>
        <v>9.4062398670227729</v>
      </c>
      <c r="G406" s="10">
        <f t="shared" si="102"/>
        <v>7.4315351781647738</v>
      </c>
      <c r="H406" s="10">
        <f t="shared" si="102"/>
        <v>4.3024452340247743</v>
      </c>
      <c r="I406" s="10">
        <f t="shared" si="102"/>
        <v>4.692892870548774</v>
      </c>
      <c r="J406" s="10">
        <f t="shared" si="102"/>
        <v>4.9718566590294948</v>
      </c>
      <c r="K406" s="10">
        <f t="shared" si="102"/>
        <v>5.0628144258900374</v>
      </c>
      <c r="L406" s="10">
        <f t="shared" si="102"/>
        <v>4.3334522893447929</v>
      </c>
      <c r="M406" s="10">
        <f t="shared" si="102"/>
        <v>2.435389719274863</v>
      </c>
      <c r="N406" s="10">
        <f t="shared" si="102"/>
        <v>1.8533487169386944</v>
      </c>
      <c r="O406" s="10">
        <f t="shared" si="102"/>
        <v>1.2351266724415391</v>
      </c>
      <c r="P406" s="10">
        <f t="shared" si="102"/>
        <v>1.0961956564523838</v>
      </c>
      <c r="Q406" s="10">
        <f t="shared" si="102"/>
        <v>1.1546153644950592</v>
      </c>
      <c r="R406" s="10">
        <f t="shared" si="102"/>
        <v>1.5925700868763397</v>
      </c>
      <c r="S406" s="10">
        <f t="shared" si="102"/>
        <v>0.228890078634713</v>
      </c>
      <c r="T406" s="10">
        <f t="shared" si="102"/>
        <v>0.23750946098752218</v>
      </c>
      <c r="U406" s="10">
        <f t="shared" si="102"/>
        <v>0.23327451178630429</v>
      </c>
      <c r="V406" s="10">
        <f t="shared" si="102"/>
        <v>0.2425634491104377</v>
      </c>
      <c r="W406" s="10">
        <f t="shared" si="102"/>
        <v>0.25165628823600183</v>
      </c>
      <c r="X406" s="10">
        <f t="shared" si="102"/>
        <v>0.2538462791329445</v>
      </c>
      <c r="Y406" s="10">
        <f t="shared" si="102"/>
        <v>0.25074380399545959</v>
      </c>
      <c r="Z406" s="10">
        <f t="shared" si="102"/>
        <v>0.27100949358115722</v>
      </c>
      <c r="AA406" s="10">
        <f t="shared" si="102"/>
        <v>0.28448884637227717</v>
      </c>
      <c r="AB406" s="10">
        <f t="shared" si="102"/>
        <v>0.29671286270190389</v>
      </c>
      <c r="AC406" s="10">
        <f t="shared" si="102"/>
        <v>0.3197815681233972</v>
      </c>
      <c r="AD406" s="10">
        <f t="shared" si="102"/>
        <v>0.32260966717014372</v>
      </c>
      <c r="AE406" s="10">
        <f t="shared" si="102"/>
        <v>0.33727589970779748</v>
      </c>
      <c r="AF406" s="10">
        <f t="shared" si="102"/>
        <v>0.33680723065953061</v>
      </c>
      <c r="AG406" s="10">
        <f t="shared" si="102"/>
        <v>0.33505124436583289</v>
      </c>
      <c r="AH406" s="10">
        <f t="shared" si="102"/>
        <v>0.34542735931021473</v>
      </c>
      <c r="AI406" s="10">
        <f t="shared" si="102"/>
        <v>0.38307333354563705</v>
      </c>
      <c r="AJ406" s="10">
        <f t="shared" si="102"/>
        <v>0.35775211245000005</v>
      </c>
      <c r="AK406" s="10">
        <f t="shared" si="102"/>
        <v>0.35570333014001865</v>
      </c>
      <c r="AL406" s="10">
        <f t="shared" si="102"/>
        <v>0.37776982700001871</v>
      </c>
    </row>
    <row r="407" spans="1:38" x14ac:dyDescent="0.4">
      <c r="A407" s="2" t="s">
        <v>21</v>
      </c>
      <c r="D407" s="10">
        <f t="shared" ref="D407:AL407" si="103">D8</f>
        <v>10.993718664234898</v>
      </c>
      <c r="E407" s="10">
        <f t="shared" si="103"/>
        <v>13.736537286656137</v>
      </c>
      <c r="F407" s="10">
        <f t="shared" si="103"/>
        <v>9.4062398670227729</v>
      </c>
      <c r="G407" s="10">
        <f t="shared" si="103"/>
        <v>7.4315351781647738</v>
      </c>
      <c r="H407" s="10">
        <f t="shared" si="103"/>
        <v>4.3024452340247743</v>
      </c>
      <c r="I407" s="10">
        <f t="shared" si="103"/>
        <v>4.692892870548774</v>
      </c>
      <c r="J407" s="10">
        <f t="shared" si="103"/>
        <v>4.9718566590294939</v>
      </c>
      <c r="K407" s="10">
        <f t="shared" si="103"/>
        <v>5.0628144258900374</v>
      </c>
      <c r="L407" s="10">
        <f t="shared" si="103"/>
        <v>4.333452289344792</v>
      </c>
      <c r="M407" s="10">
        <f t="shared" si="103"/>
        <v>2.435389719274863</v>
      </c>
      <c r="N407" s="10">
        <f t="shared" si="103"/>
        <v>1.8533487169386944</v>
      </c>
      <c r="O407" s="10">
        <f t="shared" si="103"/>
        <v>1.2351266724415391</v>
      </c>
      <c r="P407" s="10">
        <f t="shared" si="103"/>
        <v>1.0961956564523834</v>
      </c>
      <c r="Q407" s="10">
        <f t="shared" si="103"/>
        <v>1.1546153644950594</v>
      </c>
      <c r="R407" s="10">
        <f t="shared" si="103"/>
        <v>1.5925700868763395</v>
      </c>
      <c r="S407" s="10">
        <f t="shared" si="103"/>
        <v>0.228890078634713</v>
      </c>
      <c r="T407" s="10">
        <f t="shared" si="103"/>
        <v>0.23750946098752215</v>
      </c>
      <c r="U407" s="10">
        <f t="shared" si="103"/>
        <v>0.23327451178630429</v>
      </c>
      <c r="V407" s="10">
        <f t="shared" si="103"/>
        <v>0.2425634491104377</v>
      </c>
      <c r="W407" s="10">
        <f t="shared" si="103"/>
        <v>0.25165628823600183</v>
      </c>
      <c r="X407" s="10">
        <f t="shared" si="103"/>
        <v>0.2538462791329445</v>
      </c>
      <c r="Y407" s="10">
        <f t="shared" si="103"/>
        <v>0.2507438039954597</v>
      </c>
      <c r="Z407" s="10">
        <f t="shared" si="103"/>
        <v>0.27100949358115728</v>
      </c>
      <c r="AA407" s="10">
        <f t="shared" si="103"/>
        <v>0.28448884637227717</v>
      </c>
      <c r="AB407" s="10">
        <f t="shared" si="103"/>
        <v>0.29671286270190389</v>
      </c>
      <c r="AC407" s="10">
        <f t="shared" si="103"/>
        <v>0.31978156812339709</v>
      </c>
      <c r="AD407" s="10">
        <f t="shared" si="103"/>
        <v>0.32260966717014383</v>
      </c>
      <c r="AE407" s="10">
        <f t="shared" si="103"/>
        <v>0.33727589970779737</v>
      </c>
      <c r="AF407" s="10">
        <f t="shared" si="103"/>
        <v>0.33680723065953067</v>
      </c>
      <c r="AG407" s="10">
        <f t="shared" si="103"/>
        <v>0.335051244365833</v>
      </c>
      <c r="AH407" s="10">
        <f t="shared" si="103"/>
        <v>0.34542735931021473</v>
      </c>
      <c r="AI407" s="10">
        <f t="shared" si="103"/>
        <v>0.38307333354563705</v>
      </c>
      <c r="AJ407" s="10">
        <f t="shared" si="103"/>
        <v>0.3577521124500001</v>
      </c>
      <c r="AK407" s="10">
        <f t="shared" si="103"/>
        <v>0.35570333014001865</v>
      </c>
      <c r="AL407" s="10">
        <f t="shared" si="103"/>
        <v>0.37776982700001871</v>
      </c>
    </row>
    <row r="408" spans="1:38" hidden="1" x14ac:dyDescent="0.4">
      <c r="A408" s="2" t="s">
        <v>288</v>
      </c>
      <c r="D408" s="39">
        <f t="shared" ref="D408:AL408" si="104">D406-D407</f>
        <v>0</v>
      </c>
      <c r="E408" s="39">
        <f t="shared" si="104"/>
        <v>0</v>
      </c>
      <c r="F408" s="39">
        <f t="shared" si="104"/>
        <v>0</v>
      </c>
      <c r="G408" s="39">
        <f t="shared" si="104"/>
        <v>0</v>
      </c>
      <c r="H408" s="39">
        <f t="shared" si="104"/>
        <v>0</v>
      </c>
      <c r="I408" s="39">
        <f t="shared" si="104"/>
        <v>0</v>
      </c>
      <c r="J408" s="39">
        <f t="shared" si="104"/>
        <v>0</v>
      </c>
      <c r="K408" s="39">
        <f t="shared" si="104"/>
        <v>0</v>
      </c>
      <c r="L408" s="39">
        <f t="shared" si="104"/>
        <v>0</v>
      </c>
      <c r="M408" s="39">
        <f t="shared" si="104"/>
        <v>0</v>
      </c>
      <c r="N408" s="39">
        <f t="shared" si="104"/>
        <v>0</v>
      </c>
      <c r="O408" s="39">
        <f t="shared" si="104"/>
        <v>0</v>
      </c>
      <c r="P408" s="39">
        <f t="shared" si="104"/>
        <v>0</v>
      </c>
      <c r="Q408" s="39">
        <f t="shared" si="104"/>
        <v>0</v>
      </c>
      <c r="R408" s="39">
        <f t="shared" si="104"/>
        <v>0</v>
      </c>
      <c r="S408" s="39">
        <f t="shared" si="104"/>
        <v>0</v>
      </c>
      <c r="T408" s="39">
        <f t="shared" si="104"/>
        <v>0</v>
      </c>
      <c r="U408" s="39">
        <f t="shared" si="104"/>
        <v>0</v>
      </c>
      <c r="V408" s="39">
        <f t="shared" si="104"/>
        <v>0</v>
      </c>
      <c r="W408" s="39">
        <f t="shared" si="104"/>
        <v>0</v>
      </c>
      <c r="X408" s="39">
        <f t="shared" si="104"/>
        <v>0</v>
      </c>
      <c r="Y408" s="39">
        <f t="shared" si="104"/>
        <v>0</v>
      </c>
      <c r="Z408" s="39">
        <f t="shared" si="104"/>
        <v>0</v>
      </c>
      <c r="AA408" s="39">
        <f t="shared" si="104"/>
        <v>0</v>
      </c>
      <c r="AB408" s="39">
        <f t="shared" si="104"/>
        <v>0</v>
      </c>
      <c r="AC408" s="39">
        <f t="shared" si="104"/>
        <v>0</v>
      </c>
      <c r="AD408" s="39">
        <f t="shared" si="104"/>
        <v>0</v>
      </c>
      <c r="AE408" s="39">
        <f t="shared" si="104"/>
        <v>0</v>
      </c>
      <c r="AF408" s="39">
        <f t="shared" si="104"/>
        <v>0</v>
      </c>
      <c r="AG408" s="39">
        <f t="shared" si="104"/>
        <v>0</v>
      </c>
      <c r="AH408" s="39">
        <f t="shared" si="104"/>
        <v>0</v>
      </c>
      <c r="AI408" s="39">
        <f t="shared" si="104"/>
        <v>0</v>
      </c>
      <c r="AJ408" s="39">
        <f t="shared" si="104"/>
        <v>0</v>
      </c>
      <c r="AK408" s="39">
        <f t="shared" si="104"/>
        <v>0</v>
      </c>
      <c r="AL408" s="39">
        <f t="shared" si="104"/>
        <v>0</v>
      </c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8" x14ac:dyDescent="0.4">
      <c r="F413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94F3-F01B-408A-965F-25C882BB21B3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55" sqref="F55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332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2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333</v>
      </c>
    </row>
    <row r="6" spans="1:44" ht="17.25" customHeight="1" x14ac:dyDescent="0.4">
      <c r="C6" s="2" t="str">
        <f>'[1]SO2 analize LT'!A16</f>
        <v>ENERGIJOS GAMYBA</v>
      </c>
      <c r="D6" s="10">
        <f>'HCB analizė LT'!D23</f>
        <v>0.1100705664</v>
      </c>
      <c r="E6" s="10">
        <f>'HCB analizė LT'!E23</f>
        <v>0.113471</v>
      </c>
      <c r="F6" s="10">
        <f>'HCB analizė LT'!F23</f>
        <v>8.4749000000000005E-2</v>
      </c>
      <c r="G6" s="10">
        <f>'HCB analizė LT'!G23</f>
        <v>0.11020150000000001</v>
      </c>
      <c r="H6" s="10">
        <f>'HCB analizė LT'!H23</f>
        <v>0.11153859999999999</v>
      </c>
      <c r="I6" s="10">
        <f>'HCB analizė LT'!I23</f>
        <v>0.1120609</v>
      </c>
      <c r="J6" s="10">
        <f>'HCB analizė LT'!J23</f>
        <v>0.12104140000000001</v>
      </c>
      <c r="K6" s="10">
        <f>'HCB analizė LT'!K23</f>
        <v>0.12184739999999999</v>
      </c>
      <c r="L6" s="10">
        <f>'HCB analizė LT'!L23</f>
        <v>0.13226689999999999</v>
      </c>
      <c r="M6" s="10">
        <f>'HCB analizė LT'!M23</f>
        <v>0.13435730000000001</v>
      </c>
      <c r="N6" s="10">
        <f>'HCB analizė LT'!N23</f>
        <v>0.14236119999999997</v>
      </c>
      <c r="O6" s="10">
        <f>'HCB analizė LT'!O23</f>
        <v>0.1540521</v>
      </c>
      <c r="P6" s="10">
        <f>'HCB analizė LT'!P23</f>
        <v>0.16531010000000002</v>
      </c>
      <c r="Q6" s="10">
        <f>'HCB analizė LT'!Q23</f>
        <v>0.17373324000000001</v>
      </c>
      <c r="R6" s="10">
        <f>'HCB analizė LT'!R23</f>
        <v>0.18166307999999998</v>
      </c>
      <c r="S6" s="10">
        <f>'HCB analizė LT'!S23</f>
        <v>0.18387448999999997</v>
      </c>
      <c r="T6" s="10">
        <f>'HCB analizė LT'!T23</f>
        <v>0.1925057</v>
      </c>
      <c r="U6" s="10">
        <f>'HCB analizė LT'!U23</f>
        <v>0.18905430000000001</v>
      </c>
      <c r="V6" s="10">
        <f>'HCB analizė LT'!V23</f>
        <v>0.1977245</v>
      </c>
      <c r="W6" s="10">
        <f>'HCB analizė LT'!W23</f>
        <v>0.202622</v>
      </c>
      <c r="X6" s="10">
        <f>'HCB analizė LT'!X23</f>
        <v>0.2030103</v>
      </c>
      <c r="Y6" s="10">
        <f>'HCB analizė LT'!Y23</f>
        <v>0.19855669999999997</v>
      </c>
      <c r="Z6" s="10">
        <f>'HCB analizė LT'!Z23</f>
        <v>0.21706600000000001</v>
      </c>
      <c r="AA6" s="10">
        <f>'HCB analizė LT'!AA23</f>
        <v>0.2298</v>
      </c>
      <c r="AB6" s="10">
        <f>'HCB analizė LT'!AB23</f>
        <v>0.24056730000000001</v>
      </c>
      <c r="AC6" s="10">
        <f>'HCB analizė LT'!AC23</f>
        <v>0.2677157</v>
      </c>
      <c r="AD6" s="10">
        <f>'HCB analizė LT'!AD23</f>
        <v>0.27114779999999999</v>
      </c>
      <c r="AE6" s="10">
        <f>'HCB analizė LT'!AE23</f>
        <v>0.28673583999999996</v>
      </c>
      <c r="AF6" s="10">
        <f>'HCB analizė LT'!AF23</f>
        <v>0.28608222</v>
      </c>
      <c r="AG6" s="10">
        <f>'HCB analizė LT'!AG23</f>
        <v>0.28200352000000001</v>
      </c>
      <c r="AH6" s="10">
        <f>'HCB analizė LT'!AH23</f>
        <v>0.29152706</v>
      </c>
      <c r="AI6" s="10">
        <f>'HCB analizė LT'!AI23</f>
        <v>0.32907272000000004</v>
      </c>
      <c r="AJ6" s="10">
        <f>'HCB analizė LT'!AJ23</f>
        <v>0.30319024000000006</v>
      </c>
      <c r="AK6" s="10">
        <f>'HCB analizė LT'!AK23</f>
        <v>0.30216786000000001</v>
      </c>
      <c r="AL6" s="10">
        <f>'HCB analizė LT'!AL23</f>
        <v>0.32480988000000005</v>
      </c>
    </row>
    <row r="7" spans="1:44" hidden="1" x14ac:dyDescent="0.4">
      <c r="C7" s="2" t="str">
        <f>'[1]SO2 analize LT'!A77</f>
        <v>DEGALŲ / KURO GAMYBA IR PASKIRSTYMAS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'HCB analizė LT'!D195</f>
        <v>3.976268968735417E-7</v>
      </c>
      <c r="E9" s="10">
        <f>'HCB analizė LT'!E195</f>
        <v>2.3864813812412506E-7</v>
      </c>
      <c r="F9" s="10">
        <f>'HCB analizė LT'!F195</f>
        <v>7.8882773681754534E-8</v>
      </c>
      <c r="G9" s="10">
        <f>'HCB analizė LT'!G195</f>
        <v>7.8754773681754535E-8</v>
      </c>
      <c r="H9" s="10">
        <f>'HCB analizė LT'!H195</f>
        <v>7.8714773681754542E-8</v>
      </c>
      <c r="I9" s="10">
        <f>'HCB analizė LT'!I195</f>
        <v>7.8738773681754543E-8</v>
      </c>
      <c r="J9" s="10">
        <f>'HCB analizė LT'!J195</f>
        <v>3.9798949510032661E-7</v>
      </c>
      <c r="K9" s="10">
        <f>'HCB analizė LT'!K195</f>
        <v>3.9996003733084458E-7</v>
      </c>
      <c r="L9" s="10">
        <f>'HCB analizė LT'!L195</f>
        <v>2.7875479234717683E-7</v>
      </c>
      <c r="M9" s="10">
        <f>'HCB analizė LT'!M195</f>
        <v>2.3779486327578162E-7</v>
      </c>
      <c r="N9" s="10">
        <f>'HCB analizė LT'!N195</f>
        <v>2.3040869435370975E-7</v>
      </c>
      <c r="O9" s="10">
        <f>'HCB analizė LT'!O195</f>
        <v>2.6777153896406907E-7</v>
      </c>
      <c r="P9" s="10">
        <f>'HCB analizė LT'!P195</f>
        <v>3.0506238357442839E-7</v>
      </c>
      <c r="Q9" s="10">
        <f>'HCB analizė LT'!Q195</f>
        <v>3.3481505926271579E-7</v>
      </c>
      <c r="R9" s="10">
        <f>'HCB analizė LT'!R195</f>
        <v>4.3581633971068595E-7</v>
      </c>
      <c r="S9" s="10">
        <f>'HCB analizė LT'!S195</f>
        <v>4.3042471301913205E-7</v>
      </c>
      <c r="T9" s="10">
        <f>'HCB analizė LT'!T195</f>
        <v>4.8772752216518889E-7</v>
      </c>
      <c r="U9" s="10">
        <f>'HCB analizė LT'!U195</f>
        <v>4.5575630424638355E-7</v>
      </c>
      <c r="V9" s="10">
        <f>'HCB analizė LT'!V195</f>
        <v>4.8375443770415302E-7</v>
      </c>
      <c r="W9" s="10">
        <f>'HCB analizė LT'!W195</f>
        <v>4.2053200186654221E-7</v>
      </c>
      <c r="X9" s="10">
        <f>'HCB analizė LT'!X195</f>
        <v>5.0623294447036861E-7</v>
      </c>
      <c r="Y9" s="10">
        <f>'HCB analizė LT'!Y195</f>
        <v>4.1882545963602427E-7</v>
      </c>
      <c r="Z9" s="10">
        <f>'HCB analizė LT'!Z195</f>
        <v>3.834411572561829E-7</v>
      </c>
      <c r="AA9" s="10">
        <f>'HCB analizė LT'!AA195</f>
        <v>3.6664227718152118E-7</v>
      </c>
      <c r="AB9" s="10">
        <f>'HCB analizė LT'!AB195</f>
        <v>3.7224190387307516E-7</v>
      </c>
      <c r="AC9" s="10">
        <f>'HCB analizė LT'!AC195</f>
        <v>3.4952339710685957E-7</v>
      </c>
      <c r="AD9" s="10">
        <f>'HCB analizė LT'!AD195</f>
        <v>3.3840414372375176E-7</v>
      </c>
      <c r="AE9" s="10">
        <f>'HCB analizė LT'!AE195</f>
        <v>4.3359779748016796E-7</v>
      </c>
      <c r="AF9" s="10">
        <f>'HCB analizė LT'!AF195</f>
        <v>3.7760153056462902E-7</v>
      </c>
      <c r="AG9" s="10">
        <f>'HCB analizė LT'!AG195</f>
        <v>4.1314583294447031E-7</v>
      </c>
      <c r="AH9" s="10">
        <f>'HCB analizė LT'!AH195</f>
        <v>2.9734021465235653E-7</v>
      </c>
      <c r="AI9" s="10">
        <f>'HCB analizė LT'!AI195</f>
        <v>3.1608563695753614E-7</v>
      </c>
      <c r="AJ9" s="10">
        <f>'HCB analizė LT'!AJ195</f>
        <v>4.8E-10</v>
      </c>
      <c r="AK9" s="10">
        <f>'HCB analizė LT'!AK195</f>
        <v>2.0012001866542229E-7</v>
      </c>
      <c r="AL9" s="10">
        <f>'HCB analizė LT'!AL195</f>
        <v>2.0012001866542229E-7</v>
      </c>
    </row>
    <row r="10" spans="1:44" x14ac:dyDescent="0.4">
      <c r="C10" s="2" t="str">
        <f>'[1]SO2 analize LT'!A124</f>
        <v>KELIŲ TRANSPORTAS</v>
      </c>
      <c r="D10" s="10">
        <f>'HCB analizė LT'!D132</f>
        <v>4.6263990000000002E-4</v>
      </c>
      <c r="E10" s="10">
        <f>'HCB analizė LT'!E132</f>
        <v>5.379877000000001E-4</v>
      </c>
      <c r="F10" s="10">
        <f>'HCB analizė LT'!F132</f>
        <v>3.181975E-4</v>
      </c>
      <c r="G10" s="10">
        <f>'HCB analizė LT'!G132</f>
        <v>2.512681E-4</v>
      </c>
      <c r="H10" s="10">
        <f>'HCB analizė LT'!H132</f>
        <v>2.0631569999999999E-4</v>
      </c>
      <c r="I10" s="10">
        <f>'HCB analizė LT'!I132</f>
        <v>2.9250119999999998E-4</v>
      </c>
      <c r="J10" s="10">
        <f>'HCB analizė LT'!J132</f>
        <v>3.2586950000000007E-4</v>
      </c>
      <c r="K10" s="10">
        <f>'HCB analizė LT'!K132</f>
        <v>3.3799680000000002E-4</v>
      </c>
      <c r="L10" s="10">
        <f>'HCB analizė LT'!L132</f>
        <v>3.4896729999999999E-4</v>
      </c>
      <c r="M10" s="10">
        <f>'HCB analizė LT'!M132</f>
        <v>3.0198170000000002E-4</v>
      </c>
      <c r="N10" s="10">
        <f>'HCB analizė LT'!N132</f>
        <v>2.8876539999999999E-4</v>
      </c>
      <c r="O10" s="10">
        <f>'HCB analizė LT'!O132</f>
        <v>3.2227239999999994E-4</v>
      </c>
      <c r="P10" s="10">
        <f>'HCB analizė LT'!P132</f>
        <v>3.5540110000000001E-4</v>
      </c>
      <c r="Q10" s="10">
        <f>'HCB analizė LT'!Q132</f>
        <v>3.9997320000000004E-4</v>
      </c>
      <c r="R10" s="10">
        <f>'HCB analizė LT'!R132</f>
        <v>4.578362E-4</v>
      </c>
      <c r="S10" s="10">
        <f>'HCB analizė LT'!S132</f>
        <v>4.9339999999999996E-4</v>
      </c>
      <c r="T10" s="10">
        <f>'HCB analizė LT'!T132</f>
        <v>5.2800000000000004E-4</v>
      </c>
      <c r="U10" s="10">
        <f>'HCB analizė LT'!U132</f>
        <v>6.8860000000000004E-4</v>
      </c>
      <c r="V10" s="10">
        <f>'HCB analizė LT'!V132</f>
        <v>6.9569999999999994E-4</v>
      </c>
      <c r="W10" s="10">
        <f>'HCB analizė LT'!W132</f>
        <v>5.6260000000000001E-4</v>
      </c>
      <c r="X10" s="10">
        <f>'HCB analizė LT'!X132</f>
        <v>6.582999999999999E-4</v>
      </c>
      <c r="Y10" s="10">
        <f>'HCB analizė LT'!Y132</f>
        <v>6.5020000000000008E-4</v>
      </c>
      <c r="Z10" s="10">
        <f>'HCB analizė LT'!Z132</f>
        <v>6.7209999999999991E-4</v>
      </c>
      <c r="AA10" s="10">
        <f>'HCB analizė LT'!AA132</f>
        <v>7.0409999999999993E-4</v>
      </c>
      <c r="AB10" s="10">
        <f>'HCB analizė LT'!AB132</f>
        <v>7.6060000000000006E-4</v>
      </c>
      <c r="AC10" s="10">
        <f>'HCB analizė LT'!AC132</f>
        <v>8.3279999999999997E-4</v>
      </c>
      <c r="AD10" s="10">
        <f>'HCB analizė LT'!AD132</f>
        <v>9.1279999999999996E-4</v>
      </c>
      <c r="AE10" s="10">
        <f>'HCB analizė LT'!AE132</f>
        <v>8.9800000000000004E-4</v>
      </c>
      <c r="AF10" s="10">
        <f>'HCB analizė LT'!AF132</f>
        <v>8.2890000000000014E-4</v>
      </c>
      <c r="AG10" s="10">
        <f>'HCB analizė LT'!AG132</f>
        <v>8.3909999999999996E-4</v>
      </c>
      <c r="AH10" s="10">
        <f>'HCB analizė LT'!AH132</f>
        <v>7.1319999999999999E-4</v>
      </c>
      <c r="AI10" s="10">
        <f>'HCB analizė LT'!AI132</f>
        <v>6.9899999999999997E-4</v>
      </c>
      <c r="AJ10" s="10">
        <f>'HCB analizė LT'!AJ132</f>
        <v>5.6479999999999996E-4</v>
      </c>
      <c r="AK10" s="10">
        <f>'HCB analizė LT'!AK132</f>
        <v>5.6680000000000001E-4</v>
      </c>
      <c r="AL10" s="10">
        <f>'HCB analizė LT'!AL132</f>
        <v>4.7219999999999999E-4</v>
      </c>
    </row>
    <row r="11" spans="1:44" x14ac:dyDescent="0.4">
      <c r="C11" s="2" t="s">
        <v>180</v>
      </c>
      <c r="D11" s="10">
        <f>'HCB analizė LT'!D287</f>
        <v>3.1740000000000002E-3</v>
      </c>
      <c r="E11" s="10">
        <f>'HCB analizė LT'!E287</f>
        <v>2.5170000000000001E-3</v>
      </c>
      <c r="F11" s="10">
        <f>'HCB analizė LT'!F287</f>
        <v>1.1609999999999999E-3</v>
      </c>
      <c r="G11" s="10">
        <f>'HCB analizė LT'!G287</f>
        <v>7.0799999999999997E-4</v>
      </c>
      <c r="H11" s="10">
        <f>'HCB analizė LT'!H287</f>
        <v>5.2499999999999997E-4</v>
      </c>
      <c r="I11" s="10">
        <f>'HCB analizė LT'!I287</f>
        <v>5.1599999999999997E-4</v>
      </c>
      <c r="J11" s="10">
        <f>'HCB analizė LT'!J287</f>
        <v>4.7699999999999999E-4</v>
      </c>
      <c r="K11" s="10">
        <f>'HCB analizė LT'!K287</f>
        <v>6.1499999999999999E-4</v>
      </c>
      <c r="L11" s="10">
        <f>'HCB analizė LT'!L287</f>
        <v>7.5900000000000002E-4</v>
      </c>
      <c r="M11" s="10">
        <f>'HCB analizė LT'!M287</f>
        <v>7.0200000000000004E-4</v>
      </c>
      <c r="N11" s="10">
        <f>'HCB analizė LT'!N287</f>
        <v>6.96E-4</v>
      </c>
      <c r="O11" s="10">
        <f>'HCB analizė LT'!O287</f>
        <v>7.3800000000000005E-4</v>
      </c>
      <c r="P11" s="10">
        <f>'HCB analizė LT'!P287</f>
        <v>5.2499999999999997E-4</v>
      </c>
      <c r="Q11" s="10">
        <f>'HCB analizė LT'!Q287</f>
        <v>4.7399999999999997E-4</v>
      </c>
      <c r="R11" s="10">
        <f>'HCB analizė LT'!R287</f>
        <v>4.4099999999999999E-4</v>
      </c>
      <c r="S11" s="10">
        <f>'HCB analizė LT'!S287</f>
        <v>3.39E-4</v>
      </c>
      <c r="T11" s="10">
        <f>'HCB analizė LT'!T287</f>
        <v>2.9999999999999997E-4</v>
      </c>
      <c r="U11" s="10">
        <f>'HCB analizė LT'!U287</f>
        <v>3.39E-4</v>
      </c>
      <c r="V11" s="10">
        <f>'HCB analizė LT'!V287</f>
        <v>3.234E-4</v>
      </c>
      <c r="W11" s="10">
        <f>'HCB analizė LT'!W287</f>
        <v>1.3679999999999999E-4</v>
      </c>
      <c r="X11" s="10">
        <f>'HCB analizė LT'!X287</f>
        <v>1.164E-4</v>
      </c>
      <c r="Y11" s="10">
        <f>'HCB analizė LT'!Y287</f>
        <v>1.2659999999999999E-4</v>
      </c>
      <c r="Z11" s="10">
        <f>'HCB analizė LT'!Z287</f>
        <v>1.131E-4</v>
      </c>
      <c r="AA11" s="10">
        <f>'HCB analizė LT'!AA287</f>
        <v>1.038E-4</v>
      </c>
      <c r="AB11" s="10">
        <f>'HCB analizė LT'!AB287</f>
        <v>8.6700000000000007E-5</v>
      </c>
      <c r="AC11" s="10">
        <f>'HCB analizė LT'!AC287</f>
        <v>7.1699999999999995E-5</v>
      </c>
      <c r="AD11" s="10">
        <f>'HCB analizė LT'!AD287</f>
        <v>6.6600000000000006E-5</v>
      </c>
      <c r="AE11" s="10">
        <f>'HCB analizė LT'!AE287</f>
        <v>7.3200000000000004E-5</v>
      </c>
      <c r="AF11" s="10">
        <f>'HCB analizė LT'!AF287</f>
        <v>6.6600000000000006E-5</v>
      </c>
      <c r="AG11" s="10">
        <f>'HCB analizė LT'!AG287</f>
        <v>5.0099999999999998E-5</v>
      </c>
      <c r="AH11" s="10">
        <f>'HCB analizė LT'!AH287</f>
        <v>5.1E-5</v>
      </c>
      <c r="AI11" s="10">
        <f>'HCB analizė LT'!AI287</f>
        <v>4.79038E-5</v>
      </c>
      <c r="AJ11" s="10">
        <f>'HCB analizė LT'!AJ287</f>
        <v>3.4260000000000001E-5</v>
      </c>
      <c r="AK11" s="10">
        <f>'HCB analizė LT'!AK287</f>
        <v>3.2089399999999998E-5</v>
      </c>
      <c r="AL11" s="10">
        <f>'HCB analizė LT'!AL287</f>
        <v>2.6407800000000002E-5</v>
      </c>
    </row>
    <row r="12" spans="1:44" x14ac:dyDescent="0.4">
      <c r="C12" s="2" t="str">
        <f>'[1]KD2.5 analize LT'!A339</f>
        <v xml:space="preserve">ŽEMĖS ŪKIO VEIKLOS </v>
      </c>
      <c r="D12" s="10">
        <f>'HCB analizė LT'!D354</f>
        <v>10.88</v>
      </c>
      <c r="E12" s="10">
        <f>'HCB analizė LT'!E354</f>
        <v>13.62</v>
      </c>
      <c r="F12" s="10">
        <f>'HCB analizė LT'!F354</f>
        <v>9.32</v>
      </c>
      <c r="G12" s="10">
        <f>'HCB analizė LT'!G354</f>
        <v>7.32</v>
      </c>
      <c r="H12" s="10">
        <f>'HCB analizė LT'!H354</f>
        <v>4.1900000000000004</v>
      </c>
      <c r="I12" s="10">
        <f>'HCB analizė LT'!I354</f>
        <v>4.58</v>
      </c>
      <c r="J12" s="10">
        <f>'HCB analizė LT'!J354</f>
        <v>4.8499999999999996</v>
      </c>
      <c r="K12" s="10">
        <f>'HCB analizė LT'!K354</f>
        <v>4.9400000000000004</v>
      </c>
      <c r="L12" s="10">
        <f>'HCB analizė LT'!L354</f>
        <v>4.2</v>
      </c>
      <c r="M12" s="10">
        <f>'HCB analizė LT'!M354</f>
        <v>2.2999999999999998</v>
      </c>
      <c r="N12" s="10">
        <f>'HCB analizė LT'!N354</f>
        <v>1.71</v>
      </c>
      <c r="O12" s="10">
        <f>'HCB analizė LT'!O354</f>
        <v>1.08</v>
      </c>
      <c r="P12" s="10">
        <f>'HCB analizė LT'!P354</f>
        <v>0.93</v>
      </c>
      <c r="Q12" s="10">
        <f>'HCB analizė LT'!Q354</f>
        <v>0.98</v>
      </c>
      <c r="R12" s="10">
        <f>'HCB analizė LT'!R354</f>
        <v>1.41</v>
      </c>
      <c r="S12" s="10">
        <f>'HCB analizė LT'!S354</f>
        <v>4.4150000000000002E-2</v>
      </c>
      <c r="T12" s="10">
        <f>'HCB analizė LT'!T354</f>
        <v>4.4150000000000002E-2</v>
      </c>
      <c r="U12" s="10">
        <f>'HCB analizė LT'!U354</f>
        <v>4.3139999999999998E-2</v>
      </c>
      <c r="V12" s="10">
        <f>'HCB analizė LT'!V354</f>
        <v>4.3749999999999997E-2</v>
      </c>
      <c r="W12" s="10">
        <f>'HCB analizė LT'!W354</f>
        <v>4.8259999999999997E-2</v>
      </c>
      <c r="X12" s="10">
        <f>'HCB analizė LT'!X354</f>
        <v>4.999E-2</v>
      </c>
      <c r="Y12" s="10">
        <f>'HCB analizė LT'!Y354</f>
        <v>5.1360000000000003E-2</v>
      </c>
      <c r="Z12" s="10">
        <f>'HCB analizė LT'!Z354</f>
        <v>5.3120000000000001E-2</v>
      </c>
      <c r="AA12" s="10">
        <f>'HCB analizė LT'!AA354</f>
        <v>5.3830000000000003E-2</v>
      </c>
      <c r="AB12" s="10">
        <f>'HCB analizė LT'!AB354</f>
        <v>5.5230000000000001E-2</v>
      </c>
      <c r="AC12" s="10">
        <f>'HCB analizė LT'!AC354</f>
        <v>5.1040000000000002E-2</v>
      </c>
      <c r="AD12" s="10">
        <f>'HCB analizė LT'!AD354</f>
        <v>5.0360000000000002E-2</v>
      </c>
      <c r="AE12" s="10">
        <f>'HCB analizė LT'!AE354</f>
        <v>4.9439999999999998E-2</v>
      </c>
      <c r="AF12" s="10">
        <f>'HCB analizė LT'!AF354</f>
        <v>4.9700000000000001E-2</v>
      </c>
      <c r="AG12" s="10">
        <f>'HCB analizė LT'!AG354</f>
        <v>5.1979999999999998E-2</v>
      </c>
      <c r="AH12" s="10">
        <f>'HCB analizė LT'!AH354</f>
        <v>5.2859999999999997E-2</v>
      </c>
      <c r="AI12" s="10">
        <f>'HCB analizė LT'!AI354</f>
        <v>5.2859999999999997E-2</v>
      </c>
      <c r="AJ12" s="10">
        <f>'HCB analizė LT'!AJ354</f>
        <v>5.3580000000000003E-2</v>
      </c>
      <c r="AK12" s="10">
        <f>'HCB analizė LT'!AK354</f>
        <v>5.2510000000000001E-2</v>
      </c>
      <c r="AL12" s="10">
        <f>'HCB analizė LT'!AL354</f>
        <v>5.1979999999999998E-2</v>
      </c>
    </row>
    <row r="13" spans="1:44" x14ac:dyDescent="0.4">
      <c r="C13" s="2" t="str">
        <f>'[1]SO2 analize LT'!A339</f>
        <v>ATLIEKŲ TVARKYMAS</v>
      </c>
      <c r="D13" s="10">
        <f>'HCB analizė LT'!D378</f>
        <v>1.1060308000000002E-5</v>
      </c>
      <c r="E13" s="10">
        <f>'HCB analizė LT'!E378</f>
        <v>1.1060308000000002E-5</v>
      </c>
      <c r="F13" s="10">
        <f>'HCB analizė LT'!F378</f>
        <v>1.159064E-5</v>
      </c>
      <c r="G13" s="10">
        <f>'HCB analizė LT'!G378</f>
        <v>3.7433131000000005E-4</v>
      </c>
      <c r="H13" s="10">
        <f>'HCB analizė LT'!H378</f>
        <v>1.7523961E-4</v>
      </c>
      <c r="I13" s="10">
        <f>'HCB analizė LT'!I378</f>
        <v>2.339061E-5</v>
      </c>
      <c r="J13" s="10">
        <f>'HCB analizė LT'!J378</f>
        <v>1.199154E-5</v>
      </c>
      <c r="K13" s="10">
        <f>'HCB analizė LT'!K378</f>
        <v>1.362913E-5</v>
      </c>
      <c r="L13" s="10">
        <f>'HCB analizė LT'!L378</f>
        <v>7.7143289999999996E-5</v>
      </c>
      <c r="M13" s="10">
        <f>'HCB analizė LT'!M378</f>
        <v>2.8199779999999999E-5</v>
      </c>
      <c r="N13" s="10">
        <f>'HCB analizė LT'!N378</f>
        <v>2.5211299999999999E-6</v>
      </c>
      <c r="O13" s="10">
        <f>'HCB analizė LT'!O378</f>
        <v>1.4032269999999999E-5</v>
      </c>
      <c r="P13" s="10">
        <f>'HCB analizė LT'!P378</f>
        <v>4.8502900000000001E-6</v>
      </c>
      <c r="Q13" s="10">
        <f>'HCB analizė LT'!Q378</f>
        <v>7.8164800000000008E-6</v>
      </c>
      <c r="R13" s="10">
        <f>'HCB analizė LT'!R378</f>
        <v>7.73486E-6</v>
      </c>
      <c r="S13" s="10">
        <f>'HCB analizė LT'!S378</f>
        <v>3.2758210000000002E-5</v>
      </c>
      <c r="T13" s="10">
        <f>'HCB analizė LT'!T378</f>
        <v>2.5273260000000001E-5</v>
      </c>
      <c r="U13" s="10">
        <f>'HCB analizė LT'!U378</f>
        <v>5.2156030000000002E-5</v>
      </c>
      <c r="V13" s="10">
        <f>'HCB analizė LT'!V378</f>
        <v>6.9365355999999998E-5</v>
      </c>
      <c r="W13" s="10">
        <f>'HCB analizė LT'!W378</f>
        <v>7.4467703999999996E-5</v>
      </c>
      <c r="X13" s="10">
        <f>'HCB analizė LT'!X378</f>
        <v>7.0772900000000001E-5</v>
      </c>
      <c r="Y13" s="10">
        <f>'HCB analizė LT'!Y378</f>
        <v>4.9885169999999999E-5</v>
      </c>
      <c r="Z13" s="10">
        <f>'HCB analizė LT'!Z378</f>
        <v>3.7910140000000004E-5</v>
      </c>
      <c r="AA13" s="10">
        <f>'HCB analizė LT'!AA378</f>
        <v>5.0579729999999995E-5</v>
      </c>
      <c r="AB13" s="10">
        <f>'HCB analizė LT'!AB378</f>
        <v>6.7890459999999994E-5</v>
      </c>
      <c r="AC13" s="10">
        <f>'HCB analizė LT'!AC378</f>
        <v>1.2101859999999999E-4</v>
      </c>
      <c r="AD13" s="10">
        <f>'HCB analizė LT'!AD378</f>
        <v>1.22128766E-4</v>
      </c>
      <c r="AE13" s="10">
        <f>'HCB analizė LT'!AE378</f>
        <v>1.2842611E-4</v>
      </c>
      <c r="AF13" s="10">
        <f>'HCB analizė LT'!AF378</f>
        <v>1.2913305800000001E-4</v>
      </c>
      <c r="AG13" s="10">
        <f>'HCB analizė LT'!AG378</f>
        <v>1.7811121999999999E-4</v>
      </c>
      <c r="AH13" s="10">
        <f>'HCB analizė LT'!AH378</f>
        <v>2.7580197000000002E-4</v>
      </c>
      <c r="AI13" s="10">
        <f>'HCB analizė LT'!AI378</f>
        <v>3.9339365999999998E-4</v>
      </c>
      <c r="AJ13" s="10">
        <f>'HCB analizė LT'!AJ378</f>
        <v>3.8281196999999996E-4</v>
      </c>
      <c r="AK13" s="10">
        <f>'HCB analizė LT'!AK378</f>
        <v>4.2638061999999998E-4</v>
      </c>
      <c r="AL13" s="10">
        <f>'HCB analizė LT'!AL378</f>
        <v>4.8113908000000001E-4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ht="17.25" customHeight="1" x14ac:dyDescent="0.4">
      <c r="C15" s="2" t="s">
        <v>291</v>
      </c>
      <c r="D15" s="10">
        <f>SUM(D6:D14)</f>
        <v>10.993718664234898</v>
      </c>
      <c r="E15" s="10">
        <f t="shared" ref="E15:R15" si="0">SUM(E6:E14)</f>
        <v>13.736537286656137</v>
      </c>
      <c r="F15" s="10">
        <f t="shared" si="0"/>
        <v>9.4062398670227729</v>
      </c>
      <c r="G15" s="10">
        <f t="shared" si="0"/>
        <v>7.4315351781647738</v>
      </c>
      <c r="H15" s="10">
        <f t="shared" si="0"/>
        <v>4.3024452340247743</v>
      </c>
      <c r="I15" s="10">
        <f t="shared" si="0"/>
        <v>4.692892870548774</v>
      </c>
      <c r="J15" s="10">
        <f t="shared" si="0"/>
        <v>4.9718566590294948</v>
      </c>
      <c r="K15" s="10">
        <f t="shared" si="0"/>
        <v>5.0628144258900374</v>
      </c>
      <c r="L15" s="10">
        <f t="shared" si="0"/>
        <v>4.3334522893447929</v>
      </c>
      <c r="M15" s="10">
        <f t="shared" si="0"/>
        <v>2.435389719274863</v>
      </c>
      <c r="N15" s="10">
        <f t="shared" si="0"/>
        <v>1.8533487169386944</v>
      </c>
      <c r="O15" s="10">
        <f t="shared" si="0"/>
        <v>1.2351266724415391</v>
      </c>
      <c r="P15" s="10">
        <f t="shared" si="0"/>
        <v>1.0961956564523838</v>
      </c>
      <c r="Q15" s="10">
        <f t="shared" si="0"/>
        <v>1.1546153644950592</v>
      </c>
      <c r="R15" s="10">
        <f t="shared" si="0"/>
        <v>1.5925700868763397</v>
      </c>
      <c r="S15" s="10">
        <f>SUM(S6:S14)</f>
        <v>0.228890078634713</v>
      </c>
      <c r="T15" s="10">
        <f t="shared" ref="T15:AL15" si="1">SUM(T6:T14)</f>
        <v>0.23750946098752218</v>
      </c>
      <c r="U15" s="10">
        <f t="shared" si="1"/>
        <v>0.23327451178630429</v>
      </c>
      <c r="V15" s="10">
        <f t="shared" si="1"/>
        <v>0.2425634491104377</v>
      </c>
      <c r="W15" s="10">
        <f t="shared" si="1"/>
        <v>0.25165628823600183</v>
      </c>
      <c r="X15" s="10">
        <f t="shared" si="1"/>
        <v>0.2538462791329445</v>
      </c>
      <c r="Y15" s="10">
        <f t="shared" si="1"/>
        <v>0.25074380399545959</v>
      </c>
      <c r="Z15" s="10">
        <f t="shared" si="1"/>
        <v>0.27100949358115722</v>
      </c>
      <c r="AA15" s="10">
        <f t="shared" si="1"/>
        <v>0.28448884637227717</v>
      </c>
      <c r="AB15" s="10">
        <f t="shared" si="1"/>
        <v>0.29671286270190389</v>
      </c>
      <c r="AC15" s="10">
        <f t="shared" si="1"/>
        <v>0.3197815681233972</v>
      </c>
      <c r="AD15" s="10">
        <f t="shared" si="1"/>
        <v>0.32260966717014372</v>
      </c>
      <c r="AE15" s="10">
        <f t="shared" si="1"/>
        <v>0.33727589970779748</v>
      </c>
      <c r="AF15" s="10">
        <f t="shared" si="1"/>
        <v>0.33680723065953061</v>
      </c>
      <c r="AG15" s="10">
        <f t="shared" si="1"/>
        <v>0.33505124436583289</v>
      </c>
      <c r="AH15" s="10">
        <f t="shared" si="1"/>
        <v>0.34542735931021473</v>
      </c>
      <c r="AI15" s="10">
        <f t="shared" si="1"/>
        <v>0.38307333354563705</v>
      </c>
      <c r="AJ15" s="10">
        <f t="shared" si="1"/>
        <v>0.35775211245000005</v>
      </c>
      <c r="AK15" s="10">
        <f t="shared" si="1"/>
        <v>0.35570333014001865</v>
      </c>
      <c r="AL15" s="10">
        <f t="shared" si="1"/>
        <v>0.37776982700001871</v>
      </c>
    </row>
    <row r="16" spans="1:44" hidden="1" x14ac:dyDescent="0.4">
      <c r="C16" s="2" t="s">
        <v>292</v>
      </c>
      <c r="D16" s="10">
        <f>D15-'HCB analizė LT'!D8</f>
        <v>0</v>
      </c>
      <c r="E16" s="10">
        <f>E15-'HCB analizė LT'!E8</f>
        <v>0</v>
      </c>
      <c r="F16" s="10">
        <f>F15-'HCB analizė LT'!F8</f>
        <v>0</v>
      </c>
      <c r="G16" s="10">
        <f>G15-'HCB analizė LT'!G8</f>
        <v>0</v>
      </c>
      <c r="H16" s="10">
        <f>H15-'HCB analizė LT'!H8</f>
        <v>0</v>
      </c>
      <c r="I16" s="10">
        <f>I15-'HCB analizė LT'!I8</f>
        <v>0</v>
      </c>
      <c r="J16" s="10">
        <f>J15-'HCB analizė LT'!J8</f>
        <v>0</v>
      </c>
      <c r="K16" s="10">
        <f>K15-'HCB analizė LT'!K8</f>
        <v>0</v>
      </c>
      <c r="L16" s="10">
        <f>L15-'HCB analizė LT'!L8</f>
        <v>0</v>
      </c>
      <c r="M16" s="10">
        <f>M15-'HCB analizė LT'!M8</f>
        <v>0</v>
      </c>
      <c r="N16" s="10">
        <f>N15-'HCB analizė LT'!N8</f>
        <v>0</v>
      </c>
      <c r="O16" s="10">
        <f>O15-'HCB analizė LT'!O8</f>
        <v>0</v>
      </c>
      <c r="P16" s="10">
        <f>P15-'HCB analizė LT'!P8</f>
        <v>0</v>
      </c>
      <c r="Q16" s="10">
        <f>Q15-'HCB analizė LT'!Q8</f>
        <v>0</v>
      </c>
      <c r="R16" s="10">
        <f>R15-'HCB analizė LT'!R8</f>
        <v>0</v>
      </c>
      <c r="S16" s="10">
        <f>S15-'HCB analizė LT'!S8</f>
        <v>0</v>
      </c>
      <c r="T16" s="10">
        <f>T15-'HCB analizė LT'!T8</f>
        <v>0</v>
      </c>
      <c r="U16" s="10">
        <f>U15-'HCB analizė LT'!U8</f>
        <v>0</v>
      </c>
      <c r="V16" s="10">
        <f>V15-'HCB analizė LT'!V8</f>
        <v>0</v>
      </c>
      <c r="W16" s="10">
        <f>W15-'HCB analizė LT'!W8</f>
        <v>0</v>
      </c>
      <c r="X16" s="10">
        <f>X15-'HCB analizė LT'!X8</f>
        <v>0</v>
      </c>
      <c r="Y16" s="10">
        <f>Y15-'HCB analizė LT'!Y8</f>
        <v>0</v>
      </c>
      <c r="Z16" s="10">
        <f>Z15-'HCB analizė LT'!Z8</f>
        <v>0</v>
      </c>
      <c r="AA16" s="10">
        <f>AA15-'HCB analizė LT'!AA8</f>
        <v>0</v>
      </c>
      <c r="AB16" s="10">
        <f>AB15-'HCB analizė LT'!AB8</f>
        <v>0</v>
      </c>
      <c r="AC16" s="10">
        <f>AC15-'HCB analizė LT'!AC8</f>
        <v>0</v>
      </c>
      <c r="AD16" s="10">
        <f>AD15-'HCB analizė LT'!AD8</f>
        <v>0</v>
      </c>
      <c r="AE16" s="10">
        <f>AE15-'HCB analizė LT'!AE8</f>
        <v>0</v>
      </c>
      <c r="AF16" s="10">
        <f>AF15-'HCB analizė LT'!AF8</f>
        <v>0</v>
      </c>
      <c r="AG16" s="10">
        <f>AG15-'HCB analizė LT'!AG8</f>
        <v>0</v>
      </c>
      <c r="AH16" s="10">
        <f>AH15-'HCB analizė LT'!AH8</f>
        <v>0</v>
      </c>
      <c r="AI16" s="10">
        <f>AI15-'HCB analizė LT'!AI8</f>
        <v>0</v>
      </c>
      <c r="AJ16" s="10">
        <f>AJ15-'HCB analizė LT'!AJ8</f>
        <v>0</v>
      </c>
      <c r="AK16" s="10">
        <f>AK15-'HCB analizė LT'!AK8</f>
        <v>0</v>
      </c>
      <c r="AL16" s="10">
        <f>AL15-'HCB analizė LT'!AL8</f>
        <v>0</v>
      </c>
    </row>
    <row r="19" spans="1:38" ht="20" x14ac:dyDescent="0.4">
      <c r="A19" s="44" t="s">
        <v>334</v>
      </c>
    </row>
    <row r="21" spans="1:38" x14ac:dyDescent="0.4">
      <c r="C21" s="2" t="s">
        <v>28</v>
      </c>
      <c r="D21" s="24">
        <f t="shared" ref="D21:AI28" si="2">D6/D$15</f>
        <v>1.0012132360461883E-2</v>
      </c>
      <c r="E21" s="24">
        <f t="shared" si="2"/>
        <v>8.2605242960485607E-3</v>
      </c>
      <c r="F21" s="24">
        <f t="shared" si="2"/>
        <v>9.0098701710893576E-3</v>
      </c>
      <c r="G21" s="24">
        <f t="shared" si="2"/>
        <v>1.4828901076024295E-2</v>
      </c>
      <c r="H21" s="24">
        <f t="shared" si="2"/>
        <v>2.592446711882021E-2</v>
      </c>
      <c r="I21" s="24">
        <f t="shared" si="2"/>
        <v>2.3878853212964121E-2</v>
      </c>
      <c r="J21" s="24">
        <f t="shared" si="2"/>
        <v>2.4345311681537349E-2</v>
      </c>
      <c r="K21" s="24">
        <f t="shared" si="2"/>
        <v>2.4067127441389353E-2</v>
      </c>
      <c r="L21" s="24">
        <f t="shared" si="2"/>
        <v>3.0522292889948587E-2</v>
      </c>
      <c r="M21" s="24">
        <f t="shared" si="2"/>
        <v>5.5168706238936119E-2</v>
      </c>
      <c r="N21" s="24">
        <f t="shared" si="2"/>
        <v>7.6812959535833017E-2</v>
      </c>
      <c r="O21" s="24">
        <f t="shared" si="2"/>
        <v>0.12472574954233416</v>
      </c>
      <c r="P21" s="24">
        <f t="shared" si="2"/>
        <v>0.15080346197958203</v>
      </c>
      <c r="Q21" s="24">
        <f t="shared" si="2"/>
        <v>0.1504684982916174</v>
      </c>
      <c r="R21" s="24">
        <f t="shared" si="2"/>
        <v>0.11406912731628231</v>
      </c>
      <c r="S21" s="24">
        <f t="shared" si="2"/>
        <v>0.80333097483638138</v>
      </c>
      <c r="T21" s="24">
        <f t="shared" si="2"/>
        <v>0.81051802820652052</v>
      </c>
      <c r="U21" s="24">
        <f t="shared" si="2"/>
        <v>0.81043701925389489</v>
      </c>
      <c r="V21" s="24">
        <f t="shared" si="2"/>
        <v>0.81514548348121985</v>
      </c>
      <c r="W21" s="24">
        <f t="shared" si="2"/>
        <v>0.80515373337296559</v>
      </c>
      <c r="X21" s="24">
        <f t="shared" si="2"/>
        <v>0.79973715074105678</v>
      </c>
      <c r="Y21" s="24">
        <f t="shared" si="2"/>
        <v>0.79187081330071629</v>
      </c>
      <c r="Z21" s="24">
        <f t="shared" si="2"/>
        <v>0.80095349108128877</v>
      </c>
      <c r="AA21" s="24">
        <f t="shared" si="2"/>
        <v>0.80776453253034641</v>
      </c>
      <c r="AB21" s="24">
        <f t="shared" si="2"/>
        <v>0.81077475984480263</v>
      </c>
      <c r="AC21" s="24">
        <f t="shared" si="2"/>
        <v>0.83718302330887928</v>
      </c>
      <c r="AD21" s="24">
        <f t="shared" si="2"/>
        <v>0.84048256327358339</v>
      </c>
      <c r="AE21" s="24">
        <f t="shared" si="2"/>
        <v>0.85015217585489078</v>
      </c>
      <c r="AF21" s="24">
        <f t="shared" si="2"/>
        <v>0.84939453182106073</v>
      </c>
      <c r="AG21" s="24">
        <f t="shared" si="2"/>
        <v>0.84167280301782255</v>
      </c>
      <c r="AH21" s="24">
        <f t="shared" si="2"/>
        <v>0.84396053799024939</v>
      </c>
      <c r="AI21" s="24">
        <f t="shared" si="2"/>
        <v>0.85903322205745836</v>
      </c>
      <c r="AJ21" s="24">
        <f t="shared" ref="AJ21:AL21" si="3">AJ6/AJ$15</f>
        <v>0.84748693144998366</v>
      </c>
      <c r="AK21" s="24">
        <f t="shared" si="3"/>
        <v>0.84949404291788611</v>
      </c>
      <c r="AL21" s="24">
        <f t="shared" si="3"/>
        <v>0.8598089545144747</v>
      </c>
    </row>
    <row r="22" spans="1:38" hidden="1" x14ac:dyDescent="0.4">
      <c r="C22" s="2" t="s">
        <v>66</v>
      </c>
      <c r="D22" s="24">
        <f t="shared" si="2"/>
        <v>0</v>
      </c>
      <c r="E22" s="24">
        <f t="shared" si="2"/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4">
        <f t="shared" si="2"/>
        <v>0</v>
      </c>
      <c r="P22" s="24">
        <f t="shared" si="2"/>
        <v>0</v>
      </c>
      <c r="Q22" s="24">
        <f t="shared" si="2"/>
        <v>0</v>
      </c>
      <c r="R22" s="24">
        <f t="shared" si="2"/>
        <v>0</v>
      </c>
      <c r="S22" s="24">
        <f t="shared" si="2"/>
        <v>0</v>
      </c>
      <c r="T22" s="24">
        <f t="shared" si="2"/>
        <v>0</v>
      </c>
      <c r="U22" s="24">
        <f t="shared" si="2"/>
        <v>0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  <c r="AH22" s="24">
        <f t="shared" si="2"/>
        <v>0</v>
      </c>
      <c r="AI22" s="24">
        <f t="shared" si="2"/>
        <v>0</v>
      </c>
      <c r="AK22" s="24">
        <f t="shared" ref="AK22" si="4">AK7/AK$15</f>
        <v>0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  <c r="AK23" s="24">
        <f t="shared" ref="AK23" si="5">AK8/AK$15</f>
        <v>0</v>
      </c>
    </row>
    <row r="24" spans="1:38" x14ac:dyDescent="0.4">
      <c r="C24" s="2" t="s">
        <v>118</v>
      </c>
      <c r="D24" s="24">
        <f t="shared" si="2"/>
        <v>3.6168553063588362E-8</v>
      </c>
      <c r="E24" s="24">
        <f t="shared" si="2"/>
        <v>1.7373238476624757E-8</v>
      </c>
      <c r="F24" s="24">
        <f t="shared" si="2"/>
        <v>8.3862175318650697E-9</v>
      </c>
      <c r="G24" s="24">
        <f t="shared" si="2"/>
        <v>1.0597376153604256E-8</v>
      </c>
      <c r="H24" s="24">
        <f t="shared" si="2"/>
        <v>1.8295357500255701E-8</v>
      </c>
      <c r="I24" s="24">
        <f t="shared" si="2"/>
        <v>1.6778301967193008E-8</v>
      </c>
      <c r="J24" s="24">
        <f t="shared" si="2"/>
        <v>8.0048465270520098E-8</v>
      </c>
      <c r="K24" s="24">
        <f t="shared" si="2"/>
        <v>7.8999545250077382E-8</v>
      </c>
      <c r="L24" s="24">
        <f t="shared" si="2"/>
        <v>6.432626315803372E-8</v>
      </c>
      <c r="M24" s="24">
        <f t="shared" si="2"/>
        <v>9.764140063241501E-8</v>
      </c>
      <c r="N24" s="24">
        <f t="shared" si="2"/>
        <v>1.2432020603995772E-7</v>
      </c>
      <c r="O24" s="24">
        <f t="shared" si="2"/>
        <v>2.1679682330456936E-7</v>
      </c>
      <c r="P24" s="24">
        <f t="shared" si="2"/>
        <v>2.7829191055335988E-7</v>
      </c>
      <c r="Q24" s="24">
        <f t="shared" si="2"/>
        <v>2.8997973659318003E-7</v>
      </c>
      <c r="R24" s="24">
        <f t="shared" si="2"/>
        <v>2.7365598745201493E-7</v>
      </c>
      <c r="S24" s="24">
        <f t="shared" si="2"/>
        <v>1.8804865443995471E-6</v>
      </c>
      <c r="T24" s="24">
        <f t="shared" si="2"/>
        <v>2.0535077640162394E-6</v>
      </c>
      <c r="U24" s="24">
        <f t="shared" si="2"/>
        <v>1.9537338252534342E-6</v>
      </c>
      <c r="V24" s="24">
        <f t="shared" si="2"/>
        <v>1.9943418494346297E-6</v>
      </c>
      <c r="W24" s="24">
        <f t="shared" si="2"/>
        <v>1.6710569992678652E-6</v>
      </c>
      <c r="X24" s="24">
        <f t="shared" si="2"/>
        <v>1.9942500090980025E-6</v>
      </c>
      <c r="Y24" s="24">
        <f t="shared" si="2"/>
        <v>1.6703322393705421E-6</v>
      </c>
      <c r="Z24" s="24">
        <f t="shared" si="2"/>
        <v>1.4148624544082866E-6</v>
      </c>
      <c r="AA24" s="24">
        <f t="shared" si="2"/>
        <v>1.2887755771688127E-6</v>
      </c>
      <c r="AB24" s="24">
        <f t="shared" si="2"/>
        <v>1.2545526354449028E-6</v>
      </c>
      <c r="AC24" s="24">
        <f t="shared" si="2"/>
        <v>1.0930067019121802E-6</v>
      </c>
      <c r="AD24" s="24">
        <f t="shared" si="2"/>
        <v>1.0489584726091858E-6</v>
      </c>
      <c r="AE24" s="24">
        <f t="shared" si="2"/>
        <v>1.2855878461989723E-6</v>
      </c>
      <c r="AF24" s="24">
        <f t="shared" si="2"/>
        <v>1.1211206179428382E-6</v>
      </c>
      <c r="AG24" s="24">
        <f t="shared" si="2"/>
        <v>1.2330825206348679E-6</v>
      </c>
      <c r="AH24" s="24">
        <f t="shared" si="2"/>
        <v>8.6078941530895634E-7</v>
      </c>
      <c r="AI24" s="24">
        <f t="shared" si="2"/>
        <v>8.2513088037718922E-7</v>
      </c>
      <c r="AJ24" s="24">
        <f t="shared" ref="AJ24:AL27" si="6">AJ9/AJ$15</f>
        <v>1.3417111550028527E-9</v>
      </c>
      <c r="AK24" s="24">
        <f t="shared" si="6"/>
        <v>5.62603725375996E-7</v>
      </c>
      <c r="AL24" s="24">
        <f t="shared" si="6"/>
        <v>5.2974061018751607E-7</v>
      </c>
    </row>
    <row r="25" spans="1:38" x14ac:dyDescent="0.4">
      <c r="C25" s="2" t="s">
        <v>90</v>
      </c>
      <c r="D25" s="24">
        <f t="shared" si="2"/>
        <v>4.2082202949678379E-5</v>
      </c>
      <c r="E25" s="24">
        <f t="shared" si="2"/>
        <v>3.9164724615322728E-5</v>
      </c>
      <c r="F25" s="24">
        <f t="shared" si="2"/>
        <v>3.3828342089761597E-5</v>
      </c>
      <c r="G25" s="24">
        <f t="shared" si="2"/>
        <v>3.3811062448882998E-5</v>
      </c>
      <c r="H25" s="24">
        <f t="shared" si="2"/>
        <v>4.795312636832787E-5</v>
      </c>
      <c r="I25" s="24">
        <f t="shared" si="2"/>
        <v>6.2328548310926113E-5</v>
      </c>
      <c r="J25" s="24">
        <f t="shared" si="2"/>
        <v>6.5542818779415433E-5</v>
      </c>
      <c r="K25" s="24">
        <f t="shared" si="2"/>
        <v>6.676065357473191E-5</v>
      </c>
      <c r="L25" s="24">
        <f t="shared" si="2"/>
        <v>8.0528704759955485E-5</v>
      </c>
      <c r="M25" s="24">
        <f t="shared" si="2"/>
        <v>1.239972796181118E-4</v>
      </c>
      <c r="N25" s="24">
        <f t="shared" si="2"/>
        <v>1.5580737578461433E-4</v>
      </c>
      <c r="O25" s="24">
        <f t="shared" si="2"/>
        <v>2.6092254923371327E-4</v>
      </c>
      <c r="P25" s="24">
        <f t="shared" si="2"/>
        <v>3.2421319853627591E-4</v>
      </c>
      <c r="Q25" s="24">
        <f t="shared" si="2"/>
        <v>3.4641250437102735E-4</v>
      </c>
      <c r="R25" s="24">
        <f t="shared" si="2"/>
        <v>2.8748260674542618E-4</v>
      </c>
      <c r="S25" s="24">
        <f t="shared" si="2"/>
        <v>2.1556198632244777E-3</v>
      </c>
      <c r="T25" s="24">
        <f t="shared" si="2"/>
        <v>2.2230693371315391E-3</v>
      </c>
      <c r="U25" s="24">
        <f t="shared" si="2"/>
        <v>2.9518870052584467E-3</v>
      </c>
      <c r="V25" s="24">
        <f t="shared" si="2"/>
        <v>2.8681155489475741E-3</v>
      </c>
      <c r="W25" s="24">
        <f t="shared" si="2"/>
        <v>2.2355888817385599E-3</v>
      </c>
      <c r="X25" s="24">
        <f t="shared" si="2"/>
        <v>2.5933017503685161E-3</v>
      </c>
      <c r="Y25" s="24">
        <f t="shared" si="2"/>
        <v>2.5930850120299432E-3</v>
      </c>
      <c r="Z25" s="24">
        <f t="shared" si="2"/>
        <v>2.4799869226674563E-3</v>
      </c>
      <c r="AA25" s="24">
        <f t="shared" si="2"/>
        <v>2.4749652191236589E-3</v>
      </c>
      <c r="AB25" s="24">
        <f t="shared" si="2"/>
        <v>2.5634210565523945E-3</v>
      </c>
      <c r="AC25" s="24">
        <f t="shared" si="2"/>
        <v>2.604277678939392E-3</v>
      </c>
      <c r="AD25" s="24">
        <f t="shared" si="2"/>
        <v>2.8294254416083289E-3</v>
      </c>
      <c r="AE25" s="24">
        <f t="shared" si="2"/>
        <v>2.6625086487886973E-3</v>
      </c>
      <c r="AF25" s="24">
        <f t="shared" si="2"/>
        <v>2.4610516774739698E-3</v>
      </c>
      <c r="AG25" s="24">
        <f t="shared" si="2"/>
        <v>2.5043930267687965E-3</v>
      </c>
      <c r="AH25" s="24">
        <f t="shared" si="2"/>
        <v>2.0646888000539153E-3</v>
      </c>
      <c r="AI25" s="24">
        <f t="shared" si="2"/>
        <v>1.8247158932474356E-3</v>
      </c>
      <c r="AJ25" s="24">
        <f t="shared" si="6"/>
        <v>1.5787467923866899E-3</v>
      </c>
      <c r="AK25" s="24">
        <f t="shared" si="6"/>
        <v>1.5934627313634808E-3</v>
      </c>
      <c r="AL25" s="24">
        <f t="shared" si="6"/>
        <v>1.2499674835067666E-3</v>
      </c>
    </row>
    <row r="26" spans="1:38" x14ac:dyDescent="0.4">
      <c r="C26" s="2" t="s">
        <v>180</v>
      </c>
      <c r="D26" s="24">
        <f t="shared" si="2"/>
        <v>2.8871031694905513E-4</v>
      </c>
      <c r="E26" s="24">
        <f t="shared" si="2"/>
        <v>1.8323395099324258E-4</v>
      </c>
      <c r="F26" s="24">
        <f t="shared" si="2"/>
        <v>1.2342870439338214E-4</v>
      </c>
      <c r="G26" s="24">
        <f t="shared" si="2"/>
        <v>9.5269682915615482E-5</v>
      </c>
      <c r="H26" s="24">
        <f t="shared" si="2"/>
        <v>1.2202363340924676E-4</v>
      </c>
      <c r="I26" s="24">
        <f t="shared" si="2"/>
        <v>1.0995350080080996E-4</v>
      </c>
      <c r="J26" s="24">
        <f t="shared" si="2"/>
        <v>9.5940014508203917E-5</v>
      </c>
      <c r="K26" s="24">
        <f t="shared" si="2"/>
        <v>1.2147393687887023E-4</v>
      </c>
      <c r="L26" s="24">
        <f t="shared" si="2"/>
        <v>1.7514903806977391E-4</v>
      </c>
      <c r="M26" s="24">
        <f t="shared" si="2"/>
        <v>2.8824955383691955E-4</v>
      </c>
      <c r="N26" s="24">
        <f t="shared" si="2"/>
        <v>3.755364512025734E-4</v>
      </c>
      <c r="O26" s="24">
        <f t="shared" si="2"/>
        <v>5.9750956437622476E-4</v>
      </c>
      <c r="P26" s="24">
        <f t="shared" si="2"/>
        <v>4.7892910075839616E-4</v>
      </c>
      <c r="Q26" s="24">
        <f t="shared" si="2"/>
        <v>4.1052632294330456E-4</v>
      </c>
      <c r="R26" s="24">
        <f t="shared" si="2"/>
        <v>2.7691088990938886E-4</v>
      </c>
      <c r="S26" s="24">
        <f t="shared" si="2"/>
        <v>1.4810602627342885E-3</v>
      </c>
      <c r="T26" s="24">
        <f t="shared" si="2"/>
        <v>1.2631075779156468E-3</v>
      </c>
      <c r="U26" s="24">
        <f t="shared" si="2"/>
        <v>1.4532234893735311E-3</v>
      </c>
      <c r="V26" s="24">
        <f t="shared" si="2"/>
        <v>1.3332594056772252E-3</v>
      </c>
      <c r="W26" s="24">
        <f t="shared" si="2"/>
        <v>5.4359857629192136E-4</v>
      </c>
      <c r="X26" s="24">
        <f t="shared" si="2"/>
        <v>4.5854522822861204E-4</v>
      </c>
      <c r="Y26" s="24">
        <f t="shared" si="2"/>
        <v>5.0489781993692828E-4</v>
      </c>
      <c r="Z26" s="24">
        <f t="shared" si="2"/>
        <v>4.1732855371773449E-4</v>
      </c>
      <c r="AA26" s="24">
        <f t="shared" si="2"/>
        <v>3.6486491939360292E-4</v>
      </c>
      <c r="AB26" s="24">
        <f t="shared" si="2"/>
        <v>2.9220169024860981E-4</v>
      </c>
      <c r="AC26" s="24">
        <f t="shared" si="2"/>
        <v>2.2421554944759175E-4</v>
      </c>
      <c r="AD26" s="24">
        <f t="shared" si="2"/>
        <v>2.0644142683075672E-4</v>
      </c>
      <c r="AE26" s="24">
        <f t="shared" si="2"/>
        <v>2.1703299898812099E-4</v>
      </c>
      <c r="AF26" s="24">
        <f t="shared" si="2"/>
        <v>1.9773922272863602E-4</v>
      </c>
      <c r="AG26" s="24">
        <f t="shared" si="2"/>
        <v>1.4952936555966717E-4</v>
      </c>
      <c r="AH26" s="24">
        <f t="shared" si="2"/>
        <v>1.4764319798478645E-4</v>
      </c>
      <c r="AI26" s="24">
        <f t="shared" si="2"/>
        <v>1.2505125208432978E-4</v>
      </c>
      <c r="AJ26" s="24">
        <f t="shared" si="6"/>
        <v>9.5764633688328617E-5</v>
      </c>
      <c r="AK26" s="24">
        <f t="shared" si="6"/>
        <v>9.0213943140111634E-5</v>
      </c>
      <c r="AL26" s="24">
        <f t="shared" si="6"/>
        <v>6.990447122183396E-5</v>
      </c>
    </row>
    <row r="27" spans="1:38" x14ac:dyDescent="0.4">
      <c r="C27" s="2" t="s">
        <v>230</v>
      </c>
      <c r="D27" s="24">
        <f t="shared" si="2"/>
        <v>0.98965603289405157</v>
      </c>
      <c r="E27" s="24">
        <f t="shared" si="2"/>
        <v>0.99151625448071667</v>
      </c>
      <c r="F27" s="24">
        <f t="shared" si="2"/>
        <v>0.99083163216737435</v>
      </c>
      <c r="G27" s="24">
        <f t="shared" si="2"/>
        <v>0.98499163692416014</v>
      </c>
      <c r="H27" s="24">
        <f t="shared" si="2"/>
        <v>0.97386480758998861</v>
      </c>
      <c r="I27" s="24">
        <f t="shared" si="2"/>
        <v>0.97594386369711172</v>
      </c>
      <c r="J27" s="24">
        <f t="shared" si="2"/>
        <v>0.97549071355301675</v>
      </c>
      <c r="K27" s="24">
        <f t="shared" si="2"/>
        <v>0.97574186696198206</v>
      </c>
      <c r="L27" s="24">
        <f t="shared" si="2"/>
        <v>0.96920416323195047</v>
      </c>
      <c r="M27" s="24">
        <f t="shared" si="2"/>
        <v>0.94440737012096143</v>
      </c>
      <c r="N27" s="24">
        <f t="shared" si="2"/>
        <v>0.92265421200632247</v>
      </c>
      <c r="O27" s="24">
        <f t="shared" si="2"/>
        <v>0.87440424055057275</v>
      </c>
      <c r="P27" s="24">
        <f t="shared" si="2"/>
        <v>0.84838869277201623</v>
      </c>
      <c r="Q27" s="24">
        <f t="shared" si="2"/>
        <v>0.84876750313172677</v>
      </c>
      <c r="R27" s="24">
        <f t="shared" si="2"/>
        <v>0.88536134868988281</v>
      </c>
      <c r="S27" s="24">
        <f t="shared" si="2"/>
        <v>0.19288734690182549</v>
      </c>
      <c r="T27" s="24">
        <f t="shared" si="2"/>
        <v>0.18588733188325274</v>
      </c>
      <c r="U27" s="24">
        <f t="shared" si="2"/>
        <v>0.18493233431142808</v>
      </c>
      <c r="V27" s="24">
        <f t="shared" si="2"/>
        <v>0.18036517933945143</v>
      </c>
      <c r="W27" s="24">
        <f t="shared" si="2"/>
        <v>0.1917694977474278</v>
      </c>
      <c r="X27" s="24">
        <f t="shared" si="2"/>
        <v>0.19693020583460755</v>
      </c>
      <c r="Y27" s="24">
        <f t="shared" si="2"/>
        <v>0.20483058477062116</v>
      </c>
      <c r="Z27" s="24">
        <f t="shared" si="2"/>
        <v>0.19600789366477506</v>
      </c>
      <c r="AA27" s="24">
        <f t="shared" si="2"/>
        <v>0.18921655694564207</v>
      </c>
      <c r="AB27" s="24">
        <f t="shared" si="2"/>
        <v>0.18613955423795522</v>
      </c>
      <c r="AC27" s="24">
        <f t="shared" si="2"/>
        <v>0.15960894900704442</v>
      </c>
      <c r="AD27" s="24">
        <f t="shared" si="2"/>
        <v>0.15610195578373737</v>
      </c>
      <c r="AE27" s="24">
        <f t="shared" si="2"/>
        <v>0.14658622226738663</v>
      </c>
      <c r="AF27" s="24">
        <f t="shared" si="2"/>
        <v>0.14756215269689502</v>
      </c>
      <c r="AG27" s="24">
        <f t="shared" si="2"/>
        <v>0.15514044754074849</v>
      </c>
      <c r="AH27" s="24">
        <f t="shared" si="2"/>
        <v>0.15302783226423158</v>
      </c>
      <c r="AI27" s="24">
        <f t="shared" si="2"/>
        <v>0.13798924480266014</v>
      </c>
      <c r="AJ27" s="24">
        <f t="shared" si="6"/>
        <v>0.14976850767719344</v>
      </c>
      <c r="AK27" s="24">
        <f t="shared" si="6"/>
        <v>0.14762302050793291</v>
      </c>
      <c r="AL27" s="24">
        <f t="shared" si="6"/>
        <v>0.13759701353808076</v>
      </c>
    </row>
    <row r="28" spans="1:38" x14ac:dyDescent="0.4">
      <c r="C28" s="2" t="s">
        <v>261</v>
      </c>
      <c r="D28" s="24">
        <f t="shared" si="2"/>
        <v>1.0060570347303624E-6</v>
      </c>
      <c r="E28" s="24">
        <f t="shared" si="2"/>
        <v>8.0517438777996391E-7</v>
      </c>
      <c r="F28" s="24">
        <f t="shared" si="2"/>
        <v>1.2322288357365296E-6</v>
      </c>
      <c r="G28" s="24">
        <f t="shared" si="2"/>
        <v>5.037065707498159E-5</v>
      </c>
      <c r="H28" s="24">
        <f t="shared" si="2"/>
        <v>4.0730236056036905E-5</v>
      </c>
      <c r="I28" s="24">
        <f t="shared" si="2"/>
        <v>4.9842625104000651E-6</v>
      </c>
      <c r="J28" s="24">
        <f t="shared" si="2"/>
        <v>2.4118836930308335E-6</v>
      </c>
      <c r="K28" s="24">
        <f t="shared" si="2"/>
        <v>2.6920066298112463E-6</v>
      </c>
      <c r="L28" s="24">
        <f t="shared" si="2"/>
        <v>1.7801809007954687E-5</v>
      </c>
      <c r="M28" s="24">
        <f t="shared" si="2"/>
        <v>1.1579165246865081E-5</v>
      </c>
      <c r="N28" s="24">
        <f t="shared" si="2"/>
        <v>1.3603106511786548E-6</v>
      </c>
      <c r="O28" s="24">
        <f t="shared" si="2"/>
        <v>1.1360996659769059E-5</v>
      </c>
      <c r="P28" s="24">
        <f t="shared" si="2"/>
        <v>4.424657196414174E-6</v>
      </c>
      <c r="Q28" s="24">
        <f t="shared" si="2"/>
        <v>6.7697696049786536E-6</v>
      </c>
      <c r="R28" s="24">
        <f t="shared" si="2"/>
        <v>4.8568411925726436E-6</v>
      </c>
      <c r="S28" s="24">
        <f t="shared" si="2"/>
        <v>1.4311764928998525E-4</v>
      </c>
      <c r="T28" s="24">
        <f t="shared" si="2"/>
        <v>1.0640948741544136E-4</v>
      </c>
      <c r="U28" s="24">
        <f t="shared" si="2"/>
        <v>2.2358220621967719E-4</v>
      </c>
      <c r="V28" s="24">
        <f t="shared" si="2"/>
        <v>2.8596788285451186E-4</v>
      </c>
      <c r="W28" s="24">
        <f t="shared" si="2"/>
        <v>2.9591036457696067E-4</v>
      </c>
      <c r="X28" s="24">
        <f t="shared" si="2"/>
        <v>2.7880219572938781E-4</v>
      </c>
      <c r="Y28" s="24">
        <f t="shared" si="2"/>
        <v>1.9894876445642224E-4</v>
      </c>
      <c r="Z28" s="24">
        <f t="shared" si="2"/>
        <v>1.398849150967006E-4</v>
      </c>
      <c r="AA28" s="24">
        <f t="shared" si="2"/>
        <v>1.7779160991715027E-4</v>
      </c>
      <c r="AB28" s="24">
        <f t="shared" si="2"/>
        <v>2.288086178057166E-4</v>
      </c>
      <c r="AC28" s="24">
        <f t="shared" si="2"/>
        <v>3.784414489871454E-4</v>
      </c>
      <c r="AD28" s="24">
        <f t="shared" si="2"/>
        <v>3.7856511576756164E-4</v>
      </c>
      <c r="AE28" s="24">
        <f t="shared" si="2"/>
        <v>3.8077464209943049E-4</v>
      </c>
      <c r="AF28" s="24">
        <f t="shared" si="2"/>
        <v>3.8340346122360167E-4</v>
      </c>
      <c r="AG28" s="24">
        <f t="shared" si="2"/>
        <v>5.3159396658000605E-4</v>
      </c>
      <c r="AH28" s="24">
        <f t="shared" si="2"/>
        <v>7.9843695806478703E-4</v>
      </c>
      <c r="AI28" s="24">
        <f t="shared" ref="AI28:AL28" si="7">AI13/AI$15</f>
        <v>1.0269408636692102E-3</v>
      </c>
      <c r="AJ28" s="24">
        <f t="shared" si="7"/>
        <v>1.0700481050367027E-3</v>
      </c>
      <c r="AK28" s="24">
        <f t="shared" si="7"/>
        <v>1.1986972959521071E-3</v>
      </c>
      <c r="AL28" s="24">
        <f t="shared" si="7"/>
        <v>1.2736302521058045E-3</v>
      </c>
    </row>
    <row r="29" spans="1:38" hidden="1" x14ac:dyDescent="0.4">
      <c r="C29" s="2" t="s">
        <v>282</v>
      </c>
      <c r="D29" s="24">
        <f t="shared" ref="D29:AI29" si="8">D14/D$15</f>
        <v>0</v>
      </c>
      <c r="E29" s="24">
        <f t="shared" si="8"/>
        <v>0</v>
      </c>
      <c r="F29" s="24">
        <f t="shared" si="8"/>
        <v>0</v>
      </c>
      <c r="G29" s="24">
        <f t="shared" si="8"/>
        <v>0</v>
      </c>
      <c r="H29" s="24">
        <f t="shared" si="8"/>
        <v>0</v>
      </c>
      <c r="I29" s="24">
        <f t="shared" si="8"/>
        <v>0</v>
      </c>
      <c r="J29" s="24">
        <f t="shared" si="8"/>
        <v>0</v>
      </c>
      <c r="K29" s="24">
        <f t="shared" si="8"/>
        <v>0</v>
      </c>
      <c r="L29" s="24">
        <f t="shared" si="8"/>
        <v>0</v>
      </c>
      <c r="M29" s="24">
        <f t="shared" si="8"/>
        <v>0</v>
      </c>
      <c r="N29" s="24">
        <f t="shared" si="8"/>
        <v>0</v>
      </c>
      <c r="O29" s="24">
        <f t="shared" si="8"/>
        <v>0</v>
      </c>
      <c r="P29" s="24">
        <f t="shared" si="8"/>
        <v>0</v>
      </c>
      <c r="Q29" s="24">
        <f t="shared" si="8"/>
        <v>0</v>
      </c>
      <c r="R29" s="24">
        <f t="shared" si="8"/>
        <v>0</v>
      </c>
      <c r="S29" s="24">
        <f t="shared" si="8"/>
        <v>0</v>
      </c>
      <c r="T29" s="24">
        <f t="shared" si="8"/>
        <v>0</v>
      </c>
      <c r="U29" s="24">
        <f t="shared" si="8"/>
        <v>0</v>
      </c>
      <c r="V29" s="24">
        <f t="shared" si="8"/>
        <v>0</v>
      </c>
      <c r="W29" s="24">
        <f t="shared" si="8"/>
        <v>0</v>
      </c>
      <c r="X29" s="24">
        <f t="shared" si="8"/>
        <v>0</v>
      </c>
      <c r="Y29" s="24">
        <f t="shared" si="8"/>
        <v>0</v>
      </c>
      <c r="Z29" s="24">
        <f t="shared" si="8"/>
        <v>0</v>
      </c>
      <c r="AA29" s="24">
        <f t="shared" si="8"/>
        <v>0</v>
      </c>
      <c r="AB29" s="24">
        <f t="shared" si="8"/>
        <v>0</v>
      </c>
      <c r="AC29" s="24">
        <f t="shared" si="8"/>
        <v>0</v>
      </c>
      <c r="AD29" s="24">
        <f t="shared" si="8"/>
        <v>0</v>
      </c>
      <c r="AE29" s="24">
        <f t="shared" si="8"/>
        <v>0</v>
      </c>
      <c r="AF29" s="24">
        <f t="shared" si="8"/>
        <v>0</v>
      </c>
      <c r="AG29" s="24">
        <f t="shared" si="8"/>
        <v>0</v>
      </c>
      <c r="AH29" s="24">
        <f t="shared" si="8"/>
        <v>0</v>
      </c>
      <c r="AI29" s="24">
        <f t="shared" si="8"/>
        <v>0</v>
      </c>
    </row>
    <row r="46" spans="1:1" ht="20" x14ac:dyDescent="0.4">
      <c r="A46" s="44" t="s">
        <v>351</v>
      </c>
    </row>
    <row r="47" spans="1:1" ht="20" x14ac:dyDescent="0.4">
      <c r="A47" s="44"/>
    </row>
    <row r="49" spans="3:31" x14ac:dyDescent="0.4">
      <c r="D49" s="2" t="s">
        <v>335</v>
      </c>
      <c r="E49" s="2" t="s">
        <v>335</v>
      </c>
      <c r="F49" s="2" t="s">
        <v>335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38</v>
      </c>
      <c r="D51" s="10">
        <f>'HCB analizė LT'!AJ33</f>
        <v>0.166739</v>
      </c>
      <c r="E51" s="10">
        <f>'HCB analizė LT'!AK33</f>
        <v>0.171152</v>
      </c>
      <c r="F51" s="10">
        <f>'HCB analizė LT'!AL33</f>
        <v>0.179676</v>
      </c>
      <c r="G51" s="10"/>
      <c r="H51" s="24">
        <f>D51/AJ$15</f>
        <v>0.46607411723754305</v>
      </c>
      <c r="I51" s="24">
        <f t="shared" ref="I51:J56" si="9">E51/AK$15</f>
        <v>0.48116502010995488</v>
      </c>
      <c r="J51" s="24">
        <f t="shared" si="9"/>
        <v>0.47562295122101189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299</v>
      </c>
      <c r="D52" s="10">
        <f>'HCB analizė LT'!AJ55</f>
        <v>9.3285000000000007E-2</v>
      </c>
      <c r="E52" s="10">
        <f>'HCB analizė LT'!AK55</f>
        <v>8.8705999999999993E-2</v>
      </c>
      <c r="F52" s="10">
        <f>'HCB analizė LT'!AL55</f>
        <v>0.10098799999999999</v>
      </c>
      <c r="G52" s="10"/>
      <c r="H52" s="24">
        <f>D52/AJ$15</f>
        <v>0.26075317728008568</v>
      </c>
      <c r="I52" s="24">
        <f t="shared" si="9"/>
        <v>0.24938197785520272</v>
      </c>
      <c r="J52" s="24">
        <f t="shared" si="9"/>
        <v>0.26732680267763947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336</v>
      </c>
      <c r="D53" s="10">
        <f>'HCB analizė LT'!AJ354</f>
        <v>5.3580000000000003E-2</v>
      </c>
      <c r="E53" s="10">
        <f>'HCB analizė LT'!AK354</f>
        <v>5.2510000000000001E-2</v>
      </c>
      <c r="F53" s="10">
        <f>'HCB analizė LT'!AL354</f>
        <v>5.1979999999999998E-2</v>
      </c>
      <c r="G53" s="10"/>
      <c r="H53" s="24">
        <f>D53/AJ$15</f>
        <v>0.14976850767719344</v>
      </c>
      <c r="I53" s="24">
        <f t="shared" si="9"/>
        <v>0.14762302050793291</v>
      </c>
      <c r="J53" s="24">
        <f t="shared" si="9"/>
        <v>0.13759701353808076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300</v>
      </c>
      <c r="D54" s="10">
        <f>'HCB analizė LT'!AJ52</f>
        <v>1.4527E-2</v>
      </c>
      <c r="E54" s="10">
        <f>'HCB analizė LT'!AK52</f>
        <v>1.5037999999999999E-2</v>
      </c>
      <c r="F54" s="10">
        <f>'HCB analizė LT'!AL52</f>
        <v>1.5893999999999998E-2</v>
      </c>
      <c r="G54" s="10"/>
      <c r="H54" s="24">
        <f>D54/AJ$15</f>
        <v>4.0606329059846749E-2</v>
      </c>
      <c r="I54" s="24">
        <f t="shared" si="9"/>
        <v>4.2276804082999331E-2</v>
      </c>
      <c r="J54" s="24">
        <f t="shared" si="9"/>
        <v>4.2073238421974898E-2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344</v>
      </c>
      <c r="D55" s="10">
        <f>'HCB analizė LT'!AJ51</f>
        <v>7.8659999999999997E-3</v>
      </c>
      <c r="E55" s="10">
        <f>'HCB analizė LT'!AK51</f>
        <v>6.3010000000000002E-3</v>
      </c>
      <c r="F55" s="10">
        <f>'HCB analizė LT'!AL51</f>
        <v>7.0559999999999998E-3</v>
      </c>
      <c r="G55" s="10"/>
      <c r="H55" s="24">
        <f>D55/AJ$15</f>
        <v>2.1987291552609249E-2</v>
      </c>
      <c r="I55" s="24">
        <f t="shared" si="9"/>
        <v>1.7714200194638836E-2</v>
      </c>
      <c r="J55" s="24">
        <f t="shared" si="9"/>
        <v>1.867804016015194E-2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 t="shared" ref="D56:F56" si="10">AH15-SUM(D51:D55)</f>
        <v>9.4303593102146865E-3</v>
      </c>
      <c r="E56" s="10">
        <f t="shared" si="10"/>
        <v>4.9366333545637076E-2</v>
      </c>
      <c r="F56" s="10">
        <f t="shared" si="10"/>
        <v>2.1581124499999715E-3</v>
      </c>
      <c r="G56" s="10"/>
      <c r="H56" s="24">
        <f>D56/AJ$15</f>
        <v>2.6360038087916777E-2</v>
      </c>
      <c r="I56" s="24">
        <f t="shared" si="9"/>
        <v>0.13878513177316773</v>
      </c>
      <c r="J56" s="24">
        <f t="shared" si="9"/>
        <v>5.7127708349239458E-3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D5E4-4A62-47C6-931F-D051E4C988F6}">
  <dimension ref="A1:AR414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61" sqref="A61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0" width="11.54296875" style="2" bestFit="1" customWidth="1"/>
    <col min="21" max="21" width="10.54296875" style="2" bestFit="1" customWidth="1"/>
    <col min="22" max="33" width="11.54296875" style="2" bestFit="1" customWidth="1"/>
    <col min="34" max="35" width="10.54296875" style="2" customWidth="1"/>
    <col min="36" max="36" width="9.54296875" style="2" customWidth="1"/>
    <col min="37" max="37" width="9.81640625" style="2" bestFit="1" customWidth="1"/>
    <col min="38" max="16384" width="9.1796875" style="2"/>
  </cols>
  <sheetData>
    <row r="1" spans="1:44" ht="20" x14ac:dyDescent="0.4">
      <c r="A1" s="1" t="s">
        <v>337</v>
      </c>
    </row>
    <row r="2" spans="1:44" x14ac:dyDescent="0.4">
      <c r="A2" s="2" t="s">
        <v>1</v>
      </c>
      <c r="B2" s="47" t="s">
        <v>338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6.2444856364027519</v>
      </c>
      <c r="E8" s="10">
        <v>6.8347359332537314</v>
      </c>
      <c r="F8" s="10">
        <v>3.187772883998635</v>
      </c>
      <c r="G8" s="10">
        <v>2.7385551246570352</v>
      </c>
      <c r="H8" s="10">
        <v>2.2850711095990355</v>
      </c>
      <c r="I8" s="10">
        <v>1.8343943793218345</v>
      </c>
      <c r="J8" s="10">
        <v>1.6840619976900206</v>
      </c>
      <c r="K8" s="10">
        <v>1.4160865540220353</v>
      </c>
      <c r="L8" s="10">
        <v>1.2710056568770527</v>
      </c>
      <c r="M8" s="10">
        <v>1.0752617274651199</v>
      </c>
      <c r="N8" s="10">
        <v>0.75534384868825977</v>
      </c>
      <c r="O8" s="10">
        <v>0.69353621418296196</v>
      </c>
      <c r="P8" s="10">
        <v>0.75405888196926429</v>
      </c>
      <c r="Q8" s="10">
        <v>0.81532014504430628</v>
      </c>
      <c r="R8" s="10">
        <v>0.78973108169552253</v>
      </c>
      <c r="S8" s="10">
        <v>4.5171504296434772</v>
      </c>
      <c r="T8" s="10">
        <v>3.1525004039411462</v>
      </c>
      <c r="U8" s="10">
        <v>1.4967053928484888</v>
      </c>
      <c r="V8" s="10">
        <v>1.3001379452667157</v>
      </c>
      <c r="W8" s="10">
        <v>1.2074918470054017</v>
      </c>
      <c r="X8" s="10">
        <v>1.9855287275312974</v>
      </c>
      <c r="Y8" s="10">
        <v>1.2483649518441866</v>
      </c>
      <c r="Z8" s="10">
        <v>1.1067194053090996</v>
      </c>
      <c r="AA8" s="10">
        <v>1.2495328593101633</v>
      </c>
      <c r="AB8" s="10">
        <v>1.0777923423298088</v>
      </c>
      <c r="AC8" s="10">
        <v>0.89782913646722728</v>
      </c>
      <c r="AD8" s="10">
        <v>0.98440437864393648</v>
      </c>
      <c r="AE8" s="10">
        <v>1.0795958956379077</v>
      </c>
      <c r="AF8" s="10">
        <v>1.1567068438114541</v>
      </c>
      <c r="AG8" s="10">
        <v>0.97929100078854137</v>
      </c>
      <c r="AH8" s="10">
        <v>0.78304856407320378</v>
      </c>
      <c r="AI8" s="10">
        <v>0.90327227058135517</v>
      </c>
      <c r="AJ8" s="10">
        <v>0.86768768488819792</v>
      </c>
      <c r="AK8" s="10">
        <v>0.60636479561401779</v>
      </c>
      <c r="AL8" s="10">
        <v>0.57320387693401786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9.4523445359545072E-2</v>
      </c>
      <c r="F11" s="15">
        <f t="shared" ref="F11:R11" si="0">(F8-$D$8)/$D$8</f>
        <v>-0.48950593057412989</v>
      </c>
      <c r="G11" s="15">
        <f t="shared" si="0"/>
        <v>-0.56144424311068974</v>
      </c>
      <c r="H11" s="15">
        <f t="shared" si="0"/>
        <v>-0.63406575935125509</v>
      </c>
      <c r="I11" s="15">
        <f t="shared" si="0"/>
        <v>-0.70623771337897256</v>
      </c>
      <c r="J11" s="15">
        <f t="shared" si="0"/>
        <v>-0.73031213525856464</v>
      </c>
      <c r="K11" s="15">
        <f t="shared" si="0"/>
        <v>-0.77322606913100411</v>
      </c>
      <c r="L11" s="15">
        <f t="shared" si="0"/>
        <v>-0.79645951149801375</v>
      </c>
      <c r="M11" s="15">
        <f t="shared" si="0"/>
        <v>-0.82780619732764027</v>
      </c>
      <c r="N11" s="15">
        <f t="shared" si="0"/>
        <v>-0.87903825988726436</v>
      </c>
      <c r="O11" s="15">
        <f t="shared" si="0"/>
        <v>-0.88893621435528103</v>
      </c>
      <c r="P11" s="15">
        <f t="shared" si="0"/>
        <v>-0.87924403611829693</v>
      </c>
      <c r="Q11" s="15">
        <f t="shared" si="0"/>
        <v>-0.86943357827723566</v>
      </c>
      <c r="R11" s="15">
        <f t="shared" si="0"/>
        <v>-0.87353144395244986</v>
      </c>
      <c r="S11" s="15">
        <f>(S8-$D$8)/$D$8</f>
        <v>-0.27661769236678668</v>
      </c>
      <c r="T11" s="15">
        <f t="shared" ref="T11:AL11" si="1">(T8-$D$8)/$D$8</f>
        <v>-0.49515451111563441</v>
      </c>
      <c r="U11" s="15">
        <f t="shared" si="1"/>
        <v>-0.76031566409195994</v>
      </c>
      <c r="V11" s="15">
        <f t="shared" si="1"/>
        <v>-0.79179422918559494</v>
      </c>
      <c r="W11" s="15">
        <f t="shared" si="1"/>
        <v>-0.80663069509420804</v>
      </c>
      <c r="X11" s="15">
        <f t="shared" si="1"/>
        <v>-0.68203486353519782</v>
      </c>
      <c r="Y11" s="15">
        <f t="shared" si="1"/>
        <v>-0.80008522326214693</v>
      </c>
      <c r="Z11" s="15">
        <f t="shared" si="1"/>
        <v>-0.82276852414274337</v>
      </c>
      <c r="AA11" s="15">
        <f t="shared" si="1"/>
        <v>-0.79989819305117682</v>
      </c>
      <c r="AB11" s="15">
        <f t="shared" si="1"/>
        <v>-0.82740094139271814</v>
      </c>
      <c r="AC11" s="15">
        <f t="shared" si="1"/>
        <v>-0.85622048175861643</v>
      </c>
      <c r="AD11" s="15">
        <f t="shared" si="1"/>
        <v>-0.84235621058918475</v>
      </c>
      <c r="AE11" s="15">
        <f t="shared" si="1"/>
        <v>-0.82711211803510065</v>
      </c>
      <c r="AF11" s="15">
        <f t="shared" si="1"/>
        <v>-0.81476347113870595</v>
      </c>
      <c r="AG11" s="15">
        <f t="shared" si="1"/>
        <v>-0.84317507352732424</v>
      </c>
      <c r="AH11" s="15">
        <f t="shared" si="1"/>
        <v>-0.87460159096077394</v>
      </c>
      <c r="AI11" s="15">
        <f t="shared" si="1"/>
        <v>-0.85534881122703632</v>
      </c>
      <c r="AJ11" s="15">
        <f t="shared" si="1"/>
        <v>-0.86104737276839272</v>
      </c>
      <c r="AK11" s="15">
        <f t="shared" si="1"/>
        <v>-0.90289595798264577</v>
      </c>
      <c r="AL11" s="15">
        <f t="shared" si="1"/>
        <v>-0.9082063903562404</v>
      </c>
    </row>
    <row r="12" spans="1:44" x14ac:dyDescent="0.4">
      <c r="A12" s="16" t="s">
        <v>27</v>
      </c>
      <c r="D12" s="10"/>
      <c r="E12" s="17">
        <f t="shared" ref="E12:AL12" si="2">(E8-D8)/D8</f>
        <v>9.4523445359545072E-2</v>
      </c>
      <c r="F12" s="17">
        <f t="shared" si="2"/>
        <v>-0.53359238526117136</v>
      </c>
      <c r="G12" s="17">
        <f t="shared" si="2"/>
        <v>-0.14091899758495849</v>
      </c>
      <c r="H12" s="17">
        <f t="shared" si="2"/>
        <v>-0.16559243630883352</v>
      </c>
      <c r="I12" s="17">
        <f t="shared" si="2"/>
        <v>-0.1972265669912924</v>
      </c>
      <c r="J12" s="17">
        <f t="shared" si="2"/>
        <v>-8.1952050947403626E-2</v>
      </c>
      <c r="K12" s="17">
        <f t="shared" si="2"/>
        <v>-0.1591244526837845</v>
      </c>
      <c r="L12" s="17">
        <f t="shared" si="2"/>
        <v>-0.10245199824326914</v>
      </c>
      <c r="M12" s="17">
        <f t="shared" si="2"/>
        <v>-0.15400712683914319</v>
      </c>
      <c r="N12" s="17">
        <f t="shared" si="2"/>
        <v>-0.29752558898478776</v>
      </c>
      <c r="O12" s="17">
        <f t="shared" si="2"/>
        <v>-8.1827150128559026E-2</v>
      </c>
      <c r="P12" s="17">
        <f t="shared" si="2"/>
        <v>8.7266773599706832E-2</v>
      </c>
      <c r="Q12" s="17">
        <f t="shared" si="2"/>
        <v>8.124201509974259E-2</v>
      </c>
      <c r="R12" s="17">
        <f t="shared" si="2"/>
        <v>-3.1385295094595242E-2</v>
      </c>
      <c r="S12" s="17">
        <f t="shared" si="2"/>
        <v>4.7198589929439363</v>
      </c>
      <c r="T12" s="17">
        <f t="shared" si="2"/>
        <v>-0.30210417982693527</v>
      </c>
      <c r="U12" s="17">
        <f t="shared" si="2"/>
        <v>-0.5252322914923786</v>
      </c>
      <c r="V12" s="17">
        <f t="shared" si="2"/>
        <v>-0.13133342641845591</v>
      </c>
      <c r="W12" s="17">
        <f t="shared" si="2"/>
        <v>-7.1258668050264609E-2</v>
      </c>
      <c r="X12" s="17">
        <f t="shared" si="2"/>
        <v>0.64434131166635955</v>
      </c>
      <c r="Y12" s="17">
        <f t="shared" si="2"/>
        <v>-0.37126824984479662</v>
      </c>
      <c r="Z12" s="17">
        <f t="shared" si="2"/>
        <v>-0.11346485362780862</v>
      </c>
      <c r="AA12" s="17">
        <f t="shared" si="2"/>
        <v>0.12904215225283489</v>
      </c>
      <c r="AB12" s="17">
        <f t="shared" si="2"/>
        <v>-0.13744377804931698</v>
      </c>
      <c r="AC12" s="17">
        <f t="shared" si="2"/>
        <v>-0.16697391398566094</v>
      </c>
      <c r="AD12" s="17">
        <f t="shared" si="2"/>
        <v>9.6427302991485594E-2</v>
      </c>
      <c r="AE12" s="17">
        <f t="shared" si="2"/>
        <v>9.6699607457152947E-2</v>
      </c>
      <c r="AF12" s="17">
        <f t="shared" si="2"/>
        <v>7.14257515104606E-2</v>
      </c>
      <c r="AG12" s="17">
        <f t="shared" si="2"/>
        <v>-0.15338012736080248</v>
      </c>
      <c r="AH12" s="17">
        <f t="shared" si="2"/>
        <v>-0.20039236198159679</v>
      </c>
      <c r="AI12" s="17">
        <f t="shared" si="2"/>
        <v>0.15353288675070248</v>
      </c>
      <c r="AJ12" s="17">
        <f t="shared" si="2"/>
        <v>-3.9395193290119111E-2</v>
      </c>
      <c r="AK12" s="17">
        <f t="shared" si="2"/>
        <v>-0.30117160105580126</v>
      </c>
      <c r="AL12" s="17">
        <f t="shared" si="2"/>
        <v>-5.4688067183089814E-2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6" t="s">
        <v>31</v>
      </c>
      <c r="B18" s="6"/>
      <c r="C18" s="6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H23" si="3">D29+D37+D44+D55+D62+D69</f>
        <v>5.9798232592192004</v>
      </c>
      <c r="E23" s="10">
        <f t="shared" si="3"/>
        <v>6.6248111510000003</v>
      </c>
      <c r="F23" s="10">
        <f t="shared" si="3"/>
        <v>3.0908970678000003</v>
      </c>
      <c r="G23" s="10">
        <f t="shared" si="3"/>
        <v>2.678497047</v>
      </c>
      <c r="H23" s="10">
        <f t="shared" si="3"/>
        <v>2.2408020417000003</v>
      </c>
      <c r="I23" s="10">
        <f t="shared" si="3"/>
        <v>1.7912630364999997</v>
      </c>
      <c r="J23" s="10">
        <f t="shared" si="3"/>
        <v>1.6441930261</v>
      </c>
      <c r="K23" s="10">
        <f t="shared" si="3"/>
        <v>1.3647140207999999</v>
      </c>
      <c r="L23" s="10">
        <f t="shared" si="3"/>
        <v>1.2074960154999999</v>
      </c>
      <c r="M23" s="10">
        <f t="shared" si="3"/>
        <v>1.0166170155000001</v>
      </c>
      <c r="N23" s="10">
        <f t="shared" si="3"/>
        <v>0.69726102359999997</v>
      </c>
      <c r="O23" s="10">
        <f t="shared" si="3"/>
        <v>0.63194602089999996</v>
      </c>
      <c r="P23" s="10">
        <f t="shared" si="3"/>
        <v>0.71021601339999996</v>
      </c>
      <c r="Q23" s="10">
        <f t="shared" si="3"/>
        <v>0.77572300794999993</v>
      </c>
      <c r="R23" s="10">
        <f t="shared" si="3"/>
        <v>0.75287300117</v>
      </c>
      <c r="S23" s="10">
        <f t="shared" si="3"/>
        <v>0.88878410263999996</v>
      </c>
      <c r="T23" s="10">
        <f t="shared" si="3"/>
        <v>1.1428810201999999</v>
      </c>
      <c r="U23" s="10">
        <f t="shared" si="3"/>
        <v>1.09929480218</v>
      </c>
      <c r="V23" s="10">
        <f t="shared" si="3"/>
        <v>0.9130330149</v>
      </c>
      <c r="W23" s="10">
        <f t="shared" si="3"/>
        <v>0.87977909100000007</v>
      </c>
      <c r="X23" s="10">
        <f t="shared" si="3"/>
        <v>1.0396781611100001</v>
      </c>
      <c r="Y23" s="10">
        <f t="shared" si="3"/>
        <v>1.1806639999999999</v>
      </c>
      <c r="Z23" s="10">
        <f t="shared" si="3"/>
        <v>1.061067</v>
      </c>
      <c r="AA23" s="10">
        <f t="shared" si="3"/>
        <v>1.2046130000000002</v>
      </c>
      <c r="AB23" s="10">
        <f t="shared" si="3"/>
        <v>1.03424</v>
      </c>
      <c r="AC23" s="10">
        <f t="shared" si="3"/>
        <v>0.85546446200000004</v>
      </c>
      <c r="AD23" s="10">
        <f t="shared" si="3"/>
        <v>0.94242779099999985</v>
      </c>
      <c r="AE23" s="10">
        <f t="shared" si="3"/>
        <v>1.0370802600000002</v>
      </c>
      <c r="AF23" s="10">
        <f t="shared" si="3"/>
        <v>1.1147462101299999</v>
      </c>
      <c r="AG23" s="10">
        <f t="shared" si="3"/>
        <v>0.94313216</v>
      </c>
      <c r="AH23" s="10">
        <f t="shared" si="3"/>
        <v>0.74668212</v>
      </c>
      <c r="AI23" s="10">
        <f>AI29+AI37+AI44+AI55+AI62+AI69</f>
        <v>0.86704418000000016</v>
      </c>
      <c r="AJ23" s="10">
        <f>AJ29+AJ37+AJ44+AJ55+AJ62+AJ69</f>
        <v>0.83255813000000001</v>
      </c>
      <c r="AK23" s="10">
        <f>AK29+AK37+AK44+AK55+AK62+AK69</f>
        <v>0.57124623999999991</v>
      </c>
      <c r="AL23" s="10">
        <f>AL29+AL37+AL44+AL55+AL62+AL69</f>
        <v>0.53845412051999997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0.10786069484351574</v>
      </c>
      <c r="F24" s="15">
        <f t="shared" si="4"/>
        <v>-0.48311230385702303</v>
      </c>
      <c r="G24" s="15">
        <f t="shared" si="4"/>
        <v>-0.55207755632735245</v>
      </c>
      <c r="H24" s="15">
        <f t="shared" si="4"/>
        <v>-0.62527286433669826</v>
      </c>
      <c r="I24" s="15">
        <f t="shared" si="4"/>
        <v>-0.70044883287505566</v>
      </c>
      <c r="J24" s="15">
        <f t="shared" si="4"/>
        <v>-0.72504320699359837</v>
      </c>
      <c r="K24" s="15">
        <f t="shared" si="4"/>
        <v>-0.7717802079357452</v>
      </c>
      <c r="L24" s="15">
        <f t="shared" si="4"/>
        <v>-0.79807162132452958</v>
      </c>
      <c r="M24" s="15">
        <f t="shared" si="4"/>
        <v>-0.82999212996259331</v>
      </c>
      <c r="N24" s="15">
        <f t="shared" si="4"/>
        <v>-0.88339772040502695</v>
      </c>
      <c r="O24" s="15">
        <f t="shared" si="4"/>
        <v>-0.89432028447902412</v>
      </c>
      <c r="P24" s="15">
        <f t="shared" si="4"/>
        <v>-0.88123127012072677</v>
      </c>
      <c r="Q24" s="15">
        <f t="shared" si="4"/>
        <v>-0.87027659943727365</v>
      </c>
      <c r="R24" s="15">
        <f t="shared" si="4"/>
        <v>-0.87409778374147051</v>
      </c>
      <c r="S24" s="20">
        <f t="shared" si="4"/>
        <v>-0.85136950305851511</v>
      </c>
      <c r="T24" s="15">
        <f t="shared" si="4"/>
        <v>-0.80887712384509025</v>
      </c>
      <c r="U24" s="15">
        <f t="shared" si="4"/>
        <v>-0.81616600449098597</v>
      </c>
      <c r="V24" s="15">
        <f t="shared" si="4"/>
        <v>-0.84731438115794466</v>
      </c>
      <c r="W24" s="15">
        <f t="shared" si="4"/>
        <v>-0.85287540235514014</v>
      </c>
      <c r="X24" s="15">
        <f t="shared" si="4"/>
        <v>-0.82613563711818572</v>
      </c>
      <c r="Y24" s="15">
        <f t="shared" si="4"/>
        <v>-0.80255871305564941</v>
      </c>
      <c r="Z24" s="15">
        <f t="shared" si="4"/>
        <v>-0.82255880249234226</v>
      </c>
      <c r="AA24" s="15">
        <f t="shared" si="4"/>
        <v>-0.79855374518923672</v>
      </c>
      <c r="AB24" s="15">
        <f t="shared" si="4"/>
        <v>-0.82704505548629814</v>
      </c>
      <c r="AC24" s="15">
        <f t="shared" si="4"/>
        <v>-0.85694151400192042</v>
      </c>
      <c r="AD24" s="15">
        <f t="shared" si="4"/>
        <v>-0.84239872147608341</v>
      </c>
      <c r="AE24" s="15">
        <f t="shared" si="4"/>
        <v>-0.82657008158207446</v>
      </c>
      <c r="AF24" s="15">
        <f t="shared" si="4"/>
        <v>-0.81358208063902626</v>
      </c>
      <c r="AG24" s="15">
        <f t="shared" si="4"/>
        <v>-0.84228093053654107</v>
      </c>
      <c r="AH24" s="15">
        <f t="shared" si="4"/>
        <v>-0.87513307874963919</v>
      </c>
      <c r="AI24" s="21">
        <f t="shared" si="4"/>
        <v>-0.85500504907678276</v>
      </c>
      <c r="AJ24" s="21">
        <f t="shared" si="4"/>
        <v>-0.86077211751761562</v>
      </c>
      <c r="AK24" s="21">
        <f t="shared" si="4"/>
        <v>-0.90447104952152235</v>
      </c>
      <c r="AL24" s="21">
        <f t="shared" si="4"/>
        <v>-0.90995484361684842</v>
      </c>
    </row>
    <row r="25" spans="1:38" x14ac:dyDescent="0.4">
      <c r="A25" s="16" t="s">
        <v>27</v>
      </c>
      <c r="D25" s="10"/>
      <c r="E25" s="17">
        <f t="shared" ref="E25:AH25" si="5">(E23-D23)/D23</f>
        <v>0.10786069484351574</v>
      </c>
      <c r="F25" s="17">
        <f t="shared" si="5"/>
        <v>-0.53343619956118504</v>
      </c>
      <c r="G25" s="17">
        <f t="shared" si="5"/>
        <v>-0.13342405513799047</v>
      </c>
      <c r="H25" s="17">
        <f t="shared" si="5"/>
        <v>-0.16341067308259</v>
      </c>
      <c r="I25" s="17">
        <f t="shared" si="5"/>
        <v>-0.20061522474290261</v>
      </c>
      <c r="J25" s="17">
        <f t="shared" si="5"/>
        <v>-8.2104083768380604E-2</v>
      </c>
      <c r="K25" s="17">
        <f t="shared" si="5"/>
        <v>-0.16997943724583228</v>
      </c>
      <c r="L25" s="17">
        <f t="shared" si="5"/>
        <v>-0.1152021617011294</v>
      </c>
      <c r="M25" s="17">
        <f t="shared" si="5"/>
        <v>-0.15807836841677744</v>
      </c>
      <c r="N25" s="17">
        <f t="shared" si="5"/>
        <v>-0.31413598929674819</v>
      </c>
      <c r="O25" s="17">
        <f t="shared" si="5"/>
        <v>-9.3673675265504991E-2</v>
      </c>
      <c r="P25" s="17">
        <f t="shared" si="5"/>
        <v>0.12385550333639264</v>
      </c>
      <c r="Q25" s="17">
        <f t="shared" si="5"/>
        <v>9.2235310545026886E-2</v>
      </c>
      <c r="R25" s="17">
        <f t="shared" si="5"/>
        <v>-2.9456399443901441E-2</v>
      </c>
      <c r="S25" s="17">
        <f t="shared" si="5"/>
        <v>0.18052327717794067</v>
      </c>
      <c r="T25" s="17">
        <f t="shared" si="5"/>
        <v>0.28589273458564701</v>
      </c>
      <c r="U25" s="17">
        <f t="shared" si="5"/>
        <v>-3.8137143980545352E-2</v>
      </c>
      <c r="V25" s="17">
        <f t="shared" si="5"/>
        <v>-0.16943752204652127</v>
      </c>
      <c r="W25" s="17">
        <f t="shared" si="5"/>
        <v>-3.6421381655779517E-2</v>
      </c>
      <c r="X25" s="17">
        <f t="shared" si="5"/>
        <v>0.18174911377838146</v>
      </c>
      <c r="Y25" s="17">
        <f t="shared" si="5"/>
        <v>0.13560527109608417</v>
      </c>
      <c r="Z25" s="17">
        <f t="shared" si="5"/>
        <v>-0.10129638915051188</v>
      </c>
      <c r="AA25" s="17">
        <f t="shared" si="5"/>
        <v>0.1352845767515154</v>
      </c>
      <c r="AB25" s="17">
        <f t="shared" si="5"/>
        <v>-0.14143380488173388</v>
      </c>
      <c r="AC25" s="17">
        <f t="shared" si="5"/>
        <v>-0.1728569171565594</v>
      </c>
      <c r="AD25" s="17">
        <f t="shared" si="5"/>
        <v>0.10165627312756775</v>
      </c>
      <c r="AE25" s="17">
        <f t="shared" si="5"/>
        <v>0.10043471754962324</v>
      </c>
      <c r="AF25" s="17">
        <f t="shared" si="5"/>
        <v>7.4889044874887165E-2</v>
      </c>
      <c r="AG25" s="17">
        <f t="shared" si="5"/>
        <v>-0.15394898728562309</v>
      </c>
      <c r="AH25" s="22">
        <f t="shared" si="5"/>
        <v>-0.2082953464337384</v>
      </c>
      <c r="AI25" s="23">
        <f>(AI23-AH23)/AH23</f>
        <v>0.16119585132157732</v>
      </c>
      <c r="AJ25" s="23">
        <f>(AJ23-AI23)/AI23</f>
        <v>-3.9774270787447247E-2</v>
      </c>
      <c r="AK25" s="23">
        <f>(AK23-AJ23)/AJ23</f>
        <v>-0.31386624018673637</v>
      </c>
      <c r="AL25" s="23">
        <f>(AL23-AK23)/AK23</f>
        <v>-5.7404525726068571E-2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3">
        <f>(AI24-AH24)/AH24</f>
        <v>-2.2999964418685535E-2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0.329822</v>
      </c>
      <c r="E29" s="10">
        <f t="shared" si="6"/>
        <v>0.27730700000000003</v>
      </c>
      <c r="F29" s="10">
        <f t="shared" si="6"/>
        <v>0.249251</v>
      </c>
      <c r="G29" s="10">
        <f t="shared" si="6"/>
        <v>0.22800000000000001</v>
      </c>
      <c r="H29" s="10">
        <f t="shared" si="6"/>
        <v>0.14366699999999999</v>
      </c>
      <c r="I29" s="10">
        <f t="shared" si="6"/>
        <v>0.11629800000000001</v>
      </c>
      <c r="J29" s="10">
        <f t="shared" si="6"/>
        <v>8.7910000000000002E-2</v>
      </c>
      <c r="K29" s="10">
        <f t="shared" si="6"/>
        <v>7.7031999999999989E-2</v>
      </c>
      <c r="L29" s="10">
        <f t="shared" si="6"/>
        <v>8.9954999999999993E-2</v>
      </c>
      <c r="M29" s="10">
        <f t="shared" si="6"/>
        <v>9.5556000000000002E-2</v>
      </c>
      <c r="N29" s="10">
        <f t="shared" si="6"/>
        <v>6.9721000000000005E-2</v>
      </c>
      <c r="O29" s="10">
        <f t="shared" si="6"/>
        <v>7.8228999999999993E-2</v>
      </c>
      <c r="P29" s="10">
        <f t="shared" si="6"/>
        <v>6.4466999999999997E-2</v>
      </c>
      <c r="Q29" s="10">
        <f t="shared" si="6"/>
        <v>7.6712000000000002E-2</v>
      </c>
      <c r="R29" s="10">
        <f t="shared" si="6"/>
        <v>6.9581000000000004E-2</v>
      </c>
      <c r="S29" s="10">
        <f t="shared" si="6"/>
        <v>7.0075999999999999E-2</v>
      </c>
      <c r="T29" s="10">
        <f t="shared" si="6"/>
        <v>7.4023999999999993E-2</v>
      </c>
      <c r="U29" s="10">
        <f t="shared" si="6"/>
        <v>0.12786500000000001</v>
      </c>
      <c r="V29" s="10">
        <f t="shared" si="6"/>
        <v>5.9786014899999997E-2</v>
      </c>
      <c r="W29" s="10">
        <f t="shared" si="6"/>
        <v>5.6327077000000003E-2</v>
      </c>
      <c r="X29" s="10">
        <f t="shared" si="6"/>
        <v>5.2908154999999998E-2</v>
      </c>
      <c r="Y29" s="10">
        <f t="shared" si="6"/>
        <v>5.6589E-2</v>
      </c>
      <c r="Z29" s="10">
        <f t="shared" si="6"/>
        <v>5.2475999999999995E-2</v>
      </c>
      <c r="AA29" s="10">
        <f t="shared" si="6"/>
        <v>0.108295</v>
      </c>
      <c r="AB29" s="10">
        <f t="shared" si="6"/>
        <v>5.6346E-2</v>
      </c>
      <c r="AC29" s="10">
        <f t="shared" si="6"/>
        <v>4.2828000000000005E-2</v>
      </c>
      <c r="AD29" s="10">
        <f t="shared" si="6"/>
        <v>4.3282000000000001E-2</v>
      </c>
      <c r="AE29" s="10">
        <f t="shared" si="6"/>
        <v>7.8965000000000007E-2</v>
      </c>
      <c r="AF29" s="10">
        <f t="shared" si="6"/>
        <v>8.4780000129999991E-2</v>
      </c>
      <c r="AG29" s="10">
        <f t="shared" si="6"/>
        <v>6.0004000000000002E-2</v>
      </c>
      <c r="AH29" s="10">
        <f t="shared" si="6"/>
        <v>4.4175000000000006E-2</v>
      </c>
      <c r="AI29" s="27">
        <f t="shared" si="6"/>
        <v>5.1741000000000002E-2</v>
      </c>
      <c r="AJ29" s="27">
        <f t="shared" si="6"/>
        <v>4.1869999999999997E-2</v>
      </c>
      <c r="AK29" s="27">
        <f t="shared" si="6"/>
        <v>3.2314999999999997E-2</v>
      </c>
      <c r="AL29" s="27">
        <f t="shared" si="6"/>
        <v>4.6067000519999998E-2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-0.15922224715149377</v>
      </c>
      <c r="F30" s="15">
        <f t="shared" si="7"/>
        <v>-0.24428631201072093</v>
      </c>
      <c r="G30" s="15">
        <f t="shared" si="7"/>
        <v>-0.30871803578900131</v>
      </c>
      <c r="H30" s="15">
        <f t="shared" si="7"/>
        <v>-0.5644105002092038</v>
      </c>
      <c r="I30" s="15">
        <f t="shared" si="7"/>
        <v>-0.64739162336047928</v>
      </c>
      <c r="J30" s="15">
        <f t="shared" si="7"/>
        <v>-0.7334622917816277</v>
      </c>
      <c r="K30" s="15">
        <f t="shared" si="7"/>
        <v>-0.76644371812674716</v>
      </c>
      <c r="L30" s="15">
        <f t="shared" si="7"/>
        <v>-0.72726197767280532</v>
      </c>
      <c r="M30" s="15">
        <f t="shared" si="7"/>
        <v>-0.71028009047304308</v>
      </c>
      <c r="N30" s="15">
        <f t="shared" si="7"/>
        <v>-0.788610220058092</v>
      </c>
      <c r="O30" s="15">
        <f t="shared" si="7"/>
        <v>-0.76281448781463945</v>
      </c>
      <c r="P30" s="15">
        <f t="shared" si="7"/>
        <v>-0.80454002461934015</v>
      </c>
      <c r="Q30" s="15">
        <f t="shared" si="7"/>
        <v>-0.76741393842739414</v>
      </c>
      <c r="R30" s="15">
        <f t="shared" si="7"/>
        <v>-0.78903469143962501</v>
      </c>
      <c r="S30" s="20">
        <f t="shared" si="7"/>
        <v>-0.78753388191206175</v>
      </c>
      <c r="T30" s="15">
        <f t="shared" si="7"/>
        <v>-0.77556378895282918</v>
      </c>
      <c r="U30" s="15">
        <f t="shared" si="7"/>
        <v>-0.61232119143052921</v>
      </c>
      <c r="V30" s="15">
        <f t="shared" si="7"/>
        <v>-0.8187324832788595</v>
      </c>
      <c r="W30" s="15">
        <f t="shared" si="7"/>
        <v>-0.82921977005778869</v>
      </c>
      <c r="X30" s="15">
        <f t="shared" si="7"/>
        <v>-0.83958573109131585</v>
      </c>
      <c r="Y30" s="15">
        <f t="shared" si="7"/>
        <v>-0.82842563564589389</v>
      </c>
      <c r="Z30" s="15">
        <f t="shared" si="7"/>
        <v>-0.8408959984476474</v>
      </c>
      <c r="AA30" s="15">
        <f t="shared" si="7"/>
        <v>-0.67165622669197322</v>
      </c>
      <c r="AB30" s="15">
        <f t="shared" si="7"/>
        <v>-0.82916239668669767</v>
      </c>
      <c r="AC30" s="15">
        <f t="shared" si="7"/>
        <v>-0.87014814051215494</v>
      </c>
      <c r="AD30" s="15">
        <f t="shared" si="7"/>
        <v>-0.86877164046061217</v>
      </c>
      <c r="AE30" s="15">
        <f t="shared" si="7"/>
        <v>-0.76058298112315126</v>
      </c>
      <c r="AF30" s="15">
        <f t="shared" si="7"/>
        <v>-0.74295225870317938</v>
      </c>
      <c r="AG30" s="15">
        <f t="shared" si="7"/>
        <v>-0.81807156587492647</v>
      </c>
      <c r="AH30" s="15">
        <f t="shared" si="7"/>
        <v>-0.86606411943411898</v>
      </c>
      <c r="AI30" s="21">
        <f t="shared" si="7"/>
        <v>-0.84312447320069617</v>
      </c>
      <c r="AJ30" s="21">
        <f t="shared" si="7"/>
        <v>-0.87305273753721702</v>
      </c>
      <c r="AK30" s="21">
        <f t="shared" si="7"/>
        <v>-0.90202290932684903</v>
      </c>
      <c r="AL30" s="21">
        <f t="shared" si="7"/>
        <v>-0.8603276903299355</v>
      </c>
    </row>
    <row r="31" spans="1:38" x14ac:dyDescent="0.4">
      <c r="A31" s="16" t="s">
        <v>27</v>
      </c>
      <c r="D31" s="10"/>
      <c r="E31" s="17">
        <f t="shared" ref="E31:AL31" si="8">(E29-D29)/D29</f>
        <v>-0.15922224715149377</v>
      </c>
      <c r="F31" s="17">
        <f t="shared" si="8"/>
        <v>-0.10117306811584281</v>
      </c>
      <c r="G31" s="17">
        <f t="shared" si="8"/>
        <v>-8.5259437274073091E-2</v>
      </c>
      <c r="H31" s="17">
        <f t="shared" si="8"/>
        <v>-0.36988157894736851</v>
      </c>
      <c r="I31" s="17">
        <f t="shared" si="8"/>
        <v>-0.19050303827601314</v>
      </c>
      <c r="J31" s="17">
        <f t="shared" si="8"/>
        <v>-0.24409706099846951</v>
      </c>
      <c r="K31" s="17">
        <f t="shared" si="8"/>
        <v>-0.12374018882948484</v>
      </c>
      <c r="L31" s="17">
        <f t="shared" si="8"/>
        <v>0.16776144978710153</v>
      </c>
      <c r="M31" s="17">
        <f t="shared" si="8"/>
        <v>6.2264465566116492E-2</v>
      </c>
      <c r="N31" s="17">
        <f t="shared" si="8"/>
        <v>-0.27036502155803921</v>
      </c>
      <c r="O31" s="17">
        <f t="shared" si="8"/>
        <v>0.12202923079129656</v>
      </c>
      <c r="P31" s="17">
        <f t="shared" si="8"/>
        <v>-0.17591941607332318</v>
      </c>
      <c r="Q31" s="17">
        <f t="shared" si="8"/>
        <v>0.18994214094032616</v>
      </c>
      <c r="R31" s="17">
        <f t="shared" si="8"/>
        <v>-9.2958076963186961E-2</v>
      </c>
      <c r="S31" s="17">
        <f t="shared" si="8"/>
        <v>7.1140110087523235E-3</v>
      </c>
      <c r="T31" s="17">
        <f t="shared" si="8"/>
        <v>5.6338832125121203E-2</v>
      </c>
      <c r="U31" s="17">
        <f t="shared" si="8"/>
        <v>0.72734518534529369</v>
      </c>
      <c r="V31" s="17">
        <f t="shared" si="8"/>
        <v>-0.53242861690063747</v>
      </c>
      <c r="W31" s="17">
        <f t="shared" si="8"/>
        <v>-5.785530120690472E-2</v>
      </c>
      <c r="X31" s="17">
        <f t="shared" si="8"/>
        <v>-6.0697664109217037E-2</v>
      </c>
      <c r="Y31" s="17">
        <f t="shared" si="8"/>
        <v>6.9570466027401676E-2</v>
      </c>
      <c r="Z31" s="17">
        <f t="shared" si="8"/>
        <v>-7.268196999416858E-2</v>
      </c>
      <c r="AA31" s="17">
        <f t="shared" si="8"/>
        <v>1.0637053129049472</v>
      </c>
      <c r="AB31" s="17">
        <f t="shared" si="8"/>
        <v>-0.47969897040491249</v>
      </c>
      <c r="AC31" s="17">
        <f t="shared" si="8"/>
        <v>-0.23991055265679898</v>
      </c>
      <c r="AD31" s="17">
        <f t="shared" si="8"/>
        <v>1.060054170169039E-2</v>
      </c>
      <c r="AE31" s="17">
        <f t="shared" si="8"/>
        <v>0.82443047918303236</v>
      </c>
      <c r="AF31" s="17">
        <f t="shared" si="8"/>
        <v>7.3640221997087099E-2</v>
      </c>
      <c r="AG31" s="17">
        <f t="shared" si="8"/>
        <v>-0.29223873663610472</v>
      </c>
      <c r="AH31" s="22">
        <f t="shared" si="8"/>
        <v>-0.26379908006132918</v>
      </c>
      <c r="AI31" s="23">
        <f t="shared" si="8"/>
        <v>0.17127334465195235</v>
      </c>
      <c r="AJ31" s="23">
        <f t="shared" si="8"/>
        <v>-0.19077713998569809</v>
      </c>
      <c r="AK31" s="23">
        <f t="shared" si="8"/>
        <v>-0.22820635299737285</v>
      </c>
      <c r="AL31" s="23">
        <f t="shared" si="8"/>
        <v>0.42556090112950651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0.329822</v>
      </c>
      <c r="E33" s="2">
        <v>0.27730700000000003</v>
      </c>
      <c r="F33" s="2">
        <v>0.249251</v>
      </c>
      <c r="G33" s="2">
        <v>0.22800000000000001</v>
      </c>
      <c r="H33" s="2">
        <v>0.14366699999999999</v>
      </c>
      <c r="I33" s="2">
        <v>9.4878000000000004E-2</v>
      </c>
      <c r="J33" s="2">
        <v>8.1280000000000005E-2</v>
      </c>
      <c r="K33" s="2">
        <v>7.5331999999999996E-2</v>
      </c>
      <c r="L33" s="2">
        <v>8.4004999999999996E-2</v>
      </c>
      <c r="M33" s="2">
        <v>8.7566000000000005E-2</v>
      </c>
      <c r="N33" s="2">
        <v>6.2751000000000001E-2</v>
      </c>
      <c r="O33" s="2">
        <v>6.8368999999999999E-2</v>
      </c>
      <c r="P33" s="2">
        <v>6.2257E-2</v>
      </c>
      <c r="Q33" s="2">
        <v>6.8722000000000005E-2</v>
      </c>
      <c r="R33" s="2">
        <v>6.8731E-2</v>
      </c>
      <c r="S33" s="2">
        <v>6.8206000000000003E-2</v>
      </c>
      <c r="T33" s="2">
        <v>7.2833999999999996E-2</v>
      </c>
      <c r="U33" s="2">
        <v>0.127355</v>
      </c>
      <c r="V33" s="2">
        <v>5.9785999999999999E-2</v>
      </c>
      <c r="W33" s="2">
        <v>5.6327000000000002E-2</v>
      </c>
      <c r="X33" s="2">
        <v>5.2907999999999997E-2</v>
      </c>
      <c r="Y33" s="2">
        <v>5.4378999999999997E-2</v>
      </c>
      <c r="Z33" s="2">
        <v>4.8225999999999998E-2</v>
      </c>
      <c r="AA33" s="2">
        <v>0.104045</v>
      </c>
      <c r="AB33" s="2">
        <v>5.5326E-2</v>
      </c>
      <c r="AC33" s="2">
        <v>4.2318000000000001E-2</v>
      </c>
      <c r="AD33" s="2">
        <v>4.3111999999999998E-2</v>
      </c>
      <c r="AE33" s="2">
        <v>7.8795000000000004E-2</v>
      </c>
      <c r="AF33" s="2">
        <v>8.4779999999999994E-2</v>
      </c>
      <c r="AG33" s="2">
        <v>5.9493999999999998E-2</v>
      </c>
      <c r="AH33" s="2">
        <v>4.4005000000000002E-2</v>
      </c>
      <c r="AI33" s="28">
        <v>5.0721000000000002E-2</v>
      </c>
      <c r="AJ33" s="2">
        <v>4.1529999999999997E-2</v>
      </c>
      <c r="AK33" s="2">
        <v>3.1805E-2</v>
      </c>
      <c r="AL33" s="2">
        <v>4.6066999999999997E-2</v>
      </c>
    </row>
    <row r="34" spans="1:38" x14ac:dyDescent="0.4">
      <c r="A34" s="2" t="s">
        <v>41</v>
      </c>
      <c r="B34" s="2" t="s">
        <v>42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29">
        <v>2.1420000000000002E-2</v>
      </c>
      <c r="J34" s="29">
        <v>6.6299999999999996E-3</v>
      </c>
      <c r="K34" s="29">
        <v>1.6999999999999999E-3</v>
      </c>
      <c r="L34" s="29">
        <v>5.9500000000000004E-3</v>
      </c>
      <c r="M34" s="29">
        <v>7.9900000000000006E-3</v>
      </c>
      <c r="N34" s="29">
        <v>6.9699999999999996E-3</v>
      </c>
      <c r="O34" s="29">
        <v>9.8600000000000007E-3</v>
      </c>
      <c r="P34" s="29">
        <v>2.2100000000000002E-3</v>
      </c>
      <c r="Q34" s="29">
        <v>7.9900000000000006E-3</v>
      </c>
      <c r="R34" s="29">
        <v>8.4999999999999995E-4</v>
      </c>
      <c r="S34" s="29">
        <v>1.8699999999999999E-3</v>
      </c>
      <c r="T34" s="29">
        <v>1.1900000000000001E-3</v>
      </c>
      <c r="U34" s="29">
        <v>5.1000000000000004E-4</v>
      </c>
      <c r="V34" s="29">
        <v>1.4899999999999999E-8</v>
      </c>
      <c r="W34" s="29">
        <v>7.7000000000000001E-8</v>
      </c>
      <c r="X34" s="29">
        <v>1.55E-7</v>
      </c>
      <c r="Y34" s="29">
        <v>2.2100000000000002E-3</v>
      </c>
      <c r="Z34" s="29">
        <v>4.2500000000000003E-3</v>
      </c>
      <c r="AA34" s="29">
        <v>4.2500000000000003E-3</v>
      </c>
      <c r="AB34" s="29">
        <v>1.0200000000000001E-3</v>
      </c>
      <c r="AC34" s="29">
        <v>5.1000000000000004E-4</v>
      </c>
      <c r="AD34" s="29">
        <v>1.7000000000000001E-4</v>
      </c>
      <c r="AE34" s="29">
        <v>1.7000000000000001E-4</v>
      </c>
      <c r="AF34" s="29">
        <v>1.2999999999999999E-10</v>
      </c>
      <c r="AG34" s="29">
        <v>5.1000000000000004E-4</v>
      </c>
      <c r="AH34" s="29">
        <v>1.7000000000000001E-4</v>
      </c>
      <c r="AI34" s="30">
        <v>1.0200000000000001E-3</v>
      </c>
      <c r="AJ34" s="2">
        <v>3.4000000000000002E-4</v>
      </c>
      <c r="AK34" s="2">
        <v>5.1000000000000004E-4</v>
      </c>
      <c r="AL34" s="2">
        <v>5.1999999999999996E-10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hidden="1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hidden="1" x14ac:dyDescent="0.4">
      <c r="A37" s="2" t="s">
        <v>36</v>
      </c>
      <c r="D37" s="10">
        <f t="shared" ref="D37:AI37" si="9">D41</f>
        <v>0</v>
      </c>
      <c r="E37" s="10">
        <f t="shared" si="9"/>
        <v>0</v>
      </c>
      <c r="F37" s="10">
        <f t="shared" si="9"/>
        <v>0</v>
      </c>
      <c r="G37" s="10">
        <f t="shared" si="9"/>
        <v>0</v>
      </c>
      <c r="H37" s="10">
        <f t="shared" si="9"/>
        <v>0</v>
      </c>
      <c r="I37" s="10">
        <f t="shared" si="9"/>
        <v>0</v>
      </c>
      <c r="J37" s="10">
        <f t="shared" si="9"/>
        <v>0</v>
      </c>
      <c r="K37" s="10">
        <f t="shared" si="9"/>
        <v>0</v>
      </c>
      <c r="L37" s="10">
        <f t="shared" si="9"/>
        <v>0</v>
      </c>
      <c r="M37" s="10">
        <f t="shared" si="9"/>
        <v>0</v>
      </c>
      <c r="N37" s="10">
        <f t="shared" si="9"/>
        <v>0</v>
      </c>
      <c r="O37" s="10">
        <f t="shared" si="9"/>
        <v>0</v>
      </c>
      <c r="P37" s="10">
        <f t="shared" si="9"/>
        <v>0</v>
      </c>
      <c r="Q37" s="10">
        <f t="shared" si="9"/>
        <v>0</v>
      </c>
      <c r="R37" s="10">
        <f t="shared" si="9"/>
        <v>0</v>
      </c>
      <c r="S37" s="10">
        <f t="shared" si="9"/>
        <v>0</v>
      </c>
      <c r="T37" s="10">
        <f t="shared" si="9"/>
        <v>0</v>
      </c>
      <c r="U37" s="10">
        <f t="shared" si="9"/>
        <v>0</v>
      </c>
      <c r="V37" s="10">
        <f t="shared" si="9"/>
        <v>0</v>
      </c>
      <c r="W37" s="10">
        <f t="shared" si="9"/>
        <v>0</v>
      </c>
      <c r="X37" s="10">
        <f t="shared" si="9"/>
        <v>0</v>
      </c>
      <c r="Y37" s="10">
        <f t="shared" si="9"/>
        <v>0</v>
      </c>
      <c r="Z37" s="10">
        <f t="shared" si="9"/>
        <v>0</v>
      </c>
      <c r="AA37" s="10">
        <f t="shared" si="9"/>
        <v>0</v>
      </c>
      <c r="AB37" s="10">
        <f t="shared" si="9"/>
        <v>0</v>
      </c>
      <c r="AC37" s="10">
        <f t="shared" si="9"/>
        <v>0</v>
      </c>
      <c r="AD37" s="10">
        <f t="shared" si="9"/>
        <v>0</v>
      </c>
      <c r="AE37" s="10">
        <f t="shared" si="9"/>
        <v>0</v>
      </c>
      <c r="AF37" s="10">
        <f t="shared" si="9"/>
        <v>0</v>
      </c>
      <c r="AG37" s="10">
        <f t="shared" si="9"/>
        <v>0</v>
      </c>
      <c r="AH37" s="10">
        <f t="shared" si="9"/>
        <v>0</v>
      </c>
      <c r="AI37" s="27">
        <f t="shared" si="9"/>
        <v>0</v>
      </c>
    </row>
    <row r="38" spans="1:38" hidden="1" x14ac:dyDescent="0.4">
      <c r="A38" s="14" t="s">
        <v>26</v>
      </c>
      <c r="B38" s="14"/>
      <c r="C38" s="14"/>
      <c r="D38" s="14"/>
      <c r="E38" s="15" t="e">
        <f t="shared" ref="E38:AI38" si="10">(E37-$D37)/$D37</f>
        <v>#DIV/0!</v>
      </c>
      <c r="F38" s="15" t="e">
        <f t="shared" si="10"/>
        <v>#DIV/0!</v>
      </c>
      <c r="G38" s="15" t="e">
        <f t="shared" si="10"/>
        <v>#DIV/0!</v>
      </c>
      <c r="H38" s="15" t="e">
        <f t="shared" si="10"/>
        <v>#DIV/0!</v>
      </c>
      <c r="I38" s="15" t="e">
        <f t="shared" si="10"/>
        <v>#DIV/0!</v>
      </c>
      <c r="J38" s="15" t="e">
        <f t="shared" si="10"/>
        <v>#DIV/0!</v>
      </c>
      <c r="K38" s="15" t="e">
        <f t="shared" si="10"/>
        <v>#DIV/0!</v>
      </c>
      <c r="L38" s="15" t="e">
        <f t="shared" si="10"/>
        <v>#DIV/0!</v>
      </c>
      <c r="M38" s="15" t="e">
        <f t="shared" si="10"/>
        <v>#DIV/0!</v>
      </c>
      <c r="N38" s="15" t="e">
        <f t="shared" si="10"/>
        <v>#DIV/0!</v>
      </c>
      <c r="O38" s="15" t="e">
        <f t="shared" si="10"/>
        <v>#DIV/0!</v>
      </c>
      <c r="P38" s="15" t="e">
        <f t="shared" si="10"/>
        <v>#DIV/0!</v>
      </c>
      <c r="Q38" s="15" t="e">
        <f t="shared" si="10"/>
        <v>#DIV/0!</v>
      </c>
      <c r="R38" s="15" t="e">
        <f t="shared" si="10"/>
        <v>#DIV/0!</v>
      </c>
      <c r="S38" s="20" t="e">
        <f t="shared" si="10"/>
        <v>#DIV/0!</v>
      </c>
      <c r="T38" s="15" t="e">
        <f t="shared" si="10"/>
        <v>#DIV/0!</v>
      </c>
      <c r="U38" s="15" t="e">
        <f t="shared" si="10"/>
        <v>#DIV/0!</v>
      </c>
      <c r="V38" s="15" t="e">
        <f t="shared" si="10"/>
        <v>#DIV/0!</v>
      </c>
      <c r="W38" s="15" t="e">
        <f t="shared" si="10"/>
        <v>#DIV/0!</v>
      </c>
      <c r="X38" s="15" t="e">
        <f t="shared" si="10"/>
        <v>#DIV/0!</v>
      </c>
      <c r="Y38" s="15" t="e">
        <f t="shared" si="10"/>
        <v>#DIV/0!</v>
      </c>
      <c r="Z38" s="15" t="e">
        <f t="shared" si="10"/>
        <v>#DIV/0!</v>
      </c>
      <c r="AA38" s="15" t="e">
        <f t="shared" si="10"/>
        <v>#DIV/0!</v>
      </c>
      <c r="AB38" s="15" t="e">
        <f t="shared" si="10"/>
        <v>#DIV/0!</v>
      </c>
      <c r="AC38" s="15" t="e">
        <f t="shared" si="10"/>
        <v>#DIV/0!</v>
      </c>
      <c r="AD38" s="15" t="e">
        <f t="shared" si="10"/>
        <v>#DIV/0!</v>
      </c>
      <c r="AE38" s="15" t="e">
        <f t="shared" si="10"/>
        <v>#DIV/0!</v>
      </c>
      <c r="AF38" s="15" t="e">
        <f t="shared" si="10"/>
        <v>#DIV/0!</v>
      </c>
      <c r="AG38" s="15" t="e">
        <f t="shared" si="10"/>
        <v>#DIV/0!</v>
      </c>
      <c r="AH38" s="15" t="e">
        <f t="shared" si="10"/>
        <v>#DIV/0!</v>
      </c>
      <c r="AI38" s="21" t="e">
        <f t="shared" si="10"/>
        <v>#DIV/0!</v>
      </c>
    </row>
    <row r="39" spans="1:38" hidden="1" x14ac:dyDescent="0.4">
      <c r="A39" s="16" t="s">
        <v>27</v>
      </c>
      <c r="D39" s="10"/>
      <c r="E39" s="17" t="e">
        <f t="shared" ref="E39:AI39" si="11">(E37-D37)/D37</f>
        <v>#DIV/0!</v>
      </c>
      <c r="F39" s="17" t="e">
        <f t="shared" si="11"/>
        <v>#DIV/0!</v>
      </c>
      <c r="G39" s="17" t="e">
        <f t="shared" si="11"/>
        <v>#DIV/0!</v>
      </c>
      <c r="H39" s="17" t="e">
        <f t="shared" si="11"/>
        <v>#DIV/0!</v>
      </c>
      <c r="I39" s="17" t="e">
        <f t="shared" si="11"/>
        <v>#DIV/0!</v>
      </c>
      <c r="J39" s="17" t="e">
        <f t="shared" si="11"/>
        <v>#DIV/0!</v>
      </c>
      <c r="K39" s="17" t="e">
        <f t="shared" si="11"/>
        <v>#DIV/0!</v>
      </c>
      <c r="L39" s="17" t="e">
        <f t="shared" si="11"/>
        <v>#DIV/0!</v>
      </c>
      <c r="M39" s="17" t="e">
        <f t="shared" si="11"/>
        <v>#DIV/0!</v>
      </c>
      <c r="N39" s="17" t="e">
        <f t="shared" si="11"/>
        <v>#DIV/0!</v>
      </c>
      <c r="O39" s="17" t="e">
        <f t="shared" si="11"/>
        <v>#DIV/0!</v>
      </c>
      <c r="P39" s="17" t="e">
        <f t="shared" si="11"/>
        <v>#DIV/0!</v>
      </c>
      <c r="Q39" s="17" t="e">
        <f t="shared" si="11"/>
        <v>#DIV/0!</v>
      </c>
      <c r="R39" s="17" t="e">
        <f t="shared" si="11"/>
        <v>#DIV/0!</v>
      </c>
      <c r="S39" s="17" t="e">
        <f t="shared" si="11"/>
        <v>#DIV/0!</v>
      </c>
      <c r="T39" s="17" t="e">
        <f t="shared" si="11"/>
        <v>#DIV/0!</v>
      </c>
      <c r="U39" s="17" t="e">
        <f t="shared" si="11"/>
        <v>#DIV/0!</v>
      </c>
      <c r="V39" s="17" t="e">
        <f t="shared" si="11"/>
        <v>#DIV/0!</v>
      </c>
      <c r="W39" s="17" t="e">
        <f t="shared" si="11"/>
        <v>#DIV/0!</v>
      </c>
      <c r="X39" s="17" t="e">
        <f t="shared" si="11"/>
        <v>#DIV/0!</v>
      </c>
      <c r="Y39" s="17" t="e">
        <f t="shared" si="11"/>
        <v>#DIV/0!</v>
      </c>
      <c r="Z39" s="17" t="e">
        <f t="shared" si="11"/>
        <v>#DIV/0!</v>
      </c>
      <c r="AA39" s="17" t="e">
        <f t="shared" si="11"/>
        <v>#DIV/0!</v>
      </c>
      <c r="AB39" s="17" t="e">
        <f t="shared" si="11"/>
        <v>#DIV/0!</v>
      </c>
      <c r="AC39" s="17" t="e">
        <f t="shared" si="11"/>
        <v>#DIV/0!</v>
      </c>
      <c r="AD39" s="17" t="e">
        <f t="shared" si="11"/>
        <v>#DIV/0!</v>
      </c>
      <c r="AE39" s="17" t="e">
        <f t="shared" si="11"/>
        <v>#DIV/0!</v>
      </c>
      <c r="AF39" s="17" t="e">
        <f t="shared" si="11"/>
        <v>#DIV/0!</v>
      </c>
      <c r="AG39" s="17" t="e">
        <f t="shared" si="11"/>
        <v>#DIV/0!</v>
      </c>
      <c r="AH39" s="22" t="e">
        <f t="shared" si="11"/>
        <v>#DIV/0!</v>
      </c>
      <c r="AI39" s="23" t="e">
        <f t="shared" si="11"/>
        <v>#DIV/0!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hidden="1" x14ac:dyDescent="0.4">
      <c r="A41" s="2" t="s">
        <v>44</v>
      </c>
      <c r="B41" s="2" t="s">
        <v>45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</row>
    <row r="42" spans="1:38" hidden="1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0.66015125921919993</v>
      </c>
      <c r="E44" s="10">
        <f t="shared" si="12"/>
        <v>0.79853915100000006</v>
      </c>
      <c r="F44" s="10">
        <f t="shared" si="12"/>
        <v>0.6661590678</v>
      </c>
      <c r="G44" s="10">
        <f t="shared" si="12"/>
        <v>0.45527704700000005</v>
      </c>
      <c r="H44" s="10">
        <f t="shared" si="12"/>
        <v>0.37915304169999997</v>
      </c>
      <c r="I44" s="10">
        <f t="shared" si="12"/>
        <v>0.22758703650000001</v>
      </c>
      <c r="J44" s="10">
        <f t="shared" si="12"/>
        <v>0.21780002609999999</v>
      </c>
      <c r="K44" s="10">
        <f t="shared" si="12"/>
        <v>0.20265502080000003</v>
      </c>
      <c r="L44" s="10">
        <f t="shared" si="12"/>
        <v>0.21620401550000001</v>
      </c>
      <c r="M44" s="10">
        <f t="shared" si="12"/>
        <v>0.18728201549999998</v>
      </c>
      <c r="N44" s="10">
        <f t="shared" si="12"/>
        <v>0.14837402360000002</v>
      </c>
      <c r="O44" s="10">
        <f t="shared" si="12"/>
        <v>0.13300602089999999</v>
      </c>
      <c r="P44" s="10">
        <f t="shared" si="12"/>
        <v>0.13087901339999999</v>
      </c>
      <c r="Q44" s="10">
        <f t="shared" si="12"/>
        <v>0.13738700795</v>
      </c>
      <c r="R44" s="10">
        <f t="shared" si="12"/>
        <v>0.14511700116999998</v>
      </c>
      <c r="S44" s="10">
        <f t="shared" si="12"/>
        <v>0.19449510264</v>
      </c>
      <c r="T44" s="10">
        <f t="shared" si="12"/>
        <v>0.24607702020000002</v>
      </c>
      <c r="U44" s="10">
        <f t="shared" si="12"/>
        <v>0.24170980218000002</v>
      </c>
      <c r="V44" s="10">
        <f t="shared" si="12"/>
        <v>0.19899499999999998</v>
      </c>
      <c r="W44" s="10">
        <f t="shared" si="12"/>
        <v>0.13112601400000001</v>
      </c>
      <c r="X44" s="10">
        <f t="shared" si="12"/>
        <v>0.17379600611000001</v>
      </c>
      <c r="Y44" s="10">
        <f t="shared" si="12"/>
        <v>0.22989100000000001</v>
      </c>
      <c r="Z44" s="10">
        <f t="shared" si="12"/>
        <v>0.24770499999999998</v>
      </c>
      <c r="AA44" s="10">
        <f t="shared" si="12"/>
        <v>0.26323799999999997</v>
      </c>
      <c r="AB44" s="10">
        <f t="shared" si="12"/>
        <v>0.252668</v>
      </c>
      <c r="AC44" s="10">
        <f t="shared" si="12"/>
        <v>0.24045846200000001</v>
      </c>
      <c r="AD44" s="10">
        <f t="shared" si="12"/>
        <v>0.251697791</v>
      </c>
      <c r="AE44" s="10">
        <f t="shared" si="12"/>
        <v>0.24696025999999999</v>
      </c>
      <c r="AF44" s="10">
        <f t="shared" si="12"/>
        <v>0.29467921000000002</v>
      </c>
      <c r="AG44" s="10">
        <f t="shared" si="12"/>
        <v>0.29289515999999993</v>
      </c>
      <c r="AH44" s="10">
        <f t="shared" si="12"/>
        <v>0.28127612000000002</v>
      </c>
      <c r="AI44" s="27">
        <f t="shared" si="12"/>
        <v>0.30534618000000002</v>
      </c>
      <c r="AJ44" s="27">
        <f t="shared" si="12"/>
        <v>0.29743512999999999</v>
      </c>
      <c r="AK44" s="27">
        <f t="shared" si="12"/>
        <v>0.25669723999999999</v>
      </c>
      <c r="AL44" s="27">
        <f t="shared" si="12"/>
        <v>0.28239212000000002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0.20963058064068485</v>
      </c>
      <c r="F45" s="15">
        <f t="shared" si="13"/>
        <v>9.1006545801425413E-3</v>
      </c>
      <c r="G45" s="15">
        <f t="shared" si="13"/>
        <v>-0.31034434814457035</v>
      </c>
      <c r="H45" s="15">
        <f t="shared" si="13"/>
        <v>-0.42565732261353745</v>
      </c>
      <c r="I45" s="15">
        <f t="shared" si="13"/>
        <v>-0.65525016680392201</v>
      </c>
      <c r="J45" s="15">
        <f t="shared" si="13"/>
        <v>-0.67007557274433593</v>
      </c>
      <c r="K45" s="15">
        <f t="shared" si="13"/>
        <v>-0.69301729267366363</v>
      </c>
      <c r="L45" s="15">
        <f t="shared" si="13"/>
        <v>-0.67249321654598171</v>
      </c>
      <c r="M45" s="15">
        <f t="shared" si="13"/>
        <v>-0.71630438799509444</v>
      </c>
      <c r="N45" s="15">
        <f t="shared" si="13"/>
        <v>-0.77524238342665464</v>
      </c>
      <c r="O45" s="15">
        <f t="shared" si="13"/>
        <v>-0.79852190078783747</v>
      </c>
      <c r="P45" s="15">
        <f t="shared" si="13"/>
        <v>-0.80174390100414505</v>
      </c>
      <c r="Q45" s="15">
        <f t="shared" si="13"/>
        <v>-0.79188556254138509</v>
      </c>
      <c r="R45" s="15">
        <f t="shared" si="13"/>
        <v>-0.78017613517599227</v>
      </c>
      <c r="S45" s="20">
        <f t="shared" si="13"/>
        <v>-0.7053779722089133</v>
      </c>
      <c r="T45" s="15">
        <f t="shared" si="13"/>
        <v>-0.6272414590391755</v>
      </c>
      <c r="U45" s="15">
        <f t="shared" si="13"/>
        <v>-0.6338569398990701</v>
      </c>
      <c r="V45" s="15">
        <f t="shared" si="13"/>
        <v>-0.69856150810745532</v>
      </c>
      <c r="W45" s="15">
        <f t="shared" si="13"/>
        <v>-0.80136974342048439</v>
      </c>
      <c r="X45" s="15">
        <f t="shared" si="13"/>
        <v>-0.73673305370111863</v>
      </c>
      <c r="Y45" s="15">
        <f t="shared" si="13"/>
        <v>-0.65176011286882074</v>
      </c>
      <c r="Z45" s="15">
        <f t="shared" si="13"/>
        <v>-0.62477538815426126</v>
      </c>
      <c r="AA45" s="15">
        <f t="shared" si="13"/>
        <v>-0.60124593216508115</v>
      </c>
      <c r="AB45" s="15">
        <f t="shared" si="13"/>
        <v>-0.61725741415861957</v>
      </c>
      <c r="AC45" s="15">
        <f t="shared" si="13"/>
        <v>-0.63575247544872593</v>
      </c>
      <c r="AD45" s="15">
        <f t="shared" si="13"/>
        <v>-0.6187270909735173</v>
      </c>
      <c r="AE45" s="15">
        <f t="shared" si="13"/>
        <v>-0.62590352354686929</v>
      </c>
      <c r="AF45" s="15">
        <f t="shared" si="13"/>
        <v>-0.55361865044605896</v>
      </c>
      <c r="AG45" s="15">
        <f t="shared" si="13"/>
        <v>-0.55632113714904607</v>
      </c>
      <c r="AH45" s="15">
        <f t="shared" si="13"/>
        <v>-0.57392170949930177</v>
      </c>
      <c r="AI45" s="21">
        <f t="shared" si="13"/>
        <v>-0.53746027787457218</v>
      </c>
      <c r="AJ45" s="21">
        <f t="shared" si="13"/>
        <v>-0.54944397083814678</v>
      </c>
      <c r="AK45" s="21">
        <f t="shared" si="13"/>
        <v>-0.6111539038740742</v>
      </c>
      <c r="AL45" s="21">
        <f t="shared" si="13"/>
        <v>-0.57223118784321958</v>
      </c>
    </row>
    <row r="46" spans="1:38" x14ac:dyDescent="0.4">
      <c r="A46" s="16" t="s">
        <v>27</v>
      </c>
      <c r="D46" s="10"/>
      <c r="E46" s="17">
        <f t="shared" ref="E46:AL46" si="14">(E44-D44)/D44</f>
        <v>0.20963058064068485</v>
      </c>
      <c r="F46" s="17">
        <f t="shared" si="14"/>
        <v>-0.16577782446135825</v>
      </c>
      <c r="G46" s="17">
        <f t="shared" si="14"/>
        <v>-0.31656406253905828</v>
      </c>
      <c r="H46" s="17">
        <f t="shared" si="14"/>
        <v>-0.16720369674160196</v>
      </c>
      <c r="I46" s="17">
        <f t="shared" si="14"/>
        <v>-0.39974888377639506</v>
      </c>
      <c r="J46" s="17">
        <f t="shared" si="14"/>
        <v>-4.3003373788383668E-2</v>
      </c>
      <c r="K46" s="17">
        <f t="shared" si="14"/>
        <v>-6.9536287810389563E-2</v>
      </c>
      <c r="L46" s="17">
        <f t="shared" si="14"/>
        <v>6.685743410902939E-2</v>
      </c>
      <c r="M46" s="17">
        <f t="shared" si="14"/>
        <v>-0.13377179851685053</v>
      </c>
      <c r="N46" s="17">
        <f t="shared" si="14"/>
        <v>-0.20775081791022251</v>
      </c>
      <c r="O46" s="17">
        <f t="shared" si="14"/>
        <v>-0.10357609996093696</v>
      </c>
      <c r="P46" s="17">
        <f t="shared" si="14"/>
        <v>-1.5991813645783611E-2</v>
      </c>
      <c r="Q46" s="17">
        <f t="shared" si="14"/>
        <v>4.9725272073299472E-2</v>
      </c>
      <c r="R46" s="17">
        <f t="shared" si="14"/>
        <v>5.6264368336875051E-2</v>
      </c>
      <c r="S46" s="17">
        <f t="shared" si="14"/>
        <v>0.3402640701771058</v>
      </c>
      <c r="T46" s="17">
        <f t="shared" si="14"/>
        <v>0.26520933874348179</v>
      </c>
      <c r="U46" s="17">
        <f t="shared" si="14"/>
        <v>-1.7747362254510946E-2</v>
      </c>
      <c r="V46" s="17">
        <f t="shared" si="14"/>
        <v>-0.1767193626189415</v>
      </c>
      <c r="W46" s="17">
        <f t="shared" si="14"/>
        <v>-0.34105875021985466</v>
      </c>
      <c r="X46" s="17">
        <f t="shared" si="14"/>
        <v>0.32541210403909626</v>
      </c>
      <c r="Y46" s="17">
        <f t="shared" si="14"/>
        <v>0.32276342331190294</v>
      </c>
      <c r="Z46" s="17">
        <f t="shared" si="14"/>
        <v>7.7488896912014688E-2</v>
      </c>
      <c r="AA46" s="17">
        <f t="shared" si="14"/>
        <v>6.270765628469345E-2</v>
      </c>
      <c r="AB46" s="17">
        <f t="shared" si="14"/>
        <v>-4.0153777190223179E-2</v>
      </c>
      <c r="AC46" s="17">
        <f t="shared" si="14"/>
        <v>-4.8322454762771666E-2</v>
      </c>
      <c r="AD46" s="17">
        <f t="shared" si="14"/>
        <v>4.6741249638367857E-2</v>
      </c>
      <c r="AE46" s="17">
        <f t="shared" si="14"/>
        <v>-1.8822298682788268E-2</v>
      </c>
      <c r="AF46" s="17">
        <f t="shared" si="14"/>
        <v>0.19322521769291967</v>
      </c>
      <c r="AG46" s="17">
        <f t="shared" si="14"/>
        <v>-6.0542106109219319E-3</v>
      </c>
      <c r="AH46" s="22">
        <f t="shared" si="14"/>
        <v>-3.9669621034365735E-2</v>
      </c>
      <c r="AI46" s="23">
        <f t="shared" si="14"/>
        <v>8.5574488157757589E-2</v>
      </c>
      <c r="AJ46" s="23">
        <f t="shared" si="14"/>
        <v>-2.5908462322993625E-2</v>
      </c>
      <c r="AK46" s="23">
        <f t="shared" si="14"/>
        <v>-0.13696394908025827</v>
      </c>
      <c r="AL46" s="23">
        <f t="shared" si="14"/>
        <v>0.10009799871630888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1.15E-7</v>
      </c>
      <c r="E48" s="2">
        <v>1.5099999999999999E-7</v>
      </c>
      <c r="F48" s="2">
        <v>6.7799999999999998E-8</v>
      </c>
      <c r="G48" s="2">
        <v>4.6999999999999997E-8</v>
      </c>
      <c r="H48" s="2">
        <v>4.1700000000000003E-8</v>
      </c>
      <c r="I48" s="2">
        <v>3.6500000000000003E-8</v>
      </c>
      <c r="J48" s="2">
        <v>2.6099999999999999E-8</v>
      </c>
      <c r="K48" s="2">
        <v>2.0800000000000001E-8</v>
      </c>
      <c r="L48" s="2">
        <v>1.55E-8</v>
      </c>
      <c r="M48" s="2">
        <v>1.55E-8</v>
      </c>
      <c r="N48" s="2">
        <v>2.36E-8</v>
      </c>
      <c r="O48" s="2">
        <v>2.0899999999999999E-8</v>
      </c>
      <c r="P48" s="2">
        <v>1.3399999999999999E-8</v>
      </c>
      <c r="Q48" s="2">
        <v>7.9500000000000001E-9</v>
      </c>
      <c r="R48" s="2">
        <v>1.1700000000000001E-9</v>
      </c>
      <c r="S48" s="2">
        <v>2.64E-9</v>
      </c>
      <c r="T48" s="2">
        <v>2.0199999999999999E-8</v>
      </c>
      <c r="U48" s="2">
        <v>2.1799999999999999E-9</v>
      </c>
      <c r="V48" s="2">
        <v>0</v>
      </c>
      <c r="W48" s="2">
        <v>1.4E-8</v>
      </c>
      <c r="X48" s="2">
        <v>6.1099999999999998E-9</v>
      </c>
      <c r="Y48" s="2">
        <v>0</v>
      </c>
      <c r="Z48" s="2">
        <v>0</v>
      </c>
      <c r="AA48" s="2">
        <v>0</v>
      </c>
      <c r="AB48" s="2">
        <v>0</v>
      </c>
      <c r="AC48" s="2">
        <v>4.6199999999999998E-7</v>
      </c>
      <c r="AD48" s="2">
        <v>7.9100000000000003E-7</v>
      </c>
      <c r="AE48" s="2">
        <v>4.2599999999999999E-6</v>
      </c>
      <c r="AF48" s="2">
        <v>3.2100000000000002E-6</v>
      </c>
      <c r="AG48" s="2">
        <v>3.1599999999999998E-6</v>
      </c>
      <c r="AH48" s="2">
        <v>3.1200000000000002E-6</v>
      </c>
      <c r="AI48" s="28">
        <v>3.18E-6</v>
      </c>
      <c r="AJ48" s="2">
        <v>3.1300000000000001E-6</v>
      </c>
      <c r="AK48" s="2">
        <v>3.2399999999999999E-6</v>
      </c>
      <c r="AL48" s="2">
        <v>3.1200000000000002E-6</v>
      </c>
    </row>
    <row r="49" spans="1:38" x14ac:dyDescent="0.4">
      <c r="A49" s="2" t="s">
        <v>49</v>
      </c>
      <c r="B49" s="2" t="s">
        <v>50</v>
      </c>
      <c r="D49" s="2">
        <v>9.1310000000000002E-3</v>
      </c>
      <c r="E49" s="2">
        <v>1.1639E-2</v>
      </c>
      <c r="F49" s="2">
        <v>7.927E-3</v>
      </c>
      <c r="G49" s="2">
        <v>1.0944000000000001E-2</v>
      </c>
      <c r="H49" s="2">
        <v>2.5714000000000001E-2</v>
      </c>
      <c r="I49" s="2">
        <v>1.9585999999999999E-2</v>
      </c>
      <c r="J49" s="2">
        <v>3.0858E-2</v>
      </c>
      <c r="K49" s="2">
        <v>4.2179000000000001E-2</v>
      </c>
      <c r="L49" s="2">
        <v>1.2647E-2</v>
      </c>
      <c r="M49" s="2">
        <v>1.3048000000000001E-2</v>
      </c>
      <c r="N49" s="2">
        <v>4.28E-3</v>
      </c>
      <c r="O49" s="2">
        <v>3.258E-3</v>
      </c>
      <c r="P49" s="2">
        <v>2.6199999999999999E-3</v>
      </c>
      <c r="Q49" s="2">
        <v>9.3800000000000003E-4</v>
      </c>
      <c r="R49" s="2">
        <v>0</v>
      </c>
      <c r="S49" s="2">
        <v>3.6100000000000003E-5</v>
      </c>
      <c r="T49" s="2">
        <v>0</v>
      </c>
      <c r="U49" s="2">
        <v>9.6799999999999995E-5</v>
      </c>
      <c r="V49" s="2">
        <v>0</v>
      </c>
      <c r="W49" s="2">
        <v>8.5000000000000006E-3</v>
      </c>
      <c r="X49" s="2">
        <v>1.2800000000000001E-2</v>
      </c>
      <c r="Y49" s="2">
        <v>1.4200000000000001E-2</v>
      </c>
      <c r="Z49" s="2">
        <v>8.7500000000000008E-3</v>
      </c>
      <c r="AA49" s="2">
        <v>2.1700000000000001E-2</v>
      </c>
      <c r="AB49" s="2">
        <v>2.1899999999999999E-2</v>
      </c>
      <c r="AC49" s="2">
        <v>1.61E-2</v>
      </c>
      <c r="AD49" s="2">
        <v>1.9519999999999999E-2</v>
      </c>
      <c r="AE49" s="2">
        <v>2.5850000000000001E-2</v>
      </c>
      <c r="AF49" s="2">
        <v>7.8359999999999999E-2</v>
      </c>
      <c r="AG49" s="2">
        <v>7.9659999999999995E-2</v>
      </c>
      <c r="AH49" s="2">
        <v>7.7079999999999996E-2</v>
      </c>
      <c r="AI49" s="28">
        <v>7.689E-2</v>
      </c>
      <c r="AJ49" s="2">
        <v>8.0689999999999998E-2</v>
      </c>
      <c r="AK49" s="2">
        <v>8.294E-2</v>
      </c>
      <c r="AL49" s="2">
        <v>8.4500000000000006E-2</v>
      </c>
    </row>
    <row r="50" spans="1:38" x14ac:dyDescent="0.4">
      <c r="A50" s="2" t="s">
        <v>51</v>
      </c>
      <c r="B50" s="2" t="s">
        <v>52</v>
      </c>
      <c r="D50" s="2">
        <v>5.9786144219199991E-2</v>
      </c>
      <c r="E50" s="2">
        <v>7.6868000000000006E-2</v>
      </c>
      <c r="F50" s="2">
        <v>6.8326999999999999E-2</v>
      </c>
      <c r="G50" s="2">
        <v>4.6975000000000003E-2</v>
      </c>
      <c r="H50" s="2">
        <v>3.4164E-2</v>
      </c>
      <c r="I50" s="2">
        <v>2.5623E-2</v>
      </c>
      <c r="J50" s="2">
        <v>1.7082E-2</v>
      </c>
      <c r="K50" s="2">
        <v>1.2921E-2</v>
      </c>
      <c r="L50" s="2">
        <v>5.1272999999999999E-2</v>
      </c>
      <c r="M50" s="2">
        <v>3.6971999999999998E-2</v>
      </c>
      <c r="N50" s="2">
        <v>2.9326000000000001E-2</v>
      </c>
      <c r="O50" s="2">
        <v>2.3321000000000001E-2</v>
      </c>
      <c r="P50" s="2">
        <v>2.7217000000000002E-2</v>
      </c>
      <c r="Q50" s="2">
        <v>2.5137E-2</v>
      </c>
      <c r="R50" s="2">
        <v>1.8964000000000002E-2</v>
      </c>
      <c r="S50" s="2">
        <v>2.0167999999999998E-2</v>
      </c>
      <c r="T50" s="2">
        <v>1.7765E-2</v>
      </c>
      <c r="U50" s="2">
        <v>1.6660999999999999E-2</v>
      </c>
      <c r="V50" s="2">
        <v>1.0711E-2</v>
      </c>
      <c r="W50" s="2">
        <v>1.5131E-2</v>
      </c>
      <c r="X50" s="2">
        <v>1.8190999999999999E-2</v>
      </c>
      <c r="Y50" s="2">
        <v>1.9210999999999999E-2</v>
      </c>
      <c r="Z50" s="2">
        <v>1.8530000000000001E-2</v>
      </c>
      <c r="AA50" s="2">
        <v>1.9720999999999999E-2</v>
      </c>
      <c r="AB50" s="2">
        <v>2.1593999999999999E-2</v>
      </c>
      <c r="AC50" s="2">
        <v>1.4964999999999999E-2</v>
      </c>
      <c r="AD50" s="2">
        <v>1.7174999999999999E-2</v>
      </c>
      <c r="AE50" s="2">
        <v>1.9044999999999999E-2</v>
      </c>
      <c r="AF50" s="2">
        <v>1.5984000000000002E-2</v>
      </c>
      <c r="AG50" s="2">
        <v>1.2413E-2</v>
      </c>
      <c r="AH50" s="2">
        <v>1.6664000000000002E-2</v>
      </c>
      <c r="AI50" s="28">
        <v>1.2755000000000001E-2</v>
      </c>
      <c r="AJ50" s="2">
        <v>9.1839999999999995E-3</v>
      </c>
      <c r="AK50" s="2">
        <v>1.2584E-2</v>
      </c>
      <c r="AL50" s="2">
        <v>1.4455000000000001E-2</v>
      </c>
    </row>
    <row r="51" spans="1:38" x14ac:dyDescent="0.4">
      <c r="A51" s="2" t="s">
        <v>53</v>
      </c>
      <c r="B51" s="2" t="s">
        <v>54</v>
      </c>
      <c r="D51" s="2">
        <v>0.45024599999999998</v>
      </c>
      <c r="E51" s="2">
        <v>0.54336799999999996</v>
      </c>
      <c r="F51" s="2">
        <v>0.42772199999999999</v>
      </c>
      <c r="G51" s="2">
        <v>0.33333200000000002</v>
      </c>
      <c r="H51" s="2">
        <v>0.285051</v>
      </c>
      <c r="I51" s="2">
        <v>0.152561</v>
      </c>
      <c r="J51" s="2">
        <v>0.13499</v>
      </c>
      <c r="K51" s="2">
        <v>0.10777200000000001</v>
      </c>
      <c r="L51" s="2">
        <v>0.121669</v>
      </c>
      <c r="M51" s="2">
        <v>0.100998</v>
      </c>
      <c r="N51" s="2">
        <v>9.5300999999999997E-2</v>
      </c>
      <c r="O51" s="2">
        <v>9.1485999999999998E-2</v>
      </c>
      <c r="P51" s="2">
        <v>8.7607000000000004E-2</v>
      </c>
      <c r="Q51" s="2">
        <v>9.5771999999999996E-2</v>
      </c>
      <c r="R51" s="2">
        <v>0.108732</v>
      </c>
      <c r="S51" s="2">
        <v>0.14454700000000001</v>
      </c>
      <c r="T51" s="2">
        <v>0.19855600000000001</v>
      </c>
      <c r="U51" s="2">
        <v>0.19966800000000001</v>
      </c>
      <c r="V51" s="2">
        <v>0.16939399999999999</v>
      </c>
      <c r="W51" s="2">
        <v>9.5578999999999997E-2</v>
      </c>
      <c r="X51" s="2">
        <v>0.12969700000000001</v>
      </c>
      <c r="Y51" s="2">
        <v>0.181673</v>
      </c>
      <c r="Z51" s="2">
        <v>0.20578399999999999</v>
      </c>
      <c r="AA51" s="2">
        <v>0.208708</v>
      </c>
      <c r="AB51" s="2">
        <v>0.19334899999999999</v>
      </c>
      <c r="AC51" s="2">
        <v>0.20019600000000001</v>
      </c>
      <c r="AD51" s="2">
        <v>0.205294</v>
      </c>
      <c r="AE51" s="2">
        <v>0.19048399999999999</v>
      </c>
      <c r="AF51" s="2">
        <v>0.18926599999999999</v>
      </c>
      <c r="AG51" s="2">
        <v>0.19196299999999999</v>
      </c>
      <c r="AH51" s="2">
        <v>0.18415799999999999</v>
      </c>
      <c r="AI51" s="28">
        <v>0.209039</v>
      </c>
      <c r="AJ51" s="2">
        <v>0.20213700000000001</v>
      </c>
      <c r="AK51" s="2">
        <v>0.15329599999999999</v>
      </c>
      <c r="AL51" s="2">
        <v>0.17600099999999999</v>
      </c>
    </row>
    <row r="52" spans="1:38" x14ac:dyDescent="0.4">
      <c r="A52" s="2" t="s">
        <v>55</v>
      </c>
      <c r="B52" s="2" t="s">
        <v>56</v>
      </c>
      <c r="D52" s="2">
        <v>0.140988</v>
      </c>
      <c r="E52" s="2">
        <v>0.16666400000000001</v>
      </c>
      <c r="F52" s="2">
        <v>0.16218299999999999</v>
      </c>
      <c r="G52" s="2">
        <v>6.4026E-2</v>
      </c>
      <c r="H52" s="2">
        <v>3.4223999999999997E-2</v>
      </c>
      <c r="I52" s="2">
        <v>2.9817E-2</v>
      </c>
      <c r="J52" s="2">
        <v>3.4869999999999998E-2</v>
      </c>
      <c r="K52" s="2">
        <v>3.9782999999999999E-2</v>
      </c>
      <c r="L52" s="2">
        <v>3.0615E-2</v>
      </c>
      <c r="M52" s="2">
        <v>3.6263999999999998E-2</v>
      </c>
      <c r="N52" s="2">
        <v>1.9467000000000002E-2</v>
      </c>
      <c r="O52" s="2">
        <v>1.4940999999999999E-2</v>
      </c>
      <c r="P52" s="2">
        <v>1.3435000000000001E-2</v>
      </c>
      <c r="Q52" s="2">
        <v>1.554E-2</v>
      </c>
      <c r="R52" s="2">
        <v>1.7420999999999999E-2</v>
      </c>
      <c r="S52" s="2">
        <v>2.9744E-2</v>
      </c>
      <c r="T52" s="2">
        <v>2.9756000000000001E-2</v>
      </c>
      <c r="U52" s="2">
        <v>2.5284000000000001E-2</v>
      </c>
      <c r="V52" s="2">
        <v>1.8890000000000001E-2</v>
      </c>
      <c r="W52" s="2">
        <v>1.1916E-2</v>
      </c>
      <c r="X52" s="2">
        <v>1.3108E-2</v>
      </c>
      <c r="Y52" s="2">
        <v>1.4807000000000001E-2</v>
      </c>
      <c r="Z52" s="2">
        <v>1.4641E-2</v>
      </c>
      <c r="AA52" s="2">
        <v>1.3109000000000001E-2</v>
      </c>
      <c r="AB52" s="2">
        <v>1.5824999999999999E-2</v>
      </c>
      <c r="AC52" s="2">
        <v>9.1970000000000003E-3</v>
      </c>
      <c r="AD52" s="2">
        <v>9.7079999999999996E-3</v>
      </c>
      <c r="AE52" s="2">
        <v>1.1577E-2</v>
      </c>
      <c r="AF52" s="2">
        <v>1.1065999999999999E-2</v>
      </c>
      <c r="AG52" s="2">
        <v>8.8559999999999993E-3</v>
      </c>
      <c r="AH52" s="2">
        <v>3.3709999999999999E-3</v>
      </c>
      <c r="AI52" s="28">
        <v>6.659E-3</v>
      </c>
      <c r="AJ52" s="2">
        <v>5.4209999999999996E-3</v>
      </c>
      <c r="AK52" s="2">
        <v>7.8740000000000008E-3</v>
      </c>
      <c r="AL52" s="2">
        <v>7.4330000000000004E-3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2.604663</v>
      </c>
      <c r="E55" s="10">
        <f t="shared" si="15"/>
        <v>2.7454230000000002</v>
      </c>
      <c r="F55" s="10">
        <f t="shared" si="15"/>
        <v>0.77683500000000005</v>
      </c>
      <c r="G55" s="10">
        <f t="shared" si="15"/>
        <v>0.65420800000000001</v>
      </c>
      <c r="H55" s="10">
        <f t="shared" si="15"/>
        <v>0.45922200000000002</v>
      </c>
      <c r="I55" s="10">
        <f t="shared" si="15"/>
        <v>0.29251899999999997</v>
      </c>
      <c r="J55" s="10">
        <f t="shared" si="15"/>
        <v>0.41600199999999998</v>
      </c>
      <c r="K55" s="10">
        <f t="shared" si="15"/>
        <v>0.44253999999999999</v>
      </c>
      <c r="L55" s="10">
        <f t="shared" si="15"/>
        <v>0.25799100000000003</v>
      </c>
      <c r="M55" s="10">
        <f t="shared" si="15"/>
        <v>0.262457</v>
      </c>
      <c r="N55" s="10">
        <f t="shared" si="15"/>
        <v>0.156445</v>
      </c>
      <c r="O55" s="10">
        <f t="shared" si="15"/>
        <v>0.157829</v>
      </c>
      <c r="P55" s="10">
        <f t="shared" si="15"/>
        <v>0.20200799999999999</v>
      </c>
      <c r="Q55" s="10">
        <f t="shared" si="15"/>
        <v>0.242308</v>
      </c>
      <c r="R55" s="10">
        <f t="shared" si="15"/>
        <v>0.22362599999999999</v>
      </c>
      <c r="S55" s="10">
        <f t="shared" si="15"/>
        <v>0.25884299999999999</v>
      </c>
      <c r="T55" s="10">
        <f t="shared" si="15"/>
        <v>0.33025100000000002</v>
      </c>
      <c r="U55" s="10">
        <f t="shared" si="15"/>
        <v>0.35432000000000002</v>
      </c>
      <c r="V55" s="10">
        <f t="shared" si="15"/>
        <v>0.37014200000000003</v>
      </c>
      <c r="W55" s="10">
        <f t="shared" si="15"/>
        <v>0.34378500000000001</v>
      </c>
      <c r="X55" s="10">
        <f t="shared" si="15"/>
        <v>0.45695999999999998</v>
      </c>
      <c r="Y55" s="10">
        <f t="shared" si="15"/>
        <v>0.46965699999999999</v>
      </c>
      <c r="Z55" s="10">
        <f t="shared" si="15"/>
        <v>0.46317700000000001</v>
      </c>
      <c r="AA55" s="10">
        <f t="shared" si="15"/>
        <v>0.48045900000000002</v>
      </c>
      <c r="AB55" s="10">
        <f t="shared" si="15"/>
        <v>0.40830699999999998</v>
      </c>
      <c r="AC55" s="10">
        <f t="shared" si="15"/>
        <v>0.33210400000000001</v>
      </c>
      <c r="AD55" s="10">
        <f t="shared" si="15"/>
        <v>0.35960300000000001</v>
      </c>
      <c r="AE55" s="10">
        <f t="shared" si="15"/>
        <v>0.408862</v>
      </c>
      <c r="AF55" s="10">
        <f t="shared" si="15"/>
        <v>0.39729300000000001</v>
      </c>
      <c r="AG55" s="10">
        <f t="shared" si="15"/>
        <v>0.32856999999999997</v>
      </c>
      <c r="AH55" s="10">
        <f t="shared" si="15"/>
        <v>0.24916099999999999</v>
      </c>
      <c r="AI55" s="27">
        <f t="shared" si="15"/>
        <v>0.30286800000000003</v>
      </c>
      <c r="AJ55" s="27">
        <f t="shared" si="15"/>
        <v>0.28429500000000002</v>
      </c>
      <c r="AK55" s="27">
        <f t="shared" si="15"/>
        <v>0.153005</v>
      </c>
      <c r="AL55" s="27">
        <f t="shared" si="15"/>
        <v>0.14791599999999999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5.4041540114786527E-2</v>
      </c>
      <c r="F56" s="15">
        <f t="shared" si="16"/>
        <v>-0.70175220364400304</v>
      </c>
      <c r="G56" s="15">
        <f t="shared" si="16"/>
        <v>-0.74883199861172056</v>
      </c>
      <c r="H56" s="15">
        <f t="shared" si="16"/>
        <v>-0.82369235482670888</v>
      </c>
      <c r="I56" s="15">
        <f t="shared" si="16"/>
        <v>-0.88769410860445286</v>
      </c>
      <c r="J56" s="15">
        <f t="shared" si="16"/>
        <v>-0.84028567227314999</v>
      </c>
      <c r="K56" s="15">
        <f t="shared" si="16"/>
        <v>-0.83009702214835468</v>
      </c>
      <c r="L56" s="15">
        <f t="shared" si="16"/>
        <v>-0.90095033407392811</v>
      </c>
      <c r="M56" s="15">
        <f t="shared" si="16"/>
        <v>-0.89923571686625103</v>
      </c>
      <c r="N56" s="15">
        <f t="shared" si="16"/>
        <v>-0.93993656760970612</v>
      </c>
      <c r="O56" s="15">
        <f t="shared" si="16"/>
        <v>-0.93940521288166645</v>
      </c>
      <c r="P56" s="15">
        <f t="shared" si="16"/>
        <v>-0.9224437096084982</v>
      </c>
      <c r="Q56" s="15">
        <f t="shared" si="16"/>
        <v>-0.90697145849578242</v>
      </c>
      <c r="R56" s="15">
        <f t="shared" si="16"/>
        <v>-0.91414397947066472</v>
      </c>
      <c r="S56" s="20">
        <f>(S55-$D55)/$D55</f>
        <v>-0.90062322841764941</v>
      </c>
      <c r="T56" s="15">
        <f t="shared" ref="T56:AL56" si="17">(T55-$D55)/$D55</f>
        <v>-0.87320778158249257</v>
      </c>
      <c r="U56" s="15">
        <f t="shared" si="17"/>
        <v>-0.86396704679261771</v>
      </c>
      <c r="V56" s="15">
        <f t="shared" si="17"/>
        <v>-0.85789255654186358</v>
      </c>
      <c r="W56" s="15">
        <f t="shared" si="17"/>
        <v>-0.86801171591104109</v>
      </c>
      <c r="X56" s="15">
        <f t="shared" si="17"/>
        <v>-0.82456079730851939</v>
      </c>
      <c r="Y56" s="15">
        <f t="shared" si="17"/>
        <v>-0.8196860783909472</v>
      </c>
      <c r="Z56" s="15">
        <f t="shared" si="17"/>
        <v>-0.82217392422743363</v>
      </c>
      <c r="AA56" s="15">
        <f t="shared" si="17"/>
        <v>-0.81553890080981672</v>
      </c>
      <c r="AB56" s="15">
        <f t="shared" si="17"/>
        <v>-0.84323998920397758</v>
      </c>
      <c r="AC56" s="15">
        <f t="shared" si="17"/>
        <v>-0.87249636517276896</v>
      </c>
      <c r="AD56" s="15">
        <f t="shared" si="17"/>
        <v>-0.86193876136759351</v>
      </c>
      <c r="AE56" s="15">
        <f t="shared" si="17"/>
        <v>-0.84302690981520445</v>
      </c>
      <c r="AF56" s="15">
        <f t="shared" si="17"/>
        <v>-0.84746855927235121</v>
      </c>
      <c r="AG56" s="15">
        <f t="shared" si="17"/>
        <v>-0.87385316257803791</v>
      </c>
      <c r="AH56" s="15">
        <f t="shared" si="17"/>
        <v>-0.90434040795296744</v>
      </c>
      <c r="AI56" s="21">
        <f t="shared" si="17"/>
        <v>-0.88372084987578037</v>
      </c>
      <c r="AJ56" s="21">
        <f t="shared" si="17"/>
        <v>-0.89085152282656133</v>
      </c>
      <c r="AK56" s="21">
        <f t="shared" si="17"/>
        <v>-0.94125727589327302</v>
      </c>
      <c r="AL56" s="21">
        <f t="shared" si="17"/>
        <v>-0.94321107951393335</v>
      </c>
    </row>
    <row r="57" spans="1:38" x14ac:dyDescent="0.4">
      <c r="A57" s="16" t="s">
        <v>27</v>
      </c>
      <c r="D57" s="10"/>
      <c r="E57" s="17">
        <f t="shared" ref="E57:AL57" si="18">(E55-D55)/D55</f>
        <v>5.4041540114786527E-2</v>
      </c>
      <c r="F57" s="17">
        <f t="shared" si="18"/>
        <v>-0.71704360311689674</v>
      </c>
      <c r="G57" s="17">
        <f t="shared" si="18"/>
        <v>-0.1578546280741728</v>
      </c>
      <c r="H57" s="17">
        <f t="shared" si="18"/>
        <v>-0.29804893856388182</v>
      </c>
      <c r="I57" s="17">
        <f t="shared" si="18"/>
        <v>-0.3630117895048583</v>
      </c>
      <c r="J57" s="17">
        <f t="shared" si="18"/>
        <v>0.42213668171981999</v>
      </c>
      <c r="K57" s="17">
        <f t="shared" si="18"/>
        <v>6.3792962533833986E-2</v>
      </c>
      <c r="L57" s="17">
        <f t="shared" si="18"/>
        <v>-0.41702219008451208</v>
      </c>
      <c r="M57" s="17">
        <f t="shared" si="18"/>
        <v>1.7310681380358111E-2</v>
      </c>
      <c r="N57" s="17">
        <f t="shared" si="18"/>
        <v>-0.40392140426812773</v>
      </c>
      <c r="O57" s="17">
        <f t="shared" si="18"/>
        <v>8.8465594937517742E-3</v>
      </c>
      <c r="P57" s="17">
        <f t="shared" si="18"/>
        <v>0.27991687205773336</v>
      </c>
      <c r="Q57" s="17">
        <f t="shared" si="18"/>
        <v>0.19949704962179718</v>
      </c>
      <c r="R57" s="17">
        <f t="shared" si="18"/>
        <v>-7.7100219555276781E-2</v>
      </c>
      <c r="S57" s="17">
        <f t="shared" si="18"/>
        <v>0.1574816881757935</v>
      </c>
      <c r="T57" s="17">
        <f t="shared" si="18"/>
        <v>0.27587379222153979</v>
      </c>
      <c r="U57" s="17">
        <f t="shared" si="18"/>
        <v>7.2880929959333984E-2</v>
      </c>
      <c r="V57" s="17">
        <f t="shared" si="18"/>
        <v>4.4654549559720029E-2</v>
      </c>
      <c r="W57" s="17">
        <f t="shared" si="18"/>
        <v>-7.1207806733632001E-2</v>
      </c>
      <c r="X57" s="17">
        <f t="shared" si="18"/>
        <v>0.3292028448012565</v>
      </c>
      <c r="Y57" s="17">
        <f t="shared" si="18"/>
        <v>2.7785801820728324E-2</v>
      </c>
      <c r="Z57" s="17">
        <f t="shared" si="18"/>
        <v>-1.3797303138247671E-2</v>
      </c>
      <c r="AA57" s="17">
        <f t="shared" si="18"/>
        <v>3.7311869976272609E-2</v>
      </c>
      <c r="AB57" s="17">
        <f t="shared" si="18"/>
        <v>-0.15017306367452798</v>
      </c>
      <c r="AC57" s="17">
        <f t="shared" si="18"/>
        <v>-0.18663162767231511</v>
      </c>
      <c r="AD57" s="17">
        <f t="shared" si="18"/>
        <v>8.2802375159588548E-2</v>
      </c>
      <c r="AE57" s="17">
        <f t="shared" si="18"/>
        <v>0.13698161583746518</v>
      </c>
      <c r="AF57" s="17">
        <f t="shared" si="18"/>
        <v>-2.8295610743967393E-2</v>
      </c>
      <c r="AG57" s="17">
        <f t="shared" si="18"/>
        <v>-0.17297812949133268</v>
      </c>
      <c r="AH57" s="22">
        <f t="shared" si="18"/>
        <v>-0.24168061600267823</v>
      </c>
      <c r="AI57" s="23">
        <f t="shared" si="18"/>
        <v>0.2155513904664054</v>
      </c>
      <c r="AJ57" s="23">
        <f t="shared" si="18"/>
        <v>-6.1323744997820846E-2</v>
      </c>
      <c r="AK57" s="23">
        <f t="shared" si="18"/>
        <v>-0.46180903638825871</v>
      </c>
      <c r="AL57" s="23">
        <f t="shared" si="18"/>
        <v>-3.3260350968922651E-2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2.604663</v>
      </c>
      <c r="E59" s="2">
        <v>2.7454230000000002</v>
      </c>
      <c r="F59" s="2">
        <v>0.77683500000000005</v>
      </c>
      <c r="G59" s="2">
        <v>0.65420800000000001</v>
      </c>
      <c r="H59" s="2">
        <v>0.45922200000000002</v>
      </c>
      <c r="I59" s="2">
        <v>0.29251899999999997</v>
      </c>
      <c r="J59" s="2">
        <v>0.41600199999999998</v>
      </c>
      <c r="K59" s="2">
        <v>0.44253999999999999</v>
      </c>
      <c r="L59" s="2">
        <v>0.25799100000000003</v>
      </c>
      <c r="M59" s="2">
        <v>0.262457</v>
      </c>
      <c r="N59" s="2">
        <v>0.156445</v>
      </c>
      <c r="O59" s="2">
        <v>0.157829</v>
      </c>
      <c r="P59" s="2">
        <v>0.20200799999999999</v>
      </c>
      <c r="Q59" s="2">
        <v>0.242308</v>
      </c>
      <c r="R59" s="2">
        <v>0.22362599999999999</v>
      </c>
      <c r="S59" s="2">
        <v>0.25884299999999999</v>
      </c>
      <c r="T59" s="2">
        <v>0.33025100000000002</v>
      </c>
      <c r="U59" s="2">
        <v>0.35432000000000002</v>
      </c>
      <c r="V59" s="2">
        <v>0.37014200000000003</v>
      </c>
      <c r="W59" s="2">
        <v>0.34378500000000001</v>
      </c>
      <c r="X59" s="2">
        <v>0.45695999999999998</v>
      </c>
      <c r="Y59" s="2">
        <v>0.46965699999999999</v>
      </c>
      <c r="Z59" s="2">
        <v>0.46317700000000001</v>
      </c>
      <c r="AA59" s="2">
        <v>0.48045900000000002</v>
      </c>
      <c r="AB59" s="2">
        <v>0.40830699999999998</v>
      </c>
      <c r="AC59" s="2">
        <v>0.33210400000000001</v>
      </c>
      <c r="AD59" s="2">
        <v>0.35960300000000001</v>
      </c>
      <c r="AE59" s="2">
        <v>0.408862</v>
      </c>
      <c r="AF59" s="2">
        <v>0.39729300000000001</v>
      </c>
      <c r="AG59" s="2">
        <v>0.32856999999999997</v>
      </c>
      <c r="AH59" s="2">
        <v>0.24916099999999999</v>
      </c>
      <c r="AI59" s="28">
        <v>0.30286800000000003</v>
      </c>
      <c r="AJ59" s="2">
        <v>0.28429500000000002</v>
      </c>
      <c r="AK59" s="2">
        <v>0.153005</v>
      </c>
      <c r="AL59" s="2">
        <v>0.14791599999999999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H62" si="19">D66</f>
        <v>2.1204879999999999</v>
      </c>
      <c r="E62" s="10">
        <f t="shared" si="19"/>
        <v>2.525925</v>
      </c>
      <c r="F62" s="10">
        <f t="shared" si="19"/>
        <v>1.3644750000000001</v>
      </c>
      <c r="G62" s="10">
        <f t="shared" si="19"/>
        <v>1.3110820000000001</v>
      </c>
      <c r="H62" s="10">
        <f t="shared" si="19"/>
        <v>1.2373270000000001</v>
      </c>
      <c r="I62" s="10">
        <f t="shared" si="19"/>
        <v>1.1463509999999999</v>
      </c>
      <c r="J62" s="10">
        <f t="shared" si="19"/>
        <v>0.90530200000000005</v>
      </c>
      <c r="K62" s="10">
        <f t="shared" si="19"/>
        <v>0.63397599999999998</v>
      </c>
      <c r="L62" s="10">
        <f t="shared" si="19"/>
        <v>0.63483199999999995</v>
      </c>
      <c r="M62" s="10">
        <f t="shared" si="19"/>
        <v>0.467057</v>
      </c>
      <c r="N62" s="10">
        <f t="shared" si="19"/>
        <v>0.32033600000000001</v>
      </c>
      <c r="O62" s="10">
        <f t="shared" si="19"/>
        <v>0.26066499999999998</v>
      </c>
      <c r="P62" s="10">
        <f t="shared" si="19"/>
        <v>0.31064399999999998</v>
      </c>
      <c r="Q62" s="10">
        <f t="shared" si="19"/>
        <v>0.31335600000000002</v>
      </c>
      <c r="R62" s="10">
        <f t="shared" si="19"/>
        <v>0.30978299999999998</v>
      </c>
      <c r="S62" s="10">
        <f t="shared" si="19"/>
        <v>0.35873699999999997</v>
      </c>
      <c r="T62" s="10">
        <f t="shared" si="19"/>
        <v>0.483516</v>
      </c>
      <c r="U62" s="10">
        <f t="shared" si="19"/>
        <v>0.37029499999999999</v>
      </c>
      <c r="V62" s="10">
        <f t="shared" si="19"/>
        <v>0.28036499999999998</v>
      </c>
      <c r="W62" s="10">
        <f t="shared" si="19"/>
        <v>0.34547499999999998</v>
      </c>
      <c r="X62" s="10">
        <f t="shared" si="19"/>
        <v>0.35091</v>
      </c>
      <c r="Y62" s="10">
        <f t="shared" si="19"/>
        <v>0.41721200000000003</v>
      </c>
      <c r="Z62" s="10">
        <f t="shared" si="19"/>
        <v>0.29158400000000001</v>
      </c>
      <c r="AA62" s="10">
        <f t="shared" si="19"/>
        <v>0.34309600000000001</v>
      </c>
      <c r="AB62" s="10">
        <f t="shared" si="19"/>
        <v>0.29974400000000001</v>
      </c>
      <c r="AC62" s="10">
        <f t="shared" si="19"/>
        <v>0.22323999999999999</v>
      </c>
      <c r="AD62" s="10">
        <f t="shared" si="19"/>
        <v>0.26930999999999999</v>
      </c>
      <c r="AE62" s="10">
        <f t="shared" si="19"/>
        <v>0.28358699999999998</v>
      </c>
      <c r="AF62" s="10">
        <f t="shared" si="19"/>
        <v>0.31775799999999998</v>
      </c>
      <c r="AG62" s="10">
        <f t="shared" si="19"/>
        <v>0.24584700000000001</v>
      </c>
      <c r="AH62" s="10">
        <f t="shared" si="19"/>
        <v>0.162713</v>
      </c>
      <c r="AI62" s="27">
        <f>AI66</f>
        <v>0.19909199999999999</v>
      </c>
      <c r="AJ62" s="27">
        <f>AJ66</f>
        <v>0.19348099999999999</v>
      </c>
      <c r="AK62" s="27">
        <f>AK66</f>
        <v>0.12531200000000001</v>
      </c>
      <c r="AL62" s="27">
        <f>AL66</f>
        <v>5.7312000000000002E-2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0.1911998558822309</v>
      </c>
      <c r="F63" s="15">
        <f t="shared" si="20"/>
        <v>-0.35652783698846674</v>
      </c>
      <c r="G63" s="15">
        <f t="shared" si="20"/>
        <v>-0.38170741829239302</v>
      </c>
      <c r="H63" s="15">
        <f t="shared" si="20"/>
        <v>-0.41648950618914132</v>
      </c>
      <c r="I63" s="15">
        <f t="shared" si="20"/>
        <v>-0.45939283787505519</v>
      </c>
      <c r="J63" s="15">
        <f t="shared" si="20"/>
        <v>-0.57306902939323401</v>
      </c>
      <c r="K63" s="15">
        <f t="shared" si="20"/>
        <v>-0.70102353797805028</v>
      </c>
      <c r="L63" s="15">
        <f t="shared" si="20"/>
        <v>-0.70061985731586318</v>
      </c>
      <c r="M63" s="15">
        <f t="shared" si="20"/>
        <v>-0.77974079551499464</v>
      </c>
      <c r="N63" s="15">
        <f t="shared" si="20"/>
        <v>-0.84893288714673232</v>
      </c>
      <c r="O63" s="15">
        <f t="shared" si="20"/>
        <v>-0.87707310769973712</v>
      </c>
      <c r="P63" s="15">
        <f t="shared" si="20"/>
        <v>-0.85350353314897331</v>
      </c>
      <c r="Q63" s="15">
        <f t="shared" si="20"/>
        <v>-0.85222458226596898</v>
      </c>
      <c r="R63" s="15">
        <f t="shared" si="20"/>
        <v>-0.85390957175895366</v>
      </c>
      <c r="S63" s="20">
        <f t="shared" si="20"/>
        <v>-0.83082337650578542</v>
      </c>
      <c r="T63" s="15">
        <f t="shared" si="20"/>
        <v>-0.77197890296950511</v>
      </c>
      <c r="U63" s="15">
        <f t="shared" si="20"/>
        <v>-0.82537274438714103</v>
      </c>
      <c r="V63" s="15">
        <f t="shared" si="20"/>
        <v>-0.86778279339472797</v>
      </c>
      <c r="W63" s="15">
        <f t="shared" si="20"/>
        <v>-0.83707759723233521</v>
      </c>
      <c r="X63" s="15">
        <f t="shared" si="20"/>
        <v>-0.83451450798118165</v>
      </c>
      <c r="Y63" s="15">
        <f t="shared" si="20"/>
        <v>-0.80324717706490201</v>
      </c>
      <c r="Z63" s="15">
        <f t="shared" si="20"/>
        <v>-0.86249203013645914</v>
      </c>
      <c r="AA63" s="15">
        <f t="shared" si="20"/>
        <v>-0.83819950879231564</v>
      </c>
      <c r="AB63" s="15">
        <f t="shared" si="20"/>
        <v>-0.85864385933803911</v>
      </c>
      <c r="AC63" s="15">
        <f t="shared" si="20"/>
        <v>-0.89472234693146102</v>
      </c>
      <c r="AD63" s="15">
        <f t="shared" si="20"/>
        <v>-0.87299621596538157</v>
      </c>
      <c r="AE63" s="15">
        <f t="shared" si="20"/>
        <v>-0.86626333183682247</v>
      </c>
      <c r="AF63" s="15">
        <f t="shared" si="20"/>
        <v>-0.8501486450288801</v>
      </c>
      <c r="AG63" s="15">
        <f t="shared" si="20"/>
        <v>-0.8840611217795149</v>
      </c>
      <c r="AH63" s="15">
        <f t="shared" si="20"/>
        <v>-0.92326624814665303</v>
      </c>
      <c r="AI63" s="21">
        <f t="shared" si="20"/>
        <v>-0.90611029159325585</v>
      </c>
      <c r="AJ63" s="21">
        <f t="shared" si="20"/>
        <v>-0.90875638060672825</v>
      </c>
      <c r="AK63" s="21">
        <f t="shared" si="20"/>
        <v>-0.94090416922896991</v>
      </c>
      <c r="AL63" s="21">
        <f t="shared" si="20"/>
        <v>-0.9729722592158031</v>
      </c>
    </row>
    <row r="64" spans="1:38" x14ac:dyDescent="0.4">
      <c r="A64" s="16" t="s">
        <v>27</v>
      </c>
      <c r="D64" s="10"/>
      <c r="E64" s="17">
        <f t="shared" ref="E64:AH64" si="21">(E62-D62)/D62</f>
        <v>0.1911998558822309</v>
      </c>
      <c r="F64" s="17">
        <f t="shared" si="21"/>
        <v>-0.45981175213040765</v>
      </c>
      <c r="G64" s="17">
        <f t="shared" si="21"/>
        <v>-3.9130801223913977E-2</v>
      </c>
      <c r="H64" s="17">
        <f t="shared" si="21"/>
        <v>-5.6255062612407168E-2</v>
      </c>
      <c r="I64" s="17">
        <f t="shared" si="21"/>
        <v>-7.3526238415552364E-2</v>
      </c>
      <c r="J64" s="17">
        <f t="shared" si="21"/>
        <v>-0.21027503792468438</v>
      </c>
      <c r="K64" s="17">
        <f t="shared" si="21"/>
        <v>-0.29970772184309774</v>
      </c>
      <c r="L64" s="17">
        <f t="shared" si="21"/>
        <v>1.3502088407131626E-3</v>
      </c>
      <c r="M64" s="17">
        <f t="shared" si="21"/>
        <v>-0.26428251883962994</v>
      </c>
      <c r="N64" s="17">
        <f t="shared" si="21"/>
        <v>-0.31413938769786126</v>
      </c>
      <c r="O64" s="17">
        <f t="shared" si="21"/>
        <v>-0.18627628490085418</v>
      </c>
      <c r="P64" s="17">
        <f t="shared" si="21"/>
        <v>0.19173652005447606</v>
      </c>
      <c r="Q64" s="17">
        <f t="shared" si="21"/>
        <v>8.7302507049872129E-3</v>
      </c>
      <c r="R64" s="17">
        <f t="shared" si="21"/>
        <v>-1.1402366637307242E-2</v>
      </c>
      <c r="S64" s="17">
        <f t="shared" si="21"/>
        <v>0.15802674775568706</v>
      </c>
      <c r="T64" s="17">
        <f t="shared" si="21"/>
        <v>0.34782863211767961</v>
      </c>
      <c r="U64" s="17">
        <f t="shared" si="21"/>
        <v>-0.23416184779821148</v>
      </c>
      <c r="V64" s="17">
        <f t="shared" si="21"/>
        <v>-0.24286042209589656</v>
      </c>
      <c r="W64" s="17">
        <f t="shared" si="21"/>
        <v>0.23223298200559986</v>
      </c>
      <c r="X64" s="17">
        <f t="shared" si="21"/>
        <v>1.573196323901881E-2</v>
      </c>
      <c r="Y64" s="17">
        <f t="shared" si="21"/>
        <v>0.18894303382633731</v>
      </c>
      <c r="Z64" s="17">
        <f t="shared" si="21"/>
        <v>-0.30111310317057038</v>
      </c>
      <c r="AA64" s="17">
        <f t="shared" si="21"/>
        <v>0.17666264266900791</v>
      </c>
      <c r="AB64" s="17">
        <f t="shared" si="21"/>
        <v>-0.12635530580362347</v>
      </c>
      <c r="AC64" s="17">
        <f t="shared" si="21"/>
        <v>-0.25523113056474861</v>
      </c>
      <c r="AD64" s="17">
        <f t="shared" si="21"/>
        <v>0.20636982619602223</v>
      </c>
      <c r="AE64" s="17">
        <f t="shared" si="21"/>
        <v>5.3013256098919402E-2</v>
      </c>
      <c r="AF64" s="17">
        <f t="shared" si="21"/>
        <v>0.12049565036479108</v>
      </c>
      <c r="AG64" s="17">
        <f t="shared" si="21"/>
        <v>-0.22630744151209403</v>
      </c>
      <c r="AH64" s="22">
        <f t="shared" si="21"/>
        <v>-0.33815340435311397</v>
      </c>
      <c r="AI64" s="23">
        <f>(AI62-AH62)/AH62</f>
        <v>0.22357771044722916</v>
      </c>
      <c r="AJ64" s="23">
        <f>(AJ62-AI62)/AI62</f>
        <v>-2.8182950595704526E-2</v>
      </c>
      <c r="AK64" s="23">
        <f>(AK62-AJ62)/AJ62</f>
        <v>-0.35232916927243496</v>
      </c>
      <c r="AL64" s="23">
        <f>(AL62-AK62)/AK62</f>
        <v>-0.54264555669050052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2.1204879999999999</v>
      </c>
      <c r="E66" s="2">
        <v>2.525925</v>
      </c>
      <c r="F66" s="2">
        <v>1.3644750000000001</v>
      </c>
      <c r="G66" s="2">
        <v>1.3110820000000001</v>
      </c>
      <c r="H66" s="2">
        <v>1.2373270000000001</v>
      </c>
      <c r="I66" s="2">
        <v>1.1463509999999999</v>
      </c>
      <c r="J66" s="2">
        <v>0.90530200000000005</v>
      </c>
      <c r="K66" s="2">
        <v>0.63397599999999998</v>
      </c>
      <c r="L66" s="2">
        <v>0.63483199999999995</v>
      </c>
      <c r="M66" s="2">
        <v>0.467057</v>
      </c>
      <c r="N66" s="2">
        <v>0.32033600000000001</v>
      </c>
      <c r="O66" s="2">
        <v>0.26066499999999998</v>
      </c>
      <c r="P66" s="2">
        <v>0.31064399999999998</v>
      </c>
      <c r="Q66" s="2">
        <v>0.31335600000000002</v>
      </c>
      <c r="R66" s="2">
        <v>0.30978299999999998</v>
      </c>
      <c r="S66" s="2">
        <v>0.35873699999999997</v>
      </c>
      <c r="T66" s="2">
        <v>0.483516</v>
      </c>
      <c r="U66" s="2">
        <v>0.37029499999999999</v>
      </c>
      <c r="V66" s="2">
        <v>0.28036499999999998</v>
      </c>
      <c r="W66" s="2">
        <v>0.34547499999999998</v>
      </c>
      <c r="X66" s="2">
        <v>0.35091</v>
      </c>
      <c r="Y66" s="2">
        <v>0.41721200000000003</v>
      </c>
      <c r="Z66" s="2">
        <v>0.29158400000000001</v>
      </c>
      <c r="AA66" s="2">
        <v>0.34309600000000001</v>
      </c>
      <c r="AB66" s="2">
        <v>0.29974400000000001</v>
      </c>
      <c r="AC66" s="2">
        <v>0.22323999999999999</v>
      </c>
      <c r="AD66" s="2">
        <v>0.26930999999999999</v>
      </c>
      <c r="AE66" s="2">
        <v>0.28358699999999998</v>
      </c>
      <c r="AF66" s="2">
        <v>0.31775799999999998</v>
      </c>
      <c r="AG66" s="2">
        <v>0.24584700000000001</v>
      </c>
      <c r="AH66" s="2">
        <v>0.162713</v>
      </c>
      <c r="AI66" s="28">
        <v>0.19909199999999999</v>
      </c>
      <c r="AJ66" s="2">
        <v>0.19348099999999999</v>
      </c>
      <c r="AK66" s="2">
        <v>0.12531200000000001</v>
      </c>
      <c r="AL66" s="2">
        <v>5.7312000000000002E-2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0.26469900000000002</v>
      </c>
      <c r="E69" s="10">
        <f t="shared" si="22"/>
        <v>0.277617</v>
      </c>
      <c r="F69" s="10">
        <f t="shared" si="22"/>
        <v>3.4176999999999999E-2</v>
      </c>
      <c r="G69" s="10">
        <f t="shared" si="22"/>
        <v>2.9929999999999998E-2</v>
      </c>
      <c r="H69" s="10">
        <f t="shared" si="22"/>
        <v>2.1433000000000001E-2</v>
      </c>
      <c r="I69" s="10">
        <f t="shared" si="22"/>
        <v>8.5079999999999999E-3</v>
      </c>
      <c r="J69" s="10">
        <f t="shared" si="22"/>
        <v>1.7179E-2</v>
      </c>
      <c r="K69" s="10">
        <f t="shared" si="22"/>
        <v>8.5109999999999995E-3</v>
      </c>
      <c r="L69" s="10">
        <f t="shared" si="22"/>
        <v>8.5140000000000007E-3</v>
      </c>
      <c r="M69" s="10">
        <f t="shared" si="22"/>
        <v>4.2649999999999997E-3</v>
      </c>
      <c r="N69" s="10">
        <f t="shared" si="22"/>
        <v>2.385E-3</v>
      </c>
      <c r="O69" s="10">
        <f t="shared" si="22"/>
        <v>2.2169999999999998E-3</v>
      </c>
      <c r="P69" s="10">
        <f t="shared" si="22"/>
        <v>2.2179999999999999E-3</v>
      </c>
      <c r="Q69" s="10">
        <f t="shared" si="22"/>
        <v>5.96E-3</v>
      </c>
      <c r="R69" s="10">
        <f t="shared" si="22"/>
        <v>4.7660000000000003E-3</v>
      </c>
      <c r="S69" s="10">
        <f t="shared" si="22"/>
        <v>6.633E-3</v>
      </c>
      <c r="T69" s="10">
        <f t="shared" si="22"/>
        <v>9.0130000000000002E-3</v>
      </c>
      <c r="U69" s="10">
        <f t="shared" si="22"/>
        <v>5.1050000000000002E-3</v>
      </c>
      <c r="V69" s="10">
        <f t="shared" si="22"/>
        <v>3.7450000000000001E-3</v>
      </c>
      <c r="W69" s="10">
        <f t="shared" si="22"/>
        <v>3.0660000000000001E-3</v>
      </c>
      <c r="X69" s="10">
        <f t="shared" si="22"/>
        <v>5.104E-3</v>
      </c>
      <c r="Y69" s="10">
        <f t="shared" si="22"/>
        <v>7.3150000000000003E-3</v>
      </c>
      <c r="Z69" s="10">
        <f t="shared" si="22"/>
        <v>6.1250000000000002E-3</v>
      </c>
      <c r="AA69" s="10">
        <f t="shared" si="22"/>
        <v>9.5250000000000005E-3</v>
      </c>
      <c r="AB69" s="10">
        <f t="shared" si="22"/>
        <v>1.7174999999999999E-2</v>
      </c>
      <c r="AC69" s="10">
        <f t="shared" si="22"/>
        <v>1.6833999999999998E-2</v>
      </c>
      <c r="AD69" s="10">
        <f t="shared" si="22"/>
        <v>1.8534999999999999E-2</v>
      </c>
      <c r="AE69" s="10">
        <f t="shared" si="22"/>
        <v>1.8706E-2</v>
      </c>
      <c r="AF69" s="10">
        <f t="shared" si="22"/>
        <v>2.0236000000000001E-2</v>
      </c>
      <c r="AG69" s="10">
        <f t="shared" si="22"/>
        <v>1.5816E-2</v>
      </c>
      <c r="AH69" s="10">
        <f t="shared" si="22"/>
        <v>9.3570000000000007E-3</v>
      </c>
      <c r="AI69" s="27">
        <f t="shared" si="22"/>
        <v>7.9970000000000006E-3</v>
      </c>
      <c r="AJ69" s="27">
        <f t="shared" si="22"/>
        <v>1.5476999999999999E-2</v>
      </c>
      <c r="AK69" s="27">
        <f t="shared" si="22"/>
        <v>3.9170000000000003E-3</v>
      </c>
      <c r="AL69" s="27">
        <f t="shared" si="22"/>
        <v>4.7670000000000004E-3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4.8802602200990503E-2</v>
      </c>
      <c r="F70" s="15">
        <f t="shared" si="23"/>
        <v>-0.87088353186071721</v>
      </c>
      <c r="G70" s="15">
        <f t="shared" si="23"/>
        <v>-0.88692817124356338</v>
      </c>
      <c r="H70" s="15">
        <f t="shared" si="23"/>
        <v>-0.91902878363726348</v>
      </c>
      <c r="I70" s="15">
        <f t="shared" si="23"/>
        <v>-0.96785783097027178</v>
      </c>
      <c r="J70" s="15">
        <f t="shared" si="23"/>
        <v>-0.93509986815212753</v>
      </c>
      <c r="K70" s="15">
        <f t="shared" si="23"/>
        <v>-0.96784649734226424</v>
      </c>
      <c r="L70" s="15">
        <f t="shared" si="23"/>
        <v>-0.96783516371425649</v>
      </c>
      <c r="M70" s="15">
        <f t="shared" si="23"/>
        <v>-0.98388735884910783</v>
      </c>
      <c r="N70" s="15">
        <f t="shared" si="23"/>
        <v>-0.99098976573390896</v>
      </c>
      <c r="O70" s="15">
        <f t="shared" si="23"/>
        <v>-0.99162444890233803</v>
      </c>
      <c r="P70" s="15">
        <f t="shared" si="23"/>
        <v>-0.99162067102633555</v>
      </c>
      <c r="Q70" s="15">
        <f t="shared" si="23"/>
        <v>-0.97748385902477897</v>
      </c>
      <c r="R70" s="15">
        <f t="shared" si="23"/>
        <v>-0.98199464297182837</v>
      </c>
      <c r="S70" s="20">
        <f t="shared" si="23"/>
        <v>-0.97494134847506031</v>
      </c>
      <c r="T70" s="15">
        <f t="shared" si="23"/>
        <v>-0.9659500035889822</v>
      </c>
      <c r="U70" s="15">
        <f t="shared" si="23"/>
        <v>-0.98071394300696257</v>
      </c>
      <c r="V70" s="15">
        <f t="shared" si="23"/>
        <v>-0.98585185437043588</v>
      </c>
      <c r="W70" s="15">
        <f t="shared" si="23"/>
        <v>-0.98841703217616983</v>
      </c>
      <c r="X70" s="15">
        <f t="shared" si="23"/>
        <v>-0.98071772088296516</v>
      </c>
      <c r="Y70" s="15">
        <f t="shared" si="23"/>
        <v>-0.9723648370413186</v>
      </c>
      <c r="Z70" s="15">
        <f t="shared" si="23"/>
        <v>-0.97686050948435776</v>
      </c>
      <c r="AA70" s="15">
        <f t="shared" si="23"/>
        <v>-0.96401573107567462</v>
      </c>
      <c r="AB70" s="15">
        <f t="shared" si="23"/>
        <v>-0.93511497965613777</v>
      </c>
      <c r="AC70" s="15">
        <f t="shared" si="23"/>
        <v>-0.93640323537300862</v>
      </c>
      <c r="AD70" s="15">
        <f t="shared" si="23"/>
        <v>-0.92997706829266447</v>
      </c>
      <c r="AE70" s="15">
        <f t="shared" si="23"/>
        <v>-0.92933105149622774</v>
      </c>
      <c r="AF70" s="15">
        <f t="shared" si="23"/>
        <v>-0.92355090121232042</v>
      </c>
      <c r="AG70" s="15">
        <f t="shared" si="23"/>
        <v>-0.94024911314360837</v>
      </c>
      <c r="AH70" s="15">
        <f t="shared" si="23"/>
        <v>-0.96465041424410369</v>
      </c>
      <c r="AI70" s="21">
        <f t="shared" si="23"/>
        <v>-0.969788325607577</v>
      </c>
      <c r="AJ70" s="21">
        <f t="shared" si="23"/>
        <v>-0.94152981310847417</v>
      </c>
      <c r="AK70" s="21">
        <f t="shared" si="23"/>
        <v>-0.98520205969799657</v>
      </c>
      <c r="AL70" s="21">
        <f t="shared" si="23"/>
        <v>-0.98199086509582578</v>
      </c>
    </row>
    <row r="71" spans="1:38" x14ac:dyDescent="0.4">
      <c r="A71" s="16" t="s">
        <v>27</v>
      </c>
      <c r="D71" s="10"/>
      <c r="E71" s="17">
        <f t="shared" ref="E71:AL71" si="24">(E69-D69)/D69</f>
        <v>4.8802602200990503E-2</v>
      </c>
      <c r="F71" s="17">
        <f t="shared" si="24"/>
        <v>-0.87689154482614529</v>
      </c>
      <c r="G71" s="17">
        <f t="shared" si="24"/>
        <v>-0.12426485648242973</v>
      </c>
      <c r="H71" s="17">
        <f t="shared" si="24"/>
        <v>-0.28389575676578677</v>
      </c>
      <c r="I71" s="17">
        <f t="shared" si="24"/>
        <v>-0.60304203797881772</v>
      </c>
      <c r="J71" s="17">
        <f t="shared" si="24"/>
        <v>1.0191584391161259</v>
      </c>
      <c r="K71" s="17">
        <f t="shared" si="24"/>
        <v>-0.50456953256883408</v>
      </c>
      <c r="L71" s="17">
        <f t="shared" si="24"/>
        <v>3.5248501938682476E-4</v>
      </c>
      <c r="M71" s="17">
        <f t="shared" si="24"/>
        <v>-0.49906037115339447</v>
      </c>
      <c r="N71" s="17">
        <f t="shared" si="24"/>
        <v>-0.44079718640093785</v>
      </c>
      <c r="O71" s="17">
        <f t="shared" si="24"/>
        <v>-7.0440251572327126E-2</v>
      </c>
      <c r="P71" s="17">
        <f t="shared" si="24"/>
        <v>4.5105999097886008E-4</v>
      </c>
      <c r="Q71" s="17">
        <f t="shared" si="24"/>
        <v>1.6871055004508568</v>
      </c>
      <c r="R71" s="17">
        <f t="shared" si="24"/>
        <v>-0.20033557046979861</v>
      </c>
      <c r="S71" s="17">
        <f t="shared" si="24"/>
        <v>0.39173310952580775</v>
      </c>
      <c r="T71" s="17">
        <f t="shared" si="24"/>
        <v>0.35881200060304541</v>
      </c>
      <c r="U71" s="17">
        <f t="shared" si="24"/>
        <v>-0.4335959170087651</v>
      </c>
      <c r="V71" s="17">
        <f t="shared" si="24"/>
        <v>-0.26640548481880511</v>
      </c>
      <c r="W71" s="17">
        <f t="shared" si="24"/>
        <v>-0.18130841121495325</v>
      </c>
      <c r="X71" s="17">
        <f t="shared" si="24"/>
        <v>0.66470971950423996</v>
      </c>
      <c r="Y71" s="17">
        <f t="shared" si="24"/>
        <v>0.43318965517241387</v>
      </c>
      <c r="Z71" s="17">
        <f t="shared" si="24"/>
        <v>-0.16267942583732059</v>
      </c>
      <c r="AA71" s="17">
        <f t="shared" si="24"/>
        <v>0.55510204081632653</v>
      </c>
      <c r="AB71" s="17">
        <f t="shared" si="24"/>
        <v>0.80314960629921239</v>
      </c>
      <c r="AC71" s="17">
        <f t="shared" si="24"/>
        <v>-1.9854439592430918E-2</v>
      </c>
      <c r="AD71" s="17">
        <f t="shared" si="24"/>
        <v>0.10104550314839024</v>
      </c>
      <c r="AE71" s="17">
        <f t="shared" si="24"/>
        <v>9.2257890477475592E-3</v>
      </c>
      <c r="AF71" s="17">
        <f t="shared" si="24"/>
        <v>8.1791938415481671E-2</v>
      </c>
      <c r="AG71" s="17">
        <f t="shared" si="24"/>
        <v>-0.21842261316465705</v>
      </c>
      <c r="AH71" s="22">
        <f t="shared" si="24"/>
        <v>-0.40838391502276172</v>
      </c>
      <c r="AI71" s="23">
        <f t="shared" si="24"/>
        <v>-0.14534573046916746</v>
      </c>
      <c r="AJ71" s="23">
        <f t="shared" si="24"/>
        <v>0.93535075653369992</v>
      </c>
      <c r="AK71" s="23">
        <f t="shared" si="24"/>
        <v>-0.74691477676552298</v>
      </c>
      <c r="AL71" s="23">
        <f t="shared" si="24"/>
        <v>0.21700280827163645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0.26469900000000002</v>
      </c>
      <c r="E73" s="2">
        <v>0.277617</v>
      </c>
      <c r="F73" s="2">
        <v>3.4176999999999999E-2</v>
      </c>
      <c r="G73" s="2">
        <v>2.9929999999999998E-2</v>
      </c>
      <c r="H73" s="2">
        <v>2.1433000000000001E-2</v>
      </c>
      <c r="I73" s="2">
        <v>8.5079999999999999E-3</v>
      </c>
      <c r="J73" s="2">
        <v>1.7179E-2</v>
      </c>
      <c r="K73" s="2">
        <v>8.5109999999999995E-3</v>
      </c>
      <c r="L73" s="2">
        <v>8.5140000000000007E-3</v>
      </c>
      <c r="M73" s="2">
        <v>4.2649999999999997E-3</v>
      </c>
      <c r="N73" s="2">
        <v>2.385E-3</v>
      </c>
      <c r="O73" s="2">
        <v>2.2169999999999998E-3</v>
      </c>
      <c r="P73" s="2">
        <v>2.2179999999999999E-3</v>
      </c>
      <c r="Q73" s="2">
        <v>5.96E-3</v>
      </c>
      <c r="R73" s="2">
        <v>4.7660000000000003E-3</v>
      </c>
      <c r="S73" s="2">
        <v>6.633E-3</v>
      </c>
      <c r="T73" s="2">
        <v>9.0130000000000002E-3</v>
      </c>
      <c r="U73" s="2">
        <v>5.1050000000000002E-3</v>
      </c>
      <c r="V73" s="2">
        <v>3.7450000000000001E-3</v>
      </c>
      <c r="W73" s="2">
        <v>3.0660000000000001E-3</v>
      </c>
      <c r="X73" s="2">
        <v>5.104E-3</v>
      </c>
      <c r="Y73" s="2">
        <v>7.3150000000000003E-3</v>
      </c>
      <c r="Z73" s="2">
        <v>6.1250000000000002E-3</v>
      </c>
      <c r="AA73" s="2">
        <v>9.5250000000000005E-3</v>
      </c>
      <c r="AB73" s="2">
        <v>1.7174999999999999E-2</v>
      </c>
      <c r="AC73" s="2">
        <v>1.6833999999999998E-2</v>
      </c>
      <c r="AD73" s="2">
        <v>1.8534999999999999E-2</v>
      </c>
      <c r="AE73" s="2">
        <v>1.8706E-2</v>
      </c>
      <c r="AF73" s="2">
        <v>2.0236000000000001E-2</v>
      </c>
      <c r="AG73" s="2">
        <v>1.5816E-2</v>
      </c>
      <c r="AH73" s="2">
        <v>9.3570000000000007E-3</v>
      </c>
      <c r="AI73" s="28">
        <v>7.9970000000000006E-3</v>
      </c>
      <c r="AJ73" s="2">
        <v>1.5476999999999999E-2</v>
      </c>
      <c r="AK73" s="2">
        <v>3.9170000000000003E-3</v>
      </c>
      <c r="AL73" s="2">
        <v>4.7670000000000004E-3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6" t="s">
        <v>69</v>
      </c>
      <c r="B79" s="6"/>
      <c r="C79" s="6"/>
    </row>
    <row r="80" spans="1:38" x14ac:dyDescent="0.4">
      <c r="A80" s="6" t="s">
        <v>70</v>
      </c>
      <c r="B80" s="6"/>
      <c r="C80" s="6"/>
    </row>
    <row r="81" spans="1:35" x14ac:dyDescent="0.4">
      <c r="A81" s="6" t="s">
        <v>71</v>
      </c>
      <c r="B81" s="6"/>
      <c r="C81" s="6"/>
    </row>
    <row r="82" spans="1:35" x14ac:dyDescent="0.4">
      <c r="A82" s="6" t="s">
        <v>72</v>
      </c>
      <c r="B82" s="6"/>
      <c r="C82" s="6"/>
    </row>
    <row r="83" spans="1:35" hidden="1" x14ac:dyDescent="0.4">
      <c r="A83" s="2" t="s">
        <v>36</v>
      </c>
      <c r="D83" s="10">
        <f t="shared" ref="D83:AI83" si="25">D96</f>
        <v>0</v>
      </c>
      <c r="E83" s="10">
        <f t="shared" si="25"/>
        <v>0</v>
      </c>
      <c r="F83" s="10">
        <f t="shared" si="25"/>
        <v>0</v>
      </c>
      <c r="G83" s="10">
        <f t="shared" si="25"/>
        <v>0</v>
      </c>
      <c r="H83" s="10">
        <f t="shared" si="25"/>
        <v>0</v>
      </c>
      <c r="I83" s="10">
        <f t="shared" si="25"/>
        <v>0</v>
      </c>
      <c r="J83" s="10">
        <f t="shared" si="25"/>
        <v>0</v>
      </c>
      <c r="K83" s="10">
        <f t="shared" si="25"/>
        <v>0</v>
      </c>
      <c r="L83" s="10">
        <f t="shared" si="25"/>
        <v>0</v>
      </c>
      <c r="M83" s="10">
        <f t="shared" si="25"/>
        <v>0</v>
      </c>
      <c r="N83" s="10">
        <f t="shared" si="25"/>
        <v>0</v>
      </c>
      <c r="O83" s="10">
        <f t="shared" si="25"/>
        <v>0</v>
      </c>
      <c r="P83" s="10">
        <f t="shared" si="25"/>
        <v>0</v>
      </c>
      <c r="Q83" s="10">
        <f t="shared" si="25"/>
        <v>0</v>
      </c>
      <c r="R83" s="10">
        <f t="shared" si="25"/>
        <v>0</v>
      </c>
      <c r="S83" s="10">
        <f t="shared" si="25"/>
        <v>0</v>
      </c>
      <c r="T83" s="10">
        <f t="shared" si="25"/>
        <v>0</v>
      </c>
      <c r="U83" s="10">
        <f t="shared" si="25"/>
        <v>0</v>
      </c>
      <c r="V83" s="10">
        <f t="shared" si="25"/>
        <v>0</v>
      </c>
      <c r="W83" s="10">
        <f t="shared" si="25"/>
        <v>0</v>
      </c>
      <c r="X83" s="10">
        <f t="shared" si="25"/>
        <v>0</v>
      </c>
      <c r="Y83" s="10">
        <f t="shared" si="25"/>
        <v>0</v>
      </c>
      <c r="Z83" s="10">
        <f t="shared" si="25"/>
        <v>0</v>
      </c>
      <c r="AA83" s="10">
        <f t="shared" si="25"/>
        <v>0</v>
      </c>
      <c r="AB83" s="10">
        <f t="shared" si="25"/>
        <v>0</v>
      </c>
      <c r="AC83" s="10">
        <f t="shared" si="25"/>
        <v>0</v>
      </c>
      <c r="AD83" s="10">
        <f t="shared" si="25"/>
        <v>0</v>
      </c>
      <c r="AE83" s="10">
        <f t="shared" si="25"/>
        <v>0</v>
      </c>
      <c r="AF83" s="10">
        <f t="shared" si="25"/>
        <v>0</v>
      </c>
      <c r="AG83" s="10">
        <f t="shared" si="25"/>
        <v>0</v>
      </c>
      <c r="AH83" s="10">
        <f t="shared" si="25"/>
        <v>0</v>
      </c>
      <c r="AI83" s="10">
        <f t="shared" si="25"/>
        <v>0</v>
      </c>
    </row>
    <row r="84" spans="1:35" hidden="1" x14ac:dyDescent="0.4">
      <c r="A84" s="14" t="s">
        <v>26</v>
      </c>
      <c r="B84" s="14"/>
      <c r="C84" s="14"/>
      <c r="D84" s="14"/>
      <c r="E84" s="15" t="e">
        <f t="shared" ref="E84:AI84" si="26">(E83-$D83)/$D83</f>
        <v>#DIV/0!</v>
      </c>
      <c r="F84" s="15" t="e">
        <f t="shared" si="26"/>
        <v>#DIV/0!</v>
      </c>
      <c r="G84" s="15" t="e">
        <f t="shared" si="26"/>
        <v>#DIV/0!</v>
      </c>
      <c r="H84" s="15" t="e">
        <f t="shared" si="26"/>
        <v>#DIV/0!</v>
      </c>
      <c r="I84" s="15" t="e">
        <f t="shared" si="26"/>
        <v>#DIV/0!</v>
      </c>
      <c r="J84" s="15" t="e">
        <f t="shared" si="26"/>
        <v>#DIV/0!</v>
      </c>
      <c r="K84" s="15" t="e">
        <f t="shared" si="26"/>
        <v>#DIV/0!</v>
      </c>
      <c r="L84" s="15" t="e">
        <f t="shared" si="26"/>
        <v>#DIV/0!</v>
      </c>
      <c r="M84" s="15" t="e">
        <f t="shared" si="26"/>
        <v>#DIV/0!</v>
      </c>
      <c r="N84" s="15" t="e">
        <f t="shared" si="26"/>
        <v>#DIV/0!</v>
      </c>
      <c r="O84" s="15" t="e">
        <f t="shared" si="26"/>
        <v>#DIV/0!</v>
      </c>
      <c r="P84" s="15" t="e">
        <f t="shared" si="26"/>
        <v>#DIV/0!</v>
      </c>
      <c r="Q84" s="15" t="e">
        <f t="shared" si="26"/>
        <v>#DIV/0!</v>
      </c>
      <c r="R84" s="15" t="e">
        <f t="shared" si="26"/>
        <v>#DIV/0!</v>
      </c>
      <c r="S84" s="20" t="e">
        <f t="shared" si="26"/>
        <v>#DIV/0!</v>
      </c>
      <c r="T84" s="15" t="e">
        <f t="shared" si="26"/>
        <v>#DIV/0!</v>
      </c>
      <c r="U84" s="15" t="e">
        <f t="shared" si="26"/>
        <v>#DIV/0!</v>
      </c>
      <c r="V84" s="15" t="e">
        <f t="shared" si="26"/>
        <v>#DIV/0!</v>
      </c>
      <c r="W84" s="15" t="e">
        <f t="shared" si="26"/>
        <v>#DIV/0!</v>
      </c>
      <c r="X84" s="15" t="e">
        <f t="shared" si="26"/>
        <v>#DIV/0!</v>
      </c>
      <c r="Y84" s="15" t="e">
        <f t="shared" si="26"/>
        <v>#DIV/0!</v>
      </c>
      <c r="Z84" s="15" t="e">
        <f t="shared" si="26"/>
        <v>#DIV/0!</v>
      </c>
      <c r="AA84" s="15" t="e">
        <f t="shared" si="26"/>
        <v>#DIV/0!</v>
      </c>
      <c r="AB84" s="15" t="e">
        <f t="shared" si="26"/>
        <v>#DIV/0!</v>
      </c>
      <c r="AC84" s="15" t="e">
        <f t="shared" si="26"/>
        <v>#DIV/0!</v>
      </c>
      <c r="AD84" s="15" t="e">
        <f t="shared" si="26"/>
        <v>#DIV/0!</v>
      </c>
      <c r="AE84" s="15" t="e">
        <f t="shared" si="26"/>
        <v>#DIV/0!</v>
      </c>
      <c r="AF84" s="15" t="e">
        <f t="shared" si="26"/>
        <v>#DIV/0!</v>
      </c>
      <c r="AG84" s="15" t="e">
        <f t="shared" si="26"/>
        <v>#DIV/0!</v>
      </c>
      <c r="AH84" s="15" t="e">
        <f t="shared" si="26"/>
        <v>#DIV/0!</v>
      </c>
      <c r="AI84" s="21" t="e">
        <f t="shared" si="26"/>
        <v>#DIV/0!</v>
      </c>
    </row>
    <row r="85" spans="1:35" hidden="1" x14ac:dyDescent="0.4">
      <c r="A85" s="16" t="s">
        <v>27</v>
      </c>
      <c r="D85" s="10"/>
      <c r="E85" s="17" t="e">
        <f t="shared" ref="E85:AI85" si="27">(E83-D83)/D83</f>
        <v>#DIV/0!</v>
      </c>
      <c r="F85" s="17" t="e">
        <f t="shared" si="27"/>
        <v>#DIV/0!</v>
      </c>
      <c r="G85" s="17" t="e">
        <f t="shared" si="27"/>
        <v>#DIV/0!</v>
      </c>
      <c r="H85" s="17" t="e">
        <f t="shared" si="27"/>
        <v>#DIV/0!</v>
      </c>
      <c r="I85" s="17" t="e">
        <f t="shared" si="27"/>
        <v>#DIV/0!</v>
      </c>
      <c r="J85" s="17" t="e">
        <f t="shared" si="27"/>
        <v>#DIV/0!</v>
      </c>
      <c r="K85" s="17" t="e">
        <f t="shared" si="27"/>
        <v>#DIV/0!</v>
      </c>
      <c r="L85" s="17" t="e">
        <f t="shared" si="27"/>
        <v>#DIV/0!</v>
      </c>
      <c r="M85" s="17" t="e">
        <f t="shared" si="27"/>
        <v>#DIV/0!</v>
      </c>
      <c r="N85" s="17" t="e">
        <f t="shared" si="27"/>
        <v>#DIV/0!</v>
      </c>
      <c r="O85" s="17" t="e">
        <f t="shared" si="27"/>
        <v>#DIV/0!</v>
      </c>
      <c r="P85" s="17" t="e">
        <f t="shared" si="27"/>
        <v>#DIV/0!</v>
      </c>
      <c r="Q85" s="17" t="e">
        <f t="shared" si="27"/>
        <v>#DIV/0!</v>
      </c>
      <c r="R85" s="17" t="e">
        <f t="shared" si="27"/>
        <v>#DIV/0!</v>
      </c>
      <c r="S85" s="17" t="e">
        <f t="shared" si="27"/>
        <v>#DIV/0!</v>
      </c>
      <c r="T85" s="17" t="e">
        <f t="shared" si="27"/>
        <v>#DIV/0!</v>
      </c>
      <c r="U85" s="17" t="e">
        <f t="shared" si="27"/>
        <v>#DIV/0!</v>
      </c>
      <c r="V85" s="17" t="e">
        <f t="shared" si="27"/>
        <v>#DIV/0!</v>
      </c>
      <c r="W85" s="17" t="e">
        <f t="shared" si="27"/>
        <v>#DIV/0!</v>
      </c>
      <c r="X85" s="17" t="e">
        <f t="shared" si="27"/>
        <v>#DIV/0!</v>
      </c>
      <c r="Y85" s="17" t="e">
        <f t="shared" si="27"/>
        <v>#DIV/0!</v>
      </c>
      <c r="Z85" s="17" t="e">
        <f t="shared" si="27"/>
        <v>#DIV/0!</v>
      </c>
      <c r="AA85" s="17" t="e">
        <f t="shared" si="27"/>
        <v>#DIV/0!</v>
      </c>
      <c r="AB85" s="17" t="e">
        <f t="shared" si="27"/>
        <v>#DIV/0!</v>
      </c>
      <c r="AC85" s="17" t="e">
        <f t="shared" si="27"/>
        <v>#DIV/0!</v>
      </c>
      <c r="AD85" s="17" t="e">
        <f t="shared" si="27"/>
        <v>#DIV/0!</v>
      </c>
      <c r="AE85" s="17" t="e">
        <f t="shared" si="27"/>
        <v>#DIV/0!</v>
      </c>
      <c r="AF85" s="17" t="e">
        <f t="shared" si="27"/>
        <v>#DIV/0!</v>
      </c>
      <c r="AG85" s="17" t="e">
        <f t="shared" si="27"/>
        <v>#DIV/0!</v>
      </c>
      <c r="AH85" s="22" t="e">
        <f t="shared" si="27"/>
        <v>#DIV/0!</v>
      </c>
      <c r="AI85" s="23" t="e">
        <f t="shared" si="27"/>
        <v>#DIV/0!</v>
      </c>
    </row>
    <row r="86" spans="1:35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5" hidden="1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5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5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5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5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5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5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5" hidden="1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5" hidden="1" x14ac:dyDescent="0.4">
      <c r="A96" s="2" t="s">
        <v>36</v>
      </c>
      <c r="D96" s="10">
        <f t="shared" ref="D96:AI96" si="28">D100</f>
        <v>0</v>
      </c>
      <c r="E96" s="10">
        <f t="shared" si="28"/>
        <v>0</v>
      </c>
      <c r="F96" s="10">
        <f t="shared" si="28"/>
        <v>0</v>
      </c>
      <c r="G96" s="10">
        <f t="shared" si="28"/>
        <v>0</v>
      </c>
      <c r="H96" s="10">
        <f t="shared" si="28"/>
        <v>0</v>
      </c>
      <c r="I96" s="10">
        <f t="shared" si="28"/>
        <v>0</v>
      </c>
      <c r="J96" s="10">
        <f t="shared" si="28"/>
        <v>0</v>
      </c>
      <c r="K96" s="10">
        <f t="shared" si="28"/>
        <v>0</v>
      </c>
      <c r="L96" s="10">
        <f t="shared" si="28"/>
        <v>0</v>
      </c>
      <c r="M96" s="10">
        <f t="shared" si="28"/>
        <v>0</v>
      </c>
      <c r="N96" s="10">
        <f t="shared" si="28"/>
        <v>0</v>
      </c>
      <c r="O96" s="10">
        <f t="shared" si="28"/>
        <v>0</v>
      </c>
      <c r="P96" s="10">
        <f t="shared" si="28"/>
        <v>0</v>
      </c>
      <c r="Q96" s="10">
        <f t="shared" si="28"/>
        <v>0</v>
      </c>
      <c r="R96" s="10">
        <f t="shared" si="28"/>
        <v>0</v>
      </c>
      <c r="S96" s="10">
        <f t="shared" si="28"/>
        <v>0</v>
      </c>
      <c r="T96" s="10">
        <f t="shared" si="28"/>
        <v>0</v>
      </c>
      <c r="U96" s="10">
        <f t="shared" si="28"/>
        <v>0</v>
      </c>
      <c r="V96" s="10">
        <f t="shared" si="28"/>
        <v>0</v>
      </c>
      <c r="W96" s="10">
        <f t="shared" si="28"/>
        <v>0</v>
      </c>
      <c r="X96" s="10">
        <f t="shared" si="28"/>
        <v>0</v>
      </c>
      <c r="Y96" s="10">
        <f t="shared" si="28"/>
        <v>0</v>
      </c>
      <c r="Z96" s="10">
        <f t="shared" si="28"/>
        <v>0</v>
      </c>
      <c r="AA96" s="10">
        <f t="shared" si="28"/>
        <v>0</v>
      </c>
      <c r="AB96" s="10">
        <f t="shared" si="28"/>
        <v>0</v>
      </c>
      <c r="AC96" s="10">
        <f t="shared" si="28"/>
        <v>0</v>
      </c>
      <c r="AD96" s="10">
        <f t="shared" si="28"/>
        <v>0</v>
      </c>
      <c r="AE96" s="10">
        <f t="shared" si="28"/>
        <v>0</v>
      </c>
      <c r="AF96" s="10">
        <f t="shared" si="28"/>
        <v>0</v>
      </c>
      <c r="AG96" s="10">
        <f t="shared" si="28"/>
        <v>0</v>
      </c>
      <c r="AH96" s="10">
        <f t="shared" si="28"/>
        <v>0</v>
      </c>
      <c r="AI96" s="27">
        <f t="shared" si="28"/>
        <v>0</v>
      </c>
    </row>
    <row r="97" spans="1:35" hidden="1" x14ac:dyDescent="0.4">
      <c r="A97" s="14" t="s">
        <v>26</v>
      </c>
      <c r="B97" s="14"/>
      <c r="C97" s="14"/>
      <c r="D97" s="14"/>
      <c r="E97" s="15" t="e">
        <f t="shared" ref="E97:AI97" si="29">(E96-$D96)/$D96</f>
        <v>#DIV/0!</v>
      </c>
      <c r="F97" s="15" t="e">
        <f t="shared" si="29"/>
        <v>#DIV/0!</v>
      </c>
      <c r="G97" s="15" t="e">
        <f t="shared" si="29"/>
        <v>#DIV/0!</v>
      </c>
      <c r="H97" s="15" t="e">
        <f t="shared" si="29"/>
        <v>#DIV/0!</v>
      </c>
      <c r="I97" s="15" t="e">
        <f t="shared" si="29"/>
        <v>#DIV/0!</v>
      </c>
      <c r="J97" s="15" t="e">
        <f t="shared" si="29"/>
        <v>#DIV/0!</v>
      </c>
      <c r="K97" s="15" t="e">
        <f t="shared" si="29"/>
        <v>#DIV/0!</v>
      </c>
      <c r="L97" s="15" t="e">
        <f t="shared" si="29"/>
        <v>#DIV/0!</v>
      </c>
      <c r="M97" s="15" t="e">
        <f t="shared" si="29"/>
        <v>#DIV/0!</v>
      </c>
      <c r="N97" s="15" t="e">
        <f t="shared" si="29"/>
        <v>#DIV/0!</v>
      </c>
      <c r="O97" s="15" t="e">
        <f t="shared" si="29"/>
        <v>#DIV/0!</v>
      </c>
      <c r="P97" s="15" t="e">
        <f t="shared" si="29"/>
        <v>#DIV/0!</v>
      </c>
      <c r="Q97" s="15" t="e">
        <f t="shared" si="29"/>
        <v>#DIV/0!</v>
      </c>
      <c r="R97" s="15" t="e">
        <f t="shared" si="29"/>
        <v>#DIV/0!</v>
      </c>
      <c r="S97" s="20" t="e">
        <f t="shared" si="29"/>
        <v>#DIV/0!</v>
      </c>
      <c r="T97" s="15" t="e">
        <f t="shared" si="29"/>
        <v>#DIV/0!</v>
      </c>
      <c r="U97" s="15" t="e">
        <f t="shared" si="29"/>
        <v>#DIV/0!</v>
      </c>
      <c r="V97" s="15" t="e">
        <f t="shared" si="29"/>
        <v>#DIV/0!</v>
      </c>
      <c r="W97" s="15" t="e">
        <f t="shared" si="29"/>
        <v>#DIV/0!</v>
      </c>
      <c r="X97" s="15" t="e">
        <f t="shared" si="29"/>
        <v>#DIV/0!</v>
      </c>
      <c r="Y97" s="15" t="e">
        <f t="shared" si="29"/>
        <v>#DIV/0!</v>
      </c>
      <c r="Z97" s="15" t="e">
        <f t="shared" si="29"/>
        <v>#DIV/0!</v>
      </c>
      <c r="AA97" s="15" t="e">
        <f t="shared" si="29"/>
        <v>#DIV/0!</v>
      </c>
      <c r="AB97" s="15" t="e">
        <f t="shared" si="29"/>
        <v>#DIV/0!</v>
      </c>
      <c r="AC97" s="15" t="e">
        <f t="shared" si="29"/>
        <v>#DIV/0!</v>
      </c>
      <c r="AD97" s="15" t="e">
        <f t="shared" si="29"/>
        <v>#DIV/0!</v>
      </c>
      <c r="AE97" s="15" t="e">
        <f t="shared" si="29"/>
        <v>#DIV/0!</v>
      </c>
      <c r="AF97" s="15" t="e">
        <f t="shared" si="29"/>
        <v>#DIV/0!</v>
      </c>
      <c r="AG97" s="15" t="e">
        <f t="shared" si="29"/>
        <v>#DIV/0!</v>
      </c>
      <c r="AH97" s="15" t="e">
        <f t="shared" si="29"/>
        <v>#DIV/0!</v>
      </c>
      <c r="AI97" s="21" t="e">
        <f t="shared" si="29"/>
        <v>#DIV/0!</v>
      </c>
    </row>
    <row r="98" spans="1:35" hidden="1" x14ac:dyDescent="0.4">
      <c r="A98" s="16" t="s">
        <v>27</v>
      </c>
      <c r="D98" s="10"/>
      <c r="E98" s="17" t="e">
        <f t="shared" ref="E98:AI98" si="30">(E96-D96)/D96</f>
        <v>#DIV/0!</v>
      </c>
      <c r="F98" s="17" t="e">
        <f t="shared" si="30"/>
        <v>#DIV/0!</v>
      </c>
      <c r="G98" s="17" t="e">
        <f t="shared" si="30"/>
        <v>#DIV/0!</v>
      </c>
      <c r="H98" s="17" t="e">
        <f t="shared" si="30"/>
        <v>#DIV/0!</v>
      </c>
      <c r="I98" s="17" t="e">
        <f t="shared" si="30"/>
        <v>#DIV/0!</v>
      </c>
      <c r="J98" s="17" t="e">
        <f t="shared" si="30"/>
        <v>#DIV/0!</v>
      </c>
      <c r="K98" s="17" t="e">
        <f t="shared" si="30"/>
        <v>#DIV/0!</v>
      </c>
      <c r="L98" s="17" t="e">
        <f t="shared" si="30"/>
        <v>#DIV/0!</v>
      </c>
      <c r="M98" s="17" t="e">
        <f t="shared" si="30"/>
        <v>#DIV/0!</v>
      </c>
      <c r="N98" s="17" t="e">
        <f t="shared" si="30"/>
        <v>#DIV/0!</v>
      </c>
      <c r="O98" s="17" t="e">
        <f t="shared" si="30"/>
        <v>#DIV/0!</v>
      </c>
      <c r="P98" s="17" t="e">
        <f t="shared" si="30"/>
        <v>#DIV/0!</v>
      </c>
      <c r="Q98" s="17" t="e">
        <f t="shared" si="30"/>
        <v>#DIV/0!</v>
      </c>
      <c r="R98" s="17" t="e">
        <f t="shared" si="30"/>
        <v>#DIV/0!</v>
      </c>
      <c r="S98" s="17" t="e">
        <f t="shared" si="30"/>
        <v>#DIV/0!</v>
      </c>
      <c r="T98" s="17" t="e">
        <f t="shared" si="30"/>
        <v>#DIV/0!</v>
      </c>
      <c r="U98" s="17" t="e">
        <f t="shared" si="30"/>
        <v>#DIV/0!</v>
      </c>
      <c r="V98" s="17" t="e">
        <f t="shared" si="30"/>
        <v>#DIV/0!</v>
      </c>
      <c r="W98" s="17" t="e">
        <f t="shared" si="30"/>
        <v>#DIV/0!</v>
      </c>
      <c r="X98" s="17" t="e">
        <f t="shared" si="30"/>
        <v>#DIV/0!</v>
      </c>
      <c r="Y98" s="17" t="e">
        <f t="shared" si="30"/>
        <v>#DIV/0!</v>
      </c>
      <c r="Z98" s="17" t="e">
        <f t="shared" si="30"/>
        <v>#DIV/0!</v>
      </c>
      <c r="AA98" s="17" t="e">
        <f t="shared" si="30"/>
        <v>#DIV/0!</v>
      </c>
      <c r="AB98" s="17" t="e">
        <f t="shared" si="30"/>
        <v>#DIV/0!</v>
      </c>
      <c r="AC98" s="17" t="e">
        <f t="shared" si="30"/>
        <v>#DIV/0!</v>
      </c>
      <c r="AD98" s="17" t="e">
        <f t="shared" si="30"/>
        <v>#DIV/0!</v>
      </c>
      <c r="AE98" s="17" t="e">
        <f t="shared" si="30"/>
        <v>#DIV/0!</v>
      </c>
      <c r="AF98" s="17" t="e">
        <f t="shared" si="30"/>
        <v>#DIV/0!</v>
      </c>
      <c r="AG98" s="17" t="e">
        <f t="shared" si="30"/>
        <v>#DIV/0!</v>
      </c>
      <c r="AH98" s="22" t="e">
        <f t="shared" si="30"/>
        <v>#DIV/0!</v>
      </c>
      <c r="AI98" s="23" t="e">
        <f t="shared" si="30"/>
        <v>#DIV/0!</v>
      </c>
    </row>
    <row r="99" spans="1:35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5" hidden="1" x14ac:dyDescent="0.4">
      <c r="A100" s="2" t="s">
        <v>79</v>
      </c>
      <c r="B100" s="2" t="s">
        <v>80</v>
      </c>
      <c r="AI100" s="28"/>
    </row>
    <row r="102" spans="1:35" hidden="1" x14ac:dyDescent="0.4">
      <c r="A102" s="9" t="s">
        <v>81</v>
      </c>
    </row>
    <row r="103" spans="1:35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5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5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5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5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5" hidden="1" x14ac:dyDescent="0.4"/>
    <row r="109" spans="1:35" hidden="1" x14ac:dyDescent="0.4">
      <c r="A109" s="9" t="s">
        <v>84</v>
      </c>
    </row>
    <row r="110" spans="1:35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5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5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1.485894E-4</v>
      </c>
      <c r="E132" s="10">
        <f t="shared" si="31"/>
        <v>1.611455E-4</v>
      </c>
      <c r="F132" s="10">
        <f t="shared" si="31"/>
        <v>1.0019550000000001E-4</v>
      </c>
      <c r="G132" s="10">
        <f t="shared" si="31"/>
        <v>7.7974500000000004E-5</v>
      </c>
      <c r="H132" s="10">
        <f t="shared" si="31"/>
        <v>6.0841699999999997E-5</v>
      </c>
      <c r="I132" s="10">
        <f t="shared" si="31"/>
        <v>8.5661100000000012E-5</v>
      </c>
      <c r="J132" s="10">
        <f t="shared" si="31"/>
        <v>9.5261399999999996E-5</v>
      </c>
      <c r="K132" s="10">
        <f t="shared" si="31"/>
        <v>9.9907099999999998E-5</v>
      </c>
      <c r="L132" s="10">
        <f t="shared" si="31"/>
        <v>1.0176659999999999E-4</v>
      </c>
      <c r="M132" s="10">
        <f t="shared" si="31"/>
        <v>8.9296100000000014E-5</v>
      </c>
      <c r="N132" s="10">
        <f t="shared" si="31"/>
        <v>8.2550799999999989E-5</v>
      </c>
      <c r="O132" s="10">
        <f t="shared" si="31"/>
        <v>8.7703499999999991E-5</v>
      </c>
      <c r="P132" s="10">
        <f t="shared" si="31"/>
        <v>9.2149500000000009E-5</v>
      </c>
      <c r="Q132" s="10">
        <f t="shared" si="31"/>
        <v>9.6721099999999991E-5</v>
      </c>
      <c r="R132" s="10">
        <f t="shared" si="31"/>
        <v>1.068632E-4</v>
      </c>
      <c r="S132" s="10">
        <f t="shared" si="31"/>
        <v>1.1069999999999999E-4</v>
      </c>
      <c r="T132" s="10">
        <f t="shared" si="31"/>
        <v>1.1509999999999998E-4</v>
      </c>
      <c r="U132" s="10">
        <f t="shared" si="31"/>
        <v>1.4980000000000001E-4</v>
      </c>
      <c r="V132" s="10">
        <f t="shared" si="31"/>
        <v>1.406E-4</v>
      </c>
      <c r="W132" s="10">
        <f t="shared" si="31"/>
        <v>1.1747E-4</v>
      </c>
      <c r="X132" s="10">
        <f t="shared" si="31"/>
        <v>1.3626E-4</v>
      </c>
      <c r="Y132" s="10">
        <f t="shared" si="31"/>
        <v>1.3536000000000001E-4</v>
      </c>
      <c r="Z132" s="10">
        <f t="shared" si="31"/>
        <v>1.3873999999999999E-4</v>
      </c>
      <c r="AA132" s="10">
        <f t="shared" si="31"/>
        <v>1.3897000000000001E-4</v>
      </c>
      <c r="AB132" s="10">
        <f t="shared" si="31"/>
        <v>1.5629000000000001E-4</v>
      </c>
      <c r="AC132" s="10">
        <f t="shared" si="31"/>
        <v>1.6768000000000002E-4</v>
      </c>
      <c r="AD132" s="10">
        <f t="shared" si="31"/>
        <v>1.8468E-4</v>
      </c>
      <c r="AE132" s="10">
        <f t="shared" si="31"/>
        <v>1.7568E-4</v>
      </c>
      <c r="AF132" s="10">
        <f t="shared" si="31"/>
        <v>1.6781000000000001E-4</v>
      </c>
      <c r="AG132" s="10">
        <f t="shared" si="31"/>
        <v>1.6884000000000002E-4</v>
      </c>
      <c r="AH132" s="10">
        <f t="shared" si="31"/>
        <v>1.4164000000000001E-4</v>
      </c>
      <c r="AI132" s="10">
        <f t="shared" si="31"/>
        <v>1.3980000000000001E-4</v>
      </c>
      <c r="AJ132" s="10">
        <f t="shared" si="31"/>
        <v>1.1395999999999999E-4</v>
      </c>
      <c r="AK132" s="10">
        <f t="shared" si="31"/>
        <v>1.1266000000000001E-4</v>
      </c>
      <c r="AL132" s="10">
        <f t="shared" si="31"/>
        <v>9.6199999999999994E-5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8.4501990047742309E-2</v>
      </c>
      <c r="F133" s="15">
        <f t="shared" si="32"/>
        <v>-0.3256887772613658</v>
      </c>
      <c r="G133" s="15">
        <f t="shared" si="32"/>
        <v>-0.47523511098369059</v>
      </c>
      <c r="H133" s="15">
        <f t="shared" si="32"/>
        <v>-0.59053808683526543</v>
      </c>
      <c r="I133" s="15">
        <f t="shared" si="32"/>
        <v>-0.42350463761210416</v>
      </c>
      <c r="J133" s="15">
        <f t="shared" si="32"/>
        <v>-0.3588950490411833</v>
      </c>
      <c r="K133" s="15">
        <f t="shared" si="32"/>
        <v>-0.32762969633096306</v>
      </c>
      <c r="L133" s="15">
        <f t="shared" si="32"/>
        <v>-0.31511534470157365</v>
      </c>
      <c r="M133" s="15">
        <f t="shared" si="32"/>
        <v>-0.39904125058718848</v>
      </c>
      <c r="N133" s="15">
        <f t="shared" si="32"/>
        <v>-0.44443681716192412</v>
      </c>
      <c r="O133" s="15">
        <f t="shared" si="32"/>
        <v>-0.40975937718302924</v>
      </c>
      <c r="P133" s="15">
        <f t="shared" si="32"/>
        <v>-0.37983799651926714</v>
      </c>
      <c r="Q133" s="15">
        <f t="shared" si="32"/>
        <v>-0.34907133348677638</v>
      </c>
      <c r="R133" s="15">
        <f t="shared" si="32"/>
        <v>-0.28081545520743739</v>
      </c>
      <c r="S133" s="20">
        <f t="shared" si="32"/>
        <v>-0.254993963230217</v>
      </c>
      <c r="T133" s="15">
        <f t="shared" si="32"/>
        <v>-0.22538216050404686</v>
      </c>
      <c r="U133" s="15">
        <f t="shared" si="32"/>
        <v>8.1472837227959186E-3</v>
      </c>
      <c r="V133" s="15">
        <f t="shared" si="32"/>
        <v>-5.376830379556008E-2</v>
      </c>
      <c r="W133" s="15">
        <f t="shared" si="32"/>
        <v>-0.20943216676290502</v>
      </c>
      <c r="X133" s="15">
        <f t="shared" si="32"/>
        <v>-8.2976309211828012E-2</v>
      </c>
      <c r="Y133" s="15">
        <f t="shared" si="32"/>
        <v>-8.9033268860362808E-2</v>
      </c>
      <c r="Z133" s="15">
        <f t="shared" si="32"/>
        <v>-6.6286020402532134E-2</v>
      </c>
      <c r="AA133" s="15">
        <f t="shared" si="32"/>
        <v>-6.4738130714573128E-2</v>
      </c>
      <c r="AB133" s="15">
        <f t="shared" si="32"/>
        <v>5.1824692743897026E-2</v>
      </c>
      <c r="AC133" s="15">
        <f t="shared" si="32"/>
        <v>0.12847888207368779</v>
      </c>
      <c r="AD133" s="15">
        <f t="shared" si="32"/>
        <v>0.24288811987934539</v>
      </c>
      <c r="AE133" s="15">
        <f t="shared" si="32"/>
        <v>0.18231852339399715</v>
      </c>
      <c r="AF133" s="15">
        <f t="shared" si="32"/>
        <v>0.12935377624514272</v>
      </c>
      <c r="AG133" s="15">
        <f t="shared" si="32"/>
        <v>0.13628563006513264</v>
      </c>
      <c r="AH133" s="15">
        <f t="shared" si="32"/>
        <v>-4.6769150423919818E-2</v>
      </c>
      <c r="AI133" s="21">
        <f t="shared" si="32"/>
        <v>-5.9152267927590985E-2</v>
      </c>
      <c r="AJ133" s="21">
        <f t="shared" si="32"/>
        <v>-0.23305430939219091</v>
      </c>
      <c r="AK133" s="21">
        <f t="shared" si="32"/>
        <v>-0.24180325110674106</v>
      </c>
      <c r="AL133" s="21">
        <f t="shared" si="32"/>
        <v>-0.35257831312327803</v>
      </c>
    </row>
    <row r="134" spans="1:38" x14ac:dyDescent="0.4">
      <c r="A134" s="16" t="s">
        <v>27</v>
      </c>
      <c r="D134" s="10"/>
      <c r="E134" s="17">
        <f t="shared" ref="E134:AL134" si="33">(E132-D132)/D132</f>
        <v>8.4501990047742309E-2</v>
      </c>
      <c r="F134" s="17">
        <f t="shared" si="33"/>
        <v>-0.37822961236894603</v>
      </c>
      <c r="G134" s="17">
        <f t="shared" si="33"/>
        <v>-0.22177642708504874</v>
      </c>
      <c r="H134" s="17">
        <f t="shared" si="33"/>
        <v>-0.21972311460798089</v>
      </c>
      <c r="I134" s="17">
        <f t="shared" si="33"/>
        <v>0.40793403208654616</v>
      </c>
      <c r="J134" s="17">
        <f t="shared" si="33"/>
        <v>0.11207304132214017</v>
      </c>
      <c r="K134" s="17">
        <f t="shared" si="33"/>
        <v>4.8767916490834715E-2</v>
      </c>
      <c r="L134" s="17">
        <f t="shared" si="33"/>
        <v>1.8612290818169994E-2</v>
      </c>
      <c r="M134" s="17">
        <f t="shared" si="33"/>
        <v>-0.12254020474300975</v>
      </c>
      <c r="N134" s="17">
        <f t="shared" si="33"/>
        <v>-7.5538573353147828E-2</v>
      </c>
      <c r="O134" s="17">
        <f t="shared" si="33"/>
        <v>6.2418535011168917E-2</v>
      </c>
      <c r="P134" s="17">
        <f t="shared" si="33"/>
        <v>5.0693529904736051E-2</v>
      </c>
      <c r="Q134" s="17">
        <f t="shared" si="33"/>
        <v>4.9610686981480974E-2</v>
      </c>
      <c r="R134" s="17">
        <f t="shared" si="33"/>
        <v>0.1048592292684844</v>
      </c>
      <c r="S134" s="17">
        <f t="shared" si="33"/>
        <v>3.5903847161604718E-2</v>
      </c>
      <c r="T134" s="17">
        <f t="shared" si="33"/>
        <v>3.9747064137307907E-2</v>
      </c>
      <c r="U134" s="17">
        <f t="shared" si="33"/>
        <v>0.30147697654213756</v>
      </c>
      <c r="V134" s="17">
        <f t="shared" si="33"/>
        <v>-6.1415220293725009E-2</v>
      </c>
      <c r="W134" s="17">
        <f t="shared" si="33"/>
        <v>-0.16450924608819348</v>
      </c>
      <c r="X134" s="17">
        <f t="shared" si="33"/>
        <v>0.159955733378735</v>
      </c>
      <c r="Y134" s="17">
        <f t="shared" si="33"/>
        <v>-6.6050198150594064E-3</v>
      </c>
      <c r="Z134" s="17">
        <f t="shared" si="33"/>
        <v>2.4970449172576719E-2</v>
      </c>
      <c r="AA134" s="17">
        <f t="shared" si="33"/>
        <v>1.6577771370910801E-3</v>
      </c>
      <c r="AB134" s="17">
        <f t="shared" si="33"/>
        <v>0.12463121537022381</v>
      </c>
      <c r="AC134" s="17">
        <f t="shared" si="33"/>
        <v>7.2877343400089639E-2</v>
      </c>
      <c r="AD134" s="17">
        <f t="shared" si="33"/>
        <v>0.1013835877862594</v>
      </c>
      <c r="AE134" s="17">
        <f t="shared" si="33"/>
        <v>-4.8732943469785586E-2</v>
      </c>
      <c r="AF134" s="17">
        <f t="shared" si="33"/>
        <v>-4.479735883424403E-2</v>
      </c>
      <c r="AG134" s="17">
        <f t="shared" si="33"/>
        <v>6.1378940468387383E-3</v>
      </c>
      <c r="AH134" s="22">
        <f t="shared" si="33"/>
        <v>-0.16109926557687756</v>
      </c>
      <c r="AI134" s="23">
        <f t="shared" si="33"/>
        <v>-1.2990680598700902E-2</v>
      </c>
      <c r="AJ134" s="23">
        <f t="shared" si="33"/>
        <v>-0.18483547925608027</v>
      </c>
      <c r="AK134" s="23">
        <f t="shared" si="33"/>
        <v>-1.1407511407511211E-2</v>
      </c>
      <c r="AL134" s="23">
        <f t="shared" si="33"/>
        <v>-0.14610331972306065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8.0487699999999999E-5</v>
      </c>
      <c r="E138" s="10">
        <f t="shared" si="34"/>
        <v>9.6518600000000001E-5</v>
      </c>
      <c r="F138" s="10">
        <f t="shared" si="34"/>
        <v>5.5840100000000001E-5</v>
      </c>
      <c r="G138" s="10">
        <f t="shared" si="34"/>
        <v>4.4387200000000001E-5</v>
      </c>
      <c r="H138" s="10">
        <f t="shared" si="34"/>
        <v>3.7228499999999998E-5</v>
      </c>
      <c r="I138" s="10">
        <f t="shared" si="34"/>
        <v>5.2901500000000002E-5</v>
      </c>
      <c r="J138" s="10">
        <f t="shared" si="34"/>
        <v>5.8866100000000002E-5</v>
      </c>
      <c r="K138" s="10">
        <f t="shared" si="34"/>
        <v>6.0787099999999999E-5</v>
      </c>
      <c r="L138" s="10">
        <f t="shared" si="34"/>
        <v>6.2392999999999997E-5</v>
      </c>
      <c r="M138" s="10">
        <f t="shared" si="34"/>
        <v>5.26383E-5</v>
      </c>
      <c r="N138" s="10">
        <f t="shared" si="34"/>
        <v>4.9809899999999999E-5</v>
      </c>
      <c r="O138" s="10">
        <f t="shared" si="34"/>
        <v>5.41402E-5</v>
      </c>
      <c r="P138" s="10">
        <f t="shared" si="34"/>
        <v>5.8824599999999999E-5</v>
      </c>
      <c r="Q138" s="10">
        <f t="shared" si="34"/>
        <v>6.6085699999999996E-5</v>
      </c>
      <c r="R138" s="10">
        <f t="shared" si="34"/>
        <v>7.2354000000000006E-5</v>
      </c>
      <c r="S138" s="10">
        <f t="shared" si="34"/>
        <v>7.8999999999999996E-5</v>
      </c>
      <c r="T138" s="10">
        <f t="shared" si="34"/>
        <v>8.2999999999999998E-5</v>
      </c>
      <c r="U138" s="10">
        <f t="shared" si="34"/>
        <v>1.1E-4</v>
      </c>
      <c r="V138" s="10">
        <f t="shared" si="34"/>
        <v>1E-4</v>
      </c>
      <c r="W138" s="10">
        <f t="shared" si="34"/>
        <v>8.6000000000000003E-5</v>
      </c>
      <c r="X138" s="10">
        <f t="shared" si="34"/>
        <v>9.7999999999999997E-5</v>
      </c>
      <c r="Y138" s="10">
        <f t="shared" si="34"/>
        <v>9.5000000000000005E-5</v>
      </c>
      <c r="Z138" s="10">
        <f t="shared" si="34"/>
        <v>9.8999999999999994E-5</v>
      </c>
      <c r="AA138" s="10">
        <f t="shared" si="34"/>
        <v>1E-4</v>
      </c>
      <c r="AB138" s="10">
        <f t="shared" si="34"/>
        <v>1.1E-4</v>
      </c>
      <c r="AC138" s="10">
        <f t="shared" si="34"/>
        <v>1.2E-4</v>
      </c>
      <c r="AD138" s="10">
        <f t="shared" si="34"/>
        <v>1.3999999999999999E-4</v>
      </c>
      <c r="AE138" s="10">
        <f t="shared" si="34"/>
        <v>1.2999999999999999E-4</v>
      </c>
      <c r="AF138" s="10">
        <f t="shared" si="34"/>
        <v>1.2E-4</v>
      </c>
      <c r="AG138" s="10">
        <f t="shared" si="34"/>
        <v>1.2E-4</v>
      </c>
      <c r="AH138" s="10">
        <f t="shared" si="34"/>
        <v>1E-4</v>
      </c>
      <c r="AI138" s="27">
        <f t="shared" si="34"/>
        <v>1E-4</v>
      </c>
      <c r="AJ138" s="27">
        <f t="shared" si="34"/>
        <v>8.3999999999999995E-5</v>
      </c>
      <c r="AK138" s="27">
        <f t="shared" si="34"/>
        <v>8.1000000000000004E-5</v>
      </c>
      <c r="AL138" s="27">
        <f t="shared" si="34"/>
        <v>7.3999999999999996E-5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0.1991720474060012</v>
      </c>
      <c r="F139" s="15">
        <f t="shared" si="35"/>
        <v>-0.30622815660032526</v>
      </c>
      <c r="G139" s="15">
        <f t="shared" si="35"/>
        <v>-0.44852194807405354</v>
      </c>
      <c r="H139" s="15">
        <f t="shared" si="35"/>
        <v>-0.53746348820999978</v>
      </c>
      <c r="I139" s="15">
        <f t="shared" si="35"/>
        <v>-0.34273808296174441</v>
      </c>
      <c r="J139" s="15">
        <f t="shared" si="35"/>
        <v>-0.26863235003609243</v>
      </c>
      <c r="K139" s="15">
        <f t="shared" si="35"/>
        <v>-0.24476534923969748</v>
      </c>
      <c r="L139" s="15">
        <f t="shared" si="35"/>
        <v>-0.22481323233239367</v>
      </c>
      <c r="M139" s="15">
        <f t="shared" si="35"/>
        <v>-0.34600814782879868</v>
      </c>
      <c r="N139" s="15">
        <f t="shared" si="35"/>
        <v>-0.38114892089101815</v>
      </c>
      <c r="O139" s="15">
        <f t="shared" si="35"/>
        <v>-0.32734815381729132</v>
      </c>
      <c r="P139" s="15">
        <f t="shared" si="35"/>
        <v>-0.26914795676854975</v>
      </c>
      <c r="Q139" s="15">
        <f t="shared" si="35"/>
        <v>-0.17893417255058849</v>
      </c>
      <c r="R139" s="15">
        <f t="shared" si="35"/>
        <v>-0.10105519228403835</v>
      </c>
      <c r="S139" s="20">
        <f t="shared" si="35"/>
        <v>-1.8483569539196706E-2</v>
      </c>
      <c r="T139" s="15">
        <f t="shared" si="35"/>
        <v>3.1213464914514884E-2</v>
      </c>
      <c r="U139" s="15">
        <f t="shared" si="35"/>
        <v>0.366668447477068</v>
      </c>
      <c r="V139" s="15">
        <f t="shared" si="35"/>
        <v>0.2424258613427891</v>
      </c>
      <c r="W139" s="15">
        <f t="shared" si="35"/>
        <v>6.8486240754798616E-2</v>
      </c>
      <c r="X139" s="15">
        <f t="shared" si="35"/>
        <v>0.21757734411593321</v>
      </c>
      <c r="Y139" s="15">
        <f t="shared" si="35"/>
        <v>0.18030456827564967</v>
      </c>
      <c r="Z139" s="15">
        <f t="shared" si="35"/>
        <v>0.23000160272936107</v>
      </c>
      <c r="AA139" s="15">
        <f t="shared" si="35"/>
        <v>0.2424258613427891</v>
      </c>
      <c r="AB139" s="15">
        <f t="shared" si="35"/>
        <v>0.366668447477068</v>
      </c>
      <c r="AC139" s="15">
        <f t="shared" si="35"/>
        <v>0.49091103361134691</v>
      </c>
      <c r="AD139" s="15">
        <f t="shared" si="35"/>
        <v>0.73939620587990451</v>
      </c>
      <c r="AE139" s="15">
        <f t="shared" si="35"/>
        <v>0.61515361974562566</v>
      </c>
      <c r="AF139" s="15">
        <f t="shared" si="35"/>
        <v>0.49091103361134691</v>
      </c>
      <c r="AG139" s="15">
        <f t="shared" si="35"/>
        <v>0.49091103361134691</v>
      </c>
      <c r="AH139" s="15">
        <f t="shared" si="35"/>
        <v>0.2424258613427891</v>
      </c>
      <c r="AI139" s="21">
        <f t="shared" si="35"/>
        <v>0.2424258613427891</v>
      </c>
      <c r="AJ139" s="21">
        <f t="shared" si="35"/>
        <v>4.3637723527942741E-2</v>
      </c>
      <c r="AK139" s="21">
        <f t="shared" si="35"/>
        <v>6.3649476876591737E-3</v>
      </c>
      <c r="AL139" s="21">
        <f t="shared" si="35"/>
        <v>-8.0604862606336147E-2</v>
      </c>
    </row>
    <row r="140" spans="1:38" x14ac:dyDescent="0.4">
      <c r="A140" s="16" t="s">
        <v>27</v>
      </c>
      <c r="D140" s="10"/>
      <c r="E140" s="17">
        <f t="shared" ref="E140:AL141" si="36">(E138-D138)/D138</f>
        <v>0.1991720474060012</v>
      </c>
      <c r="F140" s="17">
        <f t="shared" si="36"/>
        <v>-0.42145762578404578</v>
      </c>
      <c r="G140" s="17">
        <f t="shared" si="36"/>
        <v>-0.20510171006140748</v>
      </c>
      <c r="H140" s="17">
        <f t="shared" si="36"/>
        <v>-0.16127847667796127</v>
      </c>
      <c r="I140" s="17">
        <f t="shared" si="36"/>
        <v>0.42099466806344615</v>
      </c>
      <c r="J140" s="17">
        <f t="shared" si="36"/>
        <v>0.11274916590266817</v>
      </c>
      <c r="K140" s="17">
        <f t="shared" si="36"/>
        <v>3.2633383220563229E-2</v>
      </c>
      <c r="L140" s="17">
        <f t="shared" si="36"/>
        <v>2.6418434174356034E-2</v>
      </c>
      <c r="M140" s="17">
        <f t="shared" si="36"/>
        <v>-0.1563428589745644</v>
      </c>
      <c r="N140" s="17">
        <f t="shared" si="36"/>
        <v>-5.3732738329315376E-2</v>
      </c>
      <c r="O140" s="17">
        <f t="shared" si="36"/>
        <v>8.693653269731523E-2</v>
      </c>
      <c r="P140" s="17">
        <f t="shared" si="36"/>
        <v>8.6523507486119353E-2</v>
      </c>
      <c r="Q140" s="17">
        <f t="shared" si="36"/>
        <v>0.12343645345654705</v>
      </c>
      <c r="R140" s="17">
        <f t="shared" si="36"/>
        <v>9.485107973434509E-2</v>
      </c>
      <c r="S140" s="17">
        <f t="shared" si="36"/>
        <v>9.1853940348840285E-2</v>
      </c>
      <c r="T140" s="17">
        <f t="shared" si="36"/>
        <v>5.0632911392405097E-2</v>
      </c>
      <c r="U140" s="17">
        <f t="shared" si="36"/>
        <v>0.32530120481927721</v>
      </c>
      <c r="V140" s="17">
        <f t="shared" si="36"/>
        <v>-9.0909090909090898E-2</v>
      </c>
      <c r="W140" s="17">
        <f t="shared" si="36"/>
        <v>-0.14000000000000001</v>
      </c>
      <c r="X140" s="17">
        <f t="shared" si="36"/>
        <v>0.13953488372093015</v>
      </c>
      <c r="Y140" s="17">
        <f t="shared" si="36"/>
        <v>-3.06122448979591E-2</v>
      </c>
      <c r="Z140" s="17">
        <f t="shared" si="36"/>
        <v>4.2105263157894618E-2</v>
      </c>
      <c r="AA140" s="17">
        <f t="shared" si="36"/>
        <v>1.0101010101010209E-2</v>
      </c>
      <c r="AB140" s="17">
        <f t="shared" si="36"/>
        <v>9.9999999999999992E-2</v>
      </c>
      <c r="AC140" s="17">
        <f t="shared" si="36"/>
        <v>9.0909090909090898E-2</v>
      </c>
      <c r="AD140" s="17">
        <f t="shared" si="36"/>
        <v>0.16666666666666655</v>
      </c>
      <c r="AE140" s="17">
        <f t="shared" si="36"/>
        <v>-7.1428571428571425E-2</v>
      </c>
      <c r="AF140" s="17">
        <f t="shared" si="36"/>
        <v>-7.6923076923076816E-2</v>
      </c>
      <c r="AG140" s="17">
        <f t="shared" si="36"/>
        <v>0</v>
      </c>
      <c r="AH140" s="22">
        <f t="shared" si="36"/>
        <v>-0.16666666666666666</v>
      </c>
      <c r="AI140" s="23">
        <f t="shared" si="36"/>
        <v>0</v>
      </c>
      <c r="AJ140" s="23">
        <f t="shared" si="36"/>
        <v>-0.16000000000000009</v>
      </c>
      <c r="AK140" s="23">
        <f t="shared" si="36"/>
        <v>-3.5714285714285615E-2</v>
      </c>
      <c r="AL140" s="23">
        <f t="shared" si="36"/>
        <v>-8.6419753086419845E-2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  <c r="AK141" s="23">
        <f t="shared" si="36"/>
        <v>-0.85414116106254989</v>
      </c>
    </row>
    <row r="142" spans="1:38" x14ac:dyDescent="0.4">
      <c r="A142" s="2" t="s">
        <v>98</v>
      </c>
      <c r="B142" s="2" t="s">
        <v>99</v>
      </c>
      <c r="D142" s="2">
        <v>8.0487699999999999E-5</v>
      </c>
      <c r="E142" s="2">
        <v>9.6518600000000001E-5</v>
      </c>
      <c r="F142" s="2">
        <v>5.5840100000000001E-5</v>
      </c>
      <c r="G142" s="2">
        <v>4.4387200000000001E-5</v>
      </c>
      <c r="H142" s="2">
        <v>3.7228499999999998E-5</v>
      </c>
      <c r="I142" s="2">
        <v>5.2901500000000002E-5</v>
      </c>
      <c r="J142" s="2">
        <v>5.8866100000000002E-5</v>
      </c>
      <c r="K142" s="2">
        <v>6.0787099999999999E-5</v>
      </c>
      <c r="L142" s="2">
        <v>6.2392999999999997E-5</v>
      </c>
      <c r="M142" s="2">
        <v>5.26383E-5</v>
      </c>
      <c r="N142" s="2">
        <v>4.9809899999999999E-5</v>
      </c>
      <c r="O142" s="2">
        <v>5.41402E-5</v>
      </c>
      <c r="P142" s="2">
        <v>5.8824599999999999E-5</v>
      </c>
      <c r="Q142" s="2">
        <v>6.6085699999999996E-5</v>
      </c>
      <c r="R142" s="2">
        <v>7.2354000000000006E-5</v>
      </c>
      <c r="S142" s="2">
        <v>7.8999999999999996E-5</v>
      </c>
      <c r="T142" s="2">
        <v>8.2999999999999998E-5</v>
      </c>
      <c r="U142" s="2">
        <v>1.1E-4</v>
      </c>
      <c r="V142" s="2">
        <v>1E-4</v>
      </c>
      <c r="W142" s="2">
        <v>8.6000000000000003E-5</v>
      </c>
      <c r="X142" s="2">
        <v>9.7999999999999997E-5</v>
      </c>
      <c r="Y142" s="2">
        <v>9.5000000000000005E-5</v>
      </c>
      <c r="Z142" s="2">
        <v>9.8999999999999994E-5</v>
      </c>
      <c r="AA142" s="2">
        <v>1E-4</v>
      </c>
      <c r="AB142" s="2">
        <v>1.1E-4</v>
      </c>
      <c r="AC142" s="2">
        <v>1.2E-4</v>
      </c>
      <c r="AD142" s="2">
        <v>1.3999999999999999E-4</v>
      </c>
      <c r="AE142" s="2">
        <v>1.2999999999999999E-4</v>
      </c>
      <c r="AF142" s="2">
        <v>1.2E-4</v>
      </c>
      <c r="AG142" s="2">
        <v>1.2E-4</v>
      </c>
      <c r="AH142" s="2">
        <v>1E-4</v>
      </c>
      <c r="AI142" s="28">
        <v>1E-4</v>
      </c>
      <c r="AJ142" s="2">
        <v>8.3999999999999995E-5</v>
      </c>
      <c r="AK142" s="2">
        <v>8.1000000000000004E-5</v>
      </c>
      <c r="AL142" s="2">
        <v>7.3999999999999996E-5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3.9573699999999997E-5</v>
      </c>
      <c r="E145" s="10">
        <f t="shared" si="37"/>
        <v>4.0429999999999997E-5</v>
      </c>
      <c r="F145" s="10">
        <f t="shared" si="37"/>
        <v>2.8285399999999999E-5</v>
      </c>
      <c r="G145" s="10">
        <f t="shared" si="37"/>
        <v>1.9979E-5</v>
      </c>
      <c r="H145" s="10">
        <f t="shared" si="37"/>
        <v>1.3496099999999999E-5</v>
      </c>
      <c r="I145" s="10">
        <f t="shared" si="37"/>
        <v>1.7314500000000002E-5</v>
      </c>
      <c r="J145" s="10">
        <f t="shared" si="37"/>
        <v>1.8697899999999999E-5</v>
      </c>
      <c r="K145" s="10">
        <f t="shared" si="37"/>
        <v>2.2858600000000002E-5</v>
      </c>
      <c r="L145" s="10">
        <f t="shared" si="37"/>
        <v>2.5248E-5</v>
      </c>
      <c r="M145" s="10">
        <f t="shared" si="37"/>
        <v>2.5328900000000001E-5</v>
      </c>
      <c r="N145" s="10">
        <f t="shared" si="37"/>
        <v>2.2584099999999999E-5</v>
      </c>
      <c r="O145" s="10">
        <f t="shared" si="37"/>
        <v>2.51801E-5</v>
      </c>
      <c r="P145" s="10">
        <f t="shared" si="37"/>
        <v>2.5922500000000001E-5</v>
      </c>
      <c r="Q145" s="10">
        <f t="shared" si="37"/>
        <v>2.4706500000000001E-5</v>
      </c>
      <c r="R145" s="10">
        <f t="shared" si="37"/>
        <v>2.83388E-5</v>
      </c>
      <c r="S145" s="10">
        <f t="shared" si="37"/>
        <v>2.5999999999999998E-5</v>
      </c>
      <c r="T145" s="10">
        <f t="shared" si="37"/>
        <v>2.6999999999999999E-5</v>
      </c>
      <c r="U145" s="10">
        <f t="shared" si="37"/>
        <v>3.1999999999999999E-5</v>
      </c>
      <c r="V145" s="10">
        <f t="shared" si="37"/>
        <v>3.4E-5</v>
      </c>
      <c r="W145" s="10">
        <f t="shared" si="37"/>
        <v>2.5999999999999998E-5</v>
      </c>
      <c r="X145" s="10">
        <f t="shared" si="37"/>
        <v>3.1999999999999999E-5</v>
      </c>
      <c r="Y145" s="10">
        <f t="shared" si="37"/>
        <v>3.4E-5</v>
      </c>
      <c r="Z145" s="10">
        <f t="shared" si="37"/>
        <v>3.3000000000000003E-5</v>
      </c>
      <c r="AA145" s="10">
        <f t="shared" si="37"/>
        <v>3.1999999999999999E-5</v>
      </c>
      <c r="AB145" s="10">
        <f t="shared" si="37"/>
        <v>3.8000000000000002E-5</v>
      </c>
      <c r="AC145" s="10">
        <f t="shared" si="37"/>
        <v>3.8999999999999999E-5</v>
      </c>
      <c r="AD145" s="10">
        <f t="shared" si="37"/>
        <v>3.6000000000000001E-5</v>
      </c>
      <c r="AE145" s="10">
        <f t="shared" si="37"/>
        <v>3.6000000000000001E-5</v>
      </c>
      <c r="AF145" s="10">
        <f t="shared" si="37"/>
        <v>3.8000000000000002E-5</v>
      </c>
      <c r="AG145" s="10">
        <f t="shared" si="37"/>
        <v>3.8999999999999999E-5</v>
      </c>
      <c r="AH145" s="10">
        <f t="shared" si="37"/>
        <v>3.3000000000000003E-5</v>
      </c>
      <c r="AI145" s="27">
        <f t="shared" si="37"/>
        <v>3.1999999999999999E-5</v>
      </c>
      <c r="AJ145" s="27">
        <f t="shared" si="37"/>
        <v>2.5000000000000001E-5</v>
      </c>
      <c r="AK145" s="27">
        <f t="shared" si="37"/>
        <v>2.5999999999999998E-5</v>
      </c>
      <c r="AL145" s="27">
        <f t="shared" si="37"/>
        <v>1.5E-5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2.1638108137475159E-2</v>
      </c>
      <c r="F146" s="15">
        <f t="shared" si="38"/>
        <v>-0.28524752550304872</v>
      </c>
      <c r="G146" s="15">
        <f t="shared" si="38"/>
        <v>-0.49514450253577497</v>
      </c>
      <c r="H146" s="15">
        <f t="shared" si="38"/>
        <v>-0.65896289707558298</v>
      </c>
      <c r="I146" s="15">
        <f t="shared" si="38"/>
        <v>-0.56247457275918089</v>
      </c>
      <c r="J146" s="15">
        <f t="shared" si="38"/>
        <v>-0.52751701256137284</v>
      </c>
      <c r="K146" s="15">
        <f t="shared" si="38"/>
        <v>-0.42237900423766278</v>
      </c>
      <c r="L146" s="15">
        <f t="shared" si="38"/>
        <v>-0.36200052054773746</v>
      </c>
      <c r="M146" s="15">
        <f t="shared" si="38"/>
        <v>-0.35995623355915662</v>
      </c>
      <c r="N146" s="15">
        <f t="shared" si="38"/>
        <v>-0.42931542918655569</v>
      </c>
      <c r="O146" s="15">
        <f t="shared" si="38"/>
        <v>-0.36371630653691717</v>
      </c>
      <c r="P146" s="15">
        <f t="shared" si="38"/>
        <v>-0.34495637254034867</v>
      </c>
      <c r="Q146" s="15">
        <f t="shared" si="38"/>
        <v>-0.37568385063817628</v>
      </c>
      <c r="R146" s="15">
        <f t="shared" si="38"/>
        <v>-0.28389814447473949</v>
      </c>
      <c r="S146" s="20">
        <f t="shared" si="38"/>
        <v>-0.34299800119776519</v>
      </c>
      <c r="T146" s="15">
        <f t="shared" si="38"/>
        <v>-0.31772869355152533</v>
      </c>
      <c r="U146" s="15">
        <f t="shared" si="38"/>
        <v>-0.19138215532032635</v>
      </c>
      <c r="V146" s="15">
        <f t="shared" si="38"/>
        <v>-0.14084354002784671</v>
      </c>
      <c r="W146" s="15">
        <f t="shared" si="38"/>
        <v>-0.34299800119776519</v>
      </c>
      <c r="X146" s="15">
        <f t="shared" si="38"/>
        <v>-0.19138215532032635</v>
      </c>
      <c r="Y146" s="15">
        <f t="shared" si="38"/>
        <v>-0.14084354002784671</v>
      </c>
      <c r="Z146" s="15">
        <f t="shared" si="38"/>
        <v>-0.16611284767408646</v>
      </c>
      <c r="AA146" s="15">
        <f t="shared" si="38"/>
        <v>-0.19138215532032635</v>
      </c>
      <c r="AB146" s="15">
        <f t="shared" si="38"/>
        <v>-3.9766309442887449E-2</v>
      </c>
      <c r="AC146" s="15">
        <f t="shared" si="38"/>
        <v>-1.4497001796647714E-2</v>
      </c>
      <c r="AD146" s="15">
        <f t="shared" si="38"/>
        <v>-9.0304924735367081E-2</v>
      </c>
      <c r="AE146" s="15">
        <f t="shared" si="38"/>
        <v>-9.0304924735367081E-2</v>
      </c>
      <c r="AF146" s="15">
        <f t="shared" si="38"/>
        <v>-3.9766309442887449E-2</v>
      </c>
      <c r="AG146" s="15">
        <f t="shared" si="38"/>
        <v>-1.4497001796647714E-2</v>
      </c>
      <c r="AH146" s="15">
        <f t="shared" si="38"/>
        <v>-0.16611284767408646</v>
      </c>
      <c r="AI146" s="21">
        <f t="shared" si="38"/>
        <v>-0.19138215532032635</v>
      </c>
      <c r="AJ146" s="21">
        <f t="shared" si="38"/>
        <v>-0.36826730884400488</v>
      </c>
      <c r="AK146" s="21">
        <f t="shared" si="38"/>
        <v>-0.34299800119776519</v>
      </c>
      <c r="AL146" s="21">
        <f t="shared" si="38"/>
        <v>-0.62096038530640296</v>
      </c>
    </row>
    <row r="147" spans="1:38" x14ac:dyDescent="0.4">
      <c r="A147" s="16" t="s">
        <v>27</v>
      </c>
      <c r="D147" s="10"/>
      <c r="E147" s="17">
        <f t="shared" ref="E147:AL147" si="39">(E145-D145)/D145</f>
        <v>2.1638108137475159E-2</v>
      </c>
      <c r="F147" s="17">
        <f t="shared" si="39"/>
        <v>-0.30038585209003216</v>
      </c>
      <c r="G147" s="17">
        <f t="shared" si="39"/>
        <v>-0.29366386899248376</v>
      </c>
      <c r="H147" s="17">
        <f t="shared" si="39"/>
        <v>-0.32448570999549531</v>
      </c>
      <c r="I147" s="17">
        <f t="shared" si="39"/>
        <v>0.28292617867383929</v>
      </c>
      <c r="J147" s="17">
        <f t="shared" si="39"/>
        <v>7.989835109301438E-2</v>
      </c>
      <c r="K147" s="17">
        <f t="shared" si="39"/>
        <v>0.22252231534022551</v>
      </c>
      <c r="L147" s="17">
        <f t="shared" si="39"/>
        <v>0.10452958623887716</v>
      </c>
      <c r="M147" s="17">
        <f t="shared" si="39"/>
        <v>3.2042141951838248E-3</v>
      </c>
      <c r="N147" s="17">
        <f t="shared" si="39"/>
        <v>-0.1083663325292453</v>
      </c>
      <c r="O147" s="17">
        <f t="shared" si="39"/>
        <v>0.1149481272222493</v>
      </c>
      <c r="P147" s="17">
        <f t="shared" si="39"/>
        <v>2.9483600144558662E-2</v>
      </c>
      <c r="Q147" s="17">
        <f t="shared" si="39"/>
        <v>-4.6909055839521645E-2</v>
      </c>
      <c r="R147" s="17">
        <f t="shared" si="39"/>
        <v>0.14701799121688619</v>
      </c>
      <c r="S147" s="17">
        <f t="shared" si="39"/>
        <v>-8.2529958925572078E-2</v>
      </c>
      <c r="T147" s="17">
        <f t="shared" si="39"/>
        <v>3.8461538461538484E-2</v>
      </c>
      <c r="U147" s="17">
        <f t="shared" si="39"/>
        <v>0.18518518518518517</v>
      </c>
      <c r="V147" s="17">
        <f t="shared" si="39"/>
        <v>6.2500000000000042E-2</v>
      </c>
      <c r="W147" s="17">
        <f t="shared" si="39"/>
        <v>-0.23529411764705888</v>
      </c>
      <c r="X147" s="17">
        <f t="shared" si="39"/>
        <v>0.23076923076923078</v>
      </c>
      <c r="Y147" s="17">
        <f t="shared" si="39"/>
        <v>6.2500000000000042E-2</v>
      </c>
      <c r="Z147" s="17">
        <f t="shared" si="39"/>
        <v>-2.9411764705882269E-2</v>
      </c>
      <c r="AA147" s="17">
        <f t="shared" si="39"/>
        <v>-3.0303030303030422E-2</v>
      </c>
      <c r="AB147" s="17">
        <f t="shared" si="39"/>
        <v>0.18750000000000011</v>
      </c>
      <c r="AC147" s="17">
        <f t="shared" si="39"/>
        <v>2.6315789473684136E-2</v>
      </c>
      <c r="AD147" s="17">
        <f t="shared" si="39"/>
        <v>-7.6923076923076886E-2</v>
      </c>
      <c r="AE147" s="17">
        <f t="shared" si="39"/>
        <v>0</v>
      </c>
      <c r="AF147" s="17">
        <f t="shared" si="39"/>
        <v>5.5555555555555587E-2</v>
      </c>
      <c r="AG147" s="17">
        <f t="shared" si="39"/>
        <v>2.6315789473684136E-2</v>
      </c>
      <c r="AH147" s="22">
        <f t="shared" si="39"/>
        <v>-0.15384615384615377</v>
      </c>
      <c r="AI147" s="23">
        <f t="shared" si="39"/>
        <v>-3.0303030303030422E-2</v>
      </c>
      <c r="AJ147" s="23">
        <f t="shared" si="39"/>
        <v>-0.21874999999999992</v>
      </c>
      <c r="AK147" s="23">
        <f t="shared" si="39"/>
        <v>3.9999999999999883E-2</v>
      </c>
      <c r="AL147" s="23">
        <f t="shared" si="39"/>
        <v>-0.42307692307692302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3.9573699999999997E-5</v>
      </c>
      <c r="E149" s="2">
        <v>4.0429999999999997E-5</v>
      </c>
      <c r="F149" s="2">
        <v>2.8285399999999999E-5</v>
      </c>
      <c r="G149" s="2">
        <v>1.9979E-5</v>
      </c>
      <c r="H149" s="2">
        <v>1.3496099999999999E-5</v>
      </c>
      <c r="I149" s="2">
        <v>1.7314500000000002E-5</v>
      </c>
      <c r="J149" s="2">
        <v>1.8697899999999999E-5</v>
      </c>
      <c r="K149" s="2">
        <v>2.2858600000000002E-5</v>
      </c>
      <c r="L149" s="2">
        <v>2.5248E-5</v>
      </c>
      <c r="M149" s="2">
        <v>2.5328900000000001E-5</v>
      </c>
      <c r="N149" s="2">
        <v>2.2584099999999999E-5</v>
      </c>
      <c r="O149" s="2">
        <v>2.51801E-5</v>
      </c>
      <c r="P149" s="2">
        <v>2.5922500000000001E-5</v>
      </c>
      <c r="Q149" s="2">
        <v>2.4706500000000001E-5</v>
      </c>
      <c r="R149" s="2">
        <v>2.83388E-5</v>
      </c>
      <c r="S149" s="2">
        <v>2.5999999999999998E-5</v>
      </c>
      <c r="T149" s="2">
        <v>2.6999999999999999E-5</v>
      </c>
      <c r="U149" s="2">
        <v>3.1999999999999999E-5</v>
      </c>
      <c r="V149" s="2">
        <v>3.4E-5</v>
      </c>
      <c r="W149" s="2">
        <v>2.5999999999999998E-5</v>
      </c>
      <c r="X149" s="2">
        <v>3.1999999999999999E-5</v>
      </c>
      <c r="Y149" s="2">
        <v>3.4E-5</v>
      </c>
      <c r="Z149" s="2">
        <v>3.3000000000000003E-5</v>
      </c>
      <c r="AA149" s="2">
        <v>3.1999999999999999E-5</v>
      </c>
      <c r="AB149" s="2">
        <v>3.8000000000000002E-5</v>
      </c>
      <c r="AC149" s="2">
        <v>3.8999999999999999E-5</v>
      </c>
      <c r="AD149" s="2">
        <v>3.6000000000000001E-5</v>
      </c>
      <c r="AE149" s="2">
        <v>3.6000000000000001E-5</v>
      </c>
      <c r="AF149" s="2">
        <v>3.8000000000000002E-5</v>
      </c>
      <c r="AG149" s="2">
        <v>3.8999999999999999E-5</v>
      </c>
      <c r="AH149" s="2">
        <v>3.3000000000000003E-5</v>
      </c>
      <c r="AI149" s="28">
        <v>3.1999999999999999E-5</v>
      </c>
      <c r="AJ149" s="2">
        <v>2.5000000000000001E-5</v>
      </c>
      <c r="AK149" s="2">
        <v>2.5999999999999998E-5</v>
      </c>
      <c r="AL149" s="2">
        <v>1.5E-5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2.1697900000000001E-5</v>
      </c>
      <c r="E152" s="10">
        <f t="shared" si="40"/>
        <v>1.82796E-5</v>
      </c>
      <c r="F152" s="10">
        <f t="shared" si="40"/>
        <v>1.2014800000000001E-5</v>
      </c>
      <c r="G152" s="10">
        <f t="shared" si="40"/>
        <v>9.4660000000000005E-6</v>
      </c>
      <c r="H152" s="10">
        <f t="shared" si="40"/>
        <v>6.9318999999999996E-6</v>
      </c>
      <c r="I152" s="10">
        <f t="shared" si="40"/>
        <v>1.0537700000000001E-5</v>
      </c>
      <c r="J152" s="10">
        <f t="shared" si="40"/>
        <v>1.2758900000000001E-5</v>
      </c>
      <c r="K152" s="10">
        <f t="shared" si="40"/>
        <v>1.1709700000000001E-5</v>
      </c>
      <c r="L152" s="10">
        <f t="shared" si="40"/>
        <v>1.0017000000000001E-5</v>
      </c>
      <c r="M152" s="10">
        <f t="shared" si="40"/>
        <v>8.0524999999999996E-6</v>
      </c>
      <c r="N152" s="10">
        <f t="shared" si="40"/>
        <v>7.2604E-6</v>
      </c>
      <c r="O152" s="10">
        <f t="shared" si="40"/>
        <v>5.6567000000000004E-6</v>
      </c>
      <c r="P152" s="10">
        <f t="shared" si="40"/>
        <v>4.8512999999999996E-6</v>
      </c>
      <c r="Q152" s="10">
        <f t="shared" si="40"/>
        <v>4.3772999999999996E-6</v>
      </c>
      <c r="R152" s="10">
        <f t="shared" si="40"/>
        <v>4.6929000000000004E-6</v>
      </c>
      <c r="S152" s="10">
        <f t="shared" si="40"/>
        <v>4.4000000000000002E-6</v>
      </c>
      <c r="T152" s="10">
        <f t="shared" si="40"/>
        <v>4.1999999999999996E-6</v>
      </c>
      <c r="U152" s="10">
        <f t="shared" si="40"/>
        <v>6.4999999999999996E-6</v>
      </c>
      <c r="V152" s="10">
        <f t="shared" si="40"/>
        <v>5.4E-6</v>
      </c>
      <c r="W152" s="10">
        <f t="shared" si="40"/>
        <v>4.5000000000000001E-6</v>
      </c>
      <c r="X152" s="10">
        <f t="shared" si="40"/>
        <v>5.5999999999999997E-6</v>
      </c>
      <c r="Y152" s="10">
        <f t="shared" si="40"/>
        <v>5.8000000000000004E-6</v>
      </c>
      <c r="Z152" s="10">
        <f t="shared" si="40"/>
        <v>6.2999999999999998E-6</v>
      </c>
      <c r="AA152" s="10">
        <f t="shared" si="40"/>
        <v>6.6000000000000003E-6</v>
      </c>
      <c r="AB152" s="10">
        <f t="shared" si="40"/>
        <v>7.7999999999999999E-6</v>
      </c>
      <c r="AC152" s="10">
        <f t="shared" si="40"/>
        <v>8.1999999999999994E-6</v>
      </c>
      <c r="AD152" s="10">
        <f t="shared" si="40"/>
        <v>7.9999999999999996E-6</v>
      </c>
      <c r="AE152" s="10">
        <f t="shared" si="40"/>
        <v>9.0000000000000002E-6</v>
      </c>
      <c r="AF152" s="10">
        <f t="shared" si="40"/>
        <v>9.2E-6</v>
      </c>
      <c r="AG152" s="10">
        <f t="shared" si="40"/>
        <v>9.2E-6</v>
      </c>
      <c r="AH152" s="10">
        <f t="shared" si="40"/>
        <v>7.9999999999999996E-6</v>
      </c>
      <c r="AI152" s="27">
        <f t="shared" si="40"/>
        <v>7.1999999999999997E-6</v>
      </c>
      <c r="AJ152" s="27">
        <f t="shared" si="40"/>
        <v>4.4000000000000002E-6</v>
      </c>
      <c r="AK152" s="27">
        <f t="shared" si="40"/>
        <v>4.6999999999999999E-6</v>
      </c>
      <c r="AL152" s="27">
        <f t="shared" si="40"/>
        <v>4.8999999999999997E-6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-0.15754059148581201</v>
      </c>
      <c r="F153" s="15">
        <f t="shared" si="41"/>
        <v>-0.44626899377359097</v>
      </c>
      <c r="G153" s="15">
        <f t="shared" si="41"/>
        <v>-0.56373658280294403</v>
      </c>
      <c r="H153" s="15">
        <f t="shared" si="41"/>
        <v>-0.68052668691440188</v>
      </c>
      <c r="I153" s="15">
        <f t="shared" si="41"/>
        <v>-0.5143447061697215</v>
      </c>
      <c r="J153" s="15">
        <f t="shared" si="41"/>
        <v>-0.41197535245346323</v>
      </c>
      <c r="K153" s="15">
        <f t="shared" si="41"/>
        <v>-0.46033026237562158</v>
      </c>
      <c r="L153" s="15">
        <f t="shared" si="41"/>
        <v>-0.53834242023421619</v>
      </c>
      <c r="M153" s="15">
        <f t="shared" si="41"/>
        <v>-0.62888113596246642</v>
      </c>
      <c r="N153" s="15">
        <f t="shared" si="41"/>
        <v>-0.66538697293286453</v>
      </c>
      <c r="O153" s="15">
        <f t="shared" si="41"/>
        <v>-0.73929735135658292</v>
      </c>
      <c r="P153" s="15">
        <f t="shared" si="41"/>
        <v>-0.77641615087174343</v>
      </c>
      <c r="Q153" s="15">
        <f t="shared" si="41"/>
        <v>-0.79826158291816263</v>
      </c>
      <c r="R153" s="15">
        <f t="shared" si="41"/>
        <v>-0.78371639651763536</v>
      </c>
      <c r="S153" s="20">
        <f t="shared" si="41"/>
        <v>-0.79721539872522229</v>
      </c>
      <c r="T153" s="15">
        <f t="shared" si="41"/>
        <v>-0.80643288060134855</v>
      </c>
      <c r="U153" s="15">
        <f t="shared" si="41"/>
        <v>-0.70043183902589656</v>
      </c>
      <c r="V153" s="15">
        <f t="shared" si="41"/>
        <v>-0.75112798934459102</v>
      </c>
      <c r="W153" s="15">
        <f t="shared" si="41"/>
        <v>-0.79260665778715911</v>
      </c>
      <c r="X153" s="15">
        <f t="shared" si="41"/>
        <v>-0.74191050746846465</v>
      </c>
      <c r="Y153" s="15">
        <f t="shared" si="41"/>
        <v>-0.73269302559233851</v>
      </c>
      <c r="Z153" s="15">
        <f t="shared" si="41"/>
        <v>-0.70964932090202271</v>
      </c>
      <c r="AA153" s="15">
        <f t="shared" si="41"/>
        <v>-0.69582309808783338</v>
      </c>
      <c r="AB153" s="15">
        <f t="shared" si="41"/>
        <v>-0.64051820683107585</v>
      </c>
      <c r="AC153" s="15">
        <f t="shared" si="41"/>
        <v>-0.62208324307882334</v>
      </c>
      <c r="AD153" s="15">
        <f t="shared" si="41"/>
        <v>-0.6313007249549496</v>
      </c>
      <c r="AE153" s="15">
        <f t="shared" si="41"/>
        <v>-0.58521331557431822</v>
      </c>
      <c r="AF153" s="15">
        <f t="shared" si="41"/>
        <v>-0.57599583369819196</v>
      </c>
      <c r="AG153" s="15">
        <f t="shared" si="41"/>
        <v>-0.57599583369819196</v>
      </c>
      <c r="AH153" s="15">
        <f t="shared" si="41"/>
        <v>-0.6313007249549496</v>
      </c>
      <c r="AI153" s="21">
        <f t="shared" si="41"/>
        <v>-0.66817065245945462</v>
      </c>
      <c r="AJ153" s="21">
        <f t="shared" si="41"/>
        <v>-0.79721539872522229</v>
      </c>
      <c r="AK153" s="21">
        <f t="shared" si="41"/>
        <v>-0.78338917591103296</v>
      </c>
      <c r="AL153" s="21">
        <f t="shared" si="41"/>
        <v>-0.7741716940349066</v>
      </c>
    </row>
    <row r="154" spans="1:38" x14ac:dyDescent="0.4">
      <c r="A154" s="16" t="s">
        <v>27</v>
      </c>
      <c r="D154" s="10"/>
      <c r="E154" s="17">
        <f t="shared" ref="E154:AL154" si="42">(E152-D152)/D152</f>
        <v>-0.15754059148581201</v>
      </c>
      <c r="F154" s="17">
        <f t="shared" si="42"/>
        <v>-0.34272084728331031</v>
      </c>
      <c r="G154" s="17">
        <f t="shared" si="42"/>
        <v>-0.21213836268602057</v>
      </c>
      <c r="H154" s="17">
        <f t="shared" si="42"/>
        <v>-0.26770547221635332</v>
      </c>
      <c r="I154" s="17">
        <f t="shared" si="42"/>
        <v>0.52017484383790902</v>
      </c>
      <c r="J154" s="17">
        <f t="shared" si="42"/>
        <v>0.21078603490325212</v>
      </c>
      <c r="K154" s="17">
        <f t="shared" si="42"/>
        <v>-8.2232794363150424E-2</v>
      </c>
      <c r="L154" s="17">
        <f t="shared" si="42"/>
        <v>-0.1445553686260109</v>
      </c>
      <c r="M154" s="17">
        <f t="shared" si="42"/>
        <v>-0.19611660177697923</v>
      </c>
      <c r="N154" s="17">
        <f t="shared" si="42"/>
        <v>-9.8366966780502899E-2</v>
      </c>
      <c r="O154" s="17">
        <f t="shared" si="42"/>
        <v>-0.22088314693405317</v>
      </c>
      <c r="P154" s="17">
        <f t="shared" si="42"/>
        <v>-0.14237983276468624</v>
      </c>
      <c r="Q154" s="17">
        <f t="shared" si="42"/>
        <v>-9.7705769587533256E-2</v>
      </c>
      <c r="R154" s="17">
        <f t="shared" si="42"/>
        <v>7.2099239257076481E-2</v>
      </c>
      <c r="S154" s="17">
        <f t="shared" si="42"/>
        <v>-6.2413433058450034E-2</v>
      </c>
      <c r="T154" s="17">
        <f t="shared" si="42"/>
        <v>-4.5454545454545595E-2</v>
      </c>
      <c r="U154" s="17">
        <f t="shared" si="42"/>
        <v>0.54761904761904767</v>
      </c>
      <c r="V154" s="17">
        <f t="shared" si="42"/>
        <v>-0.16923076923076918</v>
      </c>
      <c r="W154" s="17">
        <f t="shared" si="42"/>
        <v>-0.16666666666666663</v>
      </c>
      <c r="X154" s="17">
        <f t="shared" si="42"/>
        <v>0.24444444444444435</v>
      </c>
      <c r="Y154" s="17">
        <f t="shared" si="42"/>
        <v>3.571428571428583E-2</v>
      </c>
      <c r="Z154" s="17">
        <f t="shared" si="42"/>
        <v>8.6206896551724033E-2</v>
      </c>
      <c r="AA154" s="17">
        <f t="shared" si="42"/>
        <v>4.76190476190477E-2</v>
      </c>
      <c r="AB154" s="17">
        <f t="shared" si="42"/>
        <v>0.18181818181818174</v>
      </c>
      <c r="AC154" s="17">
        <f t="shared" si="42"/>
        <v>5.1282051282051225E-2</v>
      </c>
      <c r="AD154" s="17">
        <f t="shared" si="42"/>
        <v>-2.4390243902438997E-2</v>
      </c>
      <c r="AE154" s="17">
        <f t="shared" si="42"/>
        <v>0.12500000000000008</v>
      </c>
      <c r="AF154" s="17">
        <f t="shared" si="42"/>
        <v>2.2222222222222199E-2</v>
      </c>
      <c r="AG154" s="17">
        <f t="shared" si="42"/>
        <v>0</v>
      </c>
      <c r="AH154" s="22">
        <f t="shared" si="42"/>
        <v>-0.1304347826086957</v>
      </c>
      <c r="AI154" s="23">
        <f t="shared" si="42"/>
        <v>-0.1</v>
      </c>
      <c r="AJ154" s="23">
        <f t="shared" si="42"/>
        <v>-0.38888888888888884</v>
      </c>
      <c r="AK154" s="23">
        <f t="shared" si="42"/>
        <v>6.8181818181818107E-2</v>
      </c>
      <c r="AL154" s="23">
        <f t="shared" si="42"/>
        <v>4.2553191489361659E-2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2.1697900000000001E-5</v>
      </c>
      <c r="E156" s="2">
        <v>1.82796E-5</v>
      </c>
      <c r="F156" s="2">
        <v>1.2014800000000001E-5</v>
      </c>
      <c r="G156" s="2">
        <v>9.4660000000000005E-6</v>
      </c>
      <c r="H156" s="2">
        <v>6.9318999999999996E-6</v>
      </c>
      <c r="I156" s="2">
        <v>1.0537700000000001E-5</v>
      </c>
      <c r="J156" s="2">
        <v>1.2758900000000001E-5</v>
      </c>
      <c r="K156" s="2">
        <v>1.1709700000000001E-5</v>
      </c>
      <c r="L156" s="2">
        <v>1.0017000000000001E-5</v>
      </c>
      <c r="M156" s="2">
        <v>8.0524999999999996E-6</v>
      </c>
      <c r="N156" s="2">
        <v>7.2604E-6</v>
      </c>
      <c r="O156" s="2">
        <v>5.6567000000000004E-6</v>
      </c>
      <c r="P156" s="2">
        <v>4.8512999999999996E-6</v>
      </c>
      <c r="Q156" s="2">
        <v>4.3772999999999996E-6</v>
      </c>
      <c r="R156" s="2">
        <v>4.6929000000000004E-6</v>
      </c>
      <c r="S156" s="2">
        <v>4.4000000000000002E-6</v>
      </c>
      <c r="T156" s="2">
        <v>4.1999999999999996E-6</v>
      </c>
      <c r="U156" s="2">
        <v>6.4999999999999996E-6</v>
      </c>
      <c r="V156" s="2">
        <v>5.4E-6</v>
      </c>
      <c r="W156" s="2">
        <v>4.5000000000000001E-6</v>
      </c>
      <c r="X156" s="2">
        <v>5.5999999999999997E-6</v>
      </c>
      <c r="Y156" s="2">
        <v>5.8000000000000004E-6</v>
      </c>
      <c r="Z156" s="2">
        <v>6.2999999999999998E-6</v>
      </c>
      <c r="AA156" s="2">
        <v>6.6000000000000003E-6</v>
      </c>
      <c r="AB156" s="2">
        <v>7.7999999999999999E-6</v>
      </c>
      <c r="AC156" s="2">
        <v>8.1999999999999994E-6</v>
      </c>
      <c r="AD156" s="2">
        <v>7.9999999999999996E-6</v>
      </c>
      <c r="AE156" s="2">
        <v>9.0000000000000002E-6</v>
      </c>
      <c r="AF156" s="2">
        <v>9.2E-6</v>
      </c>
      <c r="AG156" s="2">
        <v>9.2E-6</v>
      </c>
      <c r="AH156" s="2">
        <v>7.9999999999999996E-6</v>
      </c>
      <c r="AI156" s="28">
        <v>7.1999999999999997E-6</v>
      </c>
      <c r="AJ156" s="2">
        <v>4.4000000000000002E-6</v>
      </c>
      <c r="AK156" s="2">
        <v>4.6999999999999999E-6</v>
      </c>
      <c r="AL156" s="2">
        <v>4.8999999999999997E-6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6.8301E-6</v>
      </c>
      <c r="E159" s="10">
        <f t="shared" si="43"/>
        <v>5.9173000000000001E-6</v>
      </c>
      <c r="F159" s="10">
        <f t="shared" si="43"/>
        <v>4.0551999999999997E-6</v>
      </c>
      <c r="G159" s="10">
        <f t="shared" si="43"/>
        <v>4.1423000000000001E-6</v>
      </c>
      <c r="H159" s="10">
        <f t="shared" si="43"/>
        <v>3.1852E-6</v>
      </c>
      <c r="I159" s="10">
        <f t="shared" si="43"/>
        <v>4.9073999999999998E-6</v>
      </c>
      <c r="J159" s="10">
        <f t="shared" si="43"/>
        <v>4.9385000000000002E-6</v>
      </c>
      <c r="K159" s="10">
        <f t="shared" si="43"/>
        <v>4.5517E-6</v>
      </c>
      <c r="L159" s="10">
        <f t="shared" si="43"/>
        <v>4.1085999999999999E-6</v>
      </c>
      <c r="M159" s="10">
        <f t="shared" si="43"/>
        <v>3.2764000000000001E-6</v>
      </c>
      <c r="N159" s="10">
        <f t="shared" si="43"/>
        <v>2.8963999999999999E-6</v>
      </c>
      <c r="O159" s="10">
        <f t="shared" si="43"/>
        <v>2.7265000000000001E-6</v>
      </c>
      <c r="P159" s="10">
        <f t="shared" si="43"/>
        <v>2.5511E-6</v>
      </c>
      <c r="Q159" s="10">
        <f t="shared" si="43"/>
        <v>1.5516000000000001E-6</v>
      </c>
      <c r="R159" s="10">
        <f t="shared" si="43"/>
        <v>1.4775E-6</v>
      </c>
      <c r="S159" s="10">
        <f t="shared" si="43"/>
        <v>1.3E-6</v>
      </c>
      <c r="T159" s="10">
        <f t="shared" si="43"/>
        <v>8.9999999999999996E-7</v>
      </c>
      <c r="U159" s="10">
        <f t="shared" si="43"/>
        <v>1.3E-6</v>
      </c>
      <c r="V159" s="10">
        <f t="shared" si="43"/>
        <v>1.1999999999999999E-6</v>
      </c>
      <c r="W159" s="10">
        <f t="shared" si="43"/>
        <v>9.7000000000000003E-7</v>
      </c>
      <c r="X159" s="10">
        <f t="shared" si="43"/>
        <v>6.6000000000000003E-7</v>
      </c>
      <c r="Y159" s="10">
        <f t="shared" si="43"/>
        <v>5.6000000000000004E-7</v>
      </c>
      <c r="Z159" s="10">
        <f t="shared" si="43"/>
        <v>4.4000000000000002E-7</v>
      </c>
      <c r="AA159" s="10">
        <f t="shared" si="43"/>
        <v>3.7E-7</v>
      </c>
      <c r="AB159" s="10">
        <f t="shared" si="43"/>
        <v>4.8999999999999997E-7</v>
      </c>
      <c r="AC159" s="10">
        <f t="shared" si="43"/>
        <v>4.7999999999999996E-7</v>
      </c>
      <c r="AD159" s="10">
        <f t="shared" si="43"/>
        <v>6.7999999999999995E-7</v>
      </c>
      <c r="AE159" s="10">
        <f t="shared" si="43"/>
        <v>6.7999999999999995E-7</v>
      </c>
      <c r="AF159" s="10">
        <f t="shared" si="43"/>
        <v>6.0999999999999998E-7</v>
      </c>
      <c r="AG159" s="10">
        <f t="shared" si="43"/>
        <v>6.4000000000000001E-7</v>
      </c>
      <c r="AH159" s="10">
        <f t="shared" si="43"/>
        <v>6.4000000000000001E-7</v>
      </c>
      <c r="AI159" s="27">
        <f t="shared" si="43"/>
        <v>5.9999999999999997E-7</v>
      </c>
      <c r="AJ159" s="27">
        <f t="shared" si="43"/>
        <v>5.6000000000000004E-7</v>
      </c>
      <c r="AK159" s="27">
        <f t="shared" si="43"/>
        <v>9.5999999999999991E-7</v>
      </c>
      <c r="AL159" s="27">
        <f t="shared" si="43"/>
        <v>2.3E-6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-0.13364372410360023</v>
      </c>
      <c r="F160" s="15">
        <f t="shared" si="44"/>
        <v>-0.40627516434605648</v>
      </c>
      <c r="G160" s="15">
        <f t="shared" si="44"/>
        <v>-0.39352278883178871</v>
      </c>
      <c r="H160" s="15">
        <f t="shared" si="44"/>
        <v>-0.53365250874804171</v>
      </c>
      <c r="I160" s="15">
        <f t="shared" si="44"/>
        <v>-0.28150393112838762</v>
      </c>
      <c r="J160" s="15">
        <f t="shared" si="44"/>
        <v>-0.27695055709286831</v>
      </c>
      <c r="K160" s="15">
        <f t="shared" si="44"/>
        <v>-0.33358223159250966</v>
      </c>
      <c r="L160" s="15">
        <f t="shared" si="44"/>
        <v>-0.39845683079310701</v>
      </c>
      <c r="M160" s="15">
        <f t="shared" si="44"/>
        <v>-0.52029984919693706</v>
      </c>
      <c r="N160" s="15">
        <f t="shared" si="44"/>
        <v>-0.57593593065987325</v>
      </c>
      <c r="O160" s="15">
        <f t="shared" si="44"/>
        <v>-0.60081111550343336</v>
      </c>
      <c r="P160" s="15">
        <f t="shared" si="44"/>
        <v>-0.62649155942079915</v>
      </c>
      <c r="Q160" s="15">
        <f t="shared" si="44"/>
        <v>-0.77282909474239037</v>
      </c>
      <c r="R160" s="15">
        <f t="shared" si="44"/>
        <v>-0.78367813062766289</v>
      </c>
      <c r="S160" s="20">
        <f t="shared" si="44"/>
        <v>-0.80966603710048168</v>
      </c>
      <c r="T160" s="15">
        <f t="shared" si="44"/>
        <v>-0.86823033337725652</v>
      </c>
      <c r="U160" s="15">
        <f t="shared" si="44"/>
        <v>-0.80966603710048168</v>
      </c>
      <c r="V160" s="15">
        <f t="shared" si="44"/>
        <v>-0.82430711116967548</v>
      </c>
      <c r="W160" s="15">
        <f t="shared" si="44"/>
        <v>-0.85798158152882098</v>
      </c>
      <c r="X160" s="15">
        <f t="shared" si="44"/>
        <v>-0.90336891114332152</v>
      </c>
      <c r="Y160" s="15">
        <f t="shared" si="44"/>
        <v>-0.9180099852125152</v>
      </c>
      <c r="Z160" s="15">
        <f t="shared" si="44"/>
        <v>-0.93557927409554764</v>
      </c>
      <c r="AA160" s="15">
        <f t="shared" si="44"/>
        <v>-0.9458280259439833</v>
      </c>
      <c r="AB160" s="15">
        <f t="shared" si="44"/>
        <v>-0.92825873706095086</v>
      </c>
      <c r="AC160" s="15">
        <f t="shared" si="44"/>
        <v>-0.92972284446787024</v>
      </c>
      <c r="AD160" s="15">
        <f t="shared" si="44"/>
        <v>-0.90044069632948265</v>
      </c>
      <c r="AE160" s="15">
        <f t="shared" si="44"/>
        <v>-0.90044069632948265</v>
      </c>
      <c r="AF160" s="15">
        <f t="shared" si="44"/>
        <v>-0.9106894481779183</v>
      </c>
      <c r="AG160" s="15">
        <f t="shared" si="44"/>
        <v>-0.90629712595716028</v>
      </c>
      <c r="AH160" s="15">
        <f t="shared" si="44"/>
        <v>-0.90629712595716028</v>
      </c>
      <c r="AI160" s="21">
        <f t="shared" si="44"/>
        <v>-0.91215355558483768</v>
      </c>
      <c r="AJ160" s="21">
        <f t="shared" si="44"/>
        <v>-0.9180099852125152</v>
      </c>
      <c r="AK160" s="21">
        <f t="shared" si="44"/>
        <v>-0.85944568893574036</v>
      </c>
      <c r="AL160" s="21">
        <f t="shared" si="44"/>
        <v>-0.66325529640854453</v>
      </c>
    </row>
    <row r="161" spans="1:38" x14ac:dyDescent="0.4">
      <c r="A161" s="16" t="s">
        <v>27</v>
      </c>
      <c r="D161" s="10"/>
      <c r="E161" s="17">
        <f t="shared" ref="E161:AL162" si="45">(E159-D159)/D159</f>
        <v>-0.13364372410360023</v>
      </c>
      <c r="F161" s="17">
        <f t="shared" si="45"/>
        <v>-0.31468744190762682</v>
      </c>
      <c r="G161" s="17">
        <f t="shared" si="45"/>
        <v>2.1478595383704974E-2</v>
      </c>
      <c r="H161" s="17">
        <f t="shared" si="45"/>
        <v>-0.23105521087318642</v>
      </c>
      <c r="I161" s="17">
        <f t="shared" si="45"/>
        <v>0.54068818284566111</v>
      </c>
      <c r="J161" s="17">
        <f t="shared" si="45"/>
        <v>6.3373680564047016E-3</v>
      </c>
      <c r="K161" s="17">
        <f t="shared" si="45"/>
        <v>-7.8323377543788653E-2</v>
      </c>
      <c r="L161" s="17">
        <f t="shared" si="45"/>
        <v>-9.7348243513412577E-2</v>
      </c>
      <c r="M161" s="17">
        <f t="shared" si="45"/>
        <v>-0.2025507472131626</v>
      </c>
      <c r="N161" s="17">
        <f t="shared" si="45"/>
        <v>-0.1159809547063851</v>
      </c>
      <c r="O161" s="17">
        <f t="shared" si="45"/>
        <v>-5.865902499654739E-2</v>
      </c>
      <c r="P161" s="17">
        <f t="shared" si="45"/>
        <v>-6.4331560608839183E-2</v>
      </c>
      <c r="Q161" s="17">
        <f t="shared" si="45"/>
        <v>-0.39179177609658578</v>
      </c>
      <c r="R161" s="17">
        <f t="shared" si="45"/>
        <v>-4.7757153905645819E-2</v>
      </c>
      <c r="S161" s="17">
        <f t="shared" si="45"/>
        <v>-0.12013536379018612</v>
      </c>
      <c r="T161" s="17">
        <f t="shared" si="45"/>
        <v>-0.30769230769230776</v>
      </c>
      <c r="U161" s="17">
        <f t="shared" si="45"/>
        <v>0.44444444444444459</v>
      </c>
      <c r="V161" s="17">
        <f t="shared" si="45"/>
        <v>-7.6923076923076997E-2</v>
      </c>
      <c r="W161" s="17">
        <f t="shared" si="45"/>
        <v>-0.1916666666666666</v>
      </c>
      <c r="X161" s="17">
        <f t="shared" si="45"/>
        <v>-0.31958762886597936</v>
      </c>
      <c r="Y161" s="17">
        <f t="shared" si="45"/>
        <v>-0.15151515151515149</v>
      </c>
      <c r="Z161" s="17">
        <f t="shared" si="45"/>
        <v>-0.2142857142857143</v>
      </c>
      <c r="AA161" s="17">
        <f t="shared" si="45"/>
        <v>-0.15909090909090912</v>
      </c>
      <c r="AB161" s="17">
        <f t="shared" si="45"/>
        <v>0.32432432432432423</v>
      </c>
      <c r="AC161" s="17">
        <f t="shared" si="45"/>
        <v>-2.0408163265306145E-2</v>
      </c>
      <c r="AD161" s="17">
        <f t="shared" si="45"/>
        <v>0.41666666666666669</v>
      </c>
      <c r="AE161" s="17">
        <f t="shared" si="45"/>
        <v>0</v>
      </c>
      <c r="AF161" s="17">
        <f t="shared" si="45"/>
        <v>-0.10294117647058819</v>
      </c>
      <c r="AG161" s="17">
        <f t="shared" si="45"/>
        <v>4.9180327868852514E-2</v>
      </c>
      <c r="AH161" s="22">
        <f t="shared" si="45"/>
        <v>0</v>
      </c>
      <c r="AI161" s="23">
        <f t="shared" si="45"/>
        <v>-6.2500000000000056E-2</v>
      </c>
      <c r="AJ161" s="23">
        <f t="shared" si="45"/>
        <v>-6.6666666666666555E-2</v>
      </c>
      <c r="AK161" s="23">
        <f t="shared" si="45"/>
        <v>0.71428571428571397</v>
      </c>
      <c r="AL161" s="23">
        <f t="shared" si="45"/>
        <v>1.3958333333333335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  <c r="AK162" s="23">
        <f t="shared" si="45"/>
        <v>-6.3794835808041309E-2</v>
      </c>
    </row>
    <row r="163" spans="1:38" x14ac:dyDescent="0.4">
      <c r="A163" s="2" t="s">
        <v>107</v>
      </c>
      <c r="B163" s="2" t="s">
        <v>108</v>
      </c>
      <c r="D163" s="2">
        <v>6.8301E-6</v>
      </c>
      <c r="E163" s="2">
        <v>5.9173000000000001E-6</v>
      </c>
      <c r="F163" s="2">
        <v>4.0551999999999997E-6</v>
      </c>
      <c r="G163" s="2">
        <v>4.1423000000000001E-6</v>
      </c>
      <c r="H163" s="2">
        <v>3.1852E-6</v>
      </c>
      <c r="I163" s="2">
        <v>4.9073999999999998E-6</v>
      </c>
      <c r="J163" s="2">
        <v>4.9385000000000002E-6</v>
      </c>
      <c r="K163" s="2">
        <v>4.5517E-6</v>
      </c>
      <c r="L163" s="2">
        <v>4.1085999999999999E-6</v>
      </c>
      <c r="M163" s="2">
        <v>3.2764000000000001E-6</v>
      </c>
      <c r="N163" s="2">
        <v>2.8963999999999999E-6</v>
      </c>
      <c r="O163" s="2">
        <v>2.7265000000000001E-6</v>
      </c>
      <c r="P163" s="2">
        <v>2.5511E-6</v>
      </c>
      <c r="Q163" s="2">
        <v>1.5516000000000001E-6</v>
      </c>
      <c r="R163" s="2">
        <v>1.4775E-6</v>
      </c>
      <c r="S163" s="2">
        <v>1.3E-6</v>
      </c>
      <c r="T163" s="2">
        <v>8.9999999999999996E-7</v>
      </c>
      <c r="U163" s="2">
        <v>1.3E-6</v>
      </c>
      <c r="V163" s="2">
        <v>1.1999999999999999E-6</v>
      </c>
      <c r="W163" s="2">
        <v>9.7000000000000003E-7</v>
      </c>
      <c r="X163" s="2">
        <v>6.6000000000000003E-7</v>
      </c>
      <c r="Y163" s="2">
        <v>5.6000000000000004E-7</v>
      </c>
      <c r="Z163" s="2">
        <v>4.4000000000000002E-7</v>
      </c>
      <c r="AA163" s="2">
        <v>3.7E-7</v>
      </c>
      <c r="AB163" s="2">
        <v>4.8999999999999997E-7</v>
      </c>
      <c r="AC163" s="2">
        <v>4.7999999999999996E-7</v>
      </c>
      <c r="AD163" s="2">
        <v>6.7999999999999995E-7</v>
      </c>
      <c r="AE163" s="2">
        <v>6.7999999999999995E-7</v>
      </c>
      <c r="AF163" s="2">
        <v>6.0999999999999998E-7</v>
      </c>
      <c r="AG163" s="2">
        <v>6.4000000000000001E-7</v>
      </c>
      <c r="AH163" s="2">
        <v>6.4000000000000001E-7</v>
      </c>
      <c r="AI163" s="28">
        <v>5.9999999999999997E-7</v>
      </c>
      <c r="AJ163" s="2">
        <v>5.6000000000000004E-7</v>
      </c>
      <c r="AK163" s="2">
        <v>9.5999999999999991E-7</v>
      </c>
      <c r="AL163" s="2">
        <v>2.3E-6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6" t="s">
        <v>119</v>
      </c>
      <c r="B189" s="6"/>
      <c r="C189" s="6"/>
    </row>
    <row r="190" spans="1:35" x14ac:dyDescent="0.4">
      <c r="A190" s="6" t="s">
        <v>120</v>
      </c>
      <c r="B190" s="6"/>
      <c r="C190" s="6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>D208+D230</f>
        <v>3.777455520298646E-7</v>
      </c>
      <c r="E195" s="10">
        <f t="shared" ref="E195:AL195" si="52">E208+E230</f>
        <v>2.2671573121791879E-7</v>
      </c>
      <c r="F195" s="10">
        <f t="shared" si="52"/>
        <v>7.4938634997666814E-8</v>
      </c>
      <c r="G195" s="10">
        <f t="shared" si="52"/>
        <v>7.4817034997666817E-8</v>
      </c>
      <c r="H195" s="10">
        <f t="shared" si="52"/>
        <v>7.4779034997666813E-8</v>
      </c>
      <c r="I195" s="10">
        <f t="shared" si="52"/>
        <v>7.4801834997666815E-8</v>
      </c>
      <c r="J195" s="10">
        <f t="shared" si="52"/>
        <v>3.7809002034531028E-7</v>
      </c>
      <c r="K195" s="10">
        <f t="shared" si="52"/>
        <v>3.7996203546430232E-7</v>
      </c>
      <c r="L195" s="10">
        <f t="shared" si="52"/>
        <v>2.64817052729818E-7</v>
      </c>
      <c r="M195" s="10">
        <f t="shared" si="52"/>
        <v>2.2590512011199249E-7</v>
      </c>
      <c r="N195" s="10">
        <f t="shared" si="52"/>
        <v>2.1888825963602426E-7</v>
      </c>
      <c r="O195" s="10">
        <f t="shared" si="52"/>
        <v>2.5438296201586559E-7</v>
      </c>
      <c r="P195" s="10">
        <f t="shared" si="52"/>
        <v>2.898092643957069E-7</v>
      </c>
      <c r="Q195" s="10">
        <f t="shared" si="52"/>
        <v>3.1807430629957998E-7</v>
      </c>
      <c r="R195" s="10">
        <f t="shared" si="52"/>
        <v>4.1402552272515165E-7</v>
      </c>
      <c r="S195" s="10">
        <f t="shared" si="52"/>
        <v>4.0890347736817545E-7</v>
      </c>
      <c r="T195" s="10">
        <f t="shared" si="52"/>
        <v>4.633411460569295E-7</v>
      </c>
      <c r="U195" s="10">
        <f t="shared" si="52"/>
        <v>4.3296848903406429E-7</v>
      </c>
      <c r="V195" s="10">
        <f t="shared" si="52"/>
        <v>4.5956671581894536E-7</v>
      </c>
      <c r="W195" s="10">
        <f t="shared" si="52"/>
        <v>3.9950540177321509E-7</v>
      </c>
      <c r="X195" s="10">
        <f t="shared" si="52"/>
        <v>4.8092129724685016E-7</v>
      </c>
      <c r="Y195" s="10">
        <f t="shared" si="52"/>
        <v>3.9788418665422305E-7</v>
      </c>
      <c r="Z195" s="10">
        <f t="shared" si="52"/>
        <v>3.6426909939337378E-7</v>
      </c>
      <c r="AA195" s="10">
        <f t="shared" si="52"/>
        <v>3.4831016332244515E-7</v>
      </c>
      <c r="AB195" s="10">
        <f t="shared" si="52"/>
        <v>3.536298086794214E-7</v>
      </c>
      <c r="AC195" s="10">
        <f t="shared" si="52"/>
        <v>3.3204722725151655E-7</v>
      </c>
      <c r="AD195" s="10">
        <f t="shared" si="52"/>
        <v>3.2148393653756419E-7</v>
      </c>
      <c r="AE195" s="10">
        <f t="shared" si="52"/>
        <v>4.1191790760615957E-7</v>
      </c>
      <c r="AF195" s="10">
        <f t="shared" si="52"/>
        <v>3.5872145403639754E-7</v>
      </c>
      <c r="AG195" s="10">
        <f t="shared" si="52"/>
        <v>3.9248854129724677E-7</v>
      </c>
      <c r="AH195" s="10">
        <f t="shared" si="52"/>
        <v>2.8247320391973869E-7</v>
      </c>
      <c r="AI195" s="10">
        <f t="shared" si="52"/>
        <v>3.0028135510965935E-7</v>
      </c>
      <c r="AJ195" s="10">
        <f t="shared" si="52"/>
        <v>1.1748819785347643E-7</v>
      </c>
      <c r="AK195" s="10">
        <f t="shared" si="52"/>
        <v>1.9011401773215118E-7</v>
      </c>
      <c r="AL195" s="10">
        <f t="shared" si="52"/>
        <v>1.9011401773215118E-7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-0.39981892573021049</v>
      </c>
      <c r="F196" s="15">
        <f t="shared" si="53"/>
        <v>-0.80161610217519608</v>
      </c>
      <c r="G196" s="15">
        <f t="shared" si="53"/>
        <v>-0.80193801198815495</v>
      </c>
      <c r="H196" s="15">
        <f t="shared" si="53"/>
        <v>-0.80203860880470468</v>
      </c>
      <c r="I196" s="15">
        <f t="shared" si="53"/>
        <v>-0.80197825071477491</v>
      </c>
      <c r="J196" s="15">
        <f t="shared" si="53"/>
        <v>9.119056825279226E-4</v>
      </c>
      <c r="K196" s="15">
        <f t="shared" si="53"/>
        <v>5.8676625641974128E-3</v>
      </c>
      <c r="L196" s="15">
        <f t="shared" si="53"/>
        <v>-0.29895388229778141</v>
      </c>
      <c r="M196" s="15">
        <f t="shared" si="53"/>
        <v>-0.40196484406484179</v>
      </c>
      <c r="N196" s="15">
        <f t="shared" si="53"/>
        <v>-0.4205404710663041</v>
      </c>
      <c r="O196" s="15">
        <f t="shared" si="53"/>
        <v>-0.32657589044025581</v>
      </c>
      <c r="P196" s="15">
        <f t="shared" si="53"/>
        <v>-0.23279238408399697</v>
      </c>
      <c r="Q196" s="15">
        <f t="shared" si="53"/>
        <v>-0.15796677263208914</v>
      </c>
      <c r="R196" s="15">
        <f t="shared" si="53"/>
        <v>9.6043409380552419E-2</v>
      </c>
      <c r="S196" s="20">
        <f t="shared" si="53"/>
        <v>8.2483897350689381E-2</v>
      </c>
      <c r="T196" s="15">
        <f t="shared" si="53"/>
        <v>0.22659590183684733</v>
      </c>
      <c r="U196" s="15">
        <f t="shared" si="53"/>
        <v>0.14619083324066187</v>
      </c>
      <c r="V196" s="15">
        <f t="shared" si="53"/>
        <v>0.21660391062026846</v>
      </c>
      <c r="W196" s="15">
        <f t="shared" si="53"/>
        <v>5.7604516125791871E-2</v>
      </c>
      <c r="X196" s="15">
        <f t="shared" si="53"/>
        <v>0.27313556615705292</v>
      </c>
      <c r="Y196" s="15">
        <f t="shared" si="53"/>
        <v>5.3312698233350192E-2</v>
      </c>
      <c r="Z196" s="15">
        <f t="shared" si="53"/>
        <v>-3.5676006147718632E-2</v>
      </c>
      <c r="AA196" s="15">
        <f t="shared" si="53"/>
        <v>-7.7923852575482566E-2</v>
      </c>
      <c r="AB196" s="15">
        <f t="shared" si="53"/>
        <v>-6.384123709956116E-2</v>
      </c>
      <c r="AC196" s="15">
        <f t="shared" si="53"/>
        <v>-0.12097647353564375</v>
      </c>
      <c r="AD196" s="15">
        <f t="shared" si="53"/>
        <v>-0.14894051085438686</v>
      </c>
      <c r="AE196" s="15">
        <f t="shared" si="53"/>
        <v>9.0463952236274917E-2</v>
      </c>
      <c r="AF196" s="15">
        <f t="shared" si="53"/>
        <v>-5.0362202522938007E-2</v>
      </c>
      <c r="AG196" s="15">
        <f t="shared" si="53"/>
        <v>3.902888912432937E-2</v>
      </c>
      <c r="AH196" s="15">
        <f t="shared" si="53"/>
        <v>-0.25221302434447634</v>
      </c>
      <c r="AI196" s="21">
        <f t="shared" si="53"/>
        <v>-0.20506977912497279</v>
      </c>
      <c r="AJ196" s="21">
        <f t="shared" si="53"/>
        <v>-0.68897529773113564</v>
      </c>
      <c r="AK196" s="21">
        <f t="shared" si="53"/>
        <v>-0.4967140798599774</v>
      </c>
      <c r="AL196" s="21">
        <f t="shared" si="53"/>
        <v>-0.4967140798599774</v>
      </c>
    </row>
    <row r="197" spans="1:38" x14ac:dyDescent="0.4">
      <c r="A197" s="16" t="s">
        <v>27</v>
      </c>
      <c r="D197" s="10"/>
      <c r="E197" s="17">
        <f t="shared" ref="E197:AL197" si="54">(E195-D195)/D195</f>
        <v>-0.39981892573021049</v>
      </c>
      <c r="F197" s="17">
        <f t="shared" si="54"/>
        <v>-0.66945992413011723</v>
      </c>
      <c r="G197" s="17">
        <f t="shared" si="54"/>
        <v>-1.6226609946095704E-3</v>
      </c>
      <c r="H197" s="17">
        <f t="shared" si="54"/>
        <v>-5.0790571961570547E-4</v>
      </c>
      <c r="I197" s="17">
        <f t="shared" si="54"/>
        <v>3.048982913555038E-4</v>
      </c>
      <c r="J197" s="17">
        <f t="shared" si="54"/>
        <v>4.0545554177528329</v>
      </c>
      <c r="K197" s="17">
        <f t="shared" si="54"/>
        <v>4.9512418161217989E-3</v>
      </c>
      <c r="L197" s="17">
        <f t="shared" si="54"/>
        <v>-0.30304338851585677</v>
      </c>
      <c r="M197" s="17">
        <f t="shared" si="54"/>
        <v>-0.14693892336882761</v>
      </c>
      <c r="N197" s="17">
        <f t="shared" si="54"/>
        <v>-3.1061095350515395E-2</v>
      </c>
      <c r="O197" s="17">
        <f t="shared" si="54"/>
        <v>0.16215900495925764</v>
      </c>
      <c r="P197" s="17">
        <f t="shared" si="54"/>
        <v>0.13926366018818434</v>
      </c>
      <c r="Q197" s="17">
        <f t="shared" si="54"/>
        <v>9.7529807968042947E-2</v>
      </c>
      <c r="R197" s="17">
        <f t="shared" si="54"/>
        <v>0.30166289613848751</v>
      </c>
      <c r="S197" s="17">
        <f t="shared" si="54"/>
        <v>-1.2371327553099765E-2</v>
      </c>
      <c r="T197" s="17">
        <f t="shared" si="54"/>
        <v>0.13313085288276613</v>
      </c>
      <c r="U197" s="17">
        <f t="shared" si="54"/>
        <v>-6.5551391844516652E-2</v>
      </c>
      <c r="V197" s="17">
        <f t="shared" si="54"/>
        <v>6.1432246130014377E-2</v>
      </c>
      <c r="W197" s="17">
        <f t="shared" si="54"/>
        <v>-0.13069117492266893</v>
      </c>
      <c r="X197" s="17">
        <f t="shared" si="54"/>
        <v>0.20379172625017963</v>
      </c>
      <c r="Y197" s="17">
        <f t="shared" si="54"/>
        <v>-0.17266257715762029</v>
      </c>
      <c r="Z197" s="17">
        <f t="shared" si="54"/>
        <v>-8.4484602274636514E-2</v>
      </c>
      <c r="AA197" s="17">
        <f t="shared" si="54"/>
        <v>-4.3810842307254266E-2</v>
      </c>
      <c r="AB197" s="17">
        <f t="shared" si="54"/>
        <v>1.5272725051240119E-2</v>
      </c>
      <c r="AC197" s="17">
        <f t="shared" si="54"/>
        <v>-6.1031567187454679E-2</v>
      </c>
      <c r="AD197" s="17">
        <f t="shared" si="54"/>
        <v>-3.1812615336043605E-2</v>
      </c>
      <c r="AE197" s="17">
        <f t="shared" si="54"/>
        <v>0.28130167884151347</v>
      </c>
      <c r="AF197" s="17">
        <f t="shared" si="54"/>
        <v>-0.12914333799885169</v>
      </c>
      <c r="AG197" s="17">
        <f t="shared" si="54"/>
        <v>9.4131775172340462E-2</v>
      </c>
      <c r="AH197" s="22">
        <f t="shared" si="54"/>
        <v>-0.28030203636999734</v>
      </c>
      <c r="AI197" s="23">
        <f t="shared" si="54"/>
        <v>6.304368323368692E-2</v>
      </c>
      <c r="AJ197" s="23">
        <f t="shared" si="54"/>
        <v>-0.60873961751447714</v>
      </c>
      <c r="AK197" s="23">
        <f t="shared" si="54"/>
        <v>0.61815417382815674</v>
      </c>
      <c r="AL197" s="23">
        <f t="shared" si="54"/>
        <v>0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hidden="1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5">D205</f>
        <v>0</v>
      </c>
      <c r="E201" s="10">
        <f t="shared" si="55"/>
        <v>0</v>
      </c>
      <c r="F201" s="10">
        <f t="shared" si="55"/>
        <v>0</v>
      </c>
      <c r="G201" s="10">
        <f t="shared" si="55"/>
        <v>0</v>
      </c>
      <c r="H201" s="10">
        <f t="shared" si="55"/>
        <v>0</v>
      </c>
      <c r="I201" s="10">
        <f t="shared" si="55"/>
        <v>0</v>
      </c>
      <c r="J201" s="10">
        <f t="shared" si="55"/>
        <v>0</v>
      </c>
      <c r="K201" s="10">
        <f t="shared" si="55"/>
        <v>0</v>
      </c>
      <c r="L201" s="10">
        <f t="shared" si="55"/>
        <v>0</v>
      </c>
      <c r="M201" s="10">
        <f t="shared" si="55"/>
        <v>0</v>
      </c>
      <c r="N201" s="10">
        <f t="shared" si="55"/>
        <v>0</v>
      </c>
      <c r="O201" s="10">
        <f t="shared" si="55"/>
        <v>0</v>
      </c>
      <c r="P201" s="10">
        <f t="shared" si="55"/>
        <v>0</v>
      </c>
      <c r="Q201" s="10">
        <f t="shared" si="55"/>
        <v>0</v>
      </c>
      <c r="R201" s="10">
        <f t="shared" si="55"/>
        <v>0</v>
      </c>
      <c r="S201" s="10">
        <f t="shared" si="55"/>
        <v>0</v>
      </c>
      <c r="T201" s="10">
        <f t="shared" si="55"/>
        <v>0</v>
      </c>
      <c r="U201" s="10">
        <f t="shared" si="55"/>
        <v>0</v>
      </c>
      <c r="V201" s="10">
        <f t="shared" si="55"/>
        <v>0</v>
      </c>
      <c r="W201" s="10">
        <f t="shared" si="55"/>
        <v>0</v>
      </c>
      <c r="X201" s="10">
        <f t="shared" si="55"/>
        <v>0</v>
      </c>
      <c r="Y201" s="10">
        <f t="shared" si="55"/>
        <v>0</v>
      </c>
      <c r="Z201" s="10">
        <f t="shared" si="55"/>
        <v>0</v>
      </c>
      <c r="AA201" s="10">
        <f t="shared" si="55"/>
        <v>0</v>
      </c>
      <c r="AB201" s="10">
        <f t="shared" si="55"/>
        <v>0</v>
      </c>
      <c r="AC201" s="10">
        <f t="shared" si="55"/>
        <v>0</v>
      </c>
      <c r="AD201" s="10">
        <f t="shared" si="55"/>
        <v>0</v>
      </c>
      <c r="AE201" s="10">
        <f t="shared" si="55"/>
        <v>0</v>
      </c>
      <c r="AF201" s="10">
        <f t="shared" si="55"/>
        <v>0</v>
      </c>
      <c r="AG201" s="10">
        <f t="shared" si="55"/>
        <v>0</v>
      </c>
      <c r="AH201" s="10">
        <f t="shared" si="55"/>
        <v>0</v>
      </c>
      <c r="AI201" s="27">
        <f t="shared" si="55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6">(E201-$D201)/$D201</f>
        <v>#DIV/0!</v>
      </c>
      <c r="F202" s="15" t="e">
        <f t="shared" si="56"/>
        <v>#DIV/0!</v>
      </c>
      <c r="G202" s="15" t="e">
        <f t="shared" si="56"/>
        <v>#DIV/0!</v>
      </c>
      <c r="H202" s="15" t="e">
        <f t="shared" si="56"/>
        <v>#DIV/0!</v>
      </c>
      <c r="I202" s="15" t="e">
        <f t="shared" si="56"/>
        <v>#DIV/0!</v>
      </c>
      <c r="J202" s="15" t="e">
        <f t="shared" si="56"/>
        <v>#DIV/0!</v>
      </c>
      <c r="K202" s="15" t="e">
        <f t="shared" si="56"/>
        <v>#DIV/0!</v>
      </c>
      <c r="L202" s="15" t="e">
        <f t="shared" si="56"/>
        <v>#DIV/0!</v>
      </c>
      <c r="M202" s="15" t="e">
        <f t="shared" si="56"/>
        <v>#DIV/0!</v>
      </c>
      <c r="N202" s="15" t="e">
        <f t="shared" si="56"/>
        <v>#DIV/0!</v>
      </c>
      <c r="O202" s="15" t="e">
        <f t="shared" si="56"/>
        <v>#DIV/0!</v>
      </c>
      <c r="P202" s="15" t="e">
        <f t="shared" si="56"/>
        <v>#DIV/0!</v>
      </c>
      <c r="Q202" s="15" t="e">
        <f t="shared" si="56"/>
        <v>#DIV/0!</v>
      </c>
      <c r="R202" s="15" t="e">
        <f t="shared" si="56"/>
        <v>#DIV/0!</v>
      </c>
      <c r="S202" s="20" t="e">
        <f t="shared" si="56"/>
        <v>#DIV/0!</v>
      </c>
      <c r="T202" s="15" t="e">
        <f t="shared" si="56"/>
        <v>#DIV/0!</v>
      </c>
      <c r="U202" s="15" t="e">
        <f t="shared" si="56"/>
        <v>#DIV/0!</v>
      </c>
      <c r="V202" s="15" t="e">
        <f t="shared" si="56"/>
        <v>#DIV/0!</v>
      </c>
      <c r="W202" s="15" t="e">
        <f t="shared" si="56"/>
        <v>#DIV/0!</v>
      </c>
      <c r="X202" s="15" t="e">
        <f t="shared" si="56"/>
        <v>#DIV/0!</v>
      </c>
      <c r="Y202" s="15" t="e">
        <f t="shared" si="56"/>
        <v>#DIV/0!</v>
      </c>
      <c r="Z202" s="15" t="e">
        <f t="shared" si="56"/>
        <v>#DIV/0!</v>
      </c>
      <c r="AA202" s="15" t="e">
        <f t="shared" si="56"/>
        <v>#DIV/0!</v>
      </c>
      <c r="AB202" s="15" t="e">
        <f t="shared" si="56"/>
        <v>#DIV/0!</v>
      </c>
      <c r="AC202" s="15" t="e">
        <f t="shared" si="56"/>
        <v>#DIV/0!</v>
      </c>
      <c r="AD202" s="15" t="e">
        <f t="shared" si="56"/>
        <v>#DIV/0!</v>
      </c>
      <c r="AE202" s="15" t="e">
        <f t="shared" si="56"/>
        <v>#DIV/0!</v>
      </c>
      <c r="AF202" s="15" t="e">
        <f t="shared" si="56"/>
        <v>#DIV/0!</v>
      </c>
      <c r="AG202" s="15" t="e">
        <f t="shared" si="56"/>
        <v>#DIV/0!</v>
      </c>
      <c r="AH202" s="15" t="e">
        <f t="shared" si="56"/>
        <v>#DIV/0!</v>
      </c>
      <c r="AI202" s="21" t="e">
        <f t="shared" si="56"/>
        <v>#DIV/0!</v>
      </c>
    </row>
    <row r="203" spans="1:38" hidden="1" x14ac:dyDescent="0.4">
      <c r="A203" s="16" t="s">
        <v>27</v>
      </c>
      <c r="D203" s="10"/>
      <c r="E203" s="17" t="e">
        <f t="shared" ref="E203:AI203" si="57">(E201-D201)/D201</f>
        <v>#DIV/0!</v>
      </c>
      <c r="F203" s="17" t="e">
        <f t="shared" si="57"/>
        <v>#DIV/0!</v>
      </c>
      <c r="G203" s="17" t="e">
        <f t="shared" si="57"/>
        <v>#DIV/0!</v>
      </c>
      <c r="H203" s="17" t="e">
        <f t="shared" si="57"/>
        <v>#DIV/0!</v>
      </c>
      <c r="I203" s="17" t="e">
        <f t="shared" si="57"/>
        <v>#DIV/0!</v>
      </c>
      <c r="J203" s="17" t="e">
        <f t="shared" si="57"/>
        <v>#DIV/0!</v>
      </c>
      <c r="K203" s="17" t="e">
        <f t="shared" si="57"/>
        <v>#DIV/0!</v>
      </c>
      <c r="L203" s="17" t="e">
        <f t="shared" si="57"/>
        <v>#DIV/0!</v>
      </c>
      <c r="M203" s="17" t="e">
        <f t="shared" si="57"/>
        <v>#DIV/0!</v>
      </c>
      <c r="N203" s="17" t="e">
        <f t="shared" si="57"/>
        <v>#DIV/0!</v>
      </c>
      <c r="O203" s="17" t="e">
        <f t="shared" si="57"/>
        <v>#DIV/0!</v>
      </c>
      <c r="P203" s="17" t="e">
        <f t="shared" si="57"/>
        <v>#DIV/0!</v>
      </c>
      <c r="Q203" s="17" t="e">
        <f t="shared" si="57"/>
        <v>#DIV/0!</v>
      </c>
      <c r="R203" s="17" t="e">
        <f t="shared" si="57"/>
        <v>#DIV/0!</v>
      </c>
      <c r="S203" s="17" t="e">
        <f t="shared" si="57"/>
        <v>#DIV/0!</v>
      </c>
      <c r="T203" s="17" t="e">
        <f t="shared" si="57"/>
        <v>#DIV/0!</v>
      </c>
      <c r="U203" s="17" t="e">
        <f t="shared" si="57"/>
        <v>#DIV/0!</v>
      </c>
      <c r="V203" s="17" t="e">
        <f t="shared" si="57"/>
        <v>#DIV/0!</v>
      </c>
      <c r="W203" s="17" t="e">
        <f t="shared" si="57"/>
        <v>#DIV/0!</v>
      </c>
      <c r="X203" s="17" t="e">
        <f t="shared" si="57"/>
        <v>#DIV/0!</v>
      </c>
      <c r="Y203" s="17" t="e">
        <f t="shared" si="57"/>
        <v>#DIV/0!</v>
      </c>
      <c r="Z203" s="17" t="e">
        <f t="shared" si="57"/>
        <v>#DIV/0!</v>
      </c>
      <c r="AA203" s="17" t="e">
        <f t="shared" si="57"/>
        <v>#DIV/0!</v>
      </c>
      <c r="AB203" s="17" t="e">
        <f t="shared" si="57"/>
        <v>#DIV/0!</v>
      </c>
      <c r="AC203" s="17" t="e">
        <f t="shared" si="57"/>
        <v>#DIV/0!</v>
      </c>
      <c r="AD203" s="17" t="e">
        <f t="shared" si="57"/>
        <v>#DIV/0!</v>
      </c>
      <c r="AE203" s="17" t="e">
        <f t="shared" si="57"/>
        <v>#DIV/0!</v>
      </c>
      <c r="AF203" s="17" t="e">
        <f t="shared" si="57"/>
        <v>#DIV/0!</v>
      </c>
      <c r="AG203" s="17" t="e">
        <f t="shared" si="57"/>
        <v>#DIV/0!</v>
      </c>
      <c r="AH203" s="22" t="e">
        <f t="shared" si="57"/>
        <v>#DIV/0!</v>
      </c>
      <c r="AI203" s="23" t="e">
        <f t="shared" si="57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126</v>
      </c>
      <c r="B205" s="2" t="s">
        <v>127</v>
      </c>
      <c r="AI205" s="28"/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3.767195520298646E-7</v>
      </c>
      <c r="E208" s="10">
        <f t="shared" si="58"/>
        <v>2.2603173121791879E-7</v>
      </c>
      <c r="F208" s="10">
        <f t="shared" si="58"/>
        <v>7.4475034997666813E-8</v>
      </c>
      <c r="G208" s="10">
        <f t="shared" si="58"/>
        <v>7.4475034997666813E-8</v>
      </c>
      <c r="H208" s="10">
        <f t="shared" si="58"/>
        <v>7.4475034997666813E-8</v>
      </c>
      <c r="I208" s="10">
        <f t="shared" si="58"/>
        <v>7.4475034997666813E-8</v>
      </c>
      <c r="J208" s="10">
        <f t="shared" si="58"/>
        <v>3.776948203453103E-7</v>
      </c>
      <c r="K208" s="10">
        <f t="shared" si="58"/>
        <v>3.7946803546430234E-7</v>
      </c>
      <c r="L208" s="10">
        <f t="shared" si="58"/>
        <v>2.64209052729818E-7</v>
      </c>
      <c r="M208" s="10">
        <f t="shared" si="58"/>
        <v>2.251983201119925E-7</v>
      </c>
      <c r="N208" s="10">
        <f t="shared" si="58"/>
        <v>2.1810545963602426E-7</v>
      </c>
      <c r="O208" s="10">
        <f t="shared" si="58"/>
        <v>2.5356976201586561E-7</v>
      </c>
      <c r="P208" s="10">
        <f t="shared" si="58"/>
        <v>2.8903406439570691E-7</v>
      </c>
      <c r="Q208" s="10">
        <f t="shared" si="58"/>
        <v>3.1740550629957997E-7</v>
      </c>
      <c r="R208" s="10">
        <f t="shared" si="58"/>
        <v>4.1315912272515165E-7</v>
      </c>
      <c r="S208" s="10">
        <f t="shared" si="58"/>
        <v>4.0783947736817546E-7</v>
      </c>
      <c r="T208" s="10">
        <f t="shared" si="58"/>
        <v>4.6280914605692948E-7</v>
      </c>
      <c r="U208" s="10">
        <f t="shared" si="58"/>
        <v>4.3266448903406432E-7</v>
      </c>
      <c r="V208" s="10">
        <f t="shared" si="58"/>
        <v>4.5926271581894539E-7</v>
      </c>
      <c r="W208" s="10">
        <f t="shared" si="58"/>
        <v>3.9897340177321507E-7</v>
      </c>
      <c r="X208" s="10">
        <f t="shared" si="58"/>
        <v>4.8054129724685016E-7</v>
      </c>
      <c r="Y208" s="10">
        <f t="shared" si="58"/>
        <v>3.9720018665422307E-7</v>
      </c>
      <c r="Z208" s="10">
        <f t="shared" si="58"/>
        <v>3.6350909939337377E-7</v>
      </c>
      <c r="AA208" s="10">
        <f t="shared" si="58"/>
        <v>3.4755016332244514E-7</v>
      </c>
      <c r="AB208" s="10">
        <f t="shared" si="58"/>
        <v>3.5286980867942138E-7</v>
      </c>
      <c r="AC208" s="10">
        <f t="shared" si="58"/>
        <v>3.3159122725151656E-7</v>
      </c>
      <c r="AD208" s="10">
        <f t="shared" si="58"/>
        <v>3.2095193653756417E-7</v>
      </c>
      <c r="AE208" s="10">
        <f t="shared" si="58"/>
        <v>4.1138590760615955E-7</v>
      </c>
      <c r="AF208" s="10">
        <f t="shared" si="58"/>
        <v>3.5818945403639752E-7</v>
      </c>
      <c r="AG208" s="10">
        <f t="shared" si="58"/>
        <v>3.9188054129724677E-7</v>
      </c>
      <c r="AH208" s="10">
        <f t="shared" si="58"/>
        <v>2.8194120391973867E-7</v>
      </c>
      <c r="AI208" s="27">
        <f t="shared" si="58"/>
        <v>2.9967335510965935E-7</v>
      </c>
      <c r="AJ208" s="27">
        <f t="shared" si="58"/>
        <v>1.1703219785347643E-7</v>
      </c>
      <c r="AK208" s="27">
        <f t="shared" si="58"/>
        <v>1.8973401773215117E-7</v>
      </c>
      <c r="AL208" s="27">
        <f t="shared" si="58"/>
        <v>1.8973401773215117E-7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-0.39999999999999991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2.5888444339846267E-3</v>
      </c>
      <c r="K209" s="15">
        <f t="shared" si="59"/>
        <v>7.2958343139563307E-3</v>
      </c>
      <c r="L209" s="15">
        <f t="shared" si="59"/>
        <v>-0.29865850788420795</v>
      </c>
      <c r="M209" s="15">
        <f t="shared" si="59"/>
        <v>-0.40221228524358671</v>
      </c>
      <c r="N209" s="15">
        <f t="shared" si="59"/>
        <v>-0.42104024476347368</v>
      </c>
      <c r="O209" s="15">
        <f t="shared" si="59"/>
        <v>-0.32690044716403843</v>
      </c>
      <c r="P209" s="15">
        <f t="shared" si="59"/>
        <v>-0.23276064956460338</v>
      </c>
      <c r="Q209" s="15">
        <f t="shared" si="59"/>
        <v>-0.15744881148505527</v>
      </c>
      <c r="R209" s="15">
        <f t="shared" si="59"/>
        <v>9.6728642033419826E-2</v>
      </c>
      <c r="S209" s="20">
        <f t="shared" si="59"/>
        <v>8.2607672393504583E-2</v>
      </c>
      <c r="T209" s="15">
        <f t="shared" si="59"/>
        <v>0.22852435867262896</v>
      </c>
      <c r="U209" s="15">
        <f t="shared" si="59"/>
        <v>0.14850553071310899</v>
      </c>
      <c r="V209" s="15">
        <f t="shared" si="59"/>
        <v>0.21911037891268553</v>
      </c>
      <c r="W209" s="15">
        <f t="shared" si="59"/>
        <v>5.9072722993645639E-2</v>
      </c>
      <c r="X209" s="15">
        <f t="shared" si="59"/>
        <v>0.27559425747234656</v>
      </c>
      <c r="Y209" s="15">
        <f t="shared" si="59"/>
        <v>5.4365733113674077E-2</v>
      </c>
      <c r="Z209" s="15">
        <f t="shared" si="59"/>
        <v>-3.5067074605789429E-2</v>
      </c>
      <c r="AA209" s="15">
        <f t="shared" si="59"/>
        <v>-7.7429983525535331E-2</v>
      </c>
      <c r="AB209" s="15">
        <f t="shared" si="59"/>
        <v>-6.3309013885619936E-2</v>
      </c>
      <c r="AC209" s="15">
        <f t="shared" si="59"/>
        <v>-0.11979289244528109</v>
      </c>
      <c r="AD209" s="15">
        <f t="shared" si="59"/>
        <v>-0.14803483172511159</v>
      </c>
      <c r="AE209" s="15">
        <f t="shared" si="59"/>
        <v>9.2021652153447986E-2</v>
      </c>
      <c r="AF209" s="15">
        <f t="shared" si="59"/>
        <v>-4.9188044245704818E-2</v>
      </c>
      <c r="AG209" s="15">
        <f t="shared" si="59"/>
        <v>4.0244763473758542E-2</v>
      </c>
      <c r="AH209" s="15">
        <f t="shared" si="59"/>
        <v>-0.25158860908449032</v>
      </c>
      <c r="AI209" s="21">
        <f t="shared" si="59"/>
        <v>-0.20451871028477275</v>
      </c>
      <c r="AJ209" s="21">
        <f t="shared" si="59"/>
        <v>-0.68933866792186382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1" si="60">(E208-D208)/D208</f>
        <v>-0.39999999999999991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4.6948356807511192E-3</v>
      </c>
      <c r="L210" s="17">
        <f t="shared" si="60"/>
        <v>-0.30373831775700932</v>
      </c>
      <c r="M210" s="17">
        <f t="shared" si="60"/>
        <v>-0.14765100671140949</v>
      </c>
      <c r="N210" s="17">
        <f t="shared" si="60"/>
        <v>-3.1496062992125859E-2</v>
      </c>
      <c r="O210" s="17">
        <f t="shared" si="60"/>
        <v>0.16260162601626021</v>
      </c>
      <c r="P210" s="17">
        <f t="shared" si="60"/>
        <v>0.13986013986013968</v>
      </c>
      <c r="Q210" s="17">
        <f t="shared" si="60"/>
        <v>9.8159509202453948E-2</v>
      </c>
      <c r="R210" s="17">
        <f t="shared" si="60"/>
        <v>0.30167597765363147</v>
      </c>
      <c r="S210" s="17">
        <f t="shared" si="60"/>
        <v>-1.2875536480686673E-2</v>
      </c>
      <c r="T210" s="17">
        <f t="shared" si="60"/>
        <v>0.13478260869565203</v>
      </c>
      <c r="U210" s="17">
        <f t="shared" si="60"/>
        <v>-6.5134099616858288E-2</v>
      </c>
      <c r="V210" s="17">
        <f t="shared" si="60"/>
        <v>6.1475409836065725E-2</v>
      </c>
      <c r="W210" s="17">
        <f t="shared" si="60"/>
        <v>-0.13127413127413137</v>
      </c>
      <c r="X210" s="17">
        <f t="shared" si="60"/>
        <v>0.20444444444444448</v>
      </c>
      <c r="Y210" s="17">
        <f t="shared" si="60"/>
        <v>-0.17343173431734304</v>
      </c>
      <c r="Z210" s="17">
        <f t="shared" si="60"/>
        <v>-8.4821428571428645E-2</v>
      </c>
      <c r="AA210" s="17">
        <f t="shared" si="60"/>
        <v>-4.3902439024390318E-2</v>
      </c>
      <c r="AB210" s="17">
        <f t="shared" si="60"/>
        <v>1.530612244897972E-2</v>
      </c>
      <c r="AC210" s="17">
        <f t="shared" si="60"/>
        <v>-6.0301507537688488E-2</v>
      </c>
      <c r="AD210" s="17">
        <f t="shared" si="60"/>
        <v>-3.2085561497326151E-2</v>
      </c>
      <c r="AE210" s="17">
        <f t="shared" si="60"/>
        <v>0.28176795580110481</v>
      </c>
      <c r="AF210" s="17">
        <f t="shared" si="60"/>
        <v>-0.12931034482758624</v>
      </c>
      <c r="AG210" s="17">
        <f t="shared" si="60"/>
        <v>9.4059405940594004E-2</v>
      </c>
      <c r="AH210" s="22">
        <f t="shared" si="60"/>
        <v>-0.28054298642533926</v>
      </c>
      <c r="AI210" s="23">
        <f t="shared" si="60"/>
        <v>6.2893081761006303E-2</v>
      </c>
      <c r="AJ210" s="23">
        <f t="shared" si="60"/>
        <v>-0.60946745562130178</v>
      </c>
      <c r="AK210" s="23">
        <f t="shared" si="60"/>
        <v>0.6212121212121211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  <c r="AJ211" s="23">
        <f t="shared" si="60"/>
        <v>2.3705408515535114</v>
      </c>
    </row>
    <row r="212" spans="1:38" x14ac:dyDescent="0.4">
      <c r="A212" s="2" t="s">
        <v>129</v>
      </c>
      <c r="B212" s="2" t="s">
        <v>130</v>
      </c>
      <c r="D212" s="2">
        <v>3.767195520298646E-7</v>
      </c>
      <c r="E212" s="2">
        <v>2.2603173121791879E-7</v>
      </c>
      <c r="F212" s="2">
        <v>7.4475034997666813E-8</v>
      </c>
      <c r="G212" s="2">
        <v>7.4475034997666813E-8</v>
      </c>
      <c r="H212" s="2">
        <v>7.4475034997666813E-8</v>
      </c>
      <c r="I212" s="2">
        <v>7.4475034997666813E-8</v>
      </c>
      <c r="J212" s="2">
        <v>3.776948203453103E-7</v>
      </c>
      <c r="K212" s="2">
        <v>3.7946803546430234E-7</v>
      </c>
      <c r="L212" s="2">
        <v>2.64209052729818E-7</v>
      </c>
      <c r="M212" s="2">
        <v>2.251983201119925E-7</v>
      </c>
      <c r="N212" s="2">
        <v>2.1810545963602426E-7</v>
      </c>
      <c r="O212" s="2">
        <v>2.5356976201586561E-7</v>
      </c>
      <c r="P212" s="2">
        <v>2.8903406439570691E-7</v>
      </c>
      <c r="Q212" s="2">
        <v>3.1740550629957997E-7</v>
      </c>
      <c r="R212" s="2">
        <v>4.1315912272515165E-7</v>
      </c>
      <c r="S212" s="2">
        <v>4.0783947736817546E-7</v>
      </c>
      <c r="T212" s="2">
        <v>4.6280914605692948E-7</v>
      </c>
      <c r="U212" s="2">
        <v>4.3266448903406432E-7</v>
      </c>
      <c r="V212" s="2">
        <v>4.5926271581894539E-7</v>
      </c>
      <c r="W212" s="2">
        <v>3.9897340177321507E-7</v>
      </c>
      <c r="X212" s="2">
        <v>4.8054129724685016E-7</v>
      </c>
      <c r="Y212" s="2">
        <v>3.9720018665422307E-7</v>
      </c>
      <c r="Z212" s="2">
        <v>3.6350909939337377E-7</v>
      </c>
      <c r="AA212" s="2">
        <v>3.4755016332244514E-7</v>
      </c>
      <c r="AB212" s="2">
        <v>3.5286980867942138E-7</v>
      </c>
      <c r="AC212" s="2">
        <v>3.3159122725151656E-7</v>
      </c>
      <c r="AD212" s="2">
        <v>3.2095193653756417E-7</v>
      </c>
      <c r="AE212" s="2">
        <v>4.1138590760615955E-7</v>
      </c>
      <c r="AF212" s="2">
        <v>3.5818945403639752E-7</v>
      </c>
      <c r="AG212" s="2">
        <v>3.9188054129724677E-7</v>
      </c>
      <c r="AH212" s="2">
        <v>2.8194120391973867E-7</v>
      </c>
      <c r="AI212" s="28">
        <v>2.9967335510965935E-7</v>
      </c>
      <c r="AJ212" s="2">
        <v>1.1703219785347643E-7</v>
      </c>
      <c r="AK212" s="2">
        <v>1.8973401773215117E-7</v>
      </c>
      <c r="AL212" s="2">
        <v>1.8973401773215117E-7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4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hidden="1" x14ac:dyDescent="0.4">
      <c r="A220" s="2" t="s">
        <v>134</v>
      </c>
      <c r="B220" s="2" t="s">
        <v>135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7">D238</f>
        <v>1.026E-9</v>
      </c>
      <c r="E230" s="10">
        <f t="shared" si="67"/>
        <v>6.8399999999999991E-10</v>
      </c>
      <c r="F230" s="10">
        <f t="shared" si="67"/>
        <v>4.6359999999999998E-10</v>
      </c>
      <c r="G230" s="10">
        <f t="shared" si="67"/>
        <v>3.4199999999999996E-10</v>
      </c>
      <c r="H230" s="10">
        <f t="shared" si="67"/>
        <v>3.0399999999999998E-10</v>
      </c>
      <c r="I230" s="10">
        <f t="shared" si="67"/>
        <v>3.268E-10</v>
      </c>
      <c r="J230" s="10">
        <f t="shared" si="67"/>
        <v>3.9519999999999999E-10</v>
      </c>
      <c r="K230" s="10">
        <f t="shared" si="67"/>
        <v>4.9399999999999995E-10</v>
      </c>
      <c r="L230" s="10">
        <f t="shared" si="67"/>
        <v>6.0799999999999997E-10</v>
      </c>
      <c r="M230" s="10">
        <f t="shared" si="67"/>
        <v>7.0679999999999998E-10</v>
      </c>
      <c r="N230" s="10">
        <f t="shared" si="67"/>
        <v>7.8280000000000003E-10</v>
      </c>
      <c r="O230" s="10">
        <f t="shared" si="67"/>
        <v>8.1319999999999994E-10</v>
      </c>
      <c r="P230" s="10">
        <f t="shared" si="67"/>
        <v>7.7519999999999987E-10</v>
      </c>
      <c r="Q230" s="10">
        <f t="shared" si="67"/>
        <v>6.6880000000000011E-10</v>
      </c>
      <c r="R230" s="10">
        <f t="shared" si="67"/>
        <v>8.6640000000000003E-10</v>
      </c>
      <c r="S230" s="10">
        <f t="shared" si="67"/>
        <v>1.064E-9</v>
      </c>
      <c r="T230" s="10">
        <f t="shared" si="67"/>
        <v>5.3200000000000002E-10</v>
      </c>
      <c r="U230" s="10">
        <f t="shared" si="67"/>
        <v>3.0399999999999998E-10</v>
      </c>
      <c r="V230" s="10">
        <f t="shared" si="67"/>
        <v>3.0399999999999998E-10</v>
      </c>
      <c r="W230" s="10">
        <f t="shared" si="67"/>
        <v>5.3200000000000002E-10</v>
      </c>
      <c r="X230" s="10">
        <f t="shared" si="67"/>
        <v>3.7999999999999998E-10</v>
      </c>
      <c r="Y230" s="10">
        <f t="shared" si="67"/>
        <v>6.8399999999999991E-10</v>
      </c>
      <c r="Z230" s="10">
        <f t="shared" si="67"/>
        <v>7.5999999999999996E-10</v>
      </c>
      <c r="AA230" s="10">
        <f t="shared" si="67"/>
        <v>7.5999999999999996E-10</v>
      </c>
      <c r="AB230" s="10">
        <f t="shared" si="67"/>
        <v>7.5999999999999996E-10</v>
      </c>
      <c r="AC230" s="10">
        <f t="shared" si="67"/>
        <v>4.5599999999999998E-10</v>
      </c>
      <c r="AD230" s="10">
        <f t="shared" si="67"/>
        <v>5.3200000000000002E-10</v>
      </c>
      <c r="AE230" s="10">
        <f t="shared" si="67"/>
        <v>5.3200000000000002E-10</v>
      </c>
      <c r="AF230" s="10">
        <f t="shared" si="67"/>
        <v>5.3200000000000002E-10</v>
      </c>
      <c r="AG230" s="10">
        <f t="shared" si="67"/>
        <v>6.0799999999999997E-10</v>
      </c>
      <c r="AH230" s="10">
        <f t="shared" si="67"/>
        <v>5.3200000000000002E-10</v>
      </c>
      <c r="AI230" s="10">
        <f t="shared" si="67"/>
        <v>6.0799999999999997E-10</v>
      </c>
      <c r="AJ230" s="10">
        <f t="shared" si="67"/>
        <v>4.5599999999999998E-10</v>
      </c>
      <c r="AK230" s="10">
        <f t="shared" si="67"/>
        <v>3.7999999999999998E-10</v>
      </c>
      <c r="AL230" s="10">
        <f t="shared" si="67"/>
        <v>3.7999999999999998E-10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-0.33333333333333343</v>
      </c>
      <c r="F231" s="15">
        <f t="shared" si="68"/>
        <v>-0.54814814814814816</v>
      </c>
      <c r="G231" s="15">
        <f t="shared" si="68"/>
        <v>-0.66666666666666674</v>
      </c>
      <c r="H231" s="15">
        <f t="shared" si="68"/>
        <v>-0.70370370370370372</v>
      </c>
      <c r="I231" s="15">
        <f t="shared" si="68"/>
        <v>-0.68148148148148158</v>
      </c>
      <c r="J231" s="15">
        <f t="shared" si="68"/>
        <v>-0.61481481481481481</v>
      </c>
      <c r="K231" s="15">
        <f t="shared" si="68"/>
        <v>-0.5185185185185186</v>
      </c>
      <c r="L231" s="15">
        <f t="shared" si="68"/>
        <v>-0.40740740740740744</v>
      </c>
      <c r="M231" s="15">
        <f t="shared" si="68"/>
        <v>-0.31111111111111112</v>
      </c>
      <c r="N231" s="15">
        <f t="shared" si="68"/>
        <v>-0.23703703703703699</v>
      </c>
      <c r="O231" s="15">
        <f t="shared" si="68"/>
        <v>-0.20740740740740743</v>
      </c>
      <c r="P231" s="15">
        <f t="shared" si="68"/>
        <v>-0.24444444444444455</v>
      </c>
      <c r="Q231" s="15">
        <f t="shared" si="68"/>
        <v>-0.34814814814814804</v>
      </c>
      <c r="R231" s="15">
        <f t="shared" si="68"/>
        <v>-0.1555555555555555</v>
      </c>
      <c r="S231" s="20">
        <f t="shared" si="68"/>
        <v>3.7037037037037111E-2</v>
      </c>
      <c r="T231" s="15">
        <f t="shared" si="68"/>
        <v>-0.48148148148148145</v>
      </c>
      <c r="U231" s="15">
        <f t="shared" si="68"/>
        <v>-0.70370370370370372</v>
      </c>
      <c r="V231" s="15">
        <f t="shared" si="68"/>
        <v>-0.70370370370370372</v>
      </c>
      <c r="W231" s="15">
        <f t="shared" si="68"/>
        <v>-0.48148148148148145</v>
      </c>
      <c r="X231" s="15">
        <f t="shared" si="68"/>
        <v>-0.62962962962962965</v>
      </c>
      <c r="Y231" s="15">
        <f t="shared" si="68"/>
        <v>-0.33333333333333343</v>
      </c>
      <c r="Z231" s="15">
        <f t="shared" si="68"/>
        <v>-0.2592592592592593</v>
      </c>
      <c r="AA231" s="15">
        <f t="shared" si="68"/>
        <v>-0.2592592592592593</v>
      </c>
      <c r="AB231" s="15">
        <f t="shared" si="68"/>
        <v>-0.2592592592592593</v>
      </c>
      <c r="AC231" s="15">
        <f t="shared" si="68"/>
        <v>-0.55555555555555558</v>
      </c>
      <c r="AD231" s="15">
        <f t="shared" si="68"/>
        <v>-0.48148148148148145</v>
      </c>
      <c r="AE231" s="15">
        <f t="shared" si="68"/>
        <v>-0.48148148148148145</v>
      </c>
      <c r="AF231" s="15">
        <f t="shared" si="68"/>
        <v>-0.48148148148148145</v>
      </c>
      <c r="AG231" s="15">
        <f t="shared" si="68"/>
        <v>-0.40740740740740744</v>
      </c>
      <c r="AH231" s="15">
        <f t="shared" si="68"/>
        <v>-0.48148148148148145</v>
      </c>
      <c r="AI231" s="21">
        <f t="shared" si="68"/>
        <v>-0.40740740740740744</v>
      </c>
      <c r="AJ231" s="21">
        <f t="shared" si="68"/>
        <v>-0.55555555555555558</v>
      </c>
      <c r="AK231" s="21">
        <f t="shared" si="68"/>
        <v>-0.62962962962962965</v>
      </c>
      <c r="AL231" s="21">
        <f t="shared" si="68"/>
        <v>-0.62962962962962965</v>
      </c>
    </row>
    <row r="232" spans="1:38" x14ac:dyDescent="0.4">
      <c r="A232" s="16" t="s">
        <v>27</v>
      </c>
      <c r="D232" s="10"/>
      <c r="E232" s="17">
        <f t="shared" ref="E232:AL237" si="69">(E230-D230)/D230</f>
        <v>-0.33333333333333343</v>
      </c>
      <c r="F232" s="17">
        <f t="shared" si="69"/>
        <v>-0.32222222222222219</v>
      </c>
      <c r="G232" s="17">
        <f t="shared" si="69"/>
        <v>-0.26229508196721318</v>
      </c>
      <c r="H232" s="17">
        <f t="shared" si="69"/>
        <v>-0.11111111111111105</v>
      </c>
      <c r="I232" s="17">
        <f t="shared" si="69"/>
        <v>7.5000000000000053E-2</v>
      </c>
      <c r="J232" s="17">
        <f t="shared" si="69"/>
        <v>0.20930232558139533</v>
      </c>
      <c r="K232" s="17">
        <f t="shared" si="69"/>
        <v>0.24999999999999989</v>
      </c>
      <c r="L232" s="17">
        <f t="shared" si="69"/>
        <v>0.23076923076923084</v>
      </c>
      <c r="M232" s="17">
        <f t="shared" si="69"/>
        <v>0.16250000000000003</v>
      </c>
      <c r="N232" s="17">
        <f t="shared" si="69"/>
        <v>0.10752688172043018</v>
      </c>
      <c r="O232" s="17">
        <f t="shared" si="69"/>
        <v>3.8834951456310572E-2</v>
      </c>
      <c r="P232" s="17">
        <f t="shared" si="69"/>
        <v>-4.6728971962616918E-2</v>
      </c>
      <c r="Q232" s="17">
        <f t="shared" si="69"/>
        <v>-0.13725490196078402</v>
      </c>
      <c r="R232" s="17">
        <f t="shared" si="69"/>
        <v>0.2954545454545453</v>
      </c>
      <c r="S232" s="17">
        <f t="shared" si="69"/>
        <v>0.22807017543859651</v>
      </c>
      <c r="T232" s="17">
        <f t="shared" si="69"/>
        <v>-0.5</v>
      </c>
      <c r="U232" s="17">
        <f t="shared" si="69"/>
        <v>-0.4285714285714286</v>
      </c>
      <c r="V232" s="17">
        <f t="shared" si="69"/>
        <v>0</v>
      </c>
      <c r="W232" s="17">
        <f t="shared" si="69"/>
        <v>0.75000000000000022</v>
      </c>
      <c r="X232" s="17">
        <f t="shared" si="69"/>
        <v>-0.28571428571428581</v>
      </c>
      <c r="Y232" s="17">
        <f t="shared" si="69"/>
        <v>0.79999999999999982</v>
      </c>
      <c r="Z232" s="17">
        <f t="shared" si="69"/>
        <v>0.11111111111111119</v>
      </c>
      <c r="AA232" s="17">
        <f t="shared" si="69"/>
        <v>0</v>
      </c>
      <c r="AB232" s="17">
        <f t="shared" si="69"/>
        <v>0</v>
      </c>
      <c r="AC232" s="17">
        <f t="shared" si="69"/>
        <v>-0.4</v>
      </c>
      <c r="AD232" s="17">
        <f t="shared" si="69"/>
        <v>0.16666666666666677</v>
      </c>
      <c r="AE232" s="17">
        <f t="shared" si="69"/>
        <v>0</v>
      </c>
      <c r="AF232" s="17">
        <f t="shared" si="69"/>
        <v>0</v>
      </c>
      <c r="AG232" s="17">
        <f t="shared" si="69"/>
        <v>0.14285714285714274</v>
      </c>
      <c r="AH232" s="22">
        <f t="shared" si="69"/>
        <v>-0.12499999999999992</v>
      </c>
      <c r="AI232" s="23">
        <f t="shared" si="69"/>
        <v>0.14285714285714274</v>
      </c>
      <c r="AJ232" s="23">
        <f t="shared" si="69"/>
        <v>-0.25</v>
      </c>
      <c r="AK232" s="23">
        <f t="shared" si="69"/>
        <v>-0.16666666666666666</v>
      </c>
      <c r="AL232" s="23">
        <f t="shared" si="69"/>
        <v>0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  <c r="AJ233" s="23">
        <f t="shared" si="69"/>
        <v>0.36363636363636359</v>
      </c>
    </row>
    <row r="234" spans="1:38" hidden="1" x14ac:dyDescent="0.4">
      <c r="A234" s="2" t="s">
        <v>140</v>
      </c>
      <c r="B234" s="2" t="s">
        <v>141</v>
      </c>
      <c r="AI234" s="28"/>
      <c r="AJ234" s="23">
        <f t="shared" si="69"/>
        <v>-2.7500000000000013</v>
      </c>
    </row>
    <row r="235" spans="1:38" hidden="1" x14ac:dyDescent="0.4">
      <c r="A235" s="2" t="s">
        <v>142</v>
      </c>
      <c r="B235" s="2" t="s">
        <v>143</v>
      </c>
      <c r="AI235" s="28"/>
      <c r="AJ235" s="23" t="e">
        <f t="shared" si="69"/>
        <v>#REF!</v>
      </c>
    </row>
    <row r="236" spans="1:38" hidden="1" x14ac:dyDescent="0.4">
      <c r="A236" s="2" t="s">
        <v>144</v>
      </c>
      <c r="B236" s="2" t="s">
        <v>145</v>
      </c>
      <c r="AI236" s="28"/>
      <c r="AJ236" s="23" t="e">
        <f t="shared" si="69"/>
        <v>#DIV/0!</v>
      </c>
    </row>
    <row r="237" spans="1:38" hidden="1" x14ac:dyDescent="0.4">
      <c r="A237" s="2" t="s">
        <v>146</v>
      </c>
      <c r="B237" s="2" t="s">
        <v>147</v>
      </c>
      <c r="AI237" s="28"/>
      <c r="AJ237" s="23" t="e">
        <f t="shared" si="69"/>
        <v>#REF!</v>
      </c>
    </row>
    <row r="238" spans="1:38" x14ac:dyDescent="0.4">
      <c r="A238" s="2" t="s">
        <v>148</v>
      </c>
      <c r="B238" s="2" t="s">
        <v>149</v>
      </c>
      <c r="D238" s="2">
        <v>1.026E-9</v>
      </c>
      <c r="E238" s="2">
        <v>6.8399999999999991E-10</v>
      </c>
      <c r="F238" s="2">
        <v>4.6359999999999998E-10</v>
      </c>
      <c r="G238" s="2">
        <v>3.4199999999999996E-10</v>
      </c>
      <c r="H238" s="2">
        <v>3.0399999999999998E-10</v>
      </c>
      <c r="I238" s="2">
        <v>3.268E-10</v>
      </c>
      <c r="J238" s="2">
        <v>3.9519999999999999E-10</v>
      </c>
      <c r="K238" s="2">
        <v>4.9399999999999995E-10</v>
      </c>
      <c r="L238" s="2">
        <v>6.0799999999999997E-10</v>
      </c>
      <c r="M238" s="2">
        <v>7.0679999999999998E-10</v>
      </c>
      <c r="N238" s="2">
        <v>7.8280000000000003E-10</v>
      </c>
      <c r="O238" s="2">
        <v>8.1319999999999994E-10</v>
      </c>
      <c r="P238" s="2">
        <v>7.7519999999999987E-10</v>
      </c>
      <c r="Q238" s="2">
        <v>6.6880000000000011E-10</v>
      </c>
      <c r="R238" s="2">
        <v>8.6640000000000003E-10</v>
      </c>
      <c r="S238" s="2">
        <v>1.064E-9</v>
      </c>
      <c r="T238" s="2">
        <v>5.3200000000000002E-10</v>
      </c>
      <c r="U238" s="2">
        <v>3.0399999999999998E-10</v>
      </c>
      <c r="V238" s="2">
        <v>3.0399999999999998E-10</v>
      </c>
      <c r="W238" s="2">
        <v>5.3200000000000002E-10</v>
      </c>
      <c r="X238" s="2">
        <v>3.7999999999999998E-10</v>
      </c>
      <c r="Y238" s="2">
        <v>6.8399999999999991E-10</v>
      </c>
      <c r="Z238" s="2">
        <v>7.5999999999999996E-10</v>
      </c>
      <c r="AA238" s="2">
        <v>7.5999999999999996E-10</v>
      </c>
      <c r="AB238" s="2">
        <v>7.5999999999999996E-10</v>
      </c>
      <c r="AC238" s="2">
        <v>4.5599999999999998E-10</v>
      </c>
      <c r="AD238" s="2">
        <v>5.3200000000000002E-10</v>
      </c>
      <c r="AE238" s="2">
        <v>5.3200000000000002E-10</v>
      </c>
      <c r="AF238" s="2">
        <v>5.3200000000000002E-10</v>
      </c>
      <c r="AG238" s="2">
        <v>6.0799999999999997E-10</v>
      </c>
      <c r="AH238" s="2">
        <v>5.3200000000000002E-10</v>
      </c>
      <c r="AI238" s="28">
        <v>6.0799999999999997E-10</v>
      </c>
      <c r="AJ238" s="2">
        <v>4.5599999999999998E-10</v>
      </c>
      <c r="AK238" s="2">
        <v>3.7999999999999998E-10</v>
      </c>
      <c r="AL238" s="2">
        <v>3.7999999999999998E-10</v>
      </c>
    </row>
    <row r="239" spans="1:38" hidden="1" x14ac:dyDescent="0.4">
      <c r="A239" s="2" t="s">
        <v>150</v>
      </c>
      <c r="B239" s="2" t="s">
        <v>151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6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0">D254</f>
        <v>0</v>
      </c>
      <c r="E248" s="10">
        <f t="shared" si="70"/>
        <v>0</v>
      </c>
      <c r="F248" s="10">
        <f t="shared" si="70"/>
        <v>0</v>
      </c>
      <c r="G248" s="10">
        <f t="shared" si="70"/>
        <v>0</v>
      </c>
      <c r="H248" s="10">
        <f t="shared" si="70"/>
        <v>0</v>
      </c>
      <c r="I248" s="10">
        <f t="shared" si="70"/>
        <v>0</v>
      </c>
      <c r="J248" s="10">
        <f t="shared" si="70"/>
        <v>0</v>
      </c>
      <c r="K248" s="10">
        <f t="shared" si="70"/>
        <v>0</v>
      </c>
      <c r="L248" s="10">
        <f t="shared" si="70"/>
        <v>0</v>
      </c>
      <c r="M248" s="10">
        <f t="shared" si="70"/>
        <v>0</v>
      </c>
      <c r="N248" s="10">
        <f t="shared" si="70"/>
        <v>0</v>
      </c>
      <c r="O248" s="10">
        <f t="shared" si="70"/>
        <v>0</v>
      </c>
      <c r="P248" s="10">
        <f t="shared" si="70"/>
        <v>0</v>
      </c>
      <c r="Q248" s="10">
        <f t="shared" si="70"/>
        <v>0</v>
      </c>
      <c r="R248" s="10">
        <f t="shared" si="70"/>
        <v>0</v>
      </c>
      <c r="S248" s="10">
        <f t="shared" si="70"/>
        <v>0</v>
      </c>
      <c r="T248" s="10">
        <f t="shared" si="70"/>
        <v>0</v>
      </c>
      <c r="U248" s="10">
        <f t="shared" si="70"/>
        <v>0</v>
      </c>
      <c r="V248" s="10">
        <f t="shared" si="70"/>
        <v>0</v>
      </c>
      <c r="W248" s="10">
        <f t="shared" si="70"/>
        <v>0</v>
      </c>
      <c r="X248" s="10">
        <f t="shared" si="70"/>
        <v>0</v>
      </c>
      <c r="Y248" s="10">
        <f t="shared" si="70"/>
        <v>0</v>
      </c>
      <c r="Z248" s="10">
        <f t="shared" si="70"/>
        <v>0</v>
      </c>
      <c r="AA248" s="10">
        <f t="shared" si="70"/>
        <v>0</v>
      </c>
      <c r="AB248" s="10">
        <f t="shared" si="70"/>
        <v>0</v>
      </c>
      <c r="AC248" s="10">
        <f t="shared" si="70"/>
        <v>0</v>
      </c>
      <c r="AD248" s="10">
        <f t="shared" si="70"/>
        <v>0</v>
      </c>
      <c r="AE248" s="10">
        <f t="shared" si="70"/>
        <v>0</v>
      </c>
      <c r="AF248" s="10">
        <f t="shared" si="70"/>
        <v>0</v>
      </c>
      <c r="AG248" s="10">
        <f t="shared" si="70"/>
        <v>0</v>
      </c>
      <c r="AH248" s="10">
        <f t="shared" si="70"/>
        <v>0</v>
      </c>
      <c r="AI248" s="10">
        <f t="shared" si="70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1">(E248-$D248)/$D248</f>
        <v>#DIV/0!</v>
      </c>
      <c r="F249" s="15" t="e">
        <f t="shared" si="71"/>
        <v>#DIV/0!</v>
      </c>
      <c r="G249" s="15" t="e">
        <f t="shared" si="71"/>
        <v>#DIV/0!</v>
      </c>
      <c r="H249" s="15" t="e">
        <f t="shared" si="71"/>
        <v>#DIV/0!</v>
      </c>
      <c r="I249" s="15" t="e">
        <f t="shared" si="71"/>
        <v>#DIV/0!</v>
      </c>
      <c r="J249" s="15" t="e">
        <f t="shared" si="71"/>
        <v>#DIV/0!</v>
      </c>
      <c r="K249" s="15" t="e">
        <f t="shared" si="71"/>
        <v>#DIV/0!</v>
      </c>
      <c r="L249" s="15" t="e">
        <f t="shared" si="71"/>
        <v>#DIV/0!</v>
      </c>
      <c r="M249" s="15" t="e">
        <f t="shared" si="71"/>
        <v>#DIV/0!</v>
      </c>
      <c r="N249" s="15" t="e">
        <f t="shared" si="71"/>
        <v>#DIV/0!</v>
      </c>
      <c r="O249" s="15" t="e">
        <f t="shared" si="71"/>
        <v>#DIV/0!</v>
      </c>
      <c r="P249" s="15" t="e">
        <f t="shared" si="71"/>
        <v>#DIV/0!</v>
      </c>
      <c r="Q249" s="15" t="e">
        <f t="shared" si="71"/>
        <v>#DIV/0!</v>
      </c>
      <c r="R249" s="15" t="e">
        <f t="shared" si="71"/>
        <v>#DIV/0!</v>
      </c>
      <c r="S249" s="20" t="e">
        <f t="shared" si="71"/>
        <v>#DIV/0!</v>
      </c>
      <c r="T249" s="15" t="e">
        <f t="shared" si="71"/>
        <v>#DIV/0!</v>
      </c>
      <c r="U249" s="15" t="e">
        <f t="shared" si="71"/>
        <v>#DIV/0!</v>
      </c>
      <c r="V249" s="15" t="e">
        <f t="shared" si="71"/>
        <v>#DIV/0!</v>
      </c>
      <c r="W249" s="15" t="e">
        <f t="shared" si="71"/>
        <v>#DIV/0!</v>
      </c>
      <c r="X249" s="15" t="e">
        <f t="shared" si="71"/>
        <v>#DIV/0!</v>
      </c>
      <c r="Y249" s="15" t="e">
        <f t="shared" si="71"/>
        <v>#DIV/0!</v>
      </c>
      <c r="Z249" s="15" t="e">
        <f t="shared" si="71"/>
        <v>#DIV/0!</v>
      </c>
      <c r="AA249" s="15" t="e">
        <f t="shared" si="71"/>
        <v>#DIV/0!</v>
      </c>
      <c r="AB249" s="15" t="e">
        <f t="shared" si="71"/>
        <v>#DIV/0!</v>
      </c>
      <c r="AC249" s="15" t="e">
        <f t="shared" si="71"/>
        <v>#DIV/0!</v>
      </c>
      <c r="AD249" s="15" t="e">
        <f t="shared" si="71"/>
        <v>#DIV/0!</v>
      </c>
      <c r="AE249" s="15" t="e">
        <f t="shared" si="71"/>
        <v>#DIV/0!</v>
      </c>
      <c r="AF249" s="15" t="e">
        <f t="shared" si="71"/>
        <v>#DIV/0!</v>
      </c>
      <c r="AG249" s="15" t="e">
        <f t="shared" si="71"/>
        <v>#DIV/0!</v>
      </c>
      <c r="AH249" s="15" t="e">
        <f t="shared" si="71"/>
        <v>#DIV/0!</v>
      </c>
      <c r="AI249" s="21" t="e">
        <f t="shared" si="71"/>
        <v>#DIV/0!</v>
      </c>
    </row>
    <row r="250" spans="1:35" hidden="1" x14ac:dyDescent="0.4">
      <c r="A250" s="16" t="s">
        <v>27</v>
      </c>
      <c r="D250" s="10"/>
      <c r="E250" s="17" t="e">
        <f t="shared" ref="E250:AI250" si="72">(E248-D248)/D248</f>
        <v>#DIV/0!</v>
      </c>
      <c r="F250" s="17" t="e">
        <f t="shared" si="72"/>
        <v>#DIV/0!</v>
      </c>
      <c r="G250" s="17" t="e">
        <f t="shared" si="72"/>
        <v>#DIV/0!</v>
      </c>
      <c r="H250" s="17" t="e">
        <f t="shared" si="72"/>
        <v>#DIV/0!</v>
      </c>
      <c r="I250" s="17" t="e">
        <f t="shared" si="72"/>
        <v>#DIV/0!</v>
      </c>
      <c r="J250" s="17" t="e">
        <f t="shared" si="72"/>
        <v>#DIV/0!</v>
      </c>
      <c r="K250" s="17" t="e">
        <f t="shared" si="72"/>
        <v>#DIV/0!</v>
      </c>
      <c r="L250" s="17" t="e">
        <f t="shared" si="72"/>
        <v>#DIV/0!</v>
      </c>
      <c r="M250" s="17" t="e">
        <f t="shared" si="72"/>
        <v>#DIV/0!</v>
      </c>
      <c r="N250" s="17" t="e">
        <f t="shared" si="72"/>
        <v>#DIV/0!</v>
      </c>
      <c r="O250" s="17" t="e">
        <f t="shared" si="72"/>
        <v>#DIV/0!</v>
      </c>
      <c r="P250" s="17" t="e">
        <f t="shared" si="72"/>
        <v>#DIV/0!</v>
      </c>
      <c r="Q250" s="17" t="e">
        <f t="shared" si="72"/>
        <v>#DIV/0!</v>
      </c>
      <c r="R250" s="17" t="e">
        <f t="shared" si="72"/>
        <v>#DIV/0!</v>
      </c>
      <c r="S250" s="17" t="e">
        <f t="shared" si="72"/>
        <v>#DIV/0!</v>
      </c>
      <c r="T250" s="17" t="e">
        <f t="shared" si="72"/>
        <v>#DIV/0!</v>
      </c>
      <c r="U250" s="17" t="e">
        <f t="shared" si="72"/>
        <v>#DIV/0!</v>
      </c>
      <c r="V250" s="17" t="e">
        <f t="shared" si="72"/>
        <v>#DIV/0!</v>
      </c>
      <c r="W250" s="17" t="e">
        <f t="shared" si="72"/>
        <v>#DIV/0!</v>
      </c>
      <c r="X250" s="17" t="e">
        <f t="shared" si="72"/>
        <v>#DIV/0!</v>
      </c>
      <c r="Y250" s="17" t="e">
        <f t="shared" si="72"/>
        <v>#DIV/0!</v>
      </c>
      <c r="Z250" s="17" t="e">
        <f t="shared" si="72"/>
        <v>#DIV/0!</v>
      </c>
      <c r="AA250" s="17" t="e">
        <f t="shared" si="72"/>
        <v>#DIV/0!</v>
      </c>
      <c r="AB250" s="17" t="e">
        <f t="shared" si="72"/>
        <v>#DIV/0!</v>
      </c>
      <c r="AC250" s="17" t="e">
        <f t="shared" si="72"/>
        <v>#DIV/0!</v>
      </c>
      <c r="AD250" s="17" t="e">
        <f t="shared" si="72"/>
        <v>#DIV/0!</v>
      </c>
      <c r="AE250" s="17" t="e">
        <f t="shared" si="72"/>
        <v>#DIV/0!</v>
      </c>
      <c r="AF250" s="17" t="e">
        <f t="shared" si="72"/>
        <v>#DIV/0!</v>
      </c>
      <c r="AG250" s="17" t="e">
        <f t="shared" si="72"/>
        <v>#DIV/0!</v>
      </c>
      <c r="AH250" s="22" t="e">
        <f t="shared" si="72"/>
        <v>#DIV/0!</v>
      </c>
      <c r="AI250" s="23" t="e">
        <f t="shared" si="72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3">D266</f>
        <v>0</v>
      </c>
      <c r="E262" s="10">
        <f t="shared" si="73"/>
        <v>0</v>
      </c>
      <c r="F262" s="10">
        <f t="shared" si="73"/>
        <v>0</v>
      </c>
      <c r="G262" s="10">
        <f t="shared" si="73"/>
        <v>0</v>
      </c>
      <c r="H262" s="10">
        <f t="shared" si="73"/>
        <v>0</v>
      </c>
      <c r="I262" s="10">
        <f t="shared" si="73"/>
        <v>0</v>
      </c>
      <c r="J262" s="10">
        <f t="shared" si="73"/>
        <v>0</v>
      </c>
      <c r="K262" s="10">
        <f t="shared" si="73"/>
        <v>0</v>
      </c>
      <c r="L262" s="10">
        <f t="shared" si="73"/>
        <v>0</v>
      </c>
      <c r="M262" s="10">
        <f t="shared" si="73"/>
        <v>0</v>
      </c>
      <c r="N262" s="10">
        <f t="shared" si="73"/>
        <v>0</v>
      </c>
      <c r="O262" s="10">
        <f t="shared" si="73"/>
        <v>0</v>
      </c>
      <c r="P262" s="10">
        <f t="shared" si="73"/>
        <v>0</v>
      </c>
      <c r="Q262" s="10">
        <f t="shared" si="73"/>
        <v>0</v>
      </c>
      <c r="R262" s="10">
        <f t="shared" si="73"/>
        <v>0</v>
      </c>
      <c r="S262" s="10">
        <f t="shared" si="73"/>
        <v>0</v>
      </c>
      <c r="T262" s="10">
        <f t="shared" si="73"/>
        <v>0</v>
      </c>
      <c r="U262" s="10">
        <f t="shared" si="73"/>
        <v>0</v>
      </c>
      <c r="V262" s="10">
        <f t="shared" si="73"/>
        <v>0</v>
      </c>
      <c r="W262" s="10">
        <f t="shared" si="73"/>
        <v>0</v>
      </c>
      <c r="X262" s="10">
        <f t="shared" si="73"/>
        <v>0</v>
      </c>
      <c r="Y262" s="10">
        <f t="shared" si="73"/>
        <v>0</v>
      </c>
      <c r="Z262" s="10">
        <f t="shared" si="73"/>
        <v>0</v>
      </c>
      <c r="AA262" s="10">
        <f t="shared" si="73"/>
        <v>0</v>
      </c>
      <c r="AB262" s="10">
        <f t="shared" si="73"/>
        <v>0</v>
      </c>
      <c r="AC262" s="10">
        <f t="shared" si="73"/>
        <v>0</v>
      </c>
      <c r="AD262" s="10">
        <f t="shared" si="73"/>
        <v>0</v>
      </c>
      <c r="AE262" s="10">
        <f t="shared" si="73"/>
        <v>0</v>
      </c>
      <c r="AF262" s="10">
        <f t="shared" si="73"/>
        <v>0</v>
      </c>
      <c r="AG262" s="10">
        <f t="shared" si="73"/>
        <v>0</v>
      </c>
      <c r="AH262" s="10">
        <f t="shared" si="73"/>
        <v>0</v>
      </c>
      <c r="AI262" s="27">
        <f t="shared" si="73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4">(E262-$S262)/$S262</f>
        <v>#DIV/0!</v>
      </c>
      <c r="F263" s="15" t="e">
        <f t="shared" si="74"/>
        <v>#DIV/0!</v>
      </c>
      <c r="G263" s="15" t="e">
        <f t="shared" si="74"/>
        <v>#DIV/0!</v>
      </c>
      <c r="H263" s="15" t="e">
        <f t="shared" si="74"/>
        <v>#DIV/0!</v>
      </c>
      <c r="I263" s="15" t="e">
        <f t="shared" si="74"/>
        <v>#DIV/0!</v>
      </c>
      <c r="J263" s="15" t="e">
        <f t="shared" si="74"/>
        <v>#DIV/0!</v>
      </c>
      <c r="K263" s="15" t="e">
        <f t="shared" si="74"/>
        <v>#DIV/0!</v>
      </c>
      <c r="L263" s="15" t="e">
        <f t="shared" si="74"/>
        <v>#DIV/0!</v>
      </c>
      <c r="M263" s="15" t="e">
        <f t="shared" si="74"/>
        <v>#DIV/0!</v>
      </c>
      <c r="N263" s="15" t="e">
        <f t="shared" si="74"/>
        <v>#DIV/0!</v>
      </c>
      <c r="O263" s="15" t="e">
        <f t="shared" si="74"/>
        <v>#DIV/0!</v>
      </c>
      <c r="P263" s="15" t="e">
        <f t="shared" si="74"/>
        <v>#DIV/0!</v>
      </c>
      <c r="Q263" s="15" t="e">
        <f t="shared" si="74"/>
        <v>#DIV/0!</v>
      </c>
      <c r="R263" s="15" t="e">
        <f t="shared" si="74"/>
        <v>#DIV/0!</v>
      </c>
      <c r="S263" s="14"/>
      <c r="T263" s="15" t="e">
        <f t="shared" ref="T263:AI263" si="75">(T262-$S262)/$S262</f>
        <v>#DIV/0!</v>
      </c>
      <c r="U263" s="15" t="e">
        <f t="shared" si="75"/>
        <v>#DIV/0!</v>
      </c>
      <c r="V263" s="15" t="e">
        <f t="shared" si="75"/>
        <v>#DIV/0!</v>
      </c>
      <c r="W263" s="15" t="e">
        <f t="shared" si="75"/>
        <v>#DIV/0!</v>
      </c>
      <c r="X263" s="15" t="e">
        <f t="shared" si="75"/>
        <v>#DIV/0!</v>
      </c>
      <c r="Y263" s="15" t="e">
        <f t="shared" si="75"/>
        <v>#DIV/0!</v>
      </c>
      <c r="Z263" s="15" t="e">
        <f t="shared" si="75"/>
        <v>#DIV/0!</v>
      </c>
      <c r="AA263" s="15" t="e">
        <f t="shared" si="75"/>
        <v>#DIV/0!</v>
      </c>
      <c r="AB263" s="15" t="e">
        <f t="shared" si="75"/>
        <v>#DIV/0!</v>
      </c>
      <c r="AC263" s="15" t="e">
        <f t="shared" si="75"/>
        <v>#DIV/0!</v>
      </c>
      <c r="AD263" s="15" t="e">
        <f t="shared" si="75"/>
        <v>#DIV/0!</v>
      </c>
      <c r="AE263" s="15" t="e">
        <f t="shared" si="75"/>
        <v>#DIV/0!</v>
      </c>
      <c r="AF263" s="15" t="e">
        <f t="shared" si="75"/>
        <v>#DIV/0!</v>
      </c>
      <c r="AG263" s="15" t="e">
        <f t="shared" si="75"/>
        <v>#DIV/0!</v>
      </c>
      <c r="AH263" s="15" t="e">
        <f t="shared" si="75"/>
        <v>#DIV/0!</v>
      </c>
      <c r="AI263" s="21" t="e">
        <f t="shared" si="75"/>
        <v>#DIV/0!</v>
      </c>
    </row>
    <row r="264" spans="1:35" hidden="1" x14ac:dyDescent="0.4">
      <c r="A264" s="16" t="s">
        <v>27</v>
      </c>
      <c r="D264" s="10"/>
      <c r="E264" s="17" t="e">
        <f t="shared" ref="E264:R264" si="76">(E262-D262)/D262</f>
        <v>#DIV/0!</v>
      </c>
      <c r="F264" s="17" t="e">
        <f t="shared" si="76"/>
        <v>#DIV/0!</v>
      </c>
      <c r="G264" s="17" t="e">
        <f t="shared" si="76"/>
        <v>#DIV/0!</v>
      </c>
      <c r="H264" s="17" t="e">
        <f t="shared" si="76"/>
        <v>#DIV/0!</v>
      </c>
      <c r="I264" s="17" t="e">
        <f t="shared" si="76"/>
        <v>#DIV/0!</v>
      </c>
      <c r="J264" s="17" t="e">
        <f t="shared" si="76"/>
        <v>#DIV/0!</v>
      </c>
      <c r="K264" s="17" t="e">
        <f t="shared" si="76"/>
        <v>#DIV/0!</v>
      </c>
      <c r="L264" s="17" t="e">
        <f t="shared" si="76"/>
        <v>#DIV/0!</v>
      </c>
      <c r="M264" s="17" t="e">
        <f t="shared" si="76"/>
        <v>#DIV/0!</v>
      </c>
      <c r="N264" s="17" t="e">
        <f t="shared" si="76"/>
        <v>#DIV/0!</v>
      </c>
      <c r="O264" s="17" t="e">
        <f t="shared" si="76"/>
        <v>#DIV/0!</v>
      </c>
      <c r="P264" s="17" t="e">
        <f t="shared" si="76"/>
        <v>#DIV/0!</v>
      </c>
      <c r="Q264" s="17" t="e">
        <f t="shared" si="76"/>
        <v>#DIV/0!</v>
      </c>
      <c r="R264" s="17" t="e">
        <f t="shared" si="76"/>
        <v>#DIV/0!</v>
      </c>
      <c r="S264" s="10"/>
      <c r="T264" s="17" t="e">
        <f t="shared" ref="T264:AI264" si="77">(T262-S262)/S262</f>
        <v>#DIV/0!</v>
      </c>
      <c r="U264" s="17" t="e">
        <f t="shared" si="77"/>
        <v>#DIV/0!</v>
      </c>
      <c r="V264" s="17" t="e">
        <f t="shared" si="77"/>
        <v>#DIV/0!</v>
      </c>
      <c r="W264" s="17" t="e">
        <f t="shared" si="77"/>
        <v>#DIV/0!</v>
      </c>
      <c r="X264" s="17" t="e">
        <f t="shared" si="77"/>
        <v>#DIV/0!</v>
      </c>
      <c r="Y264" s="17" t="e">
        <f t="shared" si="77"/>
        <v>#DIV/0!</v>
      </c>
      <c r="Z264" s="17" t="e">
        <f t="shared" si="77"/>
        <v>#DIV/0!</v>
      </c>
      <c r="AA264" s="17" t="e">
        <f t="shared" si="77"/>
        <v>#DIV/0!</v>
      </c>
      <c r="AB264" s="17" t="e">
        <f t="shared" si="77"/>
        <v>#DIV/0!</v>
      </c>
      <c r="AC264" s="17" t="e">
        <f t="shared" si="77"/>
        <v>#DIV/0!</v>
      </c>
      <c r="AD264" s="17" t="e">
        <f t="shared" si="77"/>
        <v>#DIV/0!</v>
      </c>
      <c r="AE264" s="17" t="e">
        <f t="shared" si="77"/>
        <v>#DIV/0!</v>
      </c>
      <c r="AF264" s="17" t="e">
        <f t="shared" si="77"/>
        <v>#DIV/0!</v>
      </c>
      <c r="AG264" s="17" t="e">
        <f t="shared" si="77"/>
        <v>#DIV/0!</v>
      </c>
      <c r="AH264" s="22" t="e">
        <f t="shared" si="77"/>
        <v>#DIV/0!</v>
      </c>
      <c r="AI264" s="23" t="e">
        <f t="shared" si="77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8" x14ac:dyDescent="0.4">
      <c r="A273" s="6" t="s">
        <v>173</v>
      </c>
      <c r="B273" s="6"/>
      <c r="C273" s="6"/>
    </row>
    <row r="274" spans="1:38" hidden="1" x14ac:dyDescent="0.4">
      <c r="A274" s="2" t="s">
        <v>36</v>
      </c>
      <c r="D274" s="10">
        <f t="shared" ref="D274:AI274" si="78">D278+D280</f>
        <v>0</v>
      </c>
      <c r="E274" s="10">
        <f t="shared" si="78"/>
        <v>0</v>
      </c>
      <c r="F274" s="10">
        <f t="shared" si="78"/>
        <v>0</v>
      </c>
      <c r="G274" s="10">
        <f t="shared" si="78"/>
        <v>0</v>
      </c>
      <c r="H274" s="10">
        <f t="shared" si="78"/>
        <v>0</v>
      </c>
      <c r="I274" s="10">
        <f t="shared" si="78"/>
        <v>0</v>
      </c>
      <c r="J274" s="10">
        <f t="shared" si="78"/>
        <v>0</v>
      </c>
      <c r="K274" s="10">
        <f t="shared" si="78"/>
        <v>0</v>
      </c>
      <c r="L274" s="10">
        <f t="shared" si="78"/>
        <v>0</v>
      </c>
      <c r="M274" s="10">
        <f t="shared" si="78"/>
        <v>0</v>
      </c>
      <c r="N274" s="10">
        <f t="shared" si="78"/>
        <v>0</v>
      </c>
      <c r="O274" s="10">
        <f t="shared" si="78"/>
        <v>0</v>
      </c>
      <c r="P274" s="10">
        <f t="shared" si="78"/>
        <v>0</v>
      </c>
      <c r="Q274" s="10">
        <f t="shared" si="78"/>
        <v>0</v>
      </c>
      <c r="R274" s="10">
        <f t="shared" si="78"/>
        <v>0</v>
      </c>
      <c r="S274" s="10">
        <f t="shared" si="78"/>
        <v>0</v>
      </c>
      <c r="T274" s="10">
        <f t="shared" si="78"/>
        <v>0</v>
      </c>
      <c r="U274" s="10">
        <f t="shared" si="78"/>
        <v>0</v>
      </c>
      <c r="V274" s="10">
        <f t="shared" si="78"/>
        <v>0</v>
      </c>
      <c r="W274" s="10">
        <f t="shared" si="78"/>
        <v>0</v>
      </c>
      <c r="X274" s="10">
        <f t="shared" si="78"/>
        <v>0</v>
      </c>
      <c r="Y274" s="10">
        <f t="shared" si="78"/>
        <v>0</v>
      </c>
      <c r="Z274" s="10">
        <f t="shared" si="78"/>
        <v>0</v>
      </c>
      <c r="AA274" s="10">
        <f t="shared" si="78"/>
        <v>0</v>
      </c>
      <c r="AB274" s="10">
        <f t="shared" si="78"/>
        <v>0</v>
      </c>
      <c r="AC274" s="10">
        <f t="shared" si="78"/>
        <v>0</v>
      </c>
      <c r="AD274" s="10">
        <f t="shared" si="78"/>
        <v>0</v>
      </c>
      <c r="AE274" s="10">
        <f t="shared" si="78"/>
        <v>0</v>
      </c>
      <c r="AF274" s="10">
        <f t="shared" si="78"/>
        <v>0</v>
      </c>
      <c r="AG274" s="10">
        <f t="shared" si="78"/>
        <v>0</v>
      </c>
      <c r="AH274" s="10">
        <f t="shared" si="78"/>
        <v>0</v>
      </c>
      <c r="AI274" s="27">
        <f t="shared" si="78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9">(E274-$D274)/$D274</f>
        <v>#DIV/0!</v>
      </c>
      <c r="F275" s="15" t="e">
        <f t="shared" si="79"/>
        <v>#DIV/0!</v>
      </c>
      <c r="G275" s="15" t="e">
        <f t="shared" si="79"/>
        <v>#DIV/0!</v>
      </c>
      <c r="H275" s="15" t="e">
        <f t="shared" si="79"/>
        <v>#DIV/0!</v>
      </c>
      <c r="I275" s="15" t="e">
        <f t="shared" si="79"/>
        <v>#DIV/0!</v>
      </c>
      <c r="J275" s="15" t="e">
        <f t="shared" si="79"/>
        <v>#DIV/0!</v>
      </c>
      <c r="K275" s="15" t="e">
        <f t="shared" si="79"/>
        <v>#DIV/0!</v>
      </c>
      <c r="L275" s="15" t="e">
        <f t="shared" si="79"/>
        <v>#DIV/0!</v>
      </c>
      <c r="M275" s="15" t="e">
        <f t="shared" si="79"/>
        <v>#DIV/0!</v>
      </c>
      <c r="N275" s="15" t="e">
        <f t="shared" si="79"/>
        <v>#DIV/0!</v>
      </c>
      <c r="O275" s="15" t="e">
        <f t="shared" si="79"/>
        <v>#DIV/0!</v>
      </c>
      <c r="P275" s="15" t="e">
        <f t="shared" si="79"/>
        <v>#DIV/0!</v>
      </c>
      <c r="Q275" s="15" t="e">
        <f t="shared" si="79"/>
        <v>#DIV/0!</v>
      </c>
      <c r="R275" s="15" t="e">
        <f t="shared" si="79"/>
        <v>#DIV/0!</v>
      </c>
      <c r="S275" s="20" t="e">
        <f t="shared" si="79"/>
        <v>#DIV/0!</v>
      </c>
      <c r="T275" s="15" t="e">
        <f t="shared" si="79"/>
        <v>#DIV/0!</v>
      </c>
      <c r="U275" s="15" t="e">
        <f t="shared" si="79"/>
        <v>#DIV/0!</v>
      </c>
      <c r="V275" s="15" t="e">
        <f t="shared" si="79"/>
        <v>#DIV/0!</v>
      </c>
      <c r="W275" s="15" t="e">
        <f t="shared" si="79"/>
        <v>#DIV/0!</v>
      </c>
      <c r="X275" s="15" t="e">
        <f t="shared" si="79"/>
        <v>#DIV/0!</v>
      </c>
      <c r="Y275" s="15" t="e">
        <f t="shared" si="79"/>
        <v>#DIV/0!</v>
      </c>
      <c r="Z275" s="15" t="e">
        <f t="shared" si="79"/>
        <v>#DIV/0!</v>
      </c>
      <c r="AA275" s="15" t="e">
        <f t="shared" si="79"/>
        <v>#DIV/0!</v>
      </c>
      <c r="AB275" s="15" t="e">
        <f t="shared" si="79"/>
        <v>#DIV/0!</v>
      </c>
      <c r="AC275" s="15" t="e">
        <f t="shared" si="79"/>
        <v>#DIV/0!</v>
      </c>
      <c r="AD275" s="15" t="e">
        <f t="shared" si="79"/>
        <v>#DIV/0!</v>
      </c>
      <c r="AE275" s="15" t="e">
        <f t="shared" si="79"/>
        <v>#DIV/0!</v>
      </c>
      <c r="AF275" s="15" t="e">
        <f t="shared" si="79"/>
        <v>#DIV/0!</v>
      </c>
      <c r="AG275" s="15" t="e">
        <f t="shared" si="79"/>
        <v>#DIV/0!</v>
      </c>
      <c r="AH275" s="15" t="e">
        <f t="shared" si="79"/>
        <v>#DIV/0!</v>
      </c>
      <c r="AI275" s="21" t="e">
        <f t="shared" si="79"/>
        <v>#DIV/0!</v>
      </c>
    </row>
    <row r="276" spans="1:38" hidden="1" x14ac:dyDescent="0.4">
      <c r="A276" s="16" t="s">
        <v>27</v>
      </c>
      <c r="D276" s="10"/>
      <c r="E276" s="17" t="e">
        <f t="shared" ref="E276:AI276" si="80">(E274-D274)/D274</f>
        <v>#DIV/0!</v>
      </c>
      <c r="F276" s="17" t="e">
        <f t="shared" si="80"/>
        <v>#DIV/0!</v>
      </c>
      <c r="G276" s="17" t="e">
        <f t="shared" si="80"/>
        <v>#DIV/0!</v>
      </c>
      <c r="H276" s="17" t="e">
        <f t="shared" si="80"/>
        <v>#DIV/0!</v>
      </c>
      <c r="I276" s="17" t="e">
        <f t="shared" si="80"/>
        <v>#DIV/0!</v>
      </c>
      <c r="J276" s="17" t="e">
        <f t="shared" si="80"/>
        <v>#DIV/0!</v>
      </c>
      <c r="K276" s="17" t="e">
        <f t="shared" si="80"/>
        <v>#DIV/0!</v>
      </c>
      <c r="L276" s="17" t="e">
        <f t="shared" si="80"/>
        <v>#DIV/0!</v>
      </c>
      <c r="M276" s="17" t="e">
        <f t="shared" si="80"/>
        <v>#DIV/0!</v>
      </c>
      <c r="N276" s="17" t="e">
        <f t="shared" si="80"/>
        <v>#DIV/0!</v>
      </c>
      <c r="O276" s="17" t="e">
        <f t="shared" si="80"/>
        <v>#DIV/0!</v>
      </c>
      <c r="P276" s="17" t="e">
        <f t="shared" si="80"/>
        <v>#DIV/0!</v>
      </c>
      <c r="Q276" s="17" t="e">
        <f t="shared" si="80"/>
        <v>#DIV/0!</v>
      </c>
      <c r="R276" s="17" t="e">
        <f t="shared" si="80"/>
        <v>#DIV/0!</v>
      </c>
      <c r="S276" s="17" t="e">
        <f t="shared" si="80"/>
        <v>#DIV/0!</v>
      </c>
      <c r="T276" s="17" t="e">
        <f t="shared" si="80"/>
        <v>#DIV/0!</v>
      </c>
      <c r="U276" s="17" t="e">
        <f t="shared" si="80"/>
        <v>#DIV/0!</v>
      </c>
      <c r="V276" s="17" t="e">
        <f t="shared" si="80"/>
        <v>#DIV/0!</v>
      </c>
      <c r="W276" s="17" t="e">
        <f t="shared" si="80"/>
        <v>#DIV/0!</v>
      </c>
      <c r="X276" s="17" t="e">
        <f t="shared" si="80"/>
        <v>#DIV/0!</v>
      </c>
      <c r="Y276" s="17" t="e">
        <f t="shared" si="80"/>
        <v>#DIV/0!</v>
      </c>
      <c r="Z276" s="17" t="e">
        <f t="shared" si="80"/>
        <v>#DIV/0!</v>
      </c>
      <c r="AA276" s="17" t="e">
        <f t="shared" si="80"/>
        <v>#DIV/0!</v>
      </c>
      <c r="AB276" s="17" t="e">
        <f t="shared" si="80"/>
        <v>#DIV/0!</v>
      </c>
      <c r="AC276" s="17" t="e">
        <f t="shared" si="80"/>
        <v>#DIV/0!</v>
      </c>
      <c r="AD276" s="17" t="e">
        <f t="shared" si="80"/>
        <v>#DIV/0!</v>
      </c>
      <c r="AE276" s="17" t="e">
        <f t="shared" si="80"/>
        <v>#DIV/0!</v>
      </c>
      <c r="AF276" s="17" t="e">
        <f t="shared" si="80"/>
        <v>#DIV/0!</v>
      </c>
      <c r="AG276" s="17" t="e">
        <f t="shared" si="80"/>
        <v>#DIV/0!</v>
      </c>
      <c r="AH276" s="22" t="e">
        <f t="shared" si="80"/>
        <v>#DIV/0!</v>
      </c>
      <c r="AI276" s="23" t="e">
        <f t="shared" si="80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174</v>
      </c>
      <c r="B278" s="2" t="s">
        <v>175</v>
      </c>
      <c r="AI278" s="28"/>
    </row>
    <row r="279" spans="1:38" hidden="1" x14ac:dyDescent="0.4">
      <c r="A279" s="2" t="s">
        <v>176</v>
      </c>
      <c r="B279" s="2" t="s">
        <v>177</v>
      </c>
    </row>
    <row r="280" spans="1:38" hidden="1" x14ac:dyDescent="0.4">
      <c r="A280" s="2" t="s">
        <v>178</v>
      </c>
      <c r="B280" s="2" t="s">
        <v>179</v>
      </c>
    </row>
    <row r="283" spans="1:38" x14ac:dyDescent="0.4">
      <c r="A283" s="9" t="s">
        <v>180</v>
      </c>
    </row>
    <row r="284" spans="1:38" x14ac:dyDescent="0.4">
      <c r="A284" s="2" t="s">
        <v>67</v>
      </c>
    </row>
    <row r="285" spans="1:38" x14ac:dyDescent="0.4">
      <c r="A285" s="33" t="s">
        <v>181</v>
      </c>
      <c r="B285" s="6"/>
      <c r="C285" s="6"/>
    </row>
    <row r="286" spans="1:38" x14ac:dyDescent="0.4">
      <c r="A286" s="4" t="s">
        <v>182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1">D291</f>
        <v>0.26450000000000001</v>
      </c>
      <c r="E287" s="10">
        <f t="shared" si="81"/>
        <v>0.20974999999999999</v>
      </c>
      <c r="F287" s="10">
        <f t="shared" si="81"/>
        <v>9.6750000000000003E-2</v>
      </c>
      <c r="G287" s="10">
        <f t="shared" si="81"/>
        <v>5.8999999999999997E-2</v>
      </c>
      <c r="H287" s="10">
        <f t="shared" si="81"/>
        <v>4.3749999999999997E-2</v>
      </c>
      <c r="I287" s="10">
        <f t="shared" si="81"/>
        <v>4.2999999999999997E-2</v>
      </c>
      <c r="J287" s="10">
        <f t="shared" si="81"/>
        <v>3.9750000000000001E-2</v>
      </c>
      <c r="K287" s="10">
        <f t="shared" si="81"/>
        <v>5.1249999999999997E-2</v>
      </c>
      <c r="L287" s="10">
        <f t="shared" si="81"/>
        <v>6.3250000000000001E-2</v>
      </c>
      <c r="M287" s="10">
        <f t="shared" si="81"/>
        <v>5.8500000000000003E-2</v>
      </c>
      <c r="N287" s="10">
        <f t="shared" si="81"/>
        <v>5.8000000000000003E-2</v>
      </c>
      <c r="O287" s="10">
        <f t="shared" si="81"/>
        <v>6.1499999999999999E-2</v>
      </c>
      <c r="P287" s="10">
        <f t="shared" si="81"/>
        <v>4.3749999999999997E-2</v>
      </c>
      <c r="Q287" s="10">
        <f t="shared" si="81"/>
        <v>3.95E-2</v>
      </c>
      <c r="R287" s="10">
        <f t="shared" si="81"/>
        <v>3.6749999999999998E-2</v>
      </c>
      <c r="S287" s="10">
        <f t="shared" si="81"/>
        <v>2.8250000000000001E-2</v>
      </c>
      <c r="T287" s="10">
        <f t="shared" si="81"/>
        <v>2.5000000000000001E-2</v>
      </c>
      <c r="U287" s="10">
        <f t="shared" si="81"/>
        <v>2.8250000000000001E-2</v>
      </c>
      <c r="V287" s="10">
        <f t="shared" si="81"/>
        <v>2.6950000000000002E-2</v>
      </c>
      <c r="W287" s="10">
        <f t="shared" si="81"/>
        <v>1.14E-2</v>
      </c>
      <c r="X287" s="10">
        <f t="shared" si="81"/>
        <v>9.7000000000000003E-3</v>
      </c>
      <c r="Y287" s="10">
        <f t="shared" si="81"/>
        <v>1.055E-2</v>
      </c>
      <c r="Z287" s="10">
        <f t="shared" si="81"/>
        <v>9.4249999999999994E-3</v>
      </c>
      <c r="AA287" s="10">
        <f t="shared" si="81"/>
        <v>8.6499999999999997E-3</v>
      </c>
      <c r="AB287" s="10">
        <f t="shared" si="81"/>
        <v>7.2249999999999997E-3</v>
      </c>
      <c r="AC287" s="10">
        <f t="shared" si="81"/>
        <v>5.9750000000000003E-3</v>
      </c>
      <c r="AD287" s="10">
        <f t="shared" si="81"/>
        <v>5.5500000000000002E-3</v>
      </c>
      <c r="AE287" s="10">
        <f t="shared" si="81"/>
        <v>6.1000000000000004E-3</v>
      </c>
      <c r="AF287" s="10">
        <f t="shared" si="81"/>
        <v>5.5500000000000002E-3</v>
      </c>
      <c r="AG287" s="10">
        <f t="shared" si="81"/>
        <v>4.1749999999999999E-3</v>
      </c>
      <c r="AH287" s="10">
        <f t="shared" si="81"/>
        <v>4.2500000000000003E-3</v>
      </c>
      <c r="AI287" s="27">
        <f t="shared" si="81"/>
        <v>3.9919830000000002E-3</v>
      </c>
      <c r="AJ287" s="27">
        <f t="shared" si="81"/>
        <v>2.8549999999999999E-3</v>
      </c>
      <c r="AK287" s="27">
        <f t="shared" si="81"/>
        <v>2.6741149999999999E-3</v>
      </c>
      <c r="AL287" s="27">
        <f t="shared" si="81"/>
        <v>2.2006500000000002E-3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2">(E287-$D287)/$D287</f>
        <v>-0.20699432892249534</v>
      </c>
      <c r="F288" s="15">
        <f t="shared" si="82"/>
        <v>-0.63421550094517964</v>
      </c>
      <c r="G288" s="15">
        <f t="shared" si="82"/>
        <v>-0.77693761814744799</v>
      </c>
      <c r="H288" s="15">
        <f t="shared" si="82"/>
        <v>-0.83459357277882795</v>
      </c>
      <c r="I288" s="15">
        <f t="shared" si="82"/>
        <v>-0.83742911153119104</v>
      </c>
      <c r="J288" s="15">
        <f t="shared" si="82"/>
        <v>-0.84971644612476371</v>
      </c>
      <c r="K288" s="15">
        <f t="shared" si="82"/>
        <v>-0.80623818525519853</v>
      </c>
      <c r="L288" s="15">
        <f t="shared" si="82"/>
        <v>-0.76086956521739135</v>
      </c>
      <c r="M288" s="15">
        <f t="shared" si="82"/>
        <v>-0.77882797731568998</v>
      </c>
      <c r="N288" s="15">
        <f t="shared" si="82"/>
        <v>-0.78071833648393196</v>
      </c>
      <c r="O288" s="15">
        <f t="shared" si="82"/>
        <v>-0.76748582230623819</v>
      </c>
      <c r="P288" s="15">
        <f t="shared" si="82"/>
        <v>-0.83459357277882795</v>
      </c>
      <c r="Q288" s="15">
        <f t="shared" si="82"/>
        <v>-0.85066162570888471</v>
      </c>
      <c r="R288" s="15">
        <f t="shared" si="82"/>
        <v>-0.86105860113421551</v>
      </c>
      <c r="S288" s="20">
        <f t="shared" si="82"/>
        <v>-0.8931947069943289</v>
      </c>
      <c r="T288" s="15">
        <f t="shared" si="82"/>
        <v>-0.90548204158790169</v>
      </c>
      <c r="U288" s="15">
        <f t="shared" si="82"/>
        <v>-0.8931947069943289</v>
      </c>
      <c r="V288" s="15">
        <f t="shared" si="82"/>
        <v>-0.89810964083175804</v>
      </c>
      <c r="W288" s="15">
        <f t="shared" si="82"/>
        <v>-0.95689981096408305</v>
      </c>
      <c r="X288" s="15">
        <f t="shared" si="82"/>
        <v>-0.96332703213610593</v>
      </c>
      <c r="Y288" s="15">
        <f t="shared" si="82"/>
        <v>-0.96011342155009449</v>
      </c>
      <c r="Z288" s="15">
        <f t="shared" si="82"/>
        <v>-0.9643667296786389</v>
      </c>
      <c r="AA288" s="15">
        <f t="shared" si="82"/>
        <v>-0.96729678638941408</v>
      </c>
      <c r="AB288" s="15">
        <f t="shared" si="82"/>
        <v>-0.97268431001890365</v>
      </c>
      <c r="AC288" s="15">
        <f t="shared" si="82"/>
        <v>-0.9774102079395085</v>
      </c>
      <c r="AD288" s="15">
        <f t="shared" si="82"/>
        <v>-0.97901701323251422</v>
      </c>
      <c r="AE288" s="15">
        <f t="shared" si="82"/>
        <v>-0.97693761814744806</v>
      </c>
      <c r="AF288" s="15">
        <f t="shared" si="82"/>
        <v>-0.97901701323251422</v>
      </c>
      <c r="AG288" s="15">
        <f t="shared" si="82"/>
        <v>-0.98421550094517962</v>
      </c>
      <c r="AH288" s="15">
        <f t="shared" si="82"/>
        <v>-0.98393194706994336</v>
      </c>
      <c r="AI288" s="21">
        <f t="shared" si="82"/>
        <v>-0.98490743667296798</v>
      </c>
      <c r="AJ288" s="21">
        <f t="shared" si="82"/>
        <v>-0.98920604914933841</v>
      </c>
      <c r="AK288" s="21">
        <f t="shared" si="82"/>
        <v>-0.98988992438563339</v>
      </c>
      <c r="AL288" s="21">
        <f t="shared" si="82"/>
        <v>-0.99167996219281651</v>
      </c>
    </row>
    <row r="289" spans="1:38" x14ac:dyDescent="0.4">
      <c r="A289" s="16" t="s">
        <v>27</v>
      </c>
      <c r="D289" s="10"/>
      <c r="E289" s="17">
        <f t="shared" ref="E289:AL289" si="83">(E287-D287)/D287</f>
        <v>-0.20699432892249534</v>
      </c>
      <c r="F289" s="17">
        <f t="shared" si="83"/>
        <v>-0.53873659117997608</v>
      </c>
      <c r="G289" s="17">
        <f t="shared" si="83"/>
        <v>-0.39018087855297162</v>
      </c>
      <c r="H289" s="17">
        <f t="shared" si="83"/>
        <v>-0.25847457627118647</v>
      </c>
      <c r="I289" s="17">
        <f t="shared" si="83"/>
        <v>-1.7142857142857158E-2</v>
      </c>
      <c r="J289" s="17">
        <f t="shared" si="83"/>
        <v>-7.5581395348837122E-2</v>
      </c>
      <c r="K289" s="17">
        <f t="shared" si="83"/>
        <v>0.28930817610062881</v>
      </c>
      <c r="L289" s="17">
        <f t="shared" si="83"/>
        <v>0.23414634146341473</v>
      </c>
      <c r="M289" s="17">
        <f t="shared" si="83"/>
        <v>-7.5098814229248967E-2</v>
      </c>
      <c r="N289" s="17">
        <f t="shared" si="83"/>
        <v>-8.5470085470085548E-3</v>
      </c>
      <c r="O289" s="17">
        <f t="shared" si="83"/>
        <v>6.034482758620683E-2</v>
      </c>
      <c r="P289" s="17">
        <f t="shared" si="83"/>
        <v>-0.2886178861788618</v>
      </c>
      <c r="Q289" s="17">
        <f t="shared" si="83"/>
        <v>-9.7142857142857073E-2</v>
      </c>
      <c r="R289" s="17">
        <f t="shared" si="83"/>
        <v>-6.9620253164557028E-2</v>
      </c>
      <c r="S289" s="17">
        <f t="shared" si="83"/>
        <v>-0.23129251700680264</v>
      </c>
      <c r="T289" s="17">
        <f t="shared" si="83"/>
        <v>-0.11504424778761059</v>
      </c>
      <c r="U289" s="17">
        <f t="shared" si="83"/>
        <v>0.12999999999999998</v>
      </c>
      <c r="V289" s="17">
        <f t="shared" si="83"/>
        <v>-4.6017699115044212E-2</v>
      </c>
      <c r="W289" s="17">
        <f t="shared" si="83"/>
        <v>-0.57699443413729135</v>
      </c>
      <c r="X289" s="17">
        <f t="shared" si="83"/>
        <v>-0.14912280701754385</v>
      </c>
      <c r="Y289" s="17">
        <f t="shared" si="83"/>
        <v>8.7628865979381451E-2</v>
      </c>
      <c r="Z289" s="17">
        <f t="shared" si="83"/>
        <v>-0.10663507109004748</v>
      </c>
      <c r="AA289" s="17">
        <f t="shared" si="83"/>
        <v>-8.2228116710875293E-2</v>
      </c>
      <c r="AB289" s="17">
        <f t="shared" si="83"/>
        <v>-0.16473988439306358</v>
      </c>
      <c r="AC289" s="17">
        <f t="shared" si="83"/>
        <v>-0.1730103806228373</v>
      </c>
      <c r="AD289" s="17">
        <f t="shared" si="83"/>
        <v>-7.1129707112970716E-2</v>
      </c>
      <c r="AE289" s="17">
        <f t="shared" si="83"/>
        <v>9.9099099099099114E-2</v>
      </c>
      <c r="AF289" s="17">
        <f t="shared" si="83"/>
        <v>-9.0163934426229525E-2</v>
      </c>
      <c r="AG289" s="17">
        <f t="shared" si="83"/>
        <v>-0.2477477477477478</v>
      </c>
      <c r="AH289" s="22">
        <f t="shared" si="83"/>
        <v>1.7964071856287525E-2</v>
      </c>
      <c r="AI289" s="23">
        <f t="shared" si="83"/>
        <v>-6.0709882352941204E-2</v>
      </c>
      <c r="AJ289" s="23">
        <f t="shared" si="83"/>
        <v>-0.28481659365783879</v>
      </c>
      <c r="AK289" s="23">
        <f t="shared" si="83"/>
        <v>-6.335726795096322E-2</v>
      </c>
      <c r="AL289" s="23">
        <f t="shared" si="83"/>
        <v>-0.17705483870364577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x14ac:dyDescent="0.4">
      <c r="A291" s="2" t="s">
        <v>183</v>
      </c>
      <c r="B291" s="2" t="s">
        <v>184</v>
      </c>
      <c r="D291" s="2">
        <v>0.26450000000000001</v>
      </c>
      <c r="E291" s="2">
        <v>0.20974999999999999</v>
      </c>
      <c r="F291" s="2">
        <v>9.6750000000000003E-2</v>
      </c>
      <c r="G291" s="2">
        <v>5.8999999999999997E-2</v>
      </c>
      <c r="H291" s="2">
        <v>4.3749999999999997E-2</v>
      </c>
      <c r="I291" s="2">
        <v>4.2999999999999997E-2</v>
      </c>
      <c r="J291" s="2">
        <v>3.9750000000000001E-2</v>
      </c>
      <c r="K291" s="2">
        <v>5.1249999999999997E-2</v>
      </c>
      <c r="L291" s="2">
        <v>6.3250000000000001E-2</v>
      </c>
      <c r="M291" s="2">
        <v>5.8500000000000003E-2</v>
      </c>
      <c r="N291" s="2">
        <v>5.8000000000000003E-2</v>
      </c>
      <c r="O291" s="2">
        <v>6.1499999999999999E-2</v>
      </c>
      <c r="P291" s="2">
        <v>4.3749999999999997E-2</v>
      </c>
      <c r="Q291" s="2">
        <v>3.95E-2</v>
      </c>
      <c r="R291" s="2">
        <v>3.6749999999999998E-2</v>
      </c>
      <c r="S291" s="2">
        <v>2.8250000000000001E-2</v>
      </c>
      <c r="T291" s="2">
        <v>2.5000000000000001E-2</v>
      </c>
      <c r="U291" s="2">
        <v>2.8250000000000001E-2</v>
      </c>
      <c r="V291" s="2">
        <v>2.6950000000000002E-2</v>
      </c>
      <c r="W291" s="2">
        <v>1.14E-2</v>
      </c>
      <c r="X291" s="2">
        <v>9.7000000000000003E-3</v>
      </c>
      <c r="Y291" s="2">
        <v>1.055E-2</v>
      </c>
      <c r="Z291" s="2">
        <v>9.4249999999999994E-3</v>
      </c>
      <c r="AA291" s="2">
        <v>8.6499999999999997E-3</v>
      </c>
      <c r="AB291" s="2">
        <v>7.2249999999999997E-3</v>
      </c>
      <c r="AC291" s="2">
        <v>5.9750000000000003E-3</v>
      </c>
      <c r="AD291" s="2">
        <v>5.5500000000000002E-3</v>
      </c>
      <c r="AE291" s="2">
        <v>6.1000000000000004E-3</v>
      </c>
      <c r="AF291" s="2">
        <v>5.5500000000000002E-3</v>
      </c>
      <c r="AG291" s="2">
        <v>4.1749999999999999E-3</v>
      </c>
      <c r="AH291" s="2">
        <v>4.2500000000000003E-3</v>
      </c>
      <c r="AI291" s="28">
        <v>3.9919830000000002E-3</v>
      </c>
      <c r="AJ291" s="2">
        <v>2.8549999999999999E-3</v>
      </c>
      <c r="AK291" s="2">
        <v>2.6741149999999999E-3</v>
      </c>
      <c r="AL291" s="2">
        <v>2.2006500000000002E-3</v>
      </c>
    </row>
    <row r="292" spans="1:38" hidden="1" x14ac:dyDescent="0.4">
      <c r="A292" s="2" t="s">
        <v>185</v>
      </c>
      <c r="B292" s="2" t="s">
        <v>186</v>
      </c>
      <c r="C292" s="26"/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187</v>
      </c>
    </row>
    <row r="296" spans="1:38" x14ac:dyDescent="0.4">
      <c r="A296" s="2" t="s">
        <v>67</v>
      </c>
    </row>
    <row r="297" spans="1:38" x14ac:dyDescent="0.4">
      <c r="A297" s="33" t="s">
        <v>188</v>
      </c>
      <c r="B297" s="6"/>
      <c r="C297" s="6"/>
    </row>
    <row r="298" spans="1:38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4">D304</f>
        <v>4.7904440849136105E-4</v>
      </c>
      <c r="E299" s="10">
        <f t="shared" si="84"/>
        <v>7.3167479306889482E-4</v>
      </c>
      <c r="F299" s="10">
        <f t="shared" si="84"/>
        <v>1.382317198631788E-4</v>
      </c>
      <c r="G299" s="10">
        <f t="shared" si="84"/>
        <v>6.6732554416707013E-5</v>
      </c>
      <c r="H299" s="10">
        <f t="shared" si="84"/>
        <v>1.048654426548253E-4</v>
      </c>
      <c r="I299" s="10">
        <f t="shared" si="84"/>
        <v>9.5332220595295734E-5</v>
      </c>
      <c r="J299" s="10">
        <f t="shared" si="84"/>
        <v>1.3346510883341403E-4</v>
      </c>
      <c r="K299" s="10">
        <f t="shared" si="84"/>
        <v>1.5253155295247316E-4</v>
      </c>
      <c r="L299" s="10">
        <f t="shared" si="84"/>
        <v>2.3594724597335694E-4</v>
      </c>
      <c r="M299" s="10">
        <f t="shared" si="84"/>
        <v>2.0973088530965061E-4</v>
      </c>
      <c r="N299" s="10">
        <f t="shared" si="84"/>
        <v>1.6087312225456153E-4</v>
      </c>
      <c r="O299" s="10">
        <f t="shared" si="84"/>
        <v>1.2023014750000001E-4</v>
      </c>
      <c r="P299" s="10">
        <f t="shared" si="84"/>
        <v>1.9281618189999998E-4</v>
      </c>
      <c r="Q299" s="10">
        <f t="shared" si="84"/>
        <v>3.4620696575000004E-4</v>
      </c>
      <c r="R299" s="10">
        <f t="shared" si="84"/>
        <v>4.3739147600000002E-4</v>
      </c>
      <c r="S299" s="10">
        <f t="shared" si="84"/>
        <v>4.9687339565000006E-4</v>
      </c>
      <c r="T299" s="10">
        <f t="shared" si="84"/>
        <v>4.1601057935000002E-4</v>
      </c>
      <c r="U299" s="10">
        <f t="shared" si="84"/>
        <v>6.2731240046999992E-4</v>
      </c>
      <c r="V299" s="10">
        <f t="shared" si="84"/>
        <v>6.1375084153000002E-4</v>
      </c>
      <c r="W299" s="10">
        <f t="shared" si="84"/>
        <v>3.34735464E-4</v>
      </c>
      <c r="X299" s="10">
        <f t="shared" si="84"/>
        <v>3.5791911010000003E-4</v>
      </c>
      <c r="Y299" s="10">
        <f t="shared" si="84"/>
        <v>3.2444115000000002E-4</v>
      </c>
      <c r="Z299" s="10">
        <f t="shared" si="84"/>
        <v>3.4216435000000001E-4</v>
      </c>
      <c r="AA299" s="10">
        <f t="shared" si="84"/>
        <v>3.4134030598274997E-4</v>
      </c>
      <c r="AB299" s="10">
        <f t="shared" si="84"/>
        <v>3.5417155200000004E-4</v>
      </c>
      <c r="AC299" s="10">
        <f t="shared" si="84"/>
        <v>3.1833423839999997E-4</v>
      </c>
      <c r="AD299" s="10">
        <f t="shared" si="84"/>
        <v>2.8335839999999997E-4</v>
      </c>
      <c r="AE299" s="10">
        <f t="shared" si="84"/>
        <v>3.022368E-4</v>
      </c>
      <c r="AF299" s="10">
        <f t="shared" si="84"/>
        <v>2.8545600000000001E-4</v>
      </c>
      <c r="AG299" s="10">
        <f t="shared" si="84"/>
        <v>3.1582559999999998E-4</v>
      </c>
      <c r="AH299" s="10">
        <f t="shared" si="84"/>
        <v>4.2809280000000004E-4</v>
      </c>
      <c r="AI299" s="10">
        <f t="shared" si="84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5">(E299-$D299)/$D299</f>
        <v>0.52736318407960214</v>
      </c>
      <c r="F300" s="15">
        <f t="shared" si="85"/>
        <v>-0.71144278606965183</v>
      </c>
      <c r="G300" s="15">
        <f t="shared" si="85"/>
        <v>-0.8606965174129354</v>
      </c>
      <c r="H300" s="15">
        <f t="shared" si="85"/>
        <v>-0.78109452736318408</v>
      </c>
      <c r="I300" s="15">
        <f t="shared" si="85"/>
        <v>-0.80099502487562191</v>
      </c>
      <c r="J300" s="15">
        <f t="shared" si="85"/>
        <v>-0.72139303482587069</v>
      </c>
      <c r="K300" s="15">
        <f t="shared" si="85"/>
        <v>-0.68159203980099503</v>
      </c>
      <c r="L300" s="15">
        <f t="shared" si="85"/>
        <v>-0.5074626865671642</v>
      </c>
      <c r="M300" s="15">
        <f t="shared" si="85"/>
        <v>-0.56218905472636815</v>
      </c>
      <c r="N300" s="15">
        <f t="shared" si="85"/>
        <v>-0.66417910447761197</v>
      </c>
      <c r="O300" s="15">
        <f t="shared" si="85"/>
        <v>-0.74902087286930896</v>
      </c>
      <c r="P300" s="15">
        <f t="shared" si="85"/>
        <v>-0.59749831438962053</v>
      </c>
      <c r="Q300" s="15">
        <f t="shared" si="85"/>
        <v>-0.27729671902382003</v>
      </c>
      <c r="R300" s="15">
        <f t="shared" si="85"/>
        <v>-8.6950044198485163E-2</v>
      </c>
      <c r="S300" s="20">
        <f t="shared" si="85"/>
        <v>3.7217817059565034E-2</v>
      </c>
      <c r="T300" s="15">
        <f t="shared" si="85"/>
        <v>-0.13158243374527931</v>
      </c>
      <c r="U300" s="15">
        <f t="shared" si="85"/>
        <v>0.30950782297109874</v>
      </c>
      <c r="V300" s="15">
        <f t="shared" si="85"/>
        <v>0.28119821597096928</v>
      </c>
      <c r="W300" s="15">
        <f t="shared" si="85"/>
        <v>-0.30124335433916971</v>
      </c>
      <c r="X300" s="15">
        <f t="shared" si="85"/>
        <v>-0.25284774489450151</v>
      </c>
      <c r="Y300" s="15">
        <f t="shared" si="85"/>
        <v>-0.32273262301139893</v>
      </c>
      <c r="Z300" s="15">
        <f t="shared" si="85"/>
        <v>-0.28573563549657732</v>
      </c>
      <c r="AA300" s="15">
        <f t="shared" si="85"/>
        <v>-0.28745581843294682</v>
      </c>
      <c r="AB300" s="15">
        <f t="shared" si="85"/>
        <v>-0.26067073172739669</v>
      </c>
      <c r="AC300" s="15">
        <f t="shared" si="85"/>
        <v>-0.33548073465147077</v>
      </c>
      <c r="AD300" s="15">
        <f t="shared" si="85"/>
        <v>-0.40849241745171111</v>
      </c>
      <c r="AE300" s="15">
        <f t="shared" si="85"/>
        <v>-0.36908396248309316</v>
      </c>
      <c r="AF300" s="15">
        <f t="shared" si="85"/>
        <v>-0.40411370023297571</v>
      </c>
      <c r="AG300" s="15">
        <f t="shared" si="85"/>
        <v>-0.34071749006606872</v>
      </c>
      <c r="AH300" s="15">
        <f t="shared" si="85"/>
        <v>-0.10636092935897373</v>
      </c>
      <c r="AI300" s="21">
        <f t="shared" si="85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6">(E299-D299)/D299</f>
        <v>0.52736318407960214</v>
      </c>
      <c r="F301" s="17">
        <f t="shared" si="86"/>
        <v>-0.81107491856677527</v>
      </c>
      <c r="G301" s="17">
        <f t="shared" si="86"/>
        <v>-0.51724137931034475</v>
      </c>
      <c r="H301" s="17">
        <f t="shared" si="86"/>
        <v>0.5714285714285714</v>
      </c>
      <c r="I301" s="17">
        <f t="shared" si="86"/>
        <v>-9.090909090909087E-2</v>
      </c>
      <c r="J301" s="17">
        <f t="shared" si="86"/>
        <v>0.39999999999999997</v>
      </c>
      <c r="K301" s="17">
        <f t="shared" si="86"/>
        <v>0.14285714285714279</v>
      </c>
      <c r="L301" s="17">
        <f t="shared" si="86"/>
        <v>0.54687500000000011</v>
      </c>
      <c r="M301" s="17">
        <f t="shared" si="86"/>
        <v>-0.11111111111111113</v>
      </c>
      <c r="N301" s="17">
        <f t="shared" si="86"/>
        <v>-0.23295454545454555</v>
      </c>
      <c r="O301" s="17">
        <f t="shared" si="86"/>
        <v>-0.25263993254416423</v>
      </c>
      <c r="P301" s="17">
        <f t="shared" si="86"/>
        <v>0.60372573692467568</v>
      </c>
      <c r="Q301" s="17">
        <f t="shared" si="86"/>
        <v>0.79552858239643465</v>
      </c>
      <c r="R301" s="17">
        <f t="shared" si="86"/>
        <v>0.26338150086744744</v>
      </c>
      <c r="S301" s="17">
        <f t="shared" si="86"/>
        <v>0.13599240706282087</v>
      </c>
      <c r="T301" s="17">
        <f t="shared" si="86"/>
        <v>-0.16274330042206606</v>
      </c>
      <c r="U301" s="17">
        <f t="shared" si="86"/>
        <v>0.50792415291493453</v>
      </c>
      <c r="V301" s="17">
        <f t="shared" si="86"/>
        <v>-2.1618509262433208E-2</v>
      </c>
      <c r="W301" s="17">
        <f t="shared" si="86"/>
        <v>-0.4546069164393346</v>
      </c>
      <c r="X301" s="17">
        <f t="shared" si="86"/>
        <v>6.9259605250550998E-2</v>
      </c>
      <c r="Y301" s="17">
        <f t="shared" si="86"/>
        <v>-9.3534989206490005E-2</v>
      </c>
      <c r="Z301" s="17">
        <f t="shared" si="86"/>
        <v>5.4626856056945894E-2</v>
      </c>
      <c r="AA301" s="17">
        <f t="shared" si="86"/>
        <v>-2.4083280951099689E-3</v>
      </c>
      <c r="AB301" s="17">
        <f t="shared" si="86"/>
        <v>3.7590773173732703E-2</v>
      </c>
      <c r="AC301" s="17">
        <f t="shared" si="86"/>
        <v>-0.10118631323613497</v>
      </c>
      <c r="AD301" s="17">
        <f t="shared" si="86"/>
        <v>-0.10987143128491078</v>
      </c>
      <c r="AE301" s="17">
        <f t="shared" si="86"/>
        <v>6.6623752816221557E-2</v>
      </c>
      <c r="AF301" s="17">
        <f t="shared" si="86"/>
        <v>-5.5522027761013837E-2</v>
      </c>
      <c r="AG301" s="17">
        <f t="shared" si="86"/>
        <v>0.10638977635782736</v>
      </c>
      <c r="AH301" s="22">
        <f t="shared" si="86"/>
        <v>0.35547213398787197</v>
      </c>
      <c r="AI301" s="23">
        <f t="shared" si="86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190</v>
      </c>
      <c r="B303" s="2" t="s">
        <v>191</v>
      </c>
      <c r="AI303" s="28"/>
    </row>
    <row r="304" spans="1:38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5" x14ac:dyDescent="0.4">
      <c r="A307" s="9" t="s">
        <v>194</v>
      </c>
    </row>
    <row r="308" spans="1:35" x14ac:dyDescent="0.4">
      <c r="A308" s="2" t="s">
        <v>67</v>
      </c>
    </row>
    <row r="309" spans="1:35" x14ac:dyDescent="0.4">
      <c r="A309" s="6" t="s">
        <v>195</v>
      </c>
      <c r="B309" s="6"/>
      <c r="C309" s="6"/>
    </row>
    <row r="310" spans="1:35" x14ac:dyDescent="0.4">
      <c r="A310" s="6" t="s">
        <v>196</v>
      </c>
      <c r="B310" s="6"/>
      <c r="C310" s="6"/>
    </row>
    <row r="311" spans="1:35" x14ac:dyDescent="0.4">
      <c r="A311" s="6" t="s">
        <v>197</v>
      </c>
      <c r="B311" s="6"/>
      <c r="C311" s="6"/>
    </row>
    <row r="312" spans="1:35" x14ac:dyDescent="0.4">
      <c r="A312" s="6" t="s">
        <v>198</v>
      </c>
      <c r="B312" s="6"/>
      <c r="C312" s="6"/>
    </row>
    <row r="313" spans="1:35" x14ac:dyDescent="0.4">
      <c r="A313" s="6" t="s">
        <v>199</v>
      </c>
      <c r="B313" s="6"/>
      <c r="C313" s="6"/>
    </row>
    <row r="314" spans="1:35" x14ac:dyDescent="0.4">
      <c r="A314" s="6" t="s">
        <v>200</v>
      </c>
      <c r="B314" s="6"/>
      <c r="C314" s="6"/>
    </row>
    <row r="315" spans="1:35" x14ac:dyDescent="0.4">
      <c r="A315" s="6" t="s">
        <v>201</v>
      </c>
      <c r="B315" s="6"/>
      <c r="C315" s="6"/>
    </row>
    <row r="316" spans="1:35" hidden="1" x14ac:dyDescent="0.4">
      <c r="A316" s="2" t="s">
        <v>36</v>
      </c>
      <c r="D316" s="10">
        <f>D326</f>
        <v>0</v>
      </c>
      <c r="E316" s="10">
        <f t="shared" ref="E316:R316" si="87">E326</f>
        <v>0</v>
      </c>
      <c r="F316" s="10">
        <f t="shared" si="87"/>
        <v>0</v>
      </c>
      <c r="G316" s="10">
        <f t="shared" si="87"/>
        <v>0</v>
      </c>
      <c r="H316" s="10">
        <f t="shared" si="87"/>
        <v>0</v>
      </c>
      <c r="I316" s="10">
        <f t="shared" si="87"/>
        <v>0</v>
      </c>
      <c r="J316" s="10">
        <f t="shared" si="87"/>
        <v>0</v>
      </c>
      <c r="K316" s="10">
        <f t="shared" si="87"/>
        <v>0</v>
      </c>
      <c r="L316" s="10">
        <f t="shared" si="87"/>
        <v>0</v>
      </c>
      <c r="M316" s="10">
        <f t="shared" si="87"/>
        <v>0</v>
      </c>
      <c r="N316" s="10">
        <f t="shared" si="87"/>
        <v>0</v>
      </c>
      <c r="O316" s="10">
        <f t="shared" si="87"/>
        <v>0</v>
      </c>
      <c r="P316" s="10">
        <f t="shared" si="87"/>
        <v>0</v>
      </c>
      <c r="Q316" s="10">
        <f t="shared" si="87"/>
        <v>0</v>
      </c>
      <c r="R316" s="10">
        <f t="shared" si="87"/>
        <v>0</v>
      </c>
      <c r="S316" s="10">
        <f>S326</f>
        <v>0</v>
      </c>
      <c r="T316" s="10">
        <f t="shared" ref="T316:AI316" si="88">T326</f>
        <v>0</v>
      </c>
      <c r="U316" s="10">
        <f t="shared" si="88"/>
        <v>0</v>
      </c>
      <c r="V316" s="10">
        <f t="shared" si="88"/>
        <v>0</v>
      </c>
      <c r="W316" s="10">
        <f t="shared" si="88"/>
        <v>0</v>
      </c>
      <c r="X316" s="10">
        <f t="shared" si="88"/>
        <v>0</v>
      </c>
      <c r="Y316" s="10">
        <f t="shared" si="88"/>
        <v>0</v>
      </c>
      <c r="Z316" s="10">
        <f t="shared" si="88"/>
        <v>0</v>
      </c>
      <c r="AA316" s="10">
        <f t="shared" si="88"/>
        <v>0</v>
      </c>
      <c r="AB316" s="10">
        <f t="shared" si="88"/>
        <v>0</v>
      </c>
      <c r="AC316" s="10">
        <f t="shared" si="88"/>
        <v>0</v>
      </c>
      <c r="AD316" s="10">
        <f t="shared" si="88"/>
        <v>0</v>
      </c>
      <c r="AE316" s="10">
        <f t="shared" si="88"/>
        <v>0</v>
      </c>
      <c r="AF316" s="10">
        <f t="shared" si="88"/>
        <v>0</v>
      </c>
      <c r="AG316" s="10">
        <f t="shared" si="88"/>
        <v>0</v>
      </c>
      <c r="AH316" s="10">
        <f t="shared" si="88"/>
        <v>0</v>
      </c>
      <c r="AI316" s="10">
        <f t="shared" si="88"/>
        <v>0</v>
      </c>
    </row>
    <row r="317" spans="1:35" hidden="1" x14ac:dyDescent="0.4">
      <c r="A317" s="14" t="s">
        <v>26</v>
      </c>
      <c r="B317" s="14"/>
      <c r="C317" s="14"/>
      <c r="D317" s="14"/>
      <c r="E317" s="15" t="e">
        <f t="shared" ref="E317:AI317" si="89">(E316-$D316)/$D316</f>
        <v>#DIV/0!</v>
      </c>
      <c r="F317" s="15" t="e">
        <f t="shared" si="89"/>
        <v>#DIV/0!</v>
      </c>
      <c r="G317" s="15" t="e">
        <f t="shared" si="89"/>
        <v>#DIV/0!</v>
      </c>
      <c r="H317" s="15" t="e">
        <f t="shared" si="89"/>
        <v>#DIV/0!</v>
      </c>
      <c r="I317" s="15" t="e">
        <f t="shared" si="89"/>
        <v>#DIV/0!</v>
      </c>
      <c r="J317" s="15" t="e">
        <f t="shared" si="89"/>
        <v>#DIV/0!</v>
      </c>
      <c r="K317" s="15" t="e">
        <f t="shared" si="89"/>
        <v>#DIV/0!</v>
      </c>
      <c r="L317" s="15" t="e">
        <f t="shared" si="89"/>
        <v>#DIV/0!</v>
      </c>
      <c r="M317" s="15" t="e">
        <f t="shared" si="89"/>
        <v>#DIV/0!</v>
      </c>
      <c r="N317" s="15" t="e">
        <f t="shared" si="89"/>
        <v>#DIV/0!</v>
      </c>
      <c r="O317" s="15" t="e">
        <f t="shared" si="89"/>
        <v>#DIV/0!</v>
      </c>
      <c r="P317" s="15" t="e">
        <f t="shared" si="89"/>
        <v>#DIV/0!</v>
      </c>
      <c r="Q317" s="15" t="e">
        <f t="shared" si="89"/>
        <v>#DIV/0!</v>
      </c>
      <c r="R317" s="15" t="e">
        <f t="shared" si="89"/>
        <v>#DIV/0!</v>
      </c>
      <c r="S317" s="20" t="e">
        <f t="shared" si="89"/>
        <v>#DIV/0!</v>
      </c>
      <c r="T317" s="15" t="e">
        <f t="shared" si="89"/>
        <v>#DIV/0!</v>
      </c>
      <c r="U317" s="15" t="e">
        <f t="shared" si="89"/>
        <v>#DIV/0!</v>
      </c>
      <c r="V317" s="15" t="e">
        <f t="shared" si="89"/>
        <v>#DIV/0!</v>
      </c>
      <c r="W317" s="15" t="e">
        <f t="shared" si="89"/>
        <v>#DIV/0!</v>
      </c>
      <c r="X317" s="15" t="e">
        <f t="shared" si="89"/>
        <v>#DIV/0!</v>
      </c>
      <c r="Y317" s="15" t="e">
        <f t="shared" si="89"/>
        <v>#DIV/0!</v>
      </c>
      <c r="Z317" s="15" t="e">
        <f t="shared" si="89"/>
        <v>#DIV/0!</v>
      </c>
      <c r="AA317" s="15" t="e">
        <f t="shared" si="89"/>
        <v>#DIV/0!</v>
      </c>
      <c r="AB317" s="15" t="e">
        <f t="shared" si="89"/>
        <v>#DIV/0!</v>
      </c>
      <c r="AC317" s="15" t="e">
        <f t="shared" si="89"/>
        <v>#DIV/0!</v>
      </c>
      <c r="AD317" s="15" t="e">
        <f t="shared" si="89"/>
        <v>#DIV/0!</v>
      </c>
      <c r="AE317" s="15" t="e">
        <f t="shared" si="89"/>
        <v>#DIV/0!</v>
      </c>
      <c r="AF317" s="15" t="e">
        <f t="shared" si="89"/>
        <v>#DIV/0!</v>
      </c>
      <c r="AG317" s="15" t="e">
        <f t="shared" si="89"/>
        <v>#DIV/0!</v>
      </c>
      <c r="AH317" s="15" t="e">
        <f t="shared" si="89"/>
        <v>#DIV/0!</v>
      </c>
      <c r="AI317" s="21" t="e">
        <f t="shared" si="89"/>
        <v>#DIV/0!</v>
      </c>
    </row>
    <row r="318" spans="1:35" hidden="1" x14ac:dyDescent="0.4">
      <c r="A318" s="16" t="s">
        <v>27</v>
      </c>
      <c r="D318" s="10"/>
      <c r="E318" s="17" t="e">
        <f t="shared" ref="E318:AI318" si="90">(E316-D316)/D316</f>
        <v>#DIV/0!</v>
      </c>
      <c r="F318" s="17" t="e">
        <f t="shared" si="90"/>
        <v>#DIV/0!</v>
      </c>
      <c r="G318" s="17" t="e">
        <f t="shared" si="90"/>
        <v>#DIV/0!</v>
      </c>
      <c r="H318" s="17" t="e">
        <f t="shared" si="90"/>
        <v>#DIV/0!</v>
      </c>
      <c r="I318" s="17" t="e">
        <f t="shared" si="90"/>
        <v>#DIV/0!</v>
      </c>
      <c r="J318" s="17" t="e">
        <f t="shared" si="90"/>
        <v>#DIV/0!</v>
      </c>
      <c r="K318" s="17" t="e">
        <f t="shared" si="90"/>
        <v>#DIV/0!</v>
      </c>
      <c r="L318" s="17" t="e">
        <f t="shared" si="90"/>
        <v>#DIV/0!</v>
      </c>
      <c r="M318" s="17" t="e">
        <f t="shared" si="90"/>
        <v>#DIV/0!</v>
      </c>
      <c r="N318" s="17" t="e">
        <f t="shared" si="90"/>
        <v>#DIV/0!</v>
      </c>
      <c r="O318" s="17" t="e">
        <f t="shared" si="90"/>
        <v>#DIV/0!</v>
      </c>
      <c r="P318" s="17" t="e">
        <f t="shared" si="90"/>
        <v>#DIV/0!</v>
      </c>
      <c r="Q318" s="17" t="e">
        <f t="shared" si="90"/>
        <v>#DIV/0!</v>
      </c>
      <c r="R318" s="17" t="e">
        <f t="shared" si="90"/>
        <v>#DIV/0!</v>
      </c>
      <c r="S318" s="17" t="e">
        <f t="shared" si="90"/>
        <v>#DIV/0!</v>
      </c>
      <c r="T318" s="17" t="e">
        <f t="shared" si="90"/>
        <v>#DIV/0!</v>
      </c>
      <c r="U318" s="17" t="e">
        <f t="shared" si="90"/>
        <v>#DIV/0!</v>
      </c>
      <c r="V318" s="17" t="e">
        <f t="shared" si="90"/>
        <v>#DIV/0!</v>
      </c>
      <c r="W318" s="17" t="e">
        <f t="shared" si="90"/>
        <v>#DIV/0!</v>
      </c>
      <c r="X318" s="17" t="e">
        <f t="shared" si="90"/>
        <v>#DIV/0!</v>
      </c>
      <c r="Y318" s="17" t="e">
        <f t="shared" si="90"/>
        <v>#DIV/0!</v>
      </c>
      <c r="Z318" s="17" t="e">
        <f t="shared" si="90"/>
        <v>#DIV/0!</v>
      </c>
      <c r="AA318" s="17" t="e">
        <f t="shared" si="90"/>
        <v>#DIV/0!</v>
      </c>
      <c r="AB318" s="17" t="e">
        <f t="shared" si="90"/>
        <v>#DIV/0!</v>
      </c>
      <c r="AC318" s="17" t="e">
        <f t="shared" si="90"/>
        <v>#DIV/0!</v>
      </c>
      <c r="AD318" s="17" t="e">
        <f t="shared" si="90"/>
        <v>#DIV/0!</v>
      </c>
      <c r="AE318" s="17" t="e">
        <f t="shared" si="90"/>
        <v>#DIV/0!</v>
      </c>
      <c r="AF318" s="17" t="e">
        <f t="shared" si="90"/>
        <v>#DIV/0!</v>
      </c>
      <c r="AG318" s="17" t="e">
        <f t="shared" si="90"/>
        <v>#DIV/0!</v>
      </c>
      <c r="AH318" s="22" t="e">
        <f t="shared" si="90"/>
        <v>#DIV/0!</v>
      </c>
      <c r="AI318" s="23" t="e">
        <f t="shared" si="90"/>
        <v>#DIV/0!</v>
      </c>
    </row>
    <row r="319" spans="1:35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5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4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4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4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4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4" hidden="1" x14ac:dyDescent="0.4">
      <c r="A325" s="2" t="s">
        <v>213</v>
      </c>
      <c r="B325" s="2" t="s">
        <v>214</v>
      </c>
    </row>
    <row r="326" spans="1:34" hidden="1" x14ac:dyDescent="0.4">
      <c r="A326" s="2" t="s">
        <v>215</v>
      </c>
      <c r="B326" s="2" t="s">
        <v>216</v>
      </c>
    </row>
    <row r="329" spans="1:34" x14ac:dyDescent="0.4">
      <c r="A329" s="9" t="s">
        <v>217</v>
      </c>
    </row>
    <row r="330" spans="1:34" x14ac:dyDescent="0.4">
      <c r="A330" s="2" t="s">
        <v>67</v>
      </c>
    </row>
    <row r="331" spans="1:34" x14ac:dyDescent="0.4">
      <c r="A331" s="33" t="s">
        <v>218</v>
      </c>
      <c r="B331" s="33"/>
      <c r="C331" s="33"/>
    </row>
    <row r="332" spans="1:34" x14ac:dyDescent="0.4">
      <c r="A332" s="33" t="s">
        <v>219</v>
      </c>
      <c r="B332" s="33"/>
      <c r="C332" s="33"/>
    </row>
    <row r="333" spans="1:34" x14ac:dyDescent="0.4">
      <c r="A333" s="33" t="s">
        <v>220</v>
      </c>
      <c r="B333" s="33"/>
      <c r="C333" s="33"/>
    </row>
    <row r="334" spans="1:34" x14ac:dyDescent="0.4">
      <c r="A334" s="36" t="s">
        <v>221</v>
      </c>
      <c r="B334" s="36"/>
      <c r="C334" s="36"/>
    </row>
    <row r="335" spans="1:34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4" x14ac:dyDescent="0.4">
      <c r="A336" s="6" t="s">
        <v>223</v>
      </c>
      <c r="B336" s="6"/>
      <c r="C336" s="6"/>
    </row>
    <row r="337" spans="1:38" x14ac:dyDescent="0.4">
      <c r="A337" s="2" t="s">
        <v>36</v>
      </c>
      <c r="D337" s="10">
        <f t="shared" ref="D337:Q337" si="91">D344</f>
        <v>0</v>
      </c>
      <c r="E337" s="10">
        <f t="shared" si="91"/>
        <v>0</v>
      </c>
      <c r="F337" s="10">
        <f t="shared" si="91"/>
        <v>0</v>
      </c>
      <c r="G337" s="10">
        <f t="shared" si="91"/>
        <v>0</v>
      </c>
      <c r="H337" s="10">
        <f t="shared" si="91"/>
        <v>0</v>
      </c>
      <c r="I337" s="10">
        <f t="shared" si="91"/>
        <v>0</v>
      </c>
      <c r="J337" s="10">
        <f t="shared" si="91"/>
        <v>0</v>
      </c>
      <c r="K337" s="10">
        <f t="shared" si="91"/>
        <v>0</v>
      </c>
      <c r="L337" s="10">
        <f t="shared" si="91"/>
        <v>0</v>
      </c>
      <c r="M337" s="10">
        <f t="shared" si="91"/>
        <v>0</v>
      </c>
      <c r="N337" s="10">
        <f t="shared" si="91"/>
        <v>0</v>
      </c>
      <c r="O337" s="10">
        <f t="shared" si="91"/>
        <v>0</v>
      </c>
      <c r="P337" s="10">
        <f t="shared" si="91"/>
        <v>0</v>
      </c>
      <c r="Q337" s="10">
        <f t="shared" si="91"/>
        <v>0</v>
      </c>
      <c r="R337" s="10">
        <f t="shared" ref="R337:AL337" si="92">R344</f>
        <v>0</v>
      </c>
      <c r="S337" s="10">
        <f t="shared" si="92"/>
        <v>3.6</v>
      </c>
      <c r="T337" s="10">
        <f t="shared" si="92"/>
        <v>1.9844999999999999</v>
      </c>
      <c r="U337" s="10">
        <f t="shared" si="92"/>
        <v>0.36899999999999999</v>
      </c>
      <c r="V337" s="10">
        <f t="shared" si="92"/>
        <v>0.36</v>
      </c>
      <c r="W337" s="10">
        <f t="shared" si="92"/>
        <v>0.31618000000000002</v>
      </c>
      <c r="X337" s="10">
        <f t="shared" si="92"/>
        <v>0.93600000000000005</v>
      </c>
      <c r="Y337" s="10">
        <f t="shared" si="92"/>
        <v>5.7000000000000002E-2</v>
      </c>
      <c r="Z337" s="10">
        <f t="shared" si="92"/>
        <v>3.5999999999999997E-2</v>
      </c>
      <c r="AA337" s="10">
        <f t="shared" si="92"/>
        <v>3.5999999999999997E-2</v>
      </c>
      <c r="AB337" s="10">
        <f t="shared" si="92"/>
        <v>3.5999999999999997E-2</v>
      </c>
      <c r="AC337" s="10">
        <f t="shared" si="92"/>
        <v>3.5999999999999997E-2</v>
      </c>
      <c r="AD337" s="10">
        <f t="shared" si="92"/>
        <v>3.5999999999999997E-2</v>
      </c>
      <c r="AE337" s="10">
        <f t="shared" si="92"/>
        <v>3.5999999999999997E-2</v>
      </c>
      <c r="AF337" s="10">
        <f t="shared" si="92"/>
        <v>3.5999999999999997E-2</v>
      </c>
      <c r="AG337" s="10">
        <f t="shared" si="92"/>
        <v>3.15E-2</v>
      </c>
      <c r="AH337" s="10">
        <f t="shared" si="92"/>
        <v>3.15E-2</v>
      </c>
      <c r="AI337" s="27">
        <f t="shared" si="92"/>
        <v>3.15E-2</v>
      </c>
      <c r="AJ337" s="27">
        <f t="shared" si="92"/>
        <v>3.15E-2</v>
      </c>
      <c r="AK337" s="27">
        <f t="shared" si="92"/>
        <v>3.15E-2</v>
      </c>
      <c r="AL337" s="27">
        <f t="shared" si="92"/>
        <v>3.15E-2</v>
      </c>
    </row>
    <row r="338" spans="1:38" x14ac:dyDescent="0.4">
      <c r="A338" s="14" t="s">
        <v>26</v>
      </c>
      <c r="B338" s="14"/>
      <c r="C338" s="14"/>
      <c r="D338" s="14"/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5">
        <v>0</v>
      </c>
      <c r="Z338" s="15">
        <v>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</row>
    <row r="339" spans="1:38" x14ac:dyDescent="0.4">
      <c r="A339" s="16" t="s">
        <v>27</v>
      </c>
      <c r="D339" s="10"/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  <c r="S339" s="17">
        <v>0</v>
      </c>
      <c r="T339" s="17">
        <f t="shared" ref="T339:AH339" si="93">(T337-S337)/S337</f>
        <v>-0.44875000000000004</v>
      </c>
      <c r="U339" s="17">
        <f t="shared" si="93"/>
        <v>-0.81405895691609975</v>
      </c>
      <c r="V339" s="17">
        <f t="shared" si="93"/>
        <v>-2.4390243902439046E-2</v>
      </c>
      <c r="W339" s="17">
        <f t="shared" si="93"/>
        <v>-0.12172222222222215</v>
      </c>
      <c r="X339" s="17">
        <f t="shared" si="93"/>
        <v>1.9603390473780757</v>
      </c>
      <c r="Y339" s="17">
        <f t="shared" si="93"/>
        <v>-0.9391025641025641</v>
      </c>
      <c r="Z339" s="17">
        <f t="shared" si="93"/>
        <v>-0.36842105263157904</v>
      </c>
      <c r="AA339" s="17">
        <f t="shared" si="93"/>
        <v>0</v>
      </c>
      <c r="AB339" s="17">
        <f t="shared" si="93"/>
        <v>0</v>
      </c>
      <c r="AC339" s="17">
        <f t="shared" si="93"/>
        <v>0</v>
      </c>
      <c r="AD339" s="17">
        <f t="shared" si="93"/>
        <v>0</v>
      </c>
      <c r="AE339" s="17">
        <f t="shared" si="93"/>
        <v>0</v>
      </c>
      <c r="AF339" s="17">
        <f t="shared" si="93"/>
        <v>0</v>
      </c>
      <c r="AG339" s="17">
        <f t="shared" si="93"/>
        <v>-0.12499999999999993</v>
      </c>
      <c r="AH339" s="22">
        <f t="shared" si="93"/>
        <v>0</v>
      </c>
      <c r="AI339" s="22">
        <f t="shared" ref="AI339" si="94">(AI337-AH337)/AH337</f>
        <v>0</v>
      </c>
      <c r="AJ339" s="22">
        <f t="shared" ref="AJ339:AL339" si="95">(AJ337-AI337)/AI337</f>
        <v>0</v>
      </c>
      <c r="AK339" s="22">
        <f t="shared" si="95"/>
        <v>0</v>
      </c>
      <c r="AL339" s="22">
        <f t="shared" si="95"/>
        <v>0</v>
      </c>
    </row>
    <row r="340" spans="1:38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8" hidden="1" x14ac:dyDescent="0.4">
      <c r="A341" s="2" t="s">
        <v>224</v>
      </c>
      <c r="B341" s="2" t="s">
        <v>225</v>
      </c>
      <c r="AI341" s="28"/>
    </row>
    <row r="342" spans="1:38" hidden="1" x14ac:dyDescent="0.4">
      <c r="A342" s="2" t="s">
        <v>226</v>
      </c>
      <c r="B342" s="2" t="s">
        <v>227</v>
      </c>
    </row>
    <row r="343" spans="1:38" hidden="1" x14ac:dyDescent="0.4">
      <c r="A343" s="2" t="s">
        <v>228</v>
      </c>
      <c r="B343" s="2" t="s">
        <v>229</v>
      </c>
    </row>
    <row r="344" spans="1:38" x14ac:dyDescent="0.4">
      <c r="A344" s="2" t="s">
        <v>339</v>
      </c>
      <c r="B344" s="2" t="s">
        <v>340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3.6</v>
      </c>
      <c r="T344" s="2">
        <v>1.9844999999999999</v>
      </c>
      <c r="U344" s="2">
        <v>0.36899999999999999</v>
      </c>
      <c r="V344" s="2">
        <v>0.36</v>
      </c>
      <c r="W344" s="2">
        <v>0.31618000000000002</v>
      </c>
      <c r="X344" s="2">
        <v>0.93600000000000005</v>
      </c>
      <c r="Y344" s="2">
        <v>5.7000000000000002E-2</v>
      </c>
      <c r="Z344" s="2">
        <v>3.5999999999999997E-2</v>
      </c>
      <c r="AA344" s="2">
        <v>3.5999999999999997E-2</v>
      </c>
      <c r="AB344" s="2">
        <v>3.5999999999999997E-2</v>
      </c>
      <c r="AC344" s="2">
        <v>3.5999999999999997E-2</v>
      </c>
      <c r="AD344" s="2">
        <v>3.5999999999999997E-2</v>
      </c>
      <c r="AE344" s="2">
        <v>3.5999999999999997E-2</v>
      </c>
      <c r="AF344" s="2">
        <v>3.5999999999999997E-2</v>
      </c>
      <c r="AG344" s="2">
        <v>3.15E-2</v>
      </c>
      <c r="AH344" s="2">
        <v>3.15E-2</v>
      </c>
      <c r="AI344" s="2">
        <v>3.15E-2</v>
      </c>
      <c r="AJ344" s="2">
        <v>3.15E-2</v>
      </c>
      <c r="AK344" s="2">
        <v>3.15E-2</v>
      </c>
      <c r="AL344" s="2">
        <v>3.15E-2</v>
      </c>
    </row>
    <row r="347" spans="1:38" x14ac:dyDescent="0.4">
      <c r="A347" s="9" t="s">
        <v>230</v>
      </c>
    </row>
    <row r="348" spans="1:38" x14ac:dyDescent="0.4">
      <c r="A348" s="2" t="s">
        <v>67</v>
      </c>
    </row>
    <row r="349" spans="1:38" x14ac:dyDescent="0.4">
      <c r="A349" s="6" t="s">
        <v>231</v>
      </c>
      <c r="B349" s="6"/>
      <c r="C349" s="6"/>
    </row>
    <row r="350" spans="1:38" x14ac:dyDescent="0.4">
      <c r="A350" s="6" t="s">
        <v>232</v>
      </c>
      <c r="B350" s="6"/>
      <c r="C350" s="6"/>
    </row>
    <row r="351" spans="1:38" x14ac:dyDescent="0.4">
      <c r="A351" s="6" t="s">
        <v>233</v>
      </c>
      <c r="B351" s="6"/>
      <c r="C351" s="6"/>
    </row>
    <row r="352" spans="1:38" x14ac:dyDescent="0.4">
      <c r="A352" s="6" t="s">
        <v>234</v>
      </c>
      <c r="B352" s="6"/>
      <c r="C352" s="6"/>
    </row>
    <row r="353" spans="1:35" x14ac:dyDescent="0.4">
      <c r="A353" s="6" t="s">
        <v>235</v>
      </c>
      <c r="B353" s="6"/>
      <c r="C353" s="6"/>
    </row>
    <row r="354" spans="1:35" x14ac:dyDescent="0.4">
      <c r="A354" s="6" t="s">
        <v>236</v>
      </c>
      <c r="B354" s="6"/>
      <c r="C354" s="6"/>
    </row>
    <row r="355" spans="1:35" hidden="1" x14ac:dyDescent="0.4">
      <c r="A355" s="2" t="s">
        <v>36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hidden="1" x14ac:dyDescent="0.4">
      <c r="A356" s="14" t="s">
        <v>26</v>
      </c>
      <c r="B356" s="14"/>
      <c r="C356" s="14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</row>
    <row r="357" spans="1:35" hidden="1" x14ac:dyDescent="0.4">
      <c r="A357" s="16" t="s">
        <v>27</v>
      </c>
      <c r="D357" s="10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23"/>
    </row>
    <row r="358" spans="1:35" hidden="1" x14ac:dyDescent="0.4">
      <c r="A358" s="2" t="s">
        <v>37</v>
      </c>
      <c r="AI358" s="38"/>
    </row>
    <row r="359" spans="1:35" hidden="1" x14ac:dyDescent="0.4">
      <c r="A359" s="2" t="s">
        <v>237</v>
      </c>
      <c r="B359" s="2" t="s">
        <v>238</v>
      </c>
      <c r="AI359" s="38"/>
    </row>
    <row r="360" spans="1:35" hidden="1" x14ac:dyDescent="0.4">
      <c r="A360" s="2" t="s">
        <v>239</v>
      </c>
      <c r="B360" s="2" t="s">
        <v>240</v>
      </c>
      <c r="AI360" s="38"/>
    </row>
    <row r="361" spans="1:35" hidden="1" x14ac:dyDescent="0.4">
      <c r="A361" s="2" t="s">
        <v>241</v>
      </c>
      <c r="B361" s="2" t="s">
        <v>242</v>
      </c>
      <c r="AI361" s="38"/>
    </row>
    <row r="362" spans="1:35" hidden="1" x14ac:dyDescent="0.4">
      <c r="A362" s="2" t="s">
        <v>243</v>
      </c>
      <c r="B362" s="2" t="s">
        <v>244</v>
      </c>
      <c r="AI362" s="38"/>
    </row>
    <row r="363" spans="1:35" hidden="1" x14ac:dyDescent="0.4">
      <c r="A363" s="2" t="s">
        <v>245</v>
      </c>
      <c r="B363" s="2" t="s">
        <v>246</v>
      </c>
      <c r="AI363" s="38"/>
    </row>
    <row r="364" spans="1:35" hidden="1" x14ac:dyDescent="0.4">
      <c r="A364" s="2" t="s">
        <v>247</v>
      </c>
      <c r="B364" s="2" t="s">
        <v>248</v>
      </c>
      <c r="AI364" s="38"/>
    </row>
    <row r="365" spans="1:35" hidden="1" x14ac:dyDescent="0.4">
      <c r="A365" s="2" t="s">
        <v>249</v>
      </c>
      <c r="B365" s="2" t="s">
        <v>250</v>
      </c>
      <c r="AI365" s="38"/>
    </row>
    <row r="366" spans="1:35" hidden="1" x14ac:dyDescent="0.4">
      <c r="A366" s="2" t="s">
        <v>251</v>
      </c>
      <c r="B366" s="2" t="s">
        <v>252</v>
      </c>
      <c r="AI366" s="38"/>
    </row>
    <row r="367" spans="1:35" hidden="1" x14ac:dyDescent="0.4">
      <c r="A367" s="2" t="s">
        <v>253</v>
      </c>
      <c r="B367" s="2" t="s">
        <v>254</v>
      </c>
      <c r="AI367" s="38"/>
    </row>
    <row r="368" spans="1:35" hidden="1" x14ac:dyDescent="0.4">
      <c r="A368" s="2" t="s">
        <v>255</v>
      </c>
      <c r="B368" s="2" t="s">
        <v>256</v>
      </c>
      <c r="AI368" s="38"/>
    </row>
    <row r="369" spans="1:38" hidden="1" x14ac:dyDescent="0.4">
      <c r="A369" s="2" t="s">
        <v>257</v>
      </c>
      <c r="B369" s="2" t="s">
        <v>258</v>
      </c>
      <c r="AI369" s="38"/>
    </row>
    <row r="370" spans="1:38" hidden="1" x14ac:dyDescent="0.4">
      <c r="A370" s="2" t="s">
        <v>259</v>
      </c>
      <c r="B370" s="2" t="s">
        <v>260</v>
      </c>
      <c r="AI370" s="38"/>
    </row>
    <row r="371" spans="1:38" hidden="1" x14ac:dyDescent="0.4">
      <c r="A371" s="2" t="s">
        <v>324</v>
      </c>
      <c r="B371" s="2" t="s">
        <v>325</v>
      </c>
      <c r="AI371" s="38"/>
    </row>
    <row r="372" spans="1:38" x14ac:dyDescent="0.4"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5"/>
    </row>
    <row r="374" spans="1:38" x14ac:dyDescent="0.4">
      <c r="A374" s="9" t="s">
        <v>261</v>
      </c>
    </row>
    <row r="375" spans="1:38" x14ac:dyDescent="0.4">
      <c r="A375" s="2" t="s">
        <v>67</v>
      </c>
    </row>
    <row r="376" spans="1:38" x14ac:dyDescent="0.4">
      <c r="A376" s="4" t="s">
        <v>262</v>
      </c>
      <c r="B376" s="4"/>
      <c r="C376" s="4"/>
    </row>
    <row r="377" spans="1:38" x14ac:dyDescent="0.4">
      <c r="A377" s="33" t="s">
        <v>303</v>
      </c>
      <c r="B377" s="6"/>
      <c r="C377" s="6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</row>
    <row r="378" spans="1:38" x14ac:dyDescent="0.4">
      <c r="A378" s="33" t="s">
        <v>263</v>
      </c>
      <c r="B378" s="6"/>
      <c r="C378" s="6"/>
      <c r="AI378" s="48"/>
    </row>
    <row r="379" spans="1:38" x14ac:dyDescent="0.4">
      <c r="A379" s="2" t="s">
        <v>36</v>
      </c>
      <c r="D379" s="10">
        <f>D384+D387+D389</f>
        <v>1.3410038000000001E-5</v>
      </c>
      <c r="E379" s="10">
        <f t="shared" ref="E379:AL379" si="96">E384+E387+E389</f>
        <v>1.3410038000000001E-5</v>
      </c>
      <c r="F379" s="10">
        <f t="shared" si="96"/>
        <v>2.5545759999999999E-5</v>
      </c>
      <c r="G379" s="10">
        <f t="shared" si="96"/>
        <v>9.8002833999999992E-4</v>
      </c>
      <c r="H379" s="10">
        <f t="shared" si="96"/>
        <v>4.5815142000000001E-4</v>
      </c>
      <c r="I379" s="10">
        <f t="shared" si="96"/>
        <v>4.560692E-5</v>
      </c>
      <c r="J379" s="10">
        <f t="shared" si="96"/>
        <v>2.33321E-5</v>
      </c>
      <c r="K379" s="10">
        <f t="shared" si="96"/>
        <v>2.2246159999999998E-5</v>
      </c>
      <c r="L379" s="10">
        <f t="shared" si="96"/>
        <v>1.5760996E-4</v>
      </c>
      <c r="M379" s="10">
        <f t="shared" si="96"/>
        <v>5.5189960000000002E-5</v>
      </c>
      <c r="N379" s="10">
        <f t="shared" si="96"/>
        <v>5.54E-8</v>
      </c>
      <c r="O379" s="10">
        <f t="shared" si="96"/>
        <v>2.2353999999999998E-6</v>
      </c>
      <c r="P379" s="10">
        <f t="shared" si="96"/>
        <v>4.2926000000000002E-7</v>
      </c>
      <c r="Q379" s="10">
        <f t="shared" si="96"/>
        <v>9.7920000000000006E-8</v>
      </c>
      <c r="R379" s="10">
        <f t="shared" si="96"/>
        <v>8.033E-7</v>
      </c>
      <c r="S379" s="10">
        <f t="shared" si="96"/>
        <v>5.2181000000000001E-6</v>
      </c>
      <c r="T379" s="10">
        <f t="shared" si="96"/>
        <v>3.8203999999999999E-6</v>
      </c>
      <c r="U379" s="10">
        <f t="shared" si="96"/>
        <v>1.0357700000000001E-5</v>
      </c>
      <c r="V379" s="10">
        <f t="shared" si="96"/>
        <v>1.3870799999999999E-5</v>
      </c>
      <c r="W379" s="10">
        <f t="shared" si="96"/>
        <v>1.4886500000000001E-5</v>
      </c>
      <c r="X379" s="10">
        <f t="shared" si="96"/>
        <v>1.38255E-5</v>
      </c>
      <c r="Y379" s="10">
        <f t="shared" si="96"/>
        <v>1.5193960000000001E-5</v>
      </c>
      <c r="Z379" s="10">
        <f t="shared" si="96"/>
        <v>8.8301039999999996E-5</v>
      </c>
      <c r="AA379" s="10">
        <f t="shared" si="96"/>
        <v>1.30541E-4</v>
      </c>
      <c r="AB379" s="10">
        <f t="shared" si="96"/>
        <v>1.7069869999999999E-4</v>
      </c>
      <c r="AC379" s="10">
        <f t="shared" si="96"/>
        <v>2.2166242000000002E-4</v>
      </c>
      <c r="AD379" s="10">
        <f t="shared" si="96"/>
        <v>2.4158616E-4</v>
      </c>
      <c r="AE379" s="10">
        <f t="shared" si="96"/>
        <v>2.3954371999999999E-4</v>
      </c>
      <c r="AF379" s="10">
        <f t="shared" si="96"/>
        <v>2.4246496E-4</v>
      </c>
      <c r="AG379" s="10">
        <f t="shared" si="96"/>
        <v>3.1460830000000001E-4</v>
      </c>
      <c r="AH379" s="10">
        <f t="shared" si="96"/>
        <v>4.7452159999999998E-4</v>
      </c>
      <c r="AI379" s="10">
        <f t="shared" si="96"/>
        <v>5.9600730000000006E-4</v>
      </c>
      <c r="AJ379" s="10">
        <f t="shared" si="96"/>
        <v>6.6047739999999995E-4</v>
      </c>
      <c r="AK379" s="10">
        <f t="shared" si="96"/>
        <v>8.3159049999999995E-4</v>
      </c>
      <c r="AL379" s="10">
        <f t="shared" si="96"/>
        <v>9.5271630000000004E-4</v>
      </c>
    </row>
    <row r="380" spans="1:38" x14ac:dyDescent="0.4">
      <c r="A380" s="14" t="s">
        <v>26</v>
      </c>
      <c r="B380" s="14"/>
      <c r="C380" s="14"/>
      <c r="D380" s="14"/>
      <c r="E380" s="15">
        <f t="shared" ref="E380:AL380" si="97">(E379-$D379)/$D379</f>
        <v>0</v>
      </c>
      <c r="F380" s="15">
        <f t="shared" si="97"/>
        <v>0.90497297621378836</v>
      </c>
      <c r="G380" s="15">
        <f t="shared" si="97"/>
        <v>72.081697456785719</v>
      </c>
      <c r="H380" s="15">
        <f t="shared" si="97"/>
        <v>33.164811464367212</v>
      </c>
      <c r="I380" s="15">
        <f t="shared" si="97"/>
        <v>2.4009538228005018</v>
      </c>
      <c r="J380" s="15">
        <f t="shared" si="97"/>
        <v>0.73989812705974423</v>
      </c>
      <c r="K380" s="15">
        <f t="shared" si="97"/>
        <v>0.65891849076042863</v>
      </c>
      <c r="L380" s="15">
        <f t="shared" si="97"/>
        <v>10.753132988884893</v>
      </c>
      <c r="M380" s="15">
        <f t="shared" si="97"/>
        <v>3.1155707388748639</v>
      </c>
      <c r="N380" s="15">
        <f t="shared" si="97"/>
        <v>-0.99586876636740329</v>
      </c>
      <c r="O380" s="15">
        <f t="shared" si="97"/>
        <v>-0.83330397721468052</v>
      </c>
      <c r="P380" s="15">
        <f t="shared" si="97"/>
        <v>-0.96798965073775334</v>
      </c>
      <c r="Q380" s="15">
        <f t="shared" si="97"/>
        <v>-0.99269800726888324</v>
      </c>
      <c r="R380" s="15">
        <f t="shared" si="97"/>
        <v>-0.94009711232734761</v>
      </c>
      <c r="S380" s="20">
        <f t="shared" si="97"/>
        <v>-0.61088104299182455</v>
      </c>
      <c r="T380" s="15">
        <f t="shared" si="97"/>
        <v>-0.71510893556006327</v>
      </c>
      <c r="U380" s="15">
        <f t="shared" si="97"/>
        <v>-0.22761590981323096</v>
      </c>
      <c r="V380" s="15">
        <f t="shared" si="97"/>
        <v>3.4359485036507605E-2</v>
      </c>
      <c r="W380" s="15">
        <f t="shared" si="97"/>
        <v>0.11010125400092076</v>
      </c>
      <c r="X380" s="15">
        <f t="shared" si="97"/>
        <v>3.0981418546315753E-2</v>
      </c>
      <c r="Y380" s="15">
        <f t="shared" si="97"/>
        <v>0.13302885495179059</v>
      </c>
      <c r="Z380" s="15">
        <f t="shared" si="97"/>
        <v>5.584697224571622</v>
      </c>
      <c r="AA380" s="15">
        <f t="shared" si="97"/>
        <v>8.7345734590759534</v>
      </c>
      <c r="AB380" s="15">
        <f t="shared" si="97"/>
        <v>11.729173474377923</v>
      </c>
      <c r="AC380" s="15">
        <f t="shared" si="97"/>
        <v>15.529589252468934</v>
      </c>
      <c r="AD380" s="15">
        <f t="shared" si="97"/>
        <v>17.015322551658688</v>
      </c>
      <c r="AE380" s="15">
        <f t="shared" si="97"/>
        <v>16.863015749843509</v>
      </c>
      <c r="AF380" s="15">
        <f t="shared" si="97"/>
        <v>17.080855550148328</v>
      </c>
      <c r="AG380" s="15">
        <f t="shared" si="97"/>
        <v>22.460656860181903</v>
      </c>
      <c r="AH380" s="49">
        <f t="shared" si="97"/>
        <v>34.385552225877355</v>
      </c>
      <c r="AI380" s="21">
        <f t="shared" si="97"/>
        <v>43.444862870634672</v>
      </c>
      <c r="AJ380" s="46">
        <f t="shared" si="97"/>
        <v>48.252462968412161</v>
      </c>
      <c r="AK380" s="46">
        <f t="shared" si="97"/>
        <v>61.012538666929942</v>
      </c>
      <c r="AL380" s="46">
        <f t="shared" si="97"/>
        <v>70.045011207276218</v>
      </c>
    </row>
    <row r="381" spans="1:38" x14ac:dyDescent="0.4">
      <c r="A381" s="16" t="s">
        <v>27</v>
      </c>
      <c r="D381" s="10"/>
      <c r="E381" s="17">
        <f t="shared" ref="E381:AL381" si="98">(E379-D379)/D379</f>
        <v>0</v>
      </c>
      <c r="F381" s="17">
        <f t="shared" si="98"/>
        <v>0.90497297621378836</v>
      </c>
      <c r="G381" s="17">
        <f t="shared" si="98"/>
        <v>37.363639993486196</v>
      </c>
      <c r="H381" s="17">
        <f t="shared" si="98"/>
        <v>-0.53251207000809786</v>
      </c>
      <c r="I381" s="17">
        <f t="shared" si="98"/>
        <v>-0.90045448293055597</v>
      </c>
      <c r="J381" s="17">
        <f t="shared" si="98"/>
        <v>-0.48840877656285492</v>
      </c>
      <c r="K381" s="17">
        <f t="shared" si="98"/>
        <v>-4.6542745830851148E-2</v>
      </c>
      <c r="L381" s="17">
        <f t="shared" si="98"/>
        <v>6.0848164357354264</v>
      </c>
      <c r="M381" s="17">
        <f t="shared" si="98"/>
        <v>-0.64983202838196263</v>
      </c>
      <c r="N381" s="17">
        <f t="shared" si="98"/>
        <v>-0.99899619423532837</v>
      </c>
      <c r="O381" s="17">
        <f t="shared" si="98"/>
        <v>39.35018050541516</v>
      </c>
      <c r="P381" s="17">
        <f t="shared" si="98"/>
        <v>-0.8079717276550058</v>
      </c>
      <c r="Q381" s="17">
        <f t="shared" si="98"/>
        <v>-0.77188650235288636</v>
      </c>
      <c r="R381" s="17">
        <f t="shared" si="98"/>
        <v>7.2036356209150325</v>
      </c>
      <c r="S381" s="17">
        <f t="shared" si="98"/>
        <v>5.4958297024772822</v>
      </c>
      <c r="T381" s="17">
        <f t="shared" si="98"/>
        <v>-0.2678561162108814</v>
      </c>
      <c r="U381" s="17">
        <f t="shared" si="98"/>
        <v>1.7111558999057692</v>
      </c>
      <c r="V381" s="17">
        <f t="shared" si="98"/>
        <v>0.33917761665234542</v>
      </c>
      <c r="W381" s="17">
        <f t="shared" si="98"/>
        <v>7.322576924186068E-2</v>
      </c>
      <c r="X381" s="17">
        <f t="shared" si="98"/>
        <v>-7.1272629563698689E-2</v>
      </c>
      <c r="Y381" s="17">
        <f t="shared" si="98"/>
        <v>9.898086868467694E-2</v>
      </c>
      <c r="Z381" s="17">
        <f t="shared" si="98"/>
        <v>4.8115882890306407</v>
      </c>
      <c r="AA381" s="17">
        <f t="shared" si="98"/>
        <v>0.47836310874707705</v>
      </c>
      <c r="AB381" s="17">
        <f t="shared" si="98"/>
        <v>0.30762519055315951</v>
      </c>
      <c r="AC381" s="17">
        <f t="shared" si="98"/>
        <v>0.29855950865472342</v>
      </c>
      <c r="AD381" s="17">
        <f t="shared" si="98"/>
        <v>8.988325580853973E-2</v>
      </c>
      <c r="AE381" s="17">
        <f t="shared" si="98"/>
        <v>-8.4542922491917943E-3</v>
      </c>
      <c r="AF381" s="17">
        <f t="shared" si="98"/>
        <v>1.219501809523544E-2</v>
      </c>
      <c r="AG381" s="17">
        <f t="shared" si="98"/>
        <v>0.29754130246283839</v>
      </c>
      <c r="AH381" s="22">
        <f t="shared" si="98"/>
        <v>0.50829332856126164</v>
      </c>
      <c r="AI381" s="23">
        <f t="shared" si="98"/>
        <v>0.25601721818353496</v>
      </c>
      <c r="AJ381" s="23">
        <f t="shared" si="98"/>
        <v>0.10816998382402343</v>
      </c>
      <c r="AK381" s="23">
        <f t="shared" si="98"/>
        <v>0.25907487523418671</v>
      </c>
      <c r="AL381" s="23">
        <f t="shared" si="98"/>
        <v>0.14565558408856294</v>
      </c>
    </row>
    <row r="382" spans="1:38" hidden="1" x14ac:dyDescent="0.4">
      <c r="A382" s="2" t="s">
        <v>37</v>
      </c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5"/>
    </row>
    <row r="383" spans="1:38" hidden="1" x14ac:dyDescent="0.4">
      <c r="A383" s="2" t="s">
        <v>264</v>
      </c>
      <c r="B383" s="2" t="s">
        <v>265</v>
      </c>
      <c r="D383" s="2">
        <v>6.7180984486206127E-4</v>
      </c>
      <c r="E383" s="2">
        <v>6.7269269000133744E-4</v>
      </c>
      <c r="F383" s="2">
        <v>6.8425308052125146E-4</v>
      </c>
      <c r="G383" s="2">
        <v>6.1106730555858242E-4</v>
      </c>
      <c r="H383" s="2">
        <v>6.1701722995602132E-4</v>
      </c>
      <c r="I383" s="2">
        <v>6.7380481213854127E-4</v>
      </c>
      <c r="J383" s="2">
        <v>6.6721714709504535E-4</v>
      </c>
      <c r="K383" s="2">
        <v>6.666797976635538E-4</v>
      </c>
      <c r="L383" s="2">
        <v>6.6892617493336708E-4</v>
      </c>
      <c r="M383" s="2">
        <v>6.7517884656100014E-4</v>
      </c>
      <c r="N383" s="2">
        <v>7.5340204187899953E-4</v>
      </c>
      <c r="O383" s="2">
        <v>6.6710054525600008E-4</v>
      </c>
      <c r="P383" s="2">
        <v>6.5968849771000002E-4</v>
      </c>
      <c r="Q383" s="2">
        <v>5.3213952840500014E-4</v>
      </c>
      <c r="R383" s="2">
        <v>5.6659453736300014E-4</v>
      </c>
      <c r="S383" s="2">
        <v>5.7123342233300059E-4</v>
      </c>
      <c r="T383" s="2">
        <v>5.6277784594099996E-4</v>
      </c>
      <c r="U383" s="2">
        <v>5.7974074638300014E-4</v>
      </c>
      <c r="V383" s="2">
        <v>6.3809968602099982E-4</v>
      </c>
      <c r="W383" s="2">
        <v>5.7537724501599997E-4</v>
      </c>
      <c r="X383" s="2">
        <v>5.5847348032299956E-4</v>
      </c>
      <c r="Y383" s="2">
        <v>5.5131966269299985E-4</v>
      </c>
      <c r="AI383" s="28"/>
    </row>
    <row r="384" spans="1:38" x14ac:dyDescent="0.4">
      <c r="A384" s="2" t="s">
        <v>266</v>
      </c>
      <c r="B384" s="2" t="s">
        <v>267</v>
      </c>
      <c r="D384" s="2">
        <v>1.325E-5</v>
      </c>
      <c r="E384" s="2">
        <v>1.325E-5</v>
      </c>
      <c r="F384" s="2">
        <v>2.544E-5</v>
      </c>
      <c r="G384" s="2">
        <v>9.7996999999999993E-4</v>
      </c>
      <c r="H384" s="2">
        <v>4.5792000000000001E-4</v>
      </c>
      <c r="I384" s="2">
        <v>4.5341499999999999E-5</v>
      </c>
      <c r="J384" s="2">
        <v>2.3002000000000001E-5</v>
      </c>
      <c r="K384" s="2">
        <v>2.1464999999999999E-5</v>
      </c>
      <c r="L384" s="2">
        <v>1.54124E-4</v>
      </c>
      <c r="M384" s="2">
        <v>5.3742000000000001E-5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</row>
    <row r="385" spans="1:38" hidden="1" x14ac:dyDescent="0.4">
      <c r="A385" s="2" t="s">
        <v>268</v>
      </c>
      <c r="B385" s="2" t="s">
        <v>269</v>
      </c>
      <c r="AI385" s="28"/>
    </row>
    <row r="386" spans="1:38" hidden="1" x14ac:dyDescent="0.4">
      <c r="A386" s="2" t="s">
        <v>270</v>
      </c>
      <c r="B386" s="2" t="s">
        <v>271</v>
      </c>
      <c r="AI386" s="28"/>
    </row>
    <row r="387" spans="1:38" x14ac:dyDescent="0.4">
      <c r="A387" s="2" t="s">
        <v>272</v>
      </c>
      <c r="B387" s="2" t="s">
        <v>273</v>
      </c>
      <c r="D387" s="2">
        <v>1.6003799999999999E-7</v>
      </c>
      <c r="E387" s="2">
        <v>1.6003799999999999E-7</v>
      </c>
      <c r="F387" s="2">
        <v>1.0576E-7</v>
      </c>
      <c r="G387" s="2">
        <v>5.8339999999999998E-8</v>
      </c>
      <c r="H387" s="2">
        <v>2.3141999999999999E-7</v>
      </c>
      <c r="I387" s="2">
        <v>2.6542E-7</v>
      </c>
      <c r="J387" s="2">
        <v>3.3010000000000002E-7</v>
      </c>
      <c r="K387" s="2">
        <v>7.8115999999999999E-7</v>
      </c>
      <c r="L387" s="2">
        <v>3.4859599999999999E-6</v>
      </c>
      <c r="M387" s="2">
        <v>1.4479599999999999E-6</v>
      </c>
      <c r="N387" s="2">
        <v>5.54E-8</v>
      </c>
      <c r="O387" s="2">
        <v>2.2353999999999998E-6</v>
      </c>
      <c r="P387" s="2">
        <v>4.2926000000000002E-7</v>
      </c>
      <c r="Q387" s="2">
        <v>9.7920000000000006E-8</v>
      </c>
      <c r="R387" s="2">
        <v>8.033E-7</v>
      </c>
      <c r="S387" s="2">
        <v>5.2181000000000001E-6</v>
      </c>
      <c r="T387" s="2">
        <v>3.8203999999999999E-6</v>
      </c>
      <c r="U387" s="2">
        <v>1.0357700000000001E-5</v>
      </c>
      <c r="V387" s="2">
        <v>1.3870799999999999E-5</v>
      </c>
      <c r="W387" s="2">
        <v>1.4886500000000001E-5</v>
      </c>
      <c r="X387" s="2">
        <v>1.38255E-5</v>
      </c>
      <c r="Y387" s="2">
        <v>7.8139600000000007E-6</v>
      </c>
      <c r="Z387" s="2">
        <v>7.8653999999999995E-7</v>
      </c>
      <c r="AA387" s="2">
        <v>2.84E-7</v>
      </c>
      <c r="AB387" s="2">
        <v>3.4369999999999999E-7</v>
      </c>
      <c r="AC387" s="2">
        <v>6.28942E-6</v>
      </c>
      <c r="AD387" s="2">
        <v>7.1481600000000002E-6</v>
      </c>
      <c r="AE387" s="2">
        <v>8.4267199999999998E-6</v>
      </c>
      <c r="AF387" s="2">
        <v>8.5189599999999998E-6</v>
      </c>
      <c r="AG387" s="2">
        <v>1.3135299999999999E-5</v>
      </c>
      <c r="AH387" s="2">
        <v>2.15736E-5</v>
      </c>
      <c r="AI387" s="28">
        <v>3.7525299999999998E-5</v>
      </c>
      <c r="AJ387" s="2">
        <v>3.0040400000000001E-5</v>
      </c>
      <c r="AK387" s="2">
        <v>2.59405E-5</v>
      </c>
      <c r="AL387" s="2">
        <v>2.8186300000000002E-5</v>
      </c>
    </row>
    <row r="388" spans="1:38" hidden="1" x14ac:dyDescent="0.4">
      <c r="A388" s="2" t="s">
        <v>274</v>
      </c>
      <c r="B388" s="2" t="s">
        <v>275</v>
      </c>
    </row>
    <row r="389" spans="1:38" x14ac:dyDescent="0.4">
      <c r="A389" s="2" t="s">
        <v>276</v>
      </c>
      <c r="B389" s="2" t="s">
        <v>277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7.3799999999999996E-6</v>
      </c>
      <c r="Z389" s="2">
        <v>8.7514499999999997E-5</v>
      </c>
      <c r="AA389" s="2">
        <v>1.30257E-4</v>
      </c>
      <c r="AB389" s="2">
        <v>1.7035499999999999E-4</v>
      </c>
      <c r="AC389" s="2">
        <v>2.1537300000000001E-4</v>
      </c>
      <c r="AD389" s="2">
        <v>2.3443800000000001E-4</v>
      </c>
      <c r="AE389" s="2">
        <v>2.31117E-4</v>
      </c>
      <c r="AF389" s="2">
        <v>2.3394600000000001E-4</v>
      </c>
      <c r="AG389" s="2">
        <v>3.0147300000000002E-4</v>
      </c>
      <c r="AH389" s="2">
        <v>4.52948E-4</v>
      </c>
      <c r="AI389" s="2">
        <v>5.5848200000000001E-4</v>
      </c>
      <c r="AJ389" s="2">
        <v>6.3043699999999997E-4</v>
      </c>
      <c r="AK389" s="2">
        <v>8.0564999999999999E-4</v>
      </c>
      <c r="AL389" s="2">
        <v>9.2453000000000001E-4</v>
      </c>
    </row>
    <row r="390" spans="1:38" hidden="1" x14ac:dyDescent="0.4">
      <c r="A390" s="2" t="s">
        <v>278</v>
      </c>
      <c r="B390" s="2" t="s">
        <v>279</v>
      </c>
    </row>
    <row r="391" spans="1:38" hidden="1" x14ac:dyDescent="0.4">
      <c r="A391" s="2" t="s">
        <v>280</v>
      </c>
      <c r="B391" s="2" t="s">
        <v>281</v>
      </c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</row>
    <row r="393" spans="1:38" x14ac:dyDescent="0.4">
      <c r="A393" s="9" t="s">
        <v>282</v>
      </c>
    </row>
    <row r="394" spans="1:38" x14ac:dyDescent="0.4">
      <c r="A394" s="6" t="s">
        <v>283</v>
      </c>
    </row>
    <row r="395" spans="1:38" hidden="1" x14ac:dyDescent="0.4">
      <c r="A395" s="2" t="s">
        <v>36</v>
      </c>
      <c r="D395" s="10">
        <f t="shared" ref="D395:AI395" si="99">D399</f>
        <v>0</v>
      </c>
      <c r="E395" s="10">
        <f t="shared" si="99"/>
        <v>0</v>
      </c>
      <c r="F395" s="10">
        <f t="shared" si="99"/>
        <v>0</v>
      </c>
      <c r="G395" s="10">
        <f t="shared" si="99"/>
        <v>0</v>
      </c>
      <c r="H395" s="10">
        <f t="shared" si="99"/>
        <v>0</v>
      </c>
      <c r="I395" s="10">
        <f t="shared" si="99"/>
        <v>0</v>
      </c>
      <c r="J395" s="10">
        <f t="shared" si="99"/>
        <v>0</v>
      </c>
      <c r="K395" s="10">
        <f t="shared" si="99"/>
        <v>0</v>
      </c>
      <c r="L395" s="10">
        <f t="shared" si="99"/>
        <v>0</v>
      </c>
      <c r="M395" s="10">
        <f t="shared" si="99"/>
        <v>0</v>
      </c>
      <c r="N395" s="10">
        <f t="shared" si="99"/>
        <v>0</v>
      </c>
      <c r="O395" s="10">
        <f t="shared" si="99"/>
        <v>0</v>
      </c>
      <c r="P395" s="10">
        <f t="shared" si="99"/>
        <v>0</v>
      </c>
      <c r="Q395" s="10">
        <f t="shared" si="99"/>
        <v>0</v>
      </c>
      <c r="R395" s="10">
        <f t="shared" si="99"/>
        <v>0</v>
      </c>
      <c r="S395" s="10">
        <f t="shared" si="99"/>
        <v>0</v>
      </c>
      <c r="T395" s="10">
        <f t="shared" si="99"/>
        <v>0</v>
      </c>
      <c r="U395" s="10">
        <f t="shared" si="99"/>
        <v>0</v>
      </c>
      <c r="V395" s="10">
        <f t="shared" si="99"/>
        <v>0</v>
      </c>
      <c r="W395" s="10">
        <f t="shared" si="99"/>
        <v>0</v>
      </c>
      <c r="X395" s="10">
        <f t="shared" si="99"/>
        <v>0</v>
      </c>
      <c r="Y395" s="10">
        <f t="shared" si="99"/>
        <v>0</v>
      </c>
      <c r="Z395" s="10">
        <f t="shared" si="99"/>
        <v>0</v>
      </c>
      <c r="AA395" s="10">
        <f t="shared" si="99"/>
        <v>0</v>
      </c>
      <c r="AB395" s="10">
        <f t="shared" si="99"/>
        <v>0</v>
      </c>
      <c r="AC395" s="10">
        <f t="shared" si="99"/>
        <v>0</v>
      </c>
      <c r="AD395" s="10">
        <f t="shared" si="99"/>
        <v>0</v>
      </c>
      <c r="AE395" s="10">
        <f t="shared" si="99"/>
        <v>0</v>
      </c>
      <c r="AF395" s="10">
        <f t="shared" si="99"/>
        <v>0</v>
      </c>
      <c r="AG395" s="10">
        <f t="shared" si="99"/>
        <v>0</v>
      </c>
      <c r="AH395" s="10">
        <f t="shared" si="99"/>
        <v>0</v>
      </c>
      <c r="AI395" s="27">
        <f t="shared" si="99"/>
        <v>0</v>
      </c>
    </row>
    <row r="396" spans="1:38" hidden="1" x14ac:dyDescent="0.4">
      <c r="A396" s="14" t="s">
        <v>26</v>
      </c>
      <c r="B396" s="14"/>
      <c r="C396" s="14"/>
      <c r="D396" s="14"/>
      <c r="E396" s="15" t="e">
        <f t="shared" ref="E396:AI396" si="100">(E395-$D395)/$D395</f>
        <v>#DIV/0!</v>
      </c>
      <c r="F396" s="15" t="e">
        <f t="shared" si="100"/>
        <v>#DIV/0!</v>
      </c>
      <c r="G396" s="15" t="e">
        <f t="shared" si="100"/>
        <v>#DIV/0!</v>
      </c>
      <c r="H396" s="15" t="e">
        <f t="shared" si="100"/>
        <v>#DIV/0!</v>
      </c>
      <c r="I396" s="15" t="e">
        <f t="shared" si="100"/>
        <v>#DIV/0!</v>
      </c>
      <c r="J396" s="15" t="e">
        <f t="shared" si="100"/>
        <v>#DIV/0!</v>
      </c>
      <c r="K396" s="15" t="e">
        <f t="shared" si="100"/>
        <v>#DIV/0!</v>
      </c>
      <c r="L396" s="15" t="e">
        <f t="shared" si="100"/>
        <v>#DIV/0!</v>
      </c>
      <c r="M396" s="15" t="e">
        <f t="shared" si="100"/>
        <v>#DIV/0!</v>
      </c>
      <c r="N396" s="15" t="e">
        <f t="shared" si="100"/>
        <v>#DIV/0!</v>
      </c>
      <c r="O396" s="15" t="e">
        <f t="shared" si="100"/>
        <v>#DIV/0!</v>
      </c>
      <c r="P396" s="15" t="e">
        <f t="shared" si="100"/>
        <v>#DIV/0!</v>
      </c>
      <c r="Q396" s="15" t="e">
        <f t="shared" si="100"/>
        <v>#DIV/0!</v>
      </c>
      <c r="R396" s="15" t="e">
        <f t="shared" si="100"/>
        <v>#DIV/0!</v>
      </c>
      <c r="S396" s="20" t="e">
        <f t="shared" si="100"/>
        <v>#DIV/0!</v>
      </c>
      <c r="T396" s="15" t="e">
        <f t="shared" si="100"/>
        <v>#DIV/0!</v>
      </c>
      <c r="U396" s="15" t="e">
        <f t="shared" si="100"/>
        <v>#DIV/0!</v>
      </c>
      <c r="V396" s="15" t="e">
        <f t="shared" si="100"/>
        <v>#DIV/0!</v>
      </c>
      <c r="W396" s="15" t="e">
        <f t="shared" si="100"/>
        <v>#DIV/0!</v>
      </c>
      <c r="X396" s="15" t="e">
        <f t="shared" si="100"/>
        <v>#DIV/0!</v>
      </c>
      <c r="Y396" s="15" t="e">
        <f t="shared" si="100"/>
        <v>#DIV/0!</v>
      </c>
      <c r="Z396" s="15" t="e">
        <f t="shared" si="100"/>
        <v>#DIV/0!</v>
      </c>
      <c r="AA396" s="15" t="e">
        <f t="shared" si="100"/>
        <v>#DIV/0!</v>
      </c>
      <c r="AB396" s="15" t="e">
        <f t="shared" si="100"/>
        <v>#DIV/0!</v>
      </c>
      <c r="AC396" s="15" t="e">
        <f t="shared" si="100"/>
        <v>#DIV/0!</v>
      </c>
      <c r="AD396" s="15" t="e">
        <f t="shared" si="100"/>
        <v>#DIV/0!</v>
      </c>
      <c r="AE396" s="15" t="e">
        <f t="shared" si="100"/>
        <v>#DIV/0!</v>
      </c>
      <c r="AF396" s="15" t="e">
        <f t="shared" si="100"/>
        <v>#DIV/0!</v>
      </c>
      <c r="AG396" s="15" t="e">
        <f t="shared" si="100"/>
        <v>#DIV/0!</v>
      </c>
      <c r="AH396" s="15" t="e">
        <f t="shared" si="100"/>
        <v>#DIV/0!</v>
      </c>
      <c r="AI396" s="21" t="e">
        <f t="shared" si="100"/>
        <v>#DIV/0!</v>
      </c>
    </row>
    <row r="397" spans="1:38" hidden="1" x14ac:dyDescent="0.4">
      <c r="A397" s="16" t="s">
        <v>27</v>
      </c>
      <c r="D397" s="10"/>
      <c r="E397" s="17" t="e">
        <f t="shared" ref="E397:AI397" si="101">(E395-D395)/D395</f>
        <v>#DIV/0!</v>
      </c>
      <c r="F397" s="17" t="e">
        <f t="shared" si="101"/>
        <v>#DIV/0!</v>
      </c>
      <c r="G397" s="17" t="e">
        <f t="shared" si="101"/>
        <v>#DIV/0!</v>
      </c>
      <c r="H397" s="17" t="e">
        <f t="shared" si="101"/>
        <v>#DIV/0!</v>
      </c>
      <c r="I397" s="17" t="e">
        <f t="shared" si="101"/>
        <v>#DIV/0!</v>
      </c>
      <c r="J397" s="17" t="e">
        <f t="shared" si="101"/>
        <v>#DIV/0!</v>
      </c>
      <c r="K397" s="17" t="e">
        <f t="shared" si="101"/>
        <v>#DIV/0!</v>
      </c>
      <c r="L397" s="17" t="e">
        <f t="shared" si="101"/>
        <v>#DIV/0!</v>
      </c>
      <c r="M397" s="17" t="e">
        <f t="shared" si="101"/>
        <v>#DIV/0!</v>
      </c>
      <c r="N397" s="17" t="e">
        <f t="shared" si="101"/>
        <v>#DIV/0!</v>
      </c>
      <c r="O397" s="17" t="e">
        <f t="shared" si="101"/>
        <v>#DIV/0!</v>
      </c>
      <c r="P397" s="17" t="e">
        <f t="shared" si="101"/>
        <v>#DIV/0!</v>
      </c>
      <c r="Q397" s="17" t="e">
        <f t="shared" si="101"/>
        <v>#DIV/0!</v>
      </c>
      <c r="R397" s="17" t="e">
        <f t="shared" si="101"/>
        <v>#DIV/0!</v>
      </c>
      <c r="S397" s="17" t="e">
        <f t="shared" si="101"/>
        <v>#DIV/0!</v>
      </c>
      <c r="T397" s="17" t="e">
        <f t="shared" si="101"/>
        <v>#DIV/0!</v>
      </c>
      <c r="U397" s="17" t="e">
        <f t="shared" si="101"/>
        <v>#DIV/0!</v>
      </c>
      <c r="V397" s="17" t="e">
        <f t="shared" si="101"/>
        <v>#DIV/0!</v>
      </c>
      <c r="W397" s="17" t="e">
        <f t="shared" si="101"/>
        <v>#DIV/0!</v>
      </c>
      <c r="X397" s="17" t="e">
        <f t="shared" si="101"/>
        <v>#DIV/0!</v>
      </c>
      <c r="Y397" s="17" t="e">
        <f t="shared" si="101"/>
        <v>#DIV/0!</v>
      </c>
      <c r="Z397" s="17" t="e">
        <f t="shared" si="101"/>
        <v>#DIV/0!</v>
      </c>
      <c r="AA397" s="17" t="e">
        <f t="shared" si="101"/>
        <v>#DIV/0!</v>
      </c>
      <c r="AB397" s="17" t="e">
        <f t="shared" si="101"/>
        <v>#DIV/0!</v>
      </c>
      <c r="AC397" s="17" t="e">
        <f t="shared" si="101"/>
        <v>#DIV/0!</v>
      </c>
      <c r="AD397" s="17" t="e">
        <f t="shared" si="101"/>
        <v>#DIV/0!</v>
      </c>
      <c r="AE397" s="17" t="e">
        <f t="shared" si="101"/>
        <v>#DIV/0!</v>
      </c>
      <c r="AF397" s="17" t="e">
        <f t="shared" si="101"/>
        <v>#DIV/0!</v>
      </c>
      <c r="AG397" s="17" t="e">
        <f t="shared" si="101"/>
        <v>#DIV/0!</v>
      </c>
      <c r="AH397" s="22" t="e">
        <f t="shared" si="101"/>
        <v>#DIV/0!</v>
      </c>
      <c r="AI397" s="23" t="e">
        <f t="shared" si="101"/>
        <v>#DIV/0!</v>
      </c>
    </row>
    <row r="398" spans="1:38" hidden="1" x14ac:dyDescent="0.4">
      <c r="A398" s="2" t="s">
        <v>37</v>
      </c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5"/>
    </row>
    <row r="399" spans="1:38" hidden="1" x14ac:dyDescent="0.4">
      <c r="A399" s="2" t="s">
        <v>284</v>
      </c>
      <c r="B399" s="2" t="s">
        <v>285</v>
      </c>
      <c r="AI399" s="28"/>
    </row>
    <row r="401" spans="1:38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8" x14ac:dyDescent="0.4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4" spans="1:38" s="40" customFormat="1" x14ac:dyDescent="0.4"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</row>
    <row r="405" spans="1:38" x14ac:dyDescent="0.4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8" x14ac:dyDescent="0.4">
      <c r="A406" s="2" t="s">
        <v>286</v>
      </c>
    </row>
    <row r="407" spans="1:38" x14ac:dyDescent="0.4">
      <c r="A407" s="2" t="s">
        <v>287</v>
      </c>
      <c r="D407" s="10">
        <f t="shared" ref="D407:AL407" si="102">D23+D132+D195+D287+D337+D355+D379</f>
        <v>6.2444856364027528</v>
      </c>
      <c r="E407" s="10">
        <f t="shared" si="102"/>
        <v>6.8347359332537314</v>
      </c>
      <c r="F407" s="10">
        <f t="shared" si="102"/>
        <v>3.187772883998635</v>
      </c>
      <c r="G407" s="10">
        <f t="shared" si="102"/>
        <v>2.7385551246570348</v>
      </c>
      <c r="H407" s="10">
        <f t="shared" si="102"/>
        <v>2.2850711095990355</v>
      </c>
      <c r="I407" s="10">
        <f t="shared" si="102"/>
        <v>1.8343943793218347</v>
      </c>
      <c r="J407" s="10">
        <f t="shared" si="102"/>
        <v>1.6840619976900204</v>
      </c>
      <c r="K407" s="10">
        <f t="shared" si="102"/>
        <v>1.4160865540220353</v>
      </c>
      <c r="L407" s="10">
        <f t="shared" si="102"/>
        <v>1.2710056568770527</v>
      </c>
      <c r="M407" s="10">
        <f t="shared" si="102"/>
        <v>1.0752617274651204</v>
      </c>
      <c r="N407" s="10">
        <f t="shared" si="102"/>
        <v>0.75534384868825966</v>
      </c>
      <c r="O407" s="10">
        <f t="shared" si="102"/>
        <v>0.69353621418296196</v>
      </c>
      <c r="P407" s="10">
        <f t="shared" si="102"/>
        <v>0.75405888196926429</v>
      </c>
      <c r="Q407" s="10">
        <f t="shared" si="102"/>
        <v>0.81532014504430628</v>
      </c>
      <c r="R407" s="10">
        <f t="shared" si="102"/>
        <v>0.78973108169552264</v>
      </c>
      <c r="S407" s="10">
        <f t="shared" si="102"/>
        <v>4.5171504296434772</v>
      </c>
      <c r="T407" s="10">
        <f t="shared" si="102"/>
        <v>3.1525004039411457</v>
      </c>
      <c r="U407" s="10">
        <f t="shared" si="102"/>
        <v>1.496705392848489</v>
      </c>
      <c r="V407" s="10">
        <f t="shared" si="102"/>
        <v>1.3001379452667157</v>
      </c>
      <c r="W407" s="10">
        <f t="shared" si="102"/>
        <v>1.2074918470054017</v>
      </c>
      <c r="X407" s="10">
        <f t="shared" si="102"/>
        <v>1.9855287275312974</v>
      </c>
      <c r="Y407" s="10">
        <f t="shared" si="102"/>
        <v>1.2483649518441866</v>
      </c>
      <c r="Z407" s="10">
        <f t="shared" si="102"/>
        <v>1.1067194053090992</v>
      </c>
      <c r="AA407" s="10">
        <f t="shared" si="102"/>
        <v>1.2495328593101638</v>
      </c>
      <c r="AB407" s="10">
        <f t="shared" si="102"/>
        <v>1.077792342329809</v>
      </c>
      <c r="AC407" s="10">
        <f t="shared" si="102"/>
        <v>0.89782913646722728</v>
      </c>
      <c r="AD407" s="10">
        <f t="shared" si="102"/>
        <v>0.9844043786439366</v>
      </c>
      <c r="AE407" s="10">
        <f t="shared" si="102"/>
        <v>1.0795958956379077</v>
      </c>
      <c r="AF407" s="10">
        <f t="shared" si="102"/>
        <v>1.1567068438114538</v>
      </c>
      <c r="AG407" s="10">
        <f t="shared" si="102"/>
        <v>0.97929100078854125</v>
      </c>
      <c r="AH407" s="10">
        <f t="shared" si="102"/>
        <v>0.783048564073204</v>
      </c>
      <c r="AI407" s="10">
        <f t="shared" si="102"/>
        <v>0.90327227058135529</v>
      </c>
      <c r="AJ407" s="10">
        <f t="shared" si="102"/>
        <v>0.86768768488819781</v>
      </c>
      <c r="AK407" s="10">
        <f t="shared" si="102"/>
        <v>0.60636479561401768</v>
      </c>
      <c r="AL407" s="10">
        <f t="shared" si="102"/>
        <v>0.57320387693401775</v>
      </c>
    </row>
    <row r="408" spans="1:38" x14ac:dyDescent="0.4">
      <c r="A408" s="2" t="s">
        <v>21</v>
      </c>
      <c r="D408" s="10">
        <f t="shared" ref="D408:AL408" si="103">D8</f>
        <v>6.2444856364027519</v>
      </c>
      <c r="E408" s="10">
        <f t="shared" si="103"/>
        <v>6.8347359332537314</v>
      </c>
      <c r="F408" s="10">
        <f t="shared" si="103"/>
        <v>3.187772883998635</v>
      </c>
      <c r="G408" s="10">
        <f t="shared" si="103"/>
        <v>2.7385551246570352</v>
      </c>
      <c r="H408" s="10">
        <f t="shared" si="103"/>
        <v>2.2850711095990355</v>
      </c>
      <c r="I408" s="10">
        <f t="shared" si="103"/>
        <v>1.8343943793218345</v>
      </c>
      <c r="J408" s="10">
        <f t="shared" si="103"/>
        <v>1.6840619976900206</v>
      </c>
      <c r="K408" s="10">
        <f t="shared" si="103"/>
        <v>1.4160865540220353</v>
      </c>
      <c r="L408" s="10">
        <f t="shared" si="103"/>
        <v>1.2710056568770527</v>
      </c>
      <c r="M408" s="10">
        <f t="shared" si="103"/>
        <v>1.0752617274651199</v>
      </c>
      <c r="N408" s="10">
        <f t="shared" si="103"/>
        <v>0.75534384868825977</v>
      </c>
      <c r="O408" s="10">
        <f t="shared" si="103"/>
        <v>0.69353621418296196</v>
      </c>
      <c r="P408" s="10">
        <f t="shared" si="103"/>
        <v>0.75405888196926429</v>
      </c>
      <c r="Q408" s="10">
        <f t="shared" si="103"/>
        <v>0.81532014504430628</v>
      </c>
      <c r="R408" s="10">
        <f t="shared" si="103"/>
        <v>0.78973108169552253</v>
      </c>
      <c r="S408" s="10">
        <f t="shared" si="103"/>
        <v>4.5171504296434772</v>
      </c>
      <c r="T408" s="10">
        <f t="shared" si="103"/>
        <v>3.1525004039411462</v>
      </c>
      <c r="U408" s="10">
        <f t="shared" si="103"/>
        <v>1.4967053928484888</v>
      </c>
      <c r="V408" s="10">
        <f t="shared" si="103"/>
        <v>1.3001379452667157</v>
      </c>
      <c r="W408" s="10">
        <f t="shared" si="103"/>
        <v>1.2074918470054017</v>
      </c>
      <c r="X408" s="10">
        <f t="shared" si="103"/>
        <v>1.9855287275312974</v>
      </c>
      <c r="Y408" s="10">
        <f t="shared" si="103"/>
        <v>1.2483649518441866</v>
      </c>
      <c r="Z408" s="10">
        <f t="shared" si="103"/>
        <v>1.1067194053090996</v>
      </c>
      <c r="AA408" s="10">
        <f t="shared" si="103"/>
        <v>1.2495328593101633</v>
      </c>
      <c r="AB408" s="10">
        <f t="shared" si="103"/>
        <v>1.0777923423298088</v>
      </c>
      <c r="AC408" s="10">
        <f t="shared" si="103"/>
        <v>0.89782913646722728</v>
      </c>
      <c r="AD408" s="10">
        <f t="shared" si="103"/>
        <v>0.98440437864393648</v>
      </c>
      <c r="AE408" s="10">
        <f t="shared" si="103"/>
        <v>1.0795958956379077</v>
      </c>
      <c r="AF408" s="10">
        <f t="shared" si="103"/>
        <v>1.1567068438114541</v>
      </c>
      <c r="AG408" s="10">
        <f t="shared" si="103"/>
        <v>0.97929100078854137</v>
      </c>
      <c r="AH408" s="10">
        <f t="shared" si="103"/>
        <v>0.78304856407320378</v>
      </c>
      <c r="AI408" s="10">
        <f t="shared" si="103"/>
        <v>0.90327227058135517</v>
      </c>
      <c r="AJ408" s="10">
        <f t="shared" si="103"/>
        <v>0.86768768488819792</v>
      </c>
      <c r="AK408" s="10">
        <f t="shared" si="103"/>
        <v>0.60636479561401779</v>
      </c>
      <c r="AL408" s="10">
        <f t="shared" si="103"/>
        <v>0.57320387693401786</v>
      </c>
    </row>
    <row r="409" spans="1:38" hidden="1" x14ac:dyDescent="0.4">
      <c r="A409" s="2" t="s">
        <v>288</v>
      </c>
      <c r="D409" s="39">
        <f t="shared" ref="D409:AL409" si="104">D407-D408</f>
        <v>0</v>
      </c>
      <c r="E409" s="39">
        <f t="shared" si="104"/>
        <v>0</v>
      </c>
      <c r="F409" s="39">
        <f t="shared" si="104"/>
        <v>0</v>
      </c>
      <c r="G409" s="39">
        <f t="shared" si="104"/>
        <v>0</v>
      </c>
      <c r="H409" s="39">
        <f t="shared" si="104"/>
        <v>0</v>
      </c>
      <c r="I409" s="39">
        <f t="shared" si="104"/>
        <v>0</v>
      </c>
      <c r="J409" s="39">
        <f t="shared" si="104"/>
        <v>0</v>
      </c>
      <c r="K409" s="39">
        <f t="shared" si="104"/>
        <v>0</v>
      </c>
      <c r="L409" s="39">
        <f t="shared" si="104"/>
        <v>0</v>
      </c>
      <c r="M409" s="39">
        <f t="shared" si="104"/>
        <v>0</v>
      </c>
      <c r="N409" s="39">
        <f t="shared" si="104"/>
        <v>0</v>
      </c>
      <c r="O409" s="39">
        <f t="shared" si="104"/>
        <v>0</v>
      </c>
      <c r="P409" s="39">
        <f t="shared" si="104"/>
        <v>0</v>
      </c>
      <c r="Q409" s="39">
        <f t="shared" si="104"/>
        <v>0</v>
      </c>
      <c r="R409" s="39">
        <f t="shared" si="104"/>
        <v>0</v>
      </c>
      <c r="S409" s="39">
        <f t="shared" si="104"/>
        <v>0</v>
      </c>
      <c r="T409" s="39">
        <f t="shared" si="104"/>
        <v>0</v>
      </c>
      <c r="U409" s="39">
        <f t="shared" si="104"/>
        <v>0</v>
      </c>
      <c r="V409" s="39">
        <f t="shared" si="104"/>
        <v>0</v>
      </c>
      <c r="W409" s="39">
        <f t="shared" si="104"/>
        <v>0</v>
      </c>
      <c r="X409" s="39">
        <f t="shared" si="104"/>
        <v>0</v>
      </c>
      <c r="Y409" s="39">
        <f t="shared" si="104"/>
        <v>0</v>
      </c>
      <c r="Z409" s="39">
        <f t="shared" si="104"/>
        <v>0</v>
      </c>
      <c r="AA409" s="39">
        <f t="shared" si="104"/>
        <v>0</v>
      </c>
      <c r="AB409" s="39">
        <f t="shared" si="104"/>
        <v>0</v>
      </c>
      <c r="AC409" s="39">
        <f t="shared" si="104"/>
        <v>0</v>
      </c>
      <c r="AD409" s="39">
        <f t="shared" si="104"/>
        <v>0</v>
      </c>
      <c r="AE409" s="39">
        <f t="shared" si="104"/>
        <v>0</v>
      </c>
      <c r="AF409" s="39">
        <f t="shared" si="104"/>
        <v>0</v>
      </c>
      <c r="AG409" s="39">
        <f t="shared" si="104"/>
        <v>0</v>
      </c>
      <c r="AH409" s="39">
        <f t="shared" si="104"/>
        <v>0</v>
      </c>
      <c r="AI409" s="39">
        <f t="shared" si="104"/>
        <v>0</v>
      </c>
      <c r="AJ409" s="39">
        <f t="shared" si="104"/>
        <v>0</v>
      </c>
      <c r="AK409" s="39">
        <f t="shared" si="104"/>
        <v>0</v>
      </c>
      <c r="AL409" s="39">
        <f t="shared" si="104"/>
        <v>0</v>
      </c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8" x14ac:dyDescent="0.4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8" x14ac:dyDescent="0.4">
      <c r="F414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BB5D-422F-45CC-BED9-28CB6330DEF8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58" sqref="L58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341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342</v>
      </c>
    </row>
    <row r="6" spans="1:44" ht="17.25" customHeight="1" x14ac:dyDescent="0.4">
      <c r="C6" s="2" t="str">
        <f>'[1]SO2 analize LT'!A16</f>
        <v>ENERGIJOS GAMYBA</v>
      </c>
      <c r="D6" s="10">
        <f>'PCBs analizė LT'!D23</f>
        <v>5.9798232592192004</v>
      </c>
      <c r="E6" s="10">
        <f>'PCBs analizė LT'!E23</f>
        <v>6.6248111510000003</v>
      </c>
      <c r="F6" s="10">
        <f>'PCBs analizė LT'!F23</f>
        <v>3.0908970678000003</v>
      </c>
      <c r="G6" s="10">
        <f>'PCBs analizė LT'!G23</f>
        <v>2.678497047</v>
      </c>
      <c r="H6" s="10">
        <f>'PCBs analizė LT'!H23</f>
        <v>2.2408020417000003</v>
      </c>
      <c r="I6" s="10">
        <f>'PCBs analizė LT'!I23</f>
        <v>1.7912630364999997</v>
      </c>
      <c r="J6" s="10">
        <f>'PCBs analizė LT'!J23</f>
        <v>1.6441930261</v>
      </c>
      <c r="K6" s="10">
        <f>'PCBs analizė LT'!K23</f>
        <v>1.3647140207999999</v>
      </c>
      <c r="L6" s="10">
        <f>'PCBs analizė LT'!L23</f>
        <v>1.2074960154999999</v>
      </c>
      <c r="M6" s="10">
        <f>'PCBs analizė LT'!M23</f>
        <v>1.0166170155000001</v>
      </c>
      <c r="N6" s="10">
        <f>'PCBs analizė LT'!N23</f>
        <v>0.69726102359999997</v>
      </c>
      <c r="O6" s="10">
        <f>'PCBs analizė LT'!O23</f>
        <v>0.63194602089999996</v>
      </c>
      <c r="P6" s="10">
        <f>'PCBs analizė LT'!P23</f>
        <v>0.71021601339999996</v>
      </c>
      <c r="Q6" s="10">
        <f>'PCBs analizė LT'!Q23</f>
        <v>0.77572300794999993</v>
      </c>
      <c r="R6" s="10">
        <f>'PCBs analizė LT'!R23</f>
        <v>0.75287300117</v>
      </c>
      <c r="S6" s="10">
        <f>'PCBs analizė LT'!S23</f>
        <v>0.88878410263999996</v>
      </c>
      <c r="T6" s="10">
        <f>'PCBs analizė LT'!T23</f>
        <v>1.1428810201999999</v>
      </c>
      <c r="U6" s="10">
        <f>'PCBs analizė LT'!U23</f>
        <v>1.09929480218</v>
      </c>
      <c r="V6" s="10">
        <f>'PCBs analizė LT'!V23</f>
        <v>0.9130330149</v>
      </c>
      <c r="W6" s="10">
        <f>'PCBs analizė LT'!W23</f>
        <v>0.87977909100000007</v>
      </c>
      <c r="X6" s="10">
        <f>'PCBs analizė LT'!X23</f>
        <v>1.0396781611100001</v>
      </c>
      <c r="Y6" s="10">
        <f>'PCBs analizė LT'!Y23</f>
        <v>1.1806639999999999</v>
      </c>
      <c r="Z6" s="10">
        <f>'PCBs analizė LT'!Z23</f>
        <v>1.061067</v>
      </c>
      <c r="AA6" s="10">
        <f>'PCBs analizė LT'!AA23</f>
        <v>1.2046130000000002</v>
      </c>
      <c r="AB6" s="10">
        <f>'PCBs analizė LT'!AB23</f>
        <v>1.03424</v>
      </c>
      <c r="AC6" s="10">
        <f>'PCBs analizė LT'!AC23</f>
        <v>0.85546446200000004</v>
      </c>
      <c r="AD6" s="10">
        <f>'PCBs analizė LT'!AD23</f>
        <v>0.94242779099999985</v>
      </c>
      <c r="AE6" s="10">
        <f>'PCBs analizė LT'!AE23</f>
        <v>1.0370802600000002</v>
      </c>
      <c r="AF6" s="10">
        <f>'PCBs analizė LT'!AF23</f>
        <v>1.1147462101299999</v>
      </c>
      <c r="AG6" s="10">
        <f>'PCBs analizė LT'!AG23</f>
        <v>0.94313216</v>
      </c>
      <c r="AH6" s="10">
        <f>'PCBs analizė LT'!AH23</f>
        <v>0.74668212</v>
      </c>
      <c r="AI6" s="10">
        <f>'PCBs analizė LT'!AI23</f>
        <v>0.86704418000000016</v>
      </c>
      <c r="AJ6" s="10">
        <f>'PCBs analizė LT'!AJ23</f>
        <v>0.83255813000000001</v>
      </c>
      <c r="AK6" s="10">
        <f>'PCBs analizė LT'!AK23</f>
        <v>0.57124623999999991</v>
      </c>
      <c r="AL6" s="10">
        <f>'PCBs analizė LT'!AL23</f>
        <v>0.53845412051999997</v>
      </c>
    </row>
    <row r="7" spans="1:44" hidden="1" x14ac:dyDescent="0.4">
      <c r="C7" s="2" t="str">
        <f>'[1]SO2 analize LT'!A77</f>
        <v>DEGALŲ / KURO GAMYBA IR PASKIRSTYMAS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'PCBs analizė LT'!D195</f>
        <v>3.777455520298646E-7</v>
      </c>
      <c r="E9" s="10">
        <f>'PCBs analizė LT'!E195</f>
        <v>2.2671573121791879E-7</v>
      </c>
      <c r="F9" s="10">
        <f>'PCBs analizė LT'!F195</f>
        <v>7.4938634997666814E-8</v>
      </c>
      <c r="G9" s="10">
        <f>'PCBs analizė LT'!G195</f>
        <v>7.4817034997666817E-8</v>
      </c>
      <c r="H9" s="10">
        <f>'PCBs analizė LT'!H195</f>
        <v>7.4779034997666813E-8</v>
      </c>
      <c r="I9" s="10">
        <f>'PCBs analizė LT'!I195</f>
        <v>7.4801834997666815E-8</v>
      </c>
      <c r="J9" s="10">
        <f>'PCBs analizė LT'!J195</f>
        <v>3.7809002034531028E-7</v>
      </c>
      <c r="K9" s="10">
        <f>'PCBs analizė LT'!K195</f>
        <v>3.7996203546430232E-7</v>
      </c>
      <c r="L9" s="10">
        <f>'PCBs analizė LT'!L195</f>
        <v>2.64817052729818E-7</v>
      </c>
      <c r="M9" s="10">
        <f>'PCBs analizė LT'!M195</f>
        <v>2.2590512011199249E-7</v>
      </c>
      <c r="N9" s="10">
        <f>'PCBs analizė LT'!N195</f>
        <v>2.1888825963602426E-7</v>
      </c>
      <c r="O9" s="10">
        <f>'PCBs analizė LT'!O195</f>
        <v>2.5438296201586559E-7</v>
      </c>
      <c r="P9" s="10">
        <f>'PCBs analizė LT'!P195</f>
        <v>2.898092643957069E-7</v>
      </c>
      <c r="Q9" s="10">
        <f>'PCBs analizė LT'!Q195</f>
        <v>3.1807430629957998E-7</v>
      </c>
      <c r="R9" s="10">
        <f>'PCBs analizė LT'!R195</f>
        <v>4.1402552272515165E-7</v>
      </c>
      <c r="S9" s="10">
        <f>'PCBs analizė LT'!S195</f>
        <v>4.0890347736817545E-7</v>
      </c>
      <c r="T9" s="10">
        <f>'PCBs analizė LT'!T195</f>
        <v>4.633411460569295E-7</v>
      </c>
      <c r="U9" s="10">
        <f>'PCBs analizė LT'!U195</f>
        <v>4.3296848903406429E-7</v>
      </c>
      <c r="V9" s="10">
        <f>'PCBs analizė LT'!V195</f>
        <v>4.5956671581894536E-7</v>
      </c>
      <c r="W9" s="10">
        <f>'PCBs analizė LT'!W195</f>
        <v>3.9950540177321509E-7</v>
      </c>
      <c r="X9" s="10">
        <f>'PCBs analizė LT'!X195</f>
        <v>4.8092129724685016E-7</v>
      </c>
      <c r="Y9" s="10">
        <f>'PCBs analizė LT'!Y195</f>
        <v>3.9788418665422305E-7</v>
      </c>
      <c r="Z9" s="10">
        <f>'PCBs analizė LT'!Z195</f>
        <v>3.6426909939337378E-7</v>
      </c>
      <c r="AA9" s="10">
        <f>'PCBs analizė LT'!AA195</f>
        <v>3.4831016332244515E-7</v>
      </c>
      <c r="AB9" s="10">
        <f>'PCBs analizė LT'!AB195</f>
        <v>3.536298086794214E-7</v>
      </c>
      <c r="AC9" s="10">
        <f>'PCBs analizė LT'!AC195</f>
        <v>3.3204722725151655E-7</v>
      </c>
      <c r="AD9" s="10">
        <f>'PCBs analizė LT'!AD195</f>
        <v>3.2148393653756419E-7</v>
      </c>
      <c r="AE9" s="10">
        <f>'PCBs analizė LT'!AE195</f>
        <v>4.1191790760615957E-7</v>
      </c>
      <c r="AF9" s="10">
        <f>'PCBs analizė LT'!AF195</f>
        <v>3.5872145403639754E-7</v>
      </c>
      <c r="AG9" s="10">
        <f>'PCBs analizė LT'!AG195</f>
        <v>3.9248854129724677E-7</v>
      </c>
      <c r="AH9" s="10">
        <f>'PCBs analizė LT'!AH195</f>
        <v>2.8247320391973869E-7</v>
      </c>
      <c r="AI9" s="10">
        <f>'PCBs analizė LT'!AI195</f>
        <v>3.0028135510965935E-7</v>
      </c>
      <c r="AJ9" s="10">
        <f>'PCBs analizė LT'!AJ195</f>
        <v>1.1748819785347643E-7</v>
      </c>
      <c r="AK9" s="10">
        <f>'PCBs analizė LT'!AK195</f>
        <v>1.9011401773215118E-7</v>
      </c>
      <c r="AL9" s="10">
        <f>'PCBs analizė LT'!AL195</f>
        <v>1.9011401773215118E-7</v>
      </c>
    </row>
    <row r="10" spans="1:44" x14ac:dyDescent="0.4">
      <c r="C10" s="2" t="str">
        <f>'[1]SO2 analize LT'!A124</f>
        <v>KELIŲ TRANSPORTAS</v>
      </c>
      <c r="D10" s="10">
        <f>'PCBs analizė LT'!D132</f>
        <v>1.485894E-4</v>
      </c>
      <c r="E10" s="10">
        <f>'PCBs analizė LT'!E132</f>
        <v>1.611455E-4</v>
      </c>
      <c r="F10" s="10">
        <f>'PCBs analizė LT'!F132</f>
        <v>1.0019550000000001E-4</v>
      </c>
      <c r="G10" s="10">
        <f>'PCBs analizė LT'!G132</f>
        <v>7.7974500000000004E-5</v>
      </c>
      <c r="H10" s="10">
        <f>'PCBs analizė LT'!H132</f>
        <v>6.0841699999999997E-5</v>
      </c>
      <c r="I10" s="10">
        <f>'PCBs analizė LT'!I132</f>
        <v>8.5661100000000012E-5</v>
      </c>
      <c r="J10" s="10">
        <f>'PCBs analizė LT'!J132</f>
        <v>9.5261399999999996E-5</v>
      </c>
      <c r="K10" s="10">
        <f>'PCBs analizė LT'!K132</f>
        <v>9.9907099999999998E-5</v>
      </c>
      <c r="L10" s="10">
        <f>'PCBs analizė LT'!L132</f>
        <v>1.0176659999999999E-4</v>
      </c>
      <c r="M10" s="10">
        <f>'PCBs analizė LT'!M132</f>
        <v>8.9296100000000014E-5</v>
      </c>
      <c r="N10" s="10">
        <f>'PCBs analizė LT'!N132</f>
        <v>8.2550799999999989E-5</v>
      </c>
      <c r="O10" s="10">
        <f>'PCBs analizė LT'!O132</f>
        <v>8.7703499999999991E-5</v>
      </c>
      <c r="P10" s="10">
        <f>'PCBs analizė LT'!P132</f>
        <v>9.2149500000000009E-5</v>
      </c>
      <c r="Q10" s="10">
        <f>'PCBs analizė LT'!Q132</f>
        <v>9.6721099999999991E-5</v>
      </c>
      <c r="R10" s="10">
        <f>'PCBs analizė LT'!R132</f>
        <v>1.068632E-4</v>
      </c>
      <c r="S10" s="10">
        <f>'PCBs analizė LT'!S132</f>
        <v>1.1069999999999999E-4</v>
      </c>
      <c r="T10" s="10">
        <f>'PCBs analizė LT'!T132</f>
        <v>1.1509999999999998E-4</v>
      </c>
      <c r="U10" s="10">
        <f>'PCBs analizė LT'!U132</f>
        <v>1.4980000000000001E-4</v>
      </c>
      <c r="V10" s="10">
        <f>'PCBs analizė LT'!V132</f>
        <v>1.406E-4</v>
      </c>
      <c r="W10" s="10">
        <f>'PCBs analizė LT'!W132</f>
        <v>1.1747E-4</v>
      </c>
      <c r="X10" s="10">
        <f>'PCBs analizė LT'!X132</f>
        <v>1.3626E-4</v>
      </c>
      <c r="Y10" s="10">
        <f>'PCBs analizė LT'!Y132</f>
        <v>1.3536000000000001E-4</v>
      </c>
      <c r="Z10" s="10">
        <f>'PCBs analizė LT'!Z132</f>
        <v>1.3873999999999999E-4</v>
      </c>
      <c r="AA10" s="10">
        <f>'PCBs analizė LT'!AA132</f>
        <v>1.3897000000000001E-4</v>
      </c>
      <c r="AB10" s="10">
        <f>'PCBs analizė LT'!AB132</f>
        <v>1.5629000000000001E-4</v>
      </c>
      <c r="AC10" s="10">
        <f>'PCBs analizė LT'!AC132</f>
        <v>1.6768000000000002E-4</v>
      </c>
      <c r="AD10" s="10">
        <f>'PCBs analizė LT'!AD132</f>
        <v>1.8468E-4</v>
      </c>
      <c r="AE10" s="10">
        <f>'PCBs analizė LT'!AE132</f>
        <v>1.7568E-4</v>
      </c>
      <c r="AF10" s="10">
        <f>'PCBs analizė LT'!AF132</f>
        <v>1.6781000000000001E-4</v>
      </c>
      <c r="AG10" s="10">
        <f>'PCBs analizė LT'!AG132</f>
        <v>1.6884000000000002E-4</v>
      </c>
      <c r="AH10" s="10">
        <f>'PCBs analizė LT'!AH132</f>
        <v>1.4164000000000001E-4</v>
      </c>
      <c r="AI10" s="10">
        <f>'PCBs analizė LT'!AI132</f>
        <v>1.3980000000000001E-4</v>
      </c>
      <c r="AJ10" s="10">
        <f>'PCBs analizė LT'!AJ132</f>
        <v>1.1395999999999999E-4</v>
      </c>
      <c r="AK10" s="10">
        <f>'PCBs analizė LT'!AK132</f>
        <v>1.1266000000000001E-4</v>
      </c>
      <c r="AL10" s="10">
        <f>'PCBs analizė LT'!AL132</f>
        <v>9.6199999999999994E-5</v>
      </c>
    </row>
    <row r="11" spans="1:44" x14ac:dyDescent="0.4">
      <c r="C11" s="2" t="s">
        <v>217</v>
      </c>
      <c r="D11" s="10">
        <f>'PCBs analizė LT'!D287+'PCBs analizė LT'!D337</f>
        <v>0.26450000000000001</v>
      </c>
      <c r="E11" s="10">
        <f>'PCBs analizė LT'!E287+'PCBs analizė LT'!E337</f>
        <v>0.20974999999999999</v>
      </c>
      <c r="F11" s="10">
        <f>'PCBs analizė LT'!F287+'PCBs analizė LT'!F337</f>
        <v>9.6750000000000003E-2</v>
      </c>
      <c r="G11" s="10">
        <f>'PCBs analizė LT'!G287+'PCBs analizė LT'!G337</f>
        <v>5.8999999999999997E-2</v>
      </c>
      <c r="H11" s="10">
        <f>'PCBs analizė LT'!H287+'PCBs analizė LT'!H337</f>
        <v>4.3749999999999997E-2</v>
      </c>
      <c r="I11" s="10">
        <f>'PCBs analizė LT'!I287+'PCBs analizė LT'!I337</f>
        <v>4.2999999999999997E-2</v>
      </c>
      <c r="J11" s="10">
        <f>'PCBs analizė LT'!J287+'PCBs analizė LT'!J337</f>
        <v>3.9750000000000001E-2</v>
      </c>
      <c r="K11" s="10">
        <f>'PCBs analizė LT'!K287+'PCBs analizė LT'!K337</f>
        <v>5.1249999999999997E-2</v>
      </c>
      <c r="L11" s="10">
        <f>'PCBs analizė LT'!L287+'PCBs analizė LT'!L337</f>
        <v>6.3250000000000001E-2</v>
      </c>
      <c r="M11" s="10">
        <f>'PCBs analizė LT'!M287+'PCBs analizė LT'!M337</f>
        <v>5.8500000000000003E-2</v>
      </c>
      <c r="N11" s="10">
        <f>'PCBs analizė LT'!N287+'PCBs analizė LT'!N337</f>
        <v>5.8000000000000003E-2</v>
      </c>
      <c r="O11" s="10">
        <f>'PCBs analizė LT'!O287+'PCBs analizė LT'!O337</f>
        <v>6.1499999999999999E-2</v>
      </c>
      <c r="P11" s="10">
        <f>'PCBs analizė LT'!P287+'PCBs analizė LT'!P337</f>
        <v>4.3749999999999997E-2</v>
      </c>
      <c r="Q11" s="10">
        <f>'PCBs analizė LT'!Q287+'PCBs analizė LT'!Q337</f>
        <v>3.95E-2</v>
      </c>
      <c r="R11" s="10">
        <f>'PCBs analizė LT'!R287+'PCBs analizė LT'!R337</f>
        <v>3.6749999999999998E-2</v>
      </c>
      <c r="S11" s="10">
        <f>'PCBs analizė LT'!S287+'PCBs analizė LT'!S337</f>
        <v>3.62825</v>
      </c>
      <c r="T11" s="10">
        <f>'PCBs analizė LT'!T287+'PCBs analizė LT'!T337</f>
        <v>2.0095000000000001</v>
      </c>
      <c r="U11" s="10">
        <f>'PCBs analizė LT'!U287+'PCBs analizė LT'!U337</f>
        <v>0.39724999999999999</v>
      </c>
      <c r="V11" s="10">
        <f>'PCBs analizė LT'!V287+'PCBs analizė LT'!V337</f>
        <v>0.38695000000000002</v>
      </c>
      <c r="W11" s="10">
        <f>'PCBs analizė LT'!W287+'PCBs analizė LT'!W337</f>
        <v>0.32758000000000004</v>
      </c>
      <c r="X11" s="10">
        <f>'PCBs analizė LT'!X287+'PCBs analizė LT'!X337</f>
        <v>0.9457000000000001</v>
      </c>
      <c r="Y11" s="10">
        <f>'PCBs analizė LT'!Y287+'PCBs analizė LT'!Y337</f>
        <v>6.7549999999999999E-2</v>
      </c>
      <c r="Z11" s="10">
        <f>'PCBs analizė LT'!Z287+'PCBs analizė LT'!Z337</f>
        <v>4.5424999999999993E-2</v>
      </c>
      <c r="AA11" s="10">
        <f>'PCBs analizė LT'!AA287+'PCBs analizė LT'!AA337</f>
        <v>4.4649999999999995E-2</v>
      </c>
      <c r="AB11" s="10">
        <f>'PCBs analizė LT'!AB287+'PCBs analizė LT'!AB337</f>
        <v>4.3225E-2</v>
      </c>
      <c r="AC11" s="10">
        <f>'PCBs analizė LT'!AC287+'PCBs analizė LT'!AC337</f>
        <v>4.1974999999999998E-2</v>
      </c>
      <c r="AD11" s="10">
        <f>'PCBs analizė LT'!AD287+'PCBs analizė LT'!AD337</f>
        <v>4.1549999999999997E-2</v>
      </c>
      <c r="AE11" s="10">
        <f>'PCBs analizė LT'!AE287+'PCBs analizė LT'!AE337</f>
        <v>4.2099999999999999E-2</v>
      </c>
      <c r="AF11" s="10">
        <f>'PCBs analizė LT'!AF287+'PCBs analizė LT'!AF337</f>
        <v>4.1549999999999997E-2</v>
      </c>
      <c r="AG11" s="10">
        <f>'PCBs analizė LT'!AG287+'PCBs analizė LT'!AG337</f>
        <v>3.5674999999999998E-2</v>
      </c>
      <c r="AH11" s="10">
        <f>'PCBs analizė LT'!AH287+'PCBs analizė LT'!AH337</f>
        <v>3.5750000000000004E-2</v>
      </c>
      <c r="AI11" s="10">
        <f>'PCBs analizė LT'!AI287+'PCBs analizė LT'!AI337</f>
        <v>3.5491982999999998E-2</v>
      </c>
      <c r="AJ11" s="10">
        <f>'PCBs analizė LT'!AJ287+'PCBs analizė LT'!AJ337</f>
        <v>3.4354999999999997E-2</v>
      </c>
      <c r="AK11" s="10">
        <f>'PCBs analizė LT'!AK287+'PCBs analizė LT'!AK337</f>
        <v>3.4174114999999998E-2</v>
      </c>
      <c r="AL11" s="10">
        <f>'PCBs analizė LT'!AL287+'PCBs analizė LT'!AL337</f>
        <v>3.3700649999999999E-2</v>
      </c>
    </row>
    <row r="12" spans="1:44" hidden="1" x14ac:dyDescent="0.4">
      <c r="C12" s="2" t="str">
        <f>'[1]KD2.5 analize LT'!A339</f>
        <v xml:space="preserve">ŽEMĖS ŪKIO VEIKLOS </v>
      </c>
      <c r="D12" s="10">
        <f>'[2]PCBs analizė LT'!D355</f>
        <v>0</v>
      </c>
      <c r="E12" s="10">
        <f>'[2]PCBs analizė LT'!E355</f>
        <v>0</v>
      </c>
      <c r="F12" s="10">
        <f>'[2]PCBs analizė LT'!F355</f>
        <v>0</v>
      </c>
      <c r="G12" s="10">
        <f>'[2]PCBs analizė LT'!G355</f>
        <v>0</v>
      </c>
      <c r="H12" s="10">
        <f>'[2]PCBs analizė LT'!H355</f>
        <v>0</v>
      </c>
      <c r="I12" s="10">
        <f>'[2]PCBs analizė LT'!I355</f>
        <v>0</v>
      </c>
      <c r="J12" s="10">
        <f>'[2]PCBs analizė LT'!J355</f>
        <v>0</v>
      </c>
      <c r="K12" s="10">
        <f>'[2]PCBs analizė LT'!K355</f>
        <v>0</v>
      </c>
      <c r="L12" s="10">
        <f>'[2]PCBs analizė LT'!L355</f>
        <v>0</v>
      </c>
      <c r="M12" s="10">
        <f>'[2]PCBs analizė LT'!M355</f>
        <v>0</v>
      </c>
      <c r="N12" s="10">
        <f>'[2]PCBs analizė LT'!N355</f>
        <v>0</v>
      </c>
      <c r="O12" s="10">
        <f>'[2]PCBs analizė LT'!O355</f>
        <v>0</v>
      </c>
      <c r="P12" s="10">
        <f>'[2]PCBs analizė LT'!P355</f>
        <v>0</v>
      </c>
      <c r="Q12" s="10">
        <f>'[2]PCBs analizė LT'!Q355</f>
        <v>0</v>
      </c>
      <c r="R12" s="10">
        <f>'[2]PCBs analizė LT'!R355</f>
        <v>0</v>
      </c>
      <c r="S12" s="10">
        <f>'[2]PCBs analizė LT'!S355</f>
        <v>0</v>
      </c>
      <c r="T12" s="10">
        <f>'[2]PCBs analizė LT'!T355</f>
        <v>0</v>
      </c>
      <c r="U12" s="10">
        <f>'[2]PCBs analizė LT'!U355</f>
        <v>0</v>
      </c>
      <c r="V12" s="10">
        <f>'[2]PCBs analizė LT'!V355</f>
        <v>0</v>
      </c>
      <c r="W12" s="10">
        <f>'[2]PCBs analizė LT'!W355</f>
        <v>0</v>
      </c>
      <c r="X12" s="10">
        <f>'[2]PCBs analizė LT'!X355</f>
        <v>0</v>
      </c>
      <c r="Y12" s="10">
        <f>'[2]PCBs analizė LT'!Y355</f>
        <v>0</v>
      </c>
      <c r="Z12" s="10">
        <f>'[2]PCBs analizė LT'!Z355</f>
        <v>0</v>
      </c>
      <c r="AA12" s="10">
        <f>'[2]PCBs analizė LT'!AA355</f>
        <v>0</v>
      </c>
      <c r="AB12" s="10">
        <f>'[2]PCBs analizė LT'!AB355</f>
        <v>0</v>
      </c>
      <c r="AC12" s="10">
        <f>'[2]PCBs analizė LT'!AC355</f>
        <v>0</v>
      </c>
      <c r="AD12" s="10">
        <f>'[2]PCBs analizė LT'!AD355</f>
        <v>0</v>
      </c>
      <c r="AE12" s="10">
        <f>'[2]PCBs analizė LT'!AE355</f>
        <v>0</v>
      </c>
      <c r="AF12" s="10">
        <f>'[2]PCBs analizė LT'!AF355</f>
        <v>0</v>
      </c>
      <c r="AG12" s="10">
        <f>'[2]PCBs analizė LT'!AG355</f>
        <v>0</v>
      </c>
      <c r="AH12" s="10">
        <f>'[2]PCBs analizė LT'!AH355</f>
        <v>5.2928157000000003E-2</v>
      </c>
      <c r="AI12" s="10">
        <f>'[2]PCBs analizė LT'!AI355</f>
        <v>0</v>
      </c>
    </row>
    <row r="13" spans="1:44" x14ac:dyDescent="0.4">
      <c r="C13" s="2" t="str">
        <f>'[1]SO2 analize LT'!A339</f>
        <v>ATLIEKŲ TVARKYMAS</v>
      </c>
      <c r="D13" s="10">
        <f>'PCBs analizė LT'!D379</f>
        <v>1.3410038000000001E-5</v>
      </c>
      <c r="E13" s="10">
        <f>'PCBs analizė LT'!E379</f>
        <v>1.3410038000000001E-5</v>
      </c>
      <c r="F13" s="10">
        <f>'PCBs analizė LT'!F379</f>
        <v>2.5545759999999999E-5</v>
      </c>
      <c r="G13" s="10">
        <f>'PCBs analizė LT'!G379</f>
        <v>9.8002833999999992E-4</v>
      </c>
      <c r="H13" s="10">
        <f>'PCBs analizė LT'!H379</f>
        <v>4.5815142000000001E-4</v>
      </c>
      <c r="I13" s="10">
        <f>'PCBs analizė LT'!I379</f>
        <v>4.560692E-5</v>
      </c>
      <c r="J13" s="10">
        <f>'PCBs analizė LT'!J379</f>
        <v>2.33321E-5</v>
      </c>
      <c r="K13" s="10">
        <f>'PCBs analizė LT'!K379</f>
        <v>2.2246159999999998E-5</v>
      </c>
      <c r="L13" s="10">
        <f>'PCBs analizė LT'!L379</f>
        <v>1.5760996E-4</v>
      </c>
      <c r="M13" s="10">
        <f>'PCBs analizė LT'!M379</f>
        <v>5.5189960000000002E-5</v>
      </c>
      <c r="N13" s="10">
        <f>'PCBs analizė LT'!N379</f>
        <v>5.54E-8</v>
      </c>
      <c r="O13" s="10">
        <f>'PCBs analizė LT'!O379</f>
        <v>2.2353999999999998E-6</v>
      </c>
      <c r="P13" s="10">
        <f>'PCBs analizė LT'!P379</f>
        <v>4.2926000000000002E-7</v>
      </c>
      <c r="Q13" s="10">
        <f>'PCBs analizė LT'!Q379</f>
        <v>9.7920000000000006E-8</v>
      </c>
      <c r="R13" s="10">
        <f>'PCBs analizė LT'!R379</f>
        <v>8.033E-7</v>
      </c>
      <c r="S13" s="10">
        <f>'PCBs analizė LT'!S379</f>
        <v>5.2181000000000001E-6</v>
      </c>
      <c r="T13" s="10">
        <f>'PCBs analizė LT'!T379</f>
        <v>3.8203999999999999E-6</v>
      </c>
      <c r="U13" s="10">
        <f>'PCBs analizė LT'!U379</f>
        <v>1.0357700000000001E-5</v>
      </c>
      <c r="V13" s="10">
        <f>'PCBs analizė LT'!V379</f>
        <v>1.3870799999999999E-5</v>
      </c>
      <c r="W13" s="10">
        <f>'PCBs analizė LT'!W379</f>
        <v>1.4886500000000001E-5</v>
      </c>
      <c r="X13" s="10">
        <f>'PCBs analizė LT'!X379</f>
        <v>1.38255E-5</v>
      </c>
      <c r="Y13" s="10">
        <f>'PCBs analizė LT'!Y379</f>
        <v>1.5193960000000001E-5</v>
      </c>
      <c r="Z13" s="10">
        <f>'PCBs analizė LT'!Z379</f>
        <v>8.8301039999999996E-5</v>
      </c>
      <c r="AA13" s="10">
        <f>'PCBs analizė LT'!AA379</f>
        <v>1.30541E-4</v>
      </c>
      <c r="AB13" s="10">
        <f>'PCBs analizė LT'!AB379</f>
        <v>1.7069869999999999E-4</v>
      </c>
      <c r="AC13" s="10">
        <f>'PCBs analizė LT'!AC379</f>
        <v>2.2166242000000002E-4</v>
      </c>
      <c r="AD13" s="10">
        <f>'PCBs analizė LT'!AD379</f>
        <v>2.4158616E-4</v>
      </c>
      <c r="AE13" s="10">
        <f>'PCBs analizė LT'!AE379</f>
        <v>2.3954371999999999E-4</v>
      </c>
      <c r="AF13" s="10">
        <f>'PCBs analizė LT'!AF379</f>
        <v>2.4246496E-4</v>
      </c>
      <c r="AG13" s="10">
        <f>'PCBs analizė LT'!AG379</f>
        <v>3.1460830000000001E-4</v>
      </c>
      <c r="AH13" s="10">
        <f>'PCBs analizė LT'!AH379</f>
        <v>4.7452159999999998E-4</v>
      </c>
      <c r="AI13" s="10">
        <f>'PCBs analizė LT'!AI379</f>
        <v>5.9600730000000006E-4</v>
      </c>
      <c r="AJ13" s="10">
        <f>'PCBs analizė LT'!AJ379</f>
        <v>6.6047739999999995E-4</v>
      </c>
      <c r="AK13" s="10">
        <f>'PCBs analizė LT'!AK379</f>
        <v>8.3159049999999995E-4</v>
      </c>
      <c r="AL13" s="10">
        <f>'PCBs analizė LT'!AL379</f>
        <v>9.5271630000000004E-4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ht="17.25" customHeight="1" x14ac:dyDescent="0.4">
      <c r="C15" s="2" t="s">
        <v>291</v>
      </c>
      <c r="D15" s="10">
        <f>SUM(D6:D14)</f>
        <v>6.2444856364027528</v>
      </c>
      <c r="E15" s="10">
        <f t="shared" ref="E15:R15" si="0">SUM(E6:E14)</f>
        <v>6.8347359332537314</v>
      </c>
      <c r="F15" s="10">
        <f t="shared" si="0"/>
        <v>3.187772883998635</v>
      </c>
      <c r="G15" s="10">
        <f t="shared" si="0"/>
        <v>2.7385551246570348</v>
      </c>
      <c r="H15" s="10">
        <f t="shared" si="0"/>
        <v>2.2850711095990355</v>
      </c>
      <c r="I15" s="10">
        <f t="shared" si="0"/>
        <v>1.8343943793218347</v>
      </c>
      <c r="J15" s="10">
        <f t="shared" si="0"/>
        <v>1.6840619976900204</v>
      </c>
      <c r="K15" s="10">
        <f t="shared" si="0"/>
        <v>1.4160865540220353</v>
      </c>
      <c r="L15" s="10">
        <f t="shared" si="0"/>
        <v>1.2710056568770527</v>
      </c>
      <c r="M15" s="10">
        <f t="shared" si="0"/>
        <v>1.0752617274651204</v>
      </c>
      <c r="N15" s="10">
        <f t="shared" si="0"/>
        <v>0.75534384868825966</v>
      </c>
      <c r="O15" s="10">
        <f t="shared" si="0"/>
        <v>0.69353621418296196</v>
      </c>
      <c r="P15" s="10">
        <f t="shared" si="0"/>
        <v>0.75405888196926429</v>
      </c>
      <c r="Q15" s="10">
        <f t="shared" si="0"/>
        <v>0.81532014504430628</v>
      </c>
      <c r="R15" s="10">
        <f t="shared" si="0"/>
        <v>0.78973108169552264</v>
      </c>
      <c r="S15" s="10">
        <f>SUM(S6:S14)</f>
        <v>4.5171504296434772</v>
      </c>
      <c r="T15" s="10">
        <f t="shared" ref="T15:AL15" si="1">SUM(T6:T14)</f>
        <v>3.1525004039411462</v>
      </c>
      <c r="U15" s="10">
        <f t="shared" si="1"/>
        <v>1.4967053928484888</v>
      </c>
      <c r="V15" s="10">
        <f t="shared" si="1"/>
        <v>1.3001379452667157</v>
      </c>
      <c r="W15" s="10">
        <f t="shared" si="1"/>
        <v>1.2074918470054019</v>
      </c>
      <c r="X15" s="10">
        <f t="shared" si="1"/>
        <v>1.9855287275312974</v>
      </c>
      <c r="Y15" s="10">
        <f t="shared" si="1"/>
        <v>1.2483649518441866</v>
      </c>
      <c r="Z15" s="10">
        <f t="shared" si="1"/>
        <v>1.1067194053090992</v>
      </c>
      <c r="AA15" s="10">
        <f t="shared" si="1"/>
        <v>1.2495328593101638</v>
      </c>
      <c r="AB15" s="10">
        <f t="shared" si="1"/>
        <v>1.077792342329809</v>
      </c>
      <c r="AC15" s="10">
        <f t="shared" si="1"/>
        <v>0.89782913646722728</v>
      </c>
      <c r="AD15" s="10">
        <f t="shared" si="1"/>
        <v>0.98440437864393648</v>
      </c>
      <c r="AE15" s="10">
        <f t="shared" si="1"/>
        <v>1.0795958956379077</v>
      </c>
      <c r="AF15" s="10">
        <f t="shared" si="1"/>
        <v>1.1567068438114538</v>
      </c>
      <c r="AG15" s="10">
        <f t="shared" si="1"/>
        <v>0.97929100078854125</v>
      </c>
      <c r="AH15" s="10">
        <f t="shared" si="1"/>
        <v>0.83597672107320398</v>
      </c>
      <c r="AI15" s="10">
        <f t="shared" si="1"/>
        <v>0.90327227058135529</v>
      </c>
      <c r="AJ15" s="10">
        <f t="shared" si="1"/>
        <v>0.86768768488819781</v>
      </c>
      <c r="AK15" s="10">
        <f t="shared" si="1"/>
        <v>0.60636479561401768</v>
      </c>
      <c r="AL15" s="10">
        <f t="shared" si="1"/>
        <v>0.57320387693401775</v>
      </c>
    </row>
    <row r="16" spans="1:44" hidden="1" x14ac:dyDescent="0.4">
      <c r="C16" s="2" t="s">
        <v>292</v>
      </c>
      <c r="D16" s="10">
        <f>D15-'PCBs analizė LT'!D8</f>
        <v>0</v>
      </c>
      <c r="E16" s="10">
        <f>E15-'PCBs analizė LT'!E8</f>
        <v>0</v>
      </c>
      <c r="F16" s="10">
        <f>F15-'PCBs analizė LT'!F8</f>
        <v>0</v>
      </c>
      <c r="G16" s="10">
        <f>G15-'PCBs analizė LT'!G8</f>
        <v>0</v>
      </c>
      <c r="H16" s="10">
        <f>H15-'PCBs analizė LT'!H8</f>
        <v>0</v>
      </c>
      <c r="I16" s="10">
        <f>I15-'PCBs analizė LT'!I8</f>
        <v>0</v>
      </c>
      <c r="J16" s="10">
        <f>J15-'PCBs analizė LT'!J8</f>
        <v>0</v>
      </c>
      <c r="K16" s="10">
        <f>K15-'PCBs analizė LT'!K8</f>
        <v>0</v>
      </c>
      <c r="L16" s="10">
        <f>L15-'PCBs analizė LT'!L8</f>
        <v>0</v>
      </c>
      <c r="M16" s="10">
        <f>M15-'PCBs analizė LT'!M8</f>
        <v>0</v>
      </c>
      <c r="N16" s="10">
        <f>N15-'PCBs analizė LT'!N8</f>
        <v>0</v>
      </c>
      <c r="O16" s="10">
        <f>O15-'PCBs analizė LT'!O8</f>
        <v>0</v>
      </c>
      <c r="P16" s="10">
        <f>P15-'PCBs analizė LT'!P8</f>
        <v>0</v>
      </c>
      <c r="Q16" s="10">
        <f>Q15-'PCBs analizė LT'!Q8</f>
        <v>0</v>
      </c>
      <c r="R16" s="10">
        <f>R15-'PCBs analizė LT'!R8</f>
        <v>0</v>
      </c>
      <c r="S16" s="10">
        <f>S15-'PCBs analizė LT'!S8</f>
        <v>0</v>
      </c>
      <c r="T16" s="10">
        <f>T15-'PCBs analizė LT'!T8</f>
        <v>0</v>
      </c>
      <c r="U16" s="10">
        <f>U15-'PCBs analizė LT'!U8</f>
        <v>0</v>
      </c>
      <c r="V16" s="10">
        <f>V15-'PCBs analizė LT'!V8</f>
        <v>0</v>
      </c>
      <c r="W16" s="10">
        <f>W15-'PCBs analizė LT'!W8</f>
        <v>0</v>
      </c>
      <c r="X16" s="10">
        <f>X15-'PCBs analizė LT'!X8</f>
        <v>0</v>
      </c>
      <c r="Y16" s="10">
        <f>Y15-'PCBs analizė LT'!Y8</f>
        <v>0</v>
      </c>
      <c r="Z16" s="10">
        <f>Z15-'PCBs analizė LT'!Z8</f>
        <v>0</v>
      </c>
      <c r="AA16" s="10">
        <f>AA15-'PCBs analizė LT'!AA8</f>
        <v>0</v>
      </c>
      <c r="AB16" s="10">
        <f>AB15-'PCBs analizė LT'!AB8</f>
        <v>0</v>
      </c>
      <c r="AC16" s="10">
        <f>AC15-'PCBs analizė LT'!AC8</f>
        <v>0</v>
      </c>
      <c r="AD16" s="10">
        <f>AD15-'PCBs analizė LT'!AD8</f>
        <v>0</v>
      </c>
      <c r="AE16" s="10">
        <f>AE15-'PCBs analizė LT'!AE8</f>
        <v>0</v>
      </c>
      <c r="AF16" s="10">
        <f>AF15-'PCBs analizė LT'!AF8</f>
        <v>0</v>
      </c>
      <c r="AG16" s="10">
        <f>AG15-'PCBs analizė LT'!AG8</f>
        <v>0</v>
      </c>
      <c r="AH16" s="10">
        <f>AH15-'PCBs analizė LT'!AH8</f>
        <v>5.2928157000000198E-2</v>
      </c>
      <c r="AI16" s="10">
        <f>AI15-'PCBs analizė LT'!AI8</f>
        <v>0</v>
      </c>
      <c r="AJ16" s="10">
        <f>AJ15-'PCBs analizė LT'!AJ8</f>
        <v>0</v>
      </c>
      <c r="AK16" s="10">
        <f>AK15-'PCBs analizė LT'!AK8</f>
        <v>0</v>
      </c>
    </row>
    <row r="19" spans="1:38" ht="20" x14ac:dyDescent="0.4">
      <c r="A19" s="44" t="s">
        <v>343</v>
      </c>
    </row>
    <row r="21" spans="1:38" x14ac:dyDescent="0.4">
      <c r="C21" s="2" t="s">
        <v>28</v>
      </c>
      <c r="D21" s="24">
        <f t="shared" ref="D21:AI28" si="2">D6/D$15</f>
        <v>0.95761662487608579</v>
      </c>
      <c r="E21" s="24">
        <f t="shared" si="2"/>
        <v>0.96928560454949508</v>
      </c>
      <c r="F21" s="24">
        <f t="shared" si="2"/>
        <v>0.96961018876692462</v>
      </c>
      <c r="G21" s="24">
        <f t="shared" si="2"/>
        <v>0.97806942897870053</v>
      </c>
      <c r="H21" s="24">
        <f t="shared" si="2"/>
        <v>0.98062683138696582</v>
      </c>
      <c r="I21" s="24">
        <f t="shared" si="2"/>
        <v>0.97648742096681507</v>
      </c>
      <c r="J21" s="24">
        <f t="shared" si="2"/>
        <v>0.97632571030953275</v>
      </c>
      <c r="K21" s="24">
        <f t="shared" si="2"/>
        <v>0.96372217992175357</v>
      </c>
      <c r="L21" s="24">
        <f t="shared" si="2"/>
        <v>0.95003197583471</v>
      </c>
      <c r="M21" s="24">
        <f t="shared" si="2"/>
        <v>0.9454600582656536</v>
      </c>
      <c r="N21" s="24">
        <f t="shared" si="2"/>
        <v>0.92310412643311113</v>
      </c>
      <c r="O21" s="24">
        <f t="shared" si="2"/>
        <v>0.91119397657479229</v>
      </c>
      <c r="P21" s="24">
        <f t="shared" si="2"/>
        <v>0.94185749996768631</v>
      </c>
      <c r="Q21" s="24">
        <f t="shared" si="2"/>
        <v>0.95143363335864273</v>
      </c>
      <c r="R21" s="24">
        <f t="shared" si="2"/>
        <v>0.95332831468860291</v>
      </c>
      <c r="S21" s="24">
        <f t="shared" si="2"/>
        <v>0.19675769414439195</v>
      </c>
      <c r="T21" s="24">
        <f t="shared" si="2"/>
        <v>0.36253160150945896</v>
      </c>
      <c r="U21" s="24">
        <f t="shared" si="2"/>
        <v>0.73447640893967259</v>
      </c>
      <c r="V21" s="24">
        <f t="shared" si="2"/>
        <v>0.70225857050322193</v>
      </c>
      <c r="W21" s="24">
        <f t="shared" si="2"/>
        <v>0.72860043997966983</v>
      </c>
      <c r="X21" s="24">
        <f t="shared" si="2"/>
        <v>0.52362786128140371</v>
      </c>
      <c r="Y21" s="24">
        <f t="shared" si="2"/>
        <v>0.94576830137359003</v>
      </c>
      <c r="Z21" s="24">
        <f t="shared" si="2"/>
        <v>0.95874979232306057</v>
      </c>
      <c r="AA21" s="24">
        <f t="shared" si="2"/>
        <v>0.96405067783894638</v>
      </c>
      <c r="AB21" s="24">
        <f t="shared" si="2"/>
        <v>0.95959115627444147</v>
      </c>
      <c r="AC21" s="24">
        <f t="shared" si="2"/>
        <v>0.95281432430014079</v>
      </c>
      <c r="AD21" s="24">
        <f t="shared" si="2"/>
        <v>0.95735838995173772</v>
      </c>
      <c r="AE21" s="24">
        <f t="shared" si="2"/>
        <v>0.96061893546493526</v>
      </c>
      <c r="AF21" s="24">
        <f t="shared" si="2"/>
        <v>0.96372405514331538</v>
      </c>
      <c r="AG21" s="24">
        <f t="shared" si="2"/>
        <v>0.96307651070067468</v>
      </c>
      <c r="AH21" s="24">
        <f t="shared" si="2"/>
        <v>0.89318530190820389</v>
      </c>
      <c r="AI21" s="24">
        <f t="shared" si="2"/>
        <v>0.9598923915177443</v>
      </c>
      <c r="AJ21" s="24">
        <f t="shared" ref="AJ21:AL21" si="3">AJ6/AJ$15</f>
        <v>0.95951359515639056</v>
      </c>
      <c r="AK21" s="24">
        <f t="shared" si="3"/>
        <v>0.94208345229136203</v>
      </c>
      <c r="AL21" s="24">
        <f t="shared" si="3"/>
        <v>0.9393762711447643</v>
      </c>
    </row>
    <row r="22" spans="1:38" hidden="1" x14ac:dyDescent="0.4">
      <c r="C22" s="2" t="s">
        <v>66</v>
      </c>
      <c r="D22" s="24">
        <f t="shared" si="2"/>
        <v>0</v>
      </c>
      <c r="E22" s="24">
        <f t="shared" si="2"/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4">
        <f t="shared" si="2"/>
        <v>0</v>
      </c>
      <c r="P22" s="24">
        <f t="shared" si="2"/>
        <v>0</v>
      </c>
      <c r="Q22" s="24">
        <f t="shared" si="2"/>
        <v>0</v>
      </c>
      <c r="R22" s="24">
        <f t="shared" si="2"/>
        <v>0</v>
      </c>
      <c r="S22" s="24">
        <f t="shared" si="2"/>
        <v>0</v>
      </c>
      <c r="T22" s="24">
        <f t="shared" si="2"/>
        <v>0</v>
      </c>
      <c r="U22" s="24">
        <f t="shared" si="2"/>
        <v>0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  <c r="AH22" s="24">
        <f t="shared" si="2"/>
        <v>0</v>
      </c>
      <c r="AI22" s="24">
        <f t="shared" ref="AI22:AI23" si="4">AI7/AI$15</f>
        <v>0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4"/>
        <v>0</v>
      </c>
    </row>
    <row r="24" spans="1:38" x14ac:dyDescent="0.4">
      <c r="C24" s="2" t="s">
        <v>118</v>
      </c>
      <c r="D24" s="24">
        <f t="shared" si="2"/>
        <v>6.0492660889115551E-8</v>
      </c>
      <c r="E24" s="24">
        <f t="shared" si="2"/>
        <v>3.3171103233828808E-8</v>
      </c>
      <c r="F24" s="24">
        <f t="shared" si="2"/>
        <v>2.3508147451102701E-8</v>
      </c>
      <c r="G24" s="24">
        <f t="shared" si="2"/>
        <v>2.7319893736678604E-8</v>
      </c>
      <c r="H24" s="24">
        <f t="shared" si="2"/>
        <v>3.2725036294729748E-8</v>
      </c>
      <c r="I24" s="24">
        <f t="shared" si="2"/>
        <v>4.077740089092545E-8</v>
      </c>
      <c r="J24" s="24">
        <f t="shared" si="2"/>
        <v>2.24510748929627E-7</v>
      </c>
      <c r="K24" s="24">
        <f t="shared" si="2"/>
        <v>2.6831836965411216E-7</v>
      </c>
      <c r="L24" s="24">
        <f t="shared" si="2"/>
        <v>2.0835237931237184E-7</v>
      </c>
      <c r="M24" s="24">
        <f t="shared" si="2"/>
        <v>2.1009314694437543E-7</v>
      </c>
      <c r="N24" s="24">
        <f t="shared" si="2"/>
        <v>2.8978624770182291E-7</v>
      </c>
      <c r="O24" s="24">
        <f t="shared" si="2"/>
        <v>3.6679117371765214E-7</v>
      </c>
      <c r="P24" s="24">
        <f t="shared" si="2"/>
        <v>3.843324060302225E-7</v>
      </c>
      <c r="Q24" s="24">
        <f t="shared" si="2"/>
        <v>3.9012197629716989E-7</v>
      </c>
      <c r="R24" s="24">
        <f t="shared" si="2"/>
        <v>5.2426140026837313E-7</v>
      </c>
      <c r="S24" s="24">
        <f t="shared" si="2"/>
        <v>9.0522439696667075E-8</v>
      </c>
      <c r="T24" s="24">
        <f t="shared" si="2"/>
        <v>1.4697576104278259E-7</v>
      </c>
      <c r="U24" s="24">
        <f t="shared" si="2"/>
        <v>2.8928103760623891E-7</v>
      </c>
      <c r="V24" s="24">
        <f t="shared" si="2"/>
        <v>3.5347535043650152E-7</v>
      </c>
      <c r="W24" s="24">
        <f t="shared" si="2"/>
        <v>3.3085556872619433E-7</v>
      </c>
      <c r="X24" s="24">
        <f t="shared" si="2"/>
        <v>2.422132153407836E-7</v>
      </c>
      <c r="Y24" s="24">
        <f t="shared" si="2"/>
        <v>3.1872425292494479E-7</v>
      </c>
      <c r="Z24" s="24">
        <f t="shared" si="2"/>
        <v>3.2914313930515738E-7</v>
      </c>
      <c r="AA24" s="24">
        <f t="shared" si="2"/>
        <v>2.7875230389278323E-7</v>
      </c>
      <c r="AB24" s="24">
        <f t="shared" si="2"/>
        <v>3.2810569790744455E-7</v>
      </c>
      <c r="AC24" s="24">
        <f t="shared" si="2"/>
        <v>3.6983342794827754E-7</v>
      </c>
      <c r="AD24" s="24">
        <f t="shared" si="2"/>
        <v>3.2657710948058103E-7</v>
      </c>
      <c r="AE24" s="24">
        <f t="shared" si="2"/>
        <v>3.8154823417772167E-7</v>
      </c>
      <c r="AF24" s="24">
        <f t="shared" si="2"/>
        <v>3.1012304972137786E-7</v>
      </c>
      <c r="AG24" s="24">
        <f t="shared" si="2"/>
        <v>4.007884693938865E-7</v>
      </c>
      <c r="AH24" s="24">
        <f t="shared" si="2"/>
        <v>3.3789601647891267E-7</v>
      </c>
      <c r="AI24" s="24">
        <f t="shared" si="2"/>
        <v>3.3243725606277629E-7</v>
      </c>
      <c r="AJ24" s="24">
        <f t="shared" ref="AJ24:AL27" si="5">AJ9/AJ$15</f>
        <v>1.3540378629277752E-7</v>
      </c>
      <c r="AK24" s="24">
        <f t="shared" si="5"/>
        <v>3.1353076416588097E-7</v>
      </c>
      <c r="AL24" s="24">
        <f t="shared" si="5"/>
        <v>3.3166910654729477E-7</v>
      </c>
    </row>
    <row r="25" spans="1:38" x14ac:dyDescent="0.4">
      <c r="C25" s="2" t="s">
        <v>90</v>
      </c>
      <c r="D25" s="24">
        <f t="shared" si="2"/>
        <v>2.3795298548496233E-5</v>
      </c>
      <c r="E25" s="24">
        <f t="shared" si="2"/>
        <v>2.3577428824420636E-5</v>
      </c>
      <c r="F25" s="24">
        <f t="shared" si="2"/>
        <v>3.1431191507695537E-5</v>
      </c>
      <c r="G25" s="24">
        <f t="shared" si="2"/>
        <v>2.8472861217195768E-5</v>
      </c>
      <c r="H25" s="24">
        <f t="shared" si="2"/>
        <v>2.6625735953869712E-5</v>
      </c>
      <c r="I25" s="24">
        <f t="shared" si="2"/>
        <v>4.6697210243125823E-5</v>
      </c>
      <c r="J25" s="24">
        <f t="shared" si="2"/>
        <v>5.6566444780932842E-5</v>
      </c>
      <c r="K25" s="24">
        <f t="shared" si="2"/>
        <v>7.0551549067561704E-5</v>
      </c>
      <c r="L25" s="24">
        <f t="shared" si="2"/>
        <v>8.0067778966497633E-5</v>
      </c>
      <c r="M25" s="24">
        <f t="shared" si="2"/>
        <v>8.3045920559742626E-5</v>
      </c>
      <c r="N25" s="24">
        <f t="shared" si="2"/>
        <v>1.0928903458121599E-4</v>
      </c>
      <c r="O25" s="24">
        <f t="shared" si="2"/>
        <v>1.2645842885554483E-4</v>
      </c>
      <c r="P25" s="24">
        <f t="shared" si="2"/>
        <v>1.2220464767863587E-4</v>
      </c>
      <c r="Q25" s="24">
        <f t="shared" si="2"/>
        <v>1.1862959671472848E-4</v>
      </c>
      <c r="R25" s="24">
        <f t="shared" si="2"/>
        <v>1.3531593535684168E-4</v>
      </c>
      <c r="S25" s="24">
        <f t="shared" si="2"/>
        <v>2.4506600283563537E-5</v>
      </c>
      <c r="T25" s="24">
        <f t="shared" si="2"/>
        <v>3.6510701110809045E-5</v>
      </c>
      <c r="U25" s="24">
        <f t="shared" si="2"/>
        <v>1.0008649712613432E-4</v>
      </c>
      <c r="V25" s="24">
        <f t="shared" si="2"/>
        <v>1.0814237097830165E-4</v>
      </c>
      <c r="W25" s="24">
        <f t="shared" si="2"/>
        <v>9.7284300752280338E-5</v>
      </c>
      <c r="X25" s="24">
        <f t="shared" si="2"/>
        <v>6.8626556801028288E-5</v>
      </c>
      <c r="Y25" s="24">
        <f t="shared" si="2"/>
        <v>1.0842983039537851E-4</v>
      </c>
      <c r="Z25" s="24">
        <f t="shared" si="2"/>
        <v>1.2536149572732111E-4</v>
      </c>
      <c r="AA25" s="24">
        <f t="shared" si="2"/>
        <v>1.1121756339943065E-4</v>
      </c>
      <c r="AB25" s="24">
        <f t="shared" si="2"/>
        <v>1.4500938062164724E-4</v>
      </c>
      <c r="AC25" s="24">
        <f t="shared" si="2"/>
        <v>1.8676159325791797E-4</v>
      </c>
      <c r="AD25" s="24">
        <f t="shared" si="2"/>
        <v>1.8760582948077235E-4</v>
      </c>
      <c r="AE25" s="24">
        <f t="shared" si="2"/>
        <v>1.6272755455058009E-4</v>
      </c>
      <c r="AF25" s="24">
        <f t="shared" si="2"/>
        <v>1.4507565239871051E-4</v>
      </c>
      <c r="AG25" s="24">
        <f t="shared" si="2"/>
        <v>1.7241044782811979E-4</v>
      </c>
      <c r="AH25" s="24">
        <f t="shared" si="2"/>
        <v>1.6943055521709559E-4</v>
      </c>
      <c r="AI25" s="24">
        <f t="shared" si="2"/>
        <v>1.5477060965241775E-4</v>
      </c>
      <c r="AJ25" s="24">
        <f t="shared" si="5"/>
        <v>1.3133757915981465E-4</v>
      </c>
      <c r="AK25" s="24">
        <f t="shared" si="5"/>
        <v>1.857957467433744E-4</v>
      </c>
      <c r="AL25" s="24">
        <f t="shared" si="5"/>
        <v>1.6782859270694309E-4</v>
      </c>
    </row>
    <row r="26" spans="1:38" x14ac:dyDescent="0.4">
      <c r="C26" s="2" t="s">
        <v>217</v>
      </c>
      <c r="D26" s="24">
        <f t="shared" si="2"/>
        <v>4.2357371831888778E-2</v>
      </c>
      <c r="E26" s="24">
        <f t="shared" si="2"/>
        <v>3.068882280871776E-2</v>
      </c>
      <c r="F26" s="24">
        <f t="shared" si="2"/>
        <v>3.0350342863397488E-2</v>
      </c>
      <c r="G26" s="24">
        <f t="shared" si="2"/>
        <v>2.1544207552655677E-2</v>
      </c>
      <c r="H26" s="24">
        <f t="shared" si="2"/>
        <v>1.9146012487846326E-2</v>
      </c>
      <c r="I26" s="24">
        <f t="shared" si="2"/>
        <v>2.3440978932729208E-2</v>
      </c>
      <c r="J26" s="24">
        <f t="shared" si="2"/>
        <v>2.3603644078735782E-2</v>
      </c>
      <c r="K26" s="24">
        <f t="shared" si="2"/>
        <v>3.6191290606098436E-2</v>
      </c>
      <c r="L26" s="24">
        <f t="shared" si="2"/>
        <v>4.9763743896631858E-2</v>
      </c>
      <c r="M26" s="24">
        <f t="shared" si="2"/>
        <v>5.4405358719417124E-2</v>
      </c>
      <c r="N26" s="24">
        <f t="shared" si="2"/>
        <v>7.6786221401979493E-2</v>
      </c>
      <c r="O26" s="24">
        <f t="shared" si="2"/>
        <v>8.8675975013722458E-2</v>
      </c>
      <c r="P26" s="24">
        <f t="shared" si="2"/>
        <v>5.8019341786339787E-2</v>
      </c>
      <c r="Q26" s="24">
        <f t="shared" si="2"/>
        <v>4.8447226822604127E-2</v>
      </c>
      <c r="R26" s="24">
        <f t="shared" si="2"/>
        <v>4.6534827932945409E-2</v>
      </c>
      <c r="S26" s="24">
        <f t="shared" si="2"/>
        <v>0.80321655355771826</v>
      </c>
      <c r="T26" s="24">
        <f t="shared" si="2"/>
        <v>0.63743052895022412</v>
      </c>
      <c r="U26" s="24">
        <f t="shared" si="2"/>
        <v>0.26541629494897767</v>
      </c>
      <c r="V26" s="24">
        <f t="shared" si="2"/>
        <v>0.29762226493637139</v>
      </c>
      <c r="W26" s="24">
        <f t="shared" si="2"/>
        <v>0.27128961641637861</v>
      </c>
      <c r="X26" s="24">
        <f t="shared" si="2"/>
        <v>0.47629630681588475</v>
      </c>
      <c r="Y26" s="24">
        <f t="shared" si="2"/>
        <v>5.4110778983509286E-2</v>
      </c>
      <c r="Z26" s="24">
        <f t="shared" si="2"/>
        <v>4.1044730743935137E-2</v>
      </c>
      <c r="AA26" s="24">
        <f t="shared" si="2"/>
        <v>3.5733354002911263E-2</v>
      </c>
      <c r="AB26" s="24">
        <f t="shared" si="2"/>
        <v>4.0105128142368045E-2</v>
      </c>
      <c r="AC26" s="24">
        <f t="shared" si="2"/>
        <v>4.6751657186313841E-2</v>
      </c>
      <c r="AD26" s="24">
        <f t="shared" si="2"/>
        <v>4.2208264105079545E-2</v>
      </c>
      <c r="AE26" s="24">
        <f t="shared" si="2"/>
        <v>3.8996072669509461E-2</v>
      </c>
      <c r="AF26" s="24">
        <f t="shared" si="2"/>
        <v>3.5920942477602177E-2</v>
      </c>
      <c r="AG26" s="24">
        <f t="shared" si="2"/>
        <v>3.6429416763019265E-2</v>
      </c>
      <c r="AH26" s="24">
        <f t="shared" si="2"/>
        <v>4.2764348693950634E-2</v>
      </c>
      <c r="AI26" s="24">
        <f t="shared" si="2"/>
        <v>3.9292674153671291E-2</v>
      </c>
      <c r="AJ26" s="24">
        <f t="shared" si="5"/>
        <v>3.9593739312350232E-2</v>
      </c>
      <c r="AK26" s="24">
        <f t="shared" si="5"/>
        <v>5.6359002447354443E-2</v>
      </c>
      <c r="AL26" s="24">
        <f t="shared" si="5"/>
        <v>5.8793478823380887E-2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6.3312955571361226E-2</v>
      </c>
      <c r="AI27" s="24">
        <f t="shared" si="2"/>
        <v>0</v>
      </c>
      <c r="AJ27" s="24">
        <f t="shared" si="5"/>
        <v>0</v>
      </c>
    </row>
    <row r="28" spans="1:38" x14ac:dyDescent="0.4">
      <c r="C28" s="2" t="s">
        <v>261</v>
      </c>
      <c r="D28" s="24">
        <f t="shared" si="2"/>
        <v>2.1475008160520156E-6</v>
      </c>
      <c r="E28" s="24">
        <f t="shared" si="2"/>
        <v>1.9620418595478998E-6</v>
      </c>
      <c r="F28" s="24">
        <f t="shared" si="2"/>
        <v>8.0136700228017056E-6</v>
      </c>
      <c r="G28" s="24">
        <f t="shared" si="2"/>
        <v>3.578632875329594E-4</v>
      </c>
      <c r="H28" s="24">
        <f t="shared" si="2"/>
        <v>2.0049766419758921E-4</v>
      </c>
      <c r="I28" s="24">
        <f t="shared" si="2"/>
        <v>2.4862112811782939E-5</v>
      </c>
      <c r="J28" s="24">
        <f t="shared" si="2"/>
        <v>1.3854656201496129E-5</v>
      </c>
      <c r="K28" s="24">
        <f t="shared" si="2"/>
        <v>1.5709604710824639E-5</v>
      </c>
      <c r="L28" s="24">
        <f t="shared" si="2"/>
        <v>1.2400413731222755E-4</v>
      </c>
      <c r="M28" s="24">
        <f t="shared" si="2"/>
        <v>5.1327001222397981E-5</v>
      </c>
      <c r="N28" s="24">
        <f t="shared" si="2"/>
        <v>7.3344080442580403E-8</v>
      </c>
      <c r="O28" s="24">
        <f t="shared" si="2"/>
        <v>3.2231914560272383E-6</v>
      </c>
      <c r="P28" s="24">
        <f t="shared" si="2"/>
        <v>5.6926588926181072E-7</v>
      </c>
      <c r="Q28" s="24">
        <f t="shared" si="2"/>
        <v>1.201000620371999E-7</v>
      </c>
      <c r="R28" s="24">
        <f t="shared" si="2"/>
        <v>1.017181694654015E-6</v>
      </c>
      <c r="S28" s="24">
        <f t="shared" si="2"/>
        <v>1.1551751665732872E-6</v>
      </c>
      <c r="T28" s="24">
        <f t="shared" si="2"/>
        <v>1.2118634450367933E-6</v>
      </c>
      <c r="U28" s="24">
        <f t="shared" si="2"/>
        <v>6.9203331861372595E-6</v>
      </c>
      <c r="V28" s="24">
        <f t="shared" si="2"/>
        <v>1.0668714077993074E-5</v>
      </c>
      <c r="W28" s="24">
        <f t="shared" si="2"/>
        <v>1.2328447630448807E-5</v>
      </c>
      <c r="X28" s="24">
        <f t="shared" si="2"/>
        <v>6.9631326952342334E-6</v>
      </c>
      <c r="Y28" s="24">
        <f t="shared" si="2"/>
        <v>1.2171088252320961E-5</v>
      </c>
      <c r="Z28" s="24">
        <f t="shared" si="2"/>
        <v>7.9786294137797396E-5</v>
      </c>
      <c r="AA28" s="24">
        <f t="shared" si="2"/>
        <v>1.0447184243883627E-4</v>
      </c>
      <c r="AB28" s="24">
        <f t="shared" si="2"/>
        <v>1.5837809687069152E-4</v>
      </c>
      <c r="AC28" s="24">
        <f t="shared" si="2"/>
        <v>2.4688708685952873E-4</v>
      </c>
      <c r="AD28" s="24">
        <f t="shared" si="2"/>
        <v>2.4541353659234666E-4</v>
      </c>
      <c r="AE28" s="24">
        <f t="shared" si="2"/>
        <v>2.218827627706562E-4</v>
      </c>
      <c r="AF28" s="24">
        <f t="shared" si="2"/>
        <v>2.0961660363403401E-4</v>
      </c>
      <c r="AG28" s="24">
        <f t="shared" si="2"/>
        <v>3.2126130000854929E-4</v>
      </c>
      <c r="AH28" s="24">
        <f t="shared" si="2"/>
        <v>5.6762537525066744E-4</v>
      </c>
      <c r="AI28" s="24">
        <f t="shared" ref="AI28:AL28" si="6">AI13/AI$15</f>
        <v>6.5983128167590454E-4</v>
      </c>
      <c r="AJ28" s="24">
        <f t="shared" si="6"/>
        <v>7.6119254831316749E-4</v>
      </c>
      <c r="AK28" s="24">
        <f t="shared" si="6"/>
        <v>1.3714359837759282E-3</v>
      </c>
      <c r="AL28" s="24">
        <f t="shared" si="6"/>
        <v>1.6620897700412246E-3</v>
      </c>
    </row>
    <row r="29" spans="1:38" hidden="1" x14ac:dyDescent="0.4">
      <c r="C29" s="2" t="s">
        <v>282</v>
      </c>
      <c r="D29" s="24">
        <f t="shared" ref="D29:AI29" si="7">D14/D$15</f>
        <v>0</v>
      </c>
      <c r="E29" s="24">
        <f t="shared" si="7"/>
        <v>0</v>
      </c>
      <c r="F29" s="24">
        <f t="shared" si="7"/>
        <v>0</v>
      </c>
      <c r="G29" s="24">
        <f t="shared" si="7"/>
        <v>0</v>
      </c>
      <c r="H29" s="24">
        <f t="shared" si="7"/>
        <v>0</v>
      </c>
      <c r="I29" s="24">
        <f t="shared" si="7"/>
        <v>0</v>
      </c>
      <c r="J29" s="24">
        <f t="shared" si="7"/>
        <v>0</v>
      </c>
      <c r="K29" s="24">
        <f t="shared" si="7"/>
        <v>0</v>
      </c>
      <c r="L29" s="24">
        <f t="shared" si="7"/>
        <v>0</v>
      </c>
      <c r="M29" s="24">
        <f t="shared" si="7"/>
        <v>0</v>
      </c>
      <c r="N29" s="24">
        <f t="shared" si="7"/>
        <v>0</v>
      </c>
      <c r="O29" s="24">
        <f t="shared" si="7"/>
        <v>0</v>
      </c>
      <c r="P29" s="24">
        <f t="shared" si="7"/>
        <v>0</v>
      </c>
      <c r="Q29" s="24">
        <f t="shared" si="7"/>
        <v>0</v>
      </c>
      <c r="R29" s="24">
        <f t="shared" si="7"/>
        <v>0</v>
      </c>
      <c r="S29" s="24">
        <f t="shared" si="7"/>
        <v>0</v>
      </c>
      <c r="T29" s="24">
        <f t="shared" si="7"/>
        <v>0</v>
      </c>
      <c r="U29" s="24">
        <f t="shared" si="7"/>
        <v>0</v>
      </c>
      <c r="V29" s="24">
        <f t="shared" si="7"/>
        <v>0</v>
      </c>
      <c r="W29" s="24">
        <f t="shared" si="7"/>
        <v>0</v>
      </c>
      <c r="X29" s="24">
        <f t="shared" si="7"/>
        <v>0</v>
      </c>
      <c r="Y29" s="24">
        <f t="shared" si="7"/>
        <v>0</v>
      </c>
      <c r="Z29" s="24">
        <f t="shared" si="7"/>
        <v>0</v>
      </c>
      <c r="AA29" s="24">
        <f t="shared" si="7"/>
        <v>0</v>
      </c>
      <c r="AB29" s="24">
        <f t="shared" si="7"/>
        <v>0</v>
      </c>
      <c r="AC29" s="24">
        <f t="shared" si="7"/>
        <v>0</v>
      </c>
      <c r="AD29" s="24">
        <f t="shared" si="7"/>
        <v>0</v>
      </c>
      <c r="AE29" s="24">
        <f t="shared" si="7"/>
        <v>0</v>
      </c>
      <c r="AF29" s="24">
        <f t="shared" si="7"/>
        <v>0</v>
      </c>
      <c r="AG29" s="24">
        <f t="shared" si="7"/>
        <v>0</v>
      </c>
      <c r="AH29" s="24">
        <f t="shared" si="7"/>
        <v>0</v>
      </c>
      <c r="AI29" s="24">
        <f t="shared" si="7"/>
        <v>0</v>
      </c>
    </row>
    <row r="46" spans="1:1" ht="20" x14ac:dyDescent="0.4">
      <c r="A46" s="44" t="s">
        <v>352</v>
      </c>
    </row>
    <row r="47" spans="1:1" ht="20" x14ac:dyDescent="0.4">
      <c r="A47" s="44"/>
    </row>
    <row r="49" spans="3:31" x14ac:dyDescent="0.4">
      <c r="D49" s="2" t="s">
        <v>335</v>
      </c>
      <c r="E49" s="2" t="s">
        <v>335</v>
      </c>
      <c r="F49" s="2" t="s">
        <v>335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'PCBs analizė LT'!AJ55</f>
        <v>0.28429500000000002</v>
      </c>
      <c r="E51" s="10">
        <f>'PCBs analizė LT'!AK55</f>
        <v>0.153005</v>
      </c>
      <c r="F51" s="10">
        <f>'PCBs analizė LT'!AL55</f>
        <v>0.14791599999999999</v>
      </c>
      <c r="G51" s="10"/>
      <c r="H51" s="24">
        <f>D51/AJ$15</f>
        <v>0.32764669241171912</v>
      </c>
      <c r="I51" s="24">
        <f t="shared" ref="I51:J56" si="8">E51/AK$15</f>
        <v>0.25233160154864193</v>
      </c>
      <c r="J51" s="24">
        <f t="shared" si="8"/>
        <v>0.25805129021663403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344</v>
      </c>
      <c r="D52" s="10">
        <f>'PCBs analizė LT'!AJ51</f>
        <v>0.20213700000000001</v>
      </c>
      <c r="E52" s="10">
        <f>'PCBs analizė LT'!AK51</f>
        <v>0.15329599999999999</v>
      </c>
      <c r="F52" s="10">
        <f>'PCBs analizė LT'!AL51</f>
        <v>0.17600099999999999</v>
      </c>
      <c r="G52" s="10"/>
      <c r="H52" s="24">
        <f>D52/AJ$15</f>
        <v>0.23296054965450561</v>
      </c>
      <c r="I52" s="24">
        <f t="shared" si="8"/>
        <v>0.25281151067612567</v>
      </c>
      <c r="J52" s="24">
        <f t="shared" si="8"/>
        <v>0.30704781855524627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60</v>
      </c>
      <c r="D53" s="10">
        <f>'PCBs analizė LT'!AJ62</f>
        <v>0.19348099999999999</v>
      </c>
      <c r="E53" s="10">
        <f>'PCBs analizė LT'!AK62</f>
        <v>0.12531200000000001</v>
      </c>
      <c r="F53" s="10">
        <f>'PCBs analizė LT'!AL62</f>
        <v>5.7312000000000002E-2</v>
      </c>
      <c r="G53" s="10"/>
      <c r="H53" s="24">
        <f>D53/AJ$15</f>
        <v>0.22298460998087136</v>
      </c>
      <c r="I53" s="24">
        <f t="shared" si="8"/>
        <v>0.20666107416923249</v>
      </c>
      <c r="J53" s="24">
        <f t="shared" si="8"/>
        <v>9.998536699813225E-2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353</v>
      </c>
      <c r="D54" s="10">
        <f>'PCBs analizė LT'!AJ49</f>
        <v>8.0689999999999998E-2</v>
      </c>
      <c r="E54" s="10">
        <f>'PCBs analizė LT'!AK49</f>
        <v>8.294E-2</v>
      </c>
      <c r="F54" s="10">
        <f>'PCBs analizė LT'!AL49</f>
        <v>8.4500000000000006E-2</v>
      </c>
      <c r="G54" s="10"/>
      <c r="H54" s="24">
        <f>D54/AJ$15</f>
        <v>9.2994289771897554E-2</v>
      </c>
      <c r="I54" s="24">
        <f t="shared" si="8"/>
        <v>0.13678234719417248</v>
      </c>
      <c r="J54" s="24">
        <f t="shared" si="8"/>
        <v>0.14741700710745004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38</v>
      </c>
      <c r="D55" s="10">
        <f>'PCBs analizė LT'!AJ33</f>
        <v>4.1529999999999997E-2</v>
      </c>
      <c r="E55" s="10">
        <f>'PCBs analizė LT'!AK33</f>
        <v>3.1805E-2</v>
      </c>
      <c r="F55" s="10">
        <f>'PCBs analizė LT'!AL33</f>
        <v>4.6066999999999997E-2</v>
      </c>
      <c r="G55" s="10"/>
      <c r="H55" s="24">
        <f>D55/AJ$15</f>
        <v>4.7862843651343474E-2</v>
      </c>
      <c r="I55" s="24">
        <f t="shared" si="8"/>
        <v>5.2451923710039254E-2</v>
      </c>
      <c r="J55" s="24">
        <f t="shared" si="8"/>
        <v>8.0367565283063894E-2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0.1011392705813553</v>
      </c>
      <c r="E56" s="10">
        <f t="shared" ref="E56:F56" si="9">AJ15-SUM(E51:E55)</f>
        <v>0.3213296848881978</v>
      </c>
      <c r="F56" s="10">
        <f t="shared" si="9"/>
        <v>9.4568795614017653E-2</v>
      </c>
      <c r="G56" s="10"/>
      <c r="H56" s="24">
        <f>D56/AJ$15</f>
        <v>0.11656183710200654</v>
      </c>
      <c r="I56" s="24">
        <f t="shared" si="8"/>
        <v>0.52992800243756344</v>
      </c>
      <c r="J56" s="24">
        <f t="shared" si="8"/>
        <v>0.16498282621508437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D6EE-D930-4D18-AE20-886D8CE683AD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4" sqref="C54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2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290</v>
      </c>
    </row>
    <row r="6" spans="1:44" x14ac:dyDescent="0.4">
      <c r="C6" s="2" t="str">
        <f>'[1]SO2 analize LT'!A16</f>
        <v>ENERGIJOS GAMYBA</v>
      </c>
      <c r="D6" s="10">
        <f>'PCDD_PCDF analizė LT'!D23</f>
        <v>19.151245736</v>
      </c>
      <c r="E6" s="10">
        <f>'PCDD_PCDF analizė LT'!E23</f>
        <v>20.231874173999998</v>
      </c>
      <c r="F6" s="10">
        <f>'PCDD_PCDF analizė LT'!F23</f>
        <v>10.486313120000002</v>
      </c>
      <c r="G6" s="10">
        <f>'PCDD_PCDF analizė LT'!G23</f>
        <v>13.009117999999999</v>
      </c>
      <c r="H6" s="10">
        <f>'PCDD_PCDF analizė LT'!H23</f>
        <v>12.134595000000001</v>
      </c>
      <c r="I6" s="10">
        <f>'PCDD_PCDF analizė LT'!I23</f>
        <v>11.866181000000001</v>
      </c>
      <c r="J6" s="10">
        <f>'PCDD_PCDF analizė LT'!J23</f>
        <v>12.917846999999998</v>
      </c>
      <c r="K6" s="10">
        <f>'PCDD_PCDF analizė LT'!K23</f>
        <v>12.965598</v>
      </c>
      <c r="L6" s="10">
        <f>'PCDD_PCDF analizė LT'!L23</f>
        <v>13.053133000000001</v>
      </c>
      <c r="M6" s="10">
        <f>'PCDD_PCDF analizė LT'!M23</f>
        <v>13.362479000000002</v>
      </c>
      <c r="N6" s="10">
        <f>'PCDD_PCDF analizė LT'!N23</f>
        <v>13.394565</v>
      </c>
      <c r="O6" s="10">
        <f>'PCDD_PCDF analizė LT'!O23</f>
        <v>13.811343214999999</v>
      </c>
      <c r="P6" s="10">
        <f>'PCDD_PCDF analizė LT'!P23</f>
        <v>14.033501179</v>
      </c>
      <c r="Q6" s="10">
        <f>'PCDD_PCDF analizė LT'!Q23</f>
        <v>14.463471054300001</v>
      </c>
      <c r="R6" s="10">
        <f>'PCDD_PCDF analizė LT'!R23</f>
        <v>14.660325</v>
      </c>
      <c r="S6" s="10">
        <f>'PCDD_PCDF analizė LT'!S23</f>
        <v>15.044738702530001</v>
      </c>
      <c r="T6" s="10">
        <f>'PCDD_PCDF analizė LT'!T23</f>
        <v>15.571203999999998</v>
      </c>
      <c r="U6" s="10">
        <f>'PCDD_PCDF analizė LT'!U23</f>
        <v>14.817510206769997</v>
      </c>
      <c r="V6" s="10">
        <f>'PCDD_PCDF analizė LT'!V23</f>
        <v>15.041693</v>
      </c>
      <c r="W6" s="10">
        <f>'PCDD_PCDF analizė LT'!W23</f>
        <v>14.933805594999999</v>
      </c>
      <c r="X6" s="10">
        <f>'PCDD_PCDF analizė LT'!X23</f>
        <v>14.966385896</v>
      </c>
      <c r="Y6" s="10">
        <f>'PCDD_PCDF analizė LT'!Y23</f>
        <v>14.481598982999998</v>
      </c>
      <c r="Z6" s="10">
        <f>'PCDD_PCDF analizė LT'!Z23</f>
        <v>14.547245604</v>
      </c>
      <c r="AA6" s="10">
        <f>'PCDD_PCDF analizė LT'!AA23</f>
        <v>14.18098752</v>
      </c>
      <c r="AB6" s="10">
        <f>'PCDD_PCDF analizė LT'!AB23</f>
        <v>13.309795530000001</v>
      </c>
      <c r="AC6" s="10">
        <f>'PCDD_PCDF analizė LT'!AC23</f>
        <v>13.03422213</v>
      </c>
      <c r="AD6" s="10">
        <f>'PCDD_PCDF analizė LT'!AD23</f>
        <v>12.74768137</v>
      </c>
      <c r="AE6" s="10">
        <f>'PCDD_PCDF analizė LT'!AE23</f>
        <v>12.857221809999999</v>
      </c>
      <c r="AF6" s="10">
        <f>'PCDD_PCDF analizė LT'!AF23</f>
        <v>12.577365200000001</v>
      </c>
      <c r="AG6" s="10">
        <f>'PCDD_PCDF analizė LT'!AG23</f>
        <v>11.697444000000001</v>
      </c>
      <c r="AH6" s="10">
        <f>'PCDD_PCDF analizė LT'!AH23</f>
        <v>11.148088999999999</v>
      </c>
      <c r="AI6" s="10">
        <f>'PCDD_PCDF analizė LT'!AI23</f>
        <v>11.727351000000001</v>
      </c>
      <c r="AJ6" s="10">
        <f>'PCDD_PCDF analizė LT'!AJ23</f>
        <v>10.674175</v>
      </c>
      <c r="AK6" s="10">
        <f>'PCDD_PCDF analizė LT'!AK23</f>
        <v>9.5546787999999978</v>
      </c>
      <c r="AL6" s="10">
        <f>'PCDD_PCDF analizė LT'!AL23</f>
        <v>9.4300370178000019</v>
      </c>
    </row>
    <row r="7" spans="1:44" x14ac:dyDescent="0.4">
      <c r="C7" s="2" t="str">
        <f>'[1]SO2 analize LT'!A77</f>
        <v>DEGALŲ / KURO GAMYBA IR PASKIRSTYMAS</v>
      </c>
      <c r="D7" s="10">
        <f>'PCDD_PCDF analizė LT'!D83</f>
        <v>1.13E-8</v>
      </c>
      <c r="E7" s="10">
        <f>'PCDD_PCDF analizė LT'!E83</f>
        <v>1.3799999999999999E-8</v>
      </c>
      <c r="F7" s="10">
        <f>'PCDD_PCDF analizė LT'!F83</f>
        <v>4.7799999999999996E-9</v>
      </c>
      <c r="G7" s="10">
        <f>'PCDD_PCDF analizė LT'!G83</f>
        <v>6E-9</v>
      </c>
      <c r="H7" s="10">
        <f>'PCDD_PCDF analizė LT'!H83</f>
        <v>4.2899999999999999E-9</v>
      </c>
      <c r="I7" s="10">
        <f>'PCDD_PCDF analizė LT'!I83</f>
        <v>3.72E-9</v>
      </c>
      <c r="J7" s="10">
        <f>'PCDD_PCDF analizė LT'!J83</f>
        <v>4.3800000000000002E-9</v>
      </c>
      <c r="K7" s="10">
        <f>'PCDD_PCDF analizė LT'!K83</f>
        <v>5.9399999999999998E-9</v>
      </c>
      <c r="L7" s="10">
        <f>'PCDD_PCDF analizė LT'!L83</f>
        <v>7.5499999999999998E-9</v>
      </c>
      <c r="M7" s="10">
        <f>'PCDD_PCDF analizė LT'!M83</f>
        <v>5.1799999999999999E-9</v>
      </c>
      <c r="N7" s="10">
        <f>'PCDD_PCDF analizė LT'!N83</f>
        <v>5.6299999999999998E-9</v>
      </c>
      <c r="O7" s="10">
        <f>'PCDD_PCDF analizė LT'!O83</f>
        <v>7.9099999999999994E-9</v>
      </c>
      <c r="P7" s="10">
        <f>'PCDD_PCDF analizė LT'!P83</f>
        <v>7.8199999999999999E-9</v>
      </c>
      <c r="Q7" s="10">
        <f>'PCDD_PCDF analizė LT'!Q83</f>
        <v>8.5899999999999995E-9</v>
      </c>
      <c r="R7" s="10">
        <f>'PCDD_PCDF analizė LT'!R83</f>
        <v>1.05E-8</v>
      </c>
      <c r="S7" s="10">
        <f>'PCDD_PCDF analizė LT'!S83</f>
        <v>1.11E-8</v>
      </c>
      <c r="T7" s="10">
        <f>'PCDD_PCDF analizė LT'!T83</f>
        <v>9.7100000000000006E-9</v>
      </c>
      <c r="U7" s="10">
        <f>'PCDD_PCDF analizė LT'!U83</f>
        <v>5.7500000000000002E-9</v>
      </c>
      <c r="V7" s="10">
        <f>'PCDD_PCDF analizė LT'!V83</f>
        <v>1.1199999999999999E-8</v>
      </c>
      <c r="W7" s="10">
        <f>'PCDD_PCDF analizė LT'!W83</f>
        <v>1.02E-8</v>
      </c>
      <c r="X7" s="10">
        <f>'PCDD_PCDF analizė LT'!X83</f>
        <v>1.09E-8</v>
      </c>
      <c r="Y7" s="10">
        <f>'PCDD_PCDF analizė LT'!Y83</f>
        <v>1.09E-8</v>
      </c>
      <c r="Z7" s="10">
        <f>'PCDD_PCDF analizė LT'!Z83</f>
        <v>1.04E-8</v>
      </c>
      <c r="AA7" s="10">
        <f>'PCDD_PCDF analizė LT'!AA83</f>
        <v>1.09E-8</v>
      </c>
      <c r="AB7" s="10">
        <f>'PCDD_PCDF analizė LT'!AB83</f>
        <v>9.0900000000000007E-9</v>
      </c>
      <c r="AC7" s="10">
        <f>'PCDD_PCDF analizė LT'!AC83</f>
        <v>1.0099999999999999E-8</v>
      </c>
      <c r="AD7" s="10">
        <f>'PCDD_PCDF analizė LT'!AD83</f>
        <v>1.1199999999999999E-8</v>
      </c>
      <c r="AE7" s="10">
        <f>'PCDD_PCDF analizė LT'!AE83</f>
        <v>1.18E-8</v>
      </c>
      <c r="AF7" s="10">
        <f>'PCDD_PCDF analizė LT'!AF83</f>
        <v>1.16E-8</v>
      </c>
      <c r="AG7" s="10">
        <f>'PCDD_PCDF analizė LT'!AG83</f>
        <v>1.14E-8</v>
      </c>
      <c r="AH7" s="10">
        <f>'PCDD_PCDF analizė LT'!AH83</f>
        <v>9.4799999999999995E-9</v>
      </c>
      <c r="AI7" s="10">
        <f>'PCDD_PCDF analizė LT'!AI83</f>
        <v>9.5399999999999997E-9</v>
      </c>
      <c r="AJ7" s="10">
        <f>'PCDD_PCDF analizė LT'!AJ83</f>
        <v>9.8899999999999996E-9</v>
      </c>
      <c r="AK7" s="10">
        <f>'PCDD_PCDF analizė LT'!AK83</f>
        <v>1.09E-8</v>
      </c>
      <c r="AL7" s="10">
        <f>'PCDD_PCDF analizė LT'!AL83</f>
        <v>1.0600000000000001E-8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'PCDD_PCDF analizė LT'!D195</f>
        <v>2.76185E-5</v>
      </c>
      <c r="E9" s="10">
        <f>'PCDD_PCDF analizė LT'!E195</f>
        <v>1.6571100000000001E-5</v>
      </c>
      <c r="F9" s="10">
        <f>'PCDD_PCDF analizė LT'!F195</f>
        <v>5.4600000000000002E-6</v>
      </c>
      <c r="G9" s="10">
        <f>'PCDD_PCDF analizė LT'!G195</f>
        <v>5.4600000000000002E-6</v>
      </c>
      <c r="H9" s="10">
        <f>'PCDD_PCDF analizė LT'!H195</f>
        <v>5.4600000000000002E-6</v>
      </c>
      <c r="I9" s="10">
        <f>'PCDD_PCDF analizė LT'!I195</f>
        <v>5.4600000000000002E-6</v>
      </c>
      <c r="J9" s="10">
        <f>'PCDD_PCDF analizė LT'!J195</f>
        <v>2.7690000000000001E-5</v>
      </c>
      <c r="K9" s="10">
        <f>'PCDD_PCDF analizė LT'!K195</f>
        <v>2.7820000000000001E-5</v>
      </c>
      <c r="L9" s="10">
        <f>'PCDD_PCDF analizė LT'!L195</f>
        <v>1.9370000000000003E-5</v>
      </c>
      <c r="M9" s="10">
        <f>'PCDD_PCDF analizė LT'!M195</f>
        <v>1.6510000000000003E-5</v>
      </c>
      <c r="N9" s="10">
        <f>'PCDD_PCDF analizė LT'!N195</f>
        <v>1.5990000000000001E-5</v>
      </c>
      <c r="O9" s="10">
        <f>'PCDD_PCDF analizė LT'!O195</f>
        <v>1.859E-5</v>
      </c>
      <c r="P9" s="10">
        <f>'PCDD_PCDF analizė LT'!P195</f>
        <v>2.1190000000000002E-5</v>
      </c>
      <c r="Q9" s="10">
        <f>'PCDD_PCDF analizė LT'!Q195</f>
        <v>2.3269999999999999E-5</v>
      </c>
      <c r="R9" s="10">
        <f>'PCDD_PCDF analizė LT'!R195</f>
        <v>3.0290000000000003E-5</v>
      </c>
      <c r="S9" s="10">
        <f>'PCDD_PCDF analizė LT'!S195</f>
        <v>2.9900000000000002E-5</v>
      </c>
      <c r="T9" s="10">
        <f>'PCDD_PCDF analizė LT'!T195</f>
        <v>3.3930000000000002E-5</v>
      </c>
      <c r="U9" s="10">
        <f>'PCDD_PCDF analizė LT'!U195</f>
        <v>3.1720000000000001E-5</v>
      </c>
      <c r="V9" s="10">
        <f>'PCDD_PCDF analizė LT'!V195</f>
        <v>3.3670000000000001E-5</v>
      </c>
      <c r="W9" s="10">
        <f>'PCDD_PCDF analizė LT'!W195</f>
        <v>2.9249999999999999E-5</v>
      </c>
      <c r="X9" s="10">
        <f>'PCDD_PCDF analizė LT'!X195</f>
        <v>3.5230000000000007E-5</v>
      </c>
      <c r="Y9" s="10">
        <f>'PCDD_PCDF analizė LT'!Y195</f>
        <v>2.9120000000000002E-5</v>
      </c>
      <c r="Z9" s="10">
        <f>'PCDD_PCDF analizė LT'!Z195</f>
        <v>2.6650000000000001E-5</v>
      </c>
      <c r="AA9" s="10">
        <f>'PCDD_PCDF analizė LT'!AA195</f>
        <v>2.548E-5</v>
      </c>
      <c r="AB9" s="10">
        <f>'PCDD_PCDF analizė LT'!AB195</f>
        <v>2.5870000000000001E-5</v>
      </c>
      <c r="AC9" s="10">
        <f>'PCDD_PCDF analizė LT'!AC195</f>
        <v>2.4310000000000003E-5</v>
      </c>
      <c r="AD9" s="10">
        <f>'PCDD_PCDF analizė LT'!AD195</f>
        <v>2.353E-5</v>
      </c>
      <c r="AE9" s="10">
        <f>'PCDD_PCDF analizė LT'!AE195</f>
        <v>3.0159999999999999E-5</v>
      </c>
      <c r="AF9" s="10">
        <f>'PCDD_PCDF analizė LT'!AF195</f>
        <v>2.6260000000000003E-5</v>
      </c>
      <c r="AG9" s="10">
        <f>'PCDD_PCDF analizė LT'!AG195</f>
        <v>2.8730000000000001E-5</v>
      </c>
      <c r="AH9" s="10">
        <f>'PCDD_PCDF analizė LT'!AH195</f>
        <v>2.067E-5</v>
      </c>
      <c r="AI9" s="10">
        <f>'PCDD_PCDF analizė LT'!AI195</f>
        <v>2.1970000000000001E-5</v>
      </c>
      <c r="AJ9" s="10">
        <f>'PCDD_PCDF analizė LT'!AJ195</f>
        <v>1.7160000000000002E-5</v>
      </c>
      <c r="AK9" s="10">
        <f>'PCDD_PCDF analizė LT'!AK195</f>
        <v>2.9075655622958472E-5</v>
      </c>
      <c r="AL9" s="10">
        <f>'PCDD_PCDF analizė LT'!AL195</f>
        <v>2.9075655622958472E-5</v>
      </c>
    </row>
    <row r="10" spans="1:44" x14ac:dyDescent="0.4">
      <c r="C10" s="2" t="str">
        <f>'[1]SO2 analize LT'!A124</f>
        <v>KELIŲ TRANSPORTAS</v>
      </c>
      <c r="D10" s="10">
        <f>'PCDD_PCDF analizė LT'!D132</f>
        <v>0.65179480000000001</v>
      </c>
      <c r="E10" s="10">
        <f>'PCDD_PCDF analizė LT'!E132</f>
        <v>0.73123470000000002</v>
      </c>
      <c r="F10" s="10">
        <f>'PCDD_PCDF analizė LT'!F132</f>
        <v>0.45339469999999998</v>
      </c>
      <c r="G10" s="10">
        <f>'PCDD_PCDF analizė LT'!G132</f>
        <v>0.34676369999999995</v>
      </c>
      <c r="H10" s="10">
        <f>'PCDD_PCDF analizė LT'!H132</f>
        <v>0.27082410000000001</v>
      </c>
      <c r="I10" s="10">
        <f>'PCDD_PCDF analizė LT'!I132</f>
        <v>0.37526230000000005</v>
      </c>
      <c r="J10" s="10">
        <f>'PCDD_PCDF analizė LT'!J132</f>
        <v>0.41485669999999997</v>
      </c>
      <c r="K10" s="10">
        <f>'PCDD_PCDF analizė LT'!K132</f>
        <v>0.44617499999999993</v>
      </c>
      <c r="L10" s="10">
        <f>'PCDD_PCDF analizė LT'!L132</f>
        <v>0.46586890000000009</v>
      </c>
      <c r="M10" s="10">
        <f>'PCDD_PCDF analizė LT'!M132</f>
        <v>0.41628349999999997</v>
      </c>
      <c r="N10" s="10">
        <f>'PCDD_PCDF analizė LT'!N132</f>
        <v>0.38625220000000005</v>
      </c>
      <c r="O10" s="10">
        <f>'PCDD_PCDF analizė LT'!O132</f>
        <v>0.42223179999999999</v>
      </c>
      <c r="P10" s="10">
        <f>'PCDD_PCDF analizė LT'!P132</f>
        <v>0.44814670000000001</v>
      </c>
      <c r="Q10" s="10">
        <f>'PCDD_PCDF analizė LT'!Q132</f>
        <v>0.47574640000000001</v>
      </c>
      <c r="R10" s="10">
        <f>'PCDD_PCDF analizė LT'!R132</f>
        <v>0.52786240000000006</v>
      </c>
      <c r="S10" s="10">
        <f>'PCDD_PCDF analizė LT'!S132</f>
        <v>0.54481000000000013</v>
      </c>
      <c r="T10" s="10">
        <f>'PCDD_PCDF analizė LT'!T132</f>
        <v>0.56921999999999995</v>
      </c>
      <c r="U10" s="10">
        <f>'PCDD_PCDF analizė LT'!U132</f>
        <v>0.73048000000000002</v>
      </c>
      <c r="V10" s="10">
        <f>'PCDD_PCDF analizė LT'!V132</f>
        <v>0.72198000000000007</v>
      </c>
      <c r="W10" s="10">
        <f>'PCDD_PCDF analizė LT'!W132</f>
        <v>0.58401999999999998</v>
      </c>
      <c r="X10" s="10">
        <f>'PCDD_PCDF analizė LT'!X132</f>
        <v>0.68010000000000004</v>
      </c>
      <c r="Y10" s="10">
        <f>'PCDD_PCDF analizė LT'!Y132</f>
        <v>0.67687000000000008</v>
      </c>
      <c r="Z10" s="10">
        <f>'PCDD_PCDF analizė LT'!Z132</f>
        <v>0.69670999999999994</v>
      </c>
      <c r="AA10" s="10">
        <f>'PCDD_PCDF analizė LT'!AA132</f>
        <v>0.71972000000000003</v>
      </c>
      <c r="AB10" s="10">
        <f>'PCDD_PCDF analizė LT'!AB132</f>
        <v>0.78159000000000001</v>
      </c>
      <c r="AC10" s="10">
        <f>'PCDD_PCDF analizė LT'!AC132</f>
        <v>0.84987000000000001</v>
      </c>
      <c r="AD10" s="10">
        <f>'PCDD_PCDF analizė LT'!AD132</f>
        <v>0.92699000000000009</v>
      </c>
      <c r="AE10" s="10">
        <f>'PCDD_PCDF analizė LT'!AE132</f>
        <v>0.91292999999999991</v>
      </c>
      <c r="AF10" s="10">
        <f>'PCDD_PCDF analizė LT'!AF132</f>
        <v>0.85992000000000002</v>
      </c>
      <c r="AG10" s="10">
        <f>'PCDD_PCDF analizė LT'!AG132</f>
        <v>0.8691899999999998</v>
      </c>
      <c r="AH10" s="10">
        <f>'PCDD_PCDF analizė LT'!AH132</f>
        <v>0.75006000000000006</v>
      </c>
      <c r="AI10" s="10">
        <f>'PCDD_PCDF analizė LT'!AI132</f>
        <v>0.72882999999999998</v>
      </c>
      <c r="AJ10" s="10">
        <f>'PCDD_PCDF analizė LT'!AJ132</f>
        <v>0.59380000000000011</v>
      </c>
      <c r="AK10" s="10">
        <f>'PCDD_PCDF analizė LT'!AK132</f>
        <v>0.59124999999999994</v>
      </c>
      <c r="AL10" s="10">
        <f>'PCDD_PCDF analizė LT'!AL132</f>
        <v>0.49040999999999996</v>
      </c>
    </row>
    <row r="11" spans="1:44" x14ac:dyDescent="0.4">
      <c r="C11" s="2" t="str">
        <f>'[1]SO2 analize LT'!A314</f>
        <v>KITI PRAMONĖS PROCESAI</v>
      </c>
      <c r="D11" s="10">
        <f>'PCDD_PCDF analizė LT'!D287+'PCDD_PCDF analizė LT'!D316</f>
        <v>0.31740000000000002</v>
      </c>
      <c r="E11" s="10">
        <f>'PCDD_PCDF analizė LT'!E287+'PCDD_PCDF analizė LT'!E316</f>
        <v>0.25169999999999998</v>
      </c>
      <c r="F11" s="10">
        <f>'PCDD_PCDF analizė LT'!F287+'PCDD_PCDF analizė LT'!F316</f>
        <v>0.11609999999999999</v>
      </c>
      <c r="G11" s="10">
        <f>'PCDD_PCDF analizė LT'!G287+'PCDD_PCDF analizė LT'!G316</f>
        <v>7.0800000000000002E-2</v>
      </c>
      <c r="H11" s="10">
        <f>'PCDD_PCDF analizė LT'!H287+'PCDD_PCDF analizė LT'!H316</f>
        <v>5.2499999999999998E-2</v>
      </c>
      <c r="I11" s="10">
        <f>'PCDD_PCDF analizė LT'!I287+'PCDD_PCDF analizė LT'!I316</f>
        <v>5.16E-2</v>
      </c>
      <c r="J11" s="10">
        <f>'PCDD_PCDF analizė LT'!J287+'PCDD_PCDF analizė LT'!J316</f>
        <v>4.7699999999999999E-2</v>
      </c>
      <c r="K11" s="10">
        <f>'PCDD_PCDF analizė LT'!K287+'PCDD_PCDF analizė LT'!K316</f>
        <v>6.1499999999999999E-2</v>
      </c>
      <c r="L11" s="10">
        <f>'PCDD_PCDF analizė LT'!L287+'PCDD_PCDF analizė LT'!L316</f>
        <v>7.5899999999999995E-2</v>
      </c>
      <c r="M11" s="10">
        <f>'PCDD_PCDF analizė LT'!M287+'PCDD_PCDF analizė LT'!M316</f>
        <v>7.0199999999999999E-2</v>
      </c>
      <c r="N11" s="10">
        <f>'PCDD_PCDF analizė LT'!N287+'PCDD_PCDF analizė LT'!N316</f>
        <v>6.9599999999999995E-2</v>
      </c>
      <c r="O11" s="10">
        <f>'PCDD_PCDF analizė LT'!O287+'PCDD_PCDF analizė LT'!O316</f>
        <v>7.3800000000000004E-2</v>
      </c>
      <c r="P11" s="10">
        <f>'PCDD_PCDF analizė LT'!P287+'PCDD_PCDF analizė LT'!P316</f>
        <v>5.2499999999999998E-2</v>
      </c>
      <c r="Q11" s="10">
        <f>'PCDD_PCDF analizė LT'!Q287+'PCDD_PCDF analizė LT'!Q316</f>
        <v>4.7399999999999998E-2</v>
      </c>
      <c r="R11" s="10">
        <f>'PCDD_PCDF analizė LT'!R287+'PCDD_PCDF analizė LT'!R316</f>
        <v>4.41E-2</v>
      </c>
      <c r="S11" s="10">
        <f>'PCDD_PCDF analizė LT'!S287+'PCDD_PCDF analizė LT'!S316</f>
        <v>3.39E-2</v>
      </c>
      <c r="T11" s="10">
        <f>'PCDD_PCDF analizė LT'!T287+'PCDD_PCDF analizė LT'!T316</f>
        <v>0.03</v>
      </c>
      <c r="U11" s="10">
        <f>'PCDD_PCDF analizė LT'!U287+'PCDD_PCDF analizė LT'!U316</f>
        <v>3.39E-2</v>
      </c>
      <c r="V11" s="10">
        <f>'PCDD_PCDF analizė LT'!V287+'PCDD_PCDF analizė LT'!V316</f>
        <v>3.2340000000000001E-2</v>
      </c>
      <c r="W11" s="10">
        <f>'PCDD_PCDF analizė LT'!W287+'PCDD_PCDF analizė LT'!W316</f>
        <v>1.3679999999999999E-2</v>
      </c>
      <c r="X11" s="10">
        <f>'PCDD_PCDF analizė LT'!X287+'PCDD_PCDF analizė LT'!X316</f>
        <v>1.1639999999999999E-2</v>
      </c>
      <c r="Y11" s="10">
        <f>'PCDD_PCDF analizė LT'!Y287+'PCDD_PCDF analizė LT'!Y316</f>
        <v>1.2659999999999999E-2</v>
      </c>
      <c r="Z11" s="10">
        <f>'PCDD_PCDF analizė LT'!Z287+'PCDD_PCDF analizė LT'!Z316</f>
        <v>1.1310000000000001E-2</v>
      </c>
      <c r="AA11" s="10">
        <f>'PCDD_PCDF analizė LT'!AA287+'PCDD_PCDF analizė LT'!AA316</f>
        <v>1.038E-2</v>
      </c>
      <c r="AB11" s="10">
        <f>'PCDD_PCDF analizė LT'!AB287+'PCDD_PCDF analizė LT'!AB316</f>
        <v>8.6700000000000006E-3</v>
      </c>
      <c r="AC11" s="10">
        <f>'PCDD_PCDF analizė LT'!AC287+'PCDD_PCDF analizė LT'!AC316</f>
        <v>7.1700000000000002E-3</v>
      </c>
      <c r="AD11" s="10">
        <f>'PCDD_PCDF analizė LT'!AD287+'PCDD_PCDF analizė LT'!AD316</f>
        <v>6.6600000000000001E-3</v>
      </c>
      <c r="AE11" s="10">
        <f>'PCDD_PCDF analizė LT'!AE287+'PCDD_PCDF analizė LT'!AE316</f>
        <v>7.3200000000000001E-3</v>
      </c>
      <c r="AF11" s="10">
        <f>'PCDD_PCDF analizė LT'!AF287+'PCDD_PCDF analizė LT'!AF316</f>
        <v>6.6600000000000001E-3</v>
      </c>
      <c r="AG11" s="10">
        <f>'PCDD_PCDF analizė LT'!AG287+'PCDD_PCDF analizė LT'!AG316</f>
        <v>5.0099999999999997E-3</v>
      </c>
      <c r="AH11" s="10">
        <f>'PCDD_PCDF analizė LT'!AH287+'PCDD_PCDF analizė LT'!AH316</f>
        <v>5.1000000000000004E-3</v>
      </c>
      <c r="AI11" s="10">
        <f>'PCDD_PCDF analizė LT'!AI287+'PCDD_PCDF analizė LT'!AI316</f>
        <v>4.790379E-3</v>
      </c>
      <c r="AJ11" s="10">
        <f>'PCDD_PCDF analizė LT'!AJ287+'PCDD_PCDF analizė LT'!AJ316</f>
        <v>3.4259999999999998E-3</v>
      </c>
      <c r="AK11" s="10">
        <f>'PCDD_PCDF analizė LT'!AK287+'PCDD_PCDF analizė LT'!AK316</f>
        <v>3.2089380000000002E-3</v>
      </c>
      <c r="AL11" s="10">
        <f>'PCDD_PCDF analizė LT'!AL287+'PCDD_PCDF analizė LT'!AL316</f>
        <v>2.6407800000000001E-3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'PCDD_PCDF analizė LT'!D377</f>
        <v>1.4547993250000002</v>
      </c>
      <c r="E13" s="10">
        <f>'PCDD_PCDF analizė LT'!E377</f>
        <v>1.4393360749999999</v>
      </c>
      <c r="F13" s="10">
        <f>'PCDD_PCDF analizė LT'!F377</f>
        <v>0.76699096999999994</v>
      </c>
      <c r="G13" s="10">
        <f>'PCDD_PCDF analizė LT'!G377</f>
        <v>1.8669926300000002</v>
      </c>
      <c r="H13" s="10">
        <f>'PCDD_PCDF analizė LT'!H377</f>
        <v>0.98990803999999999</v>
      </c>
      <c r="I13" s="10">
        <f>'PCDD_PCDF analizė LT'!I377</f>
        <v>1.34465389</v>
      </c>
      <c r="J13" s="10">
        <f>'PCDD_PCDF analizė LT'!J377</f>
        <v>0.7655915499999999</v>
      </c>
      <c r="K13" s="10">
        <f>'PCDD_PCDF analizė LT'!K377</f>
        <v>0.77952649000000007</v>
      </c>
      <c r="L13" s="10">
        <f>'PCDD_PCDF analizė LT'!L377</f>
        <v>0.84985357000000006</v>
      </c>
      <c r="M13" s="10">
        <f>'PCDD_PCDF analizė LT'!M377</f>
        <v>0.59186041999999994</v>
      </c>
      <c r="N13" s="10">
        <f>'PCDD_PCDF analizė LT'!N377</f>
        <v>0.79223365000000001</v>
      </c>
      <c r="O13" s="10">
        <f>'PCDD_PCDF analizė LT'!O377</f>
        <v>0.88084270000000009</v>
      </c>
      <c r="P13" s="10">
        <f>'PCDD_PCDF analizė LT'!P377</f>
        <v>0.84604146999999996</v>
      </c>
      <c r="Q13" s="10">
        <f>'PCDD_PCDF analizė LT'!Q377</f>
        <v>1.6331630399999999</v>
      </c>
      <c r="R13" s="10">
        <f>'PCDD_PCDF analizė LT'!R377</f>
        <v>1.0179800000000001</v>
      </c>
      <c r="S13" s="10">
        <f>'PCDD_PCDF analizė LT'!S377</f>
        <v>1.6243493</v>
      </c>
      <c r="T13" s="10">
        <f>'PCDD_PCDF analizė LT'!T377</f>
        <v>1.5345902999999999</v>
      </c>
      <c r="U13" s="10">
        <f>'PCDD_PCDF analizė LT'!U377</f>
        <v>0.52415489999999998</v>
      </c>
      <c r="V13" s="10">
        <f>'PCDD_PCDF analizė LT'!V377</f>
        <v>0.47348115000000002</v>
      </c>
      <c r="W13" s="10">
        <f>'PCDD_PCDF analizė LT'!W377</f>
        <v>0.52895815999999996</v>
      </c>
      <c r="X13" s="10">
        <f>'PCDD_PCDF analizė LT'!X377</f>
        <v>0.82488443999999994</v>
      </c>
      <c r="Y13" s="10">
        <f>'PCDD_PCDF analizė LT'!Y377</f>
        <v>1.9629692060000001</v>
      </c>
      <c r="Z13" s="10">
        <f>'PCDD_PCDF analizė LT'!Z377</f>
        <v>0.89568159314999996</v>
      </c>
      <c r="AA13" s="10">
        <f>'PCDD_PCDF analizė LT'!AA377</f>
        <v>0.82116702790000007</v>
      </c>
      <c r="AB13" s="10">
        <f>'PCDD_PCDF analizė LT'!AB377</f>
        <v>1.2474494684999999</v>
      </c>
      <c r="AC13" s="10">
        <f>'PCDD_PCDF analizė LT'!AC377</f>
        <v>2.4263698731000001</v>
      </c>
      <c r="AD13" s="10">
        <f>'PCDD_PCDF analizė LT'!AD377</f>
        <v>0.64830380860000003</v>
      </c>
      <c r="AE13" s="10">
        <f>'PCDD_PCDF analizė LT'!AE377</f>
        <v>0.83544030990000007</v>
      </c>
      <c r="AF13" s="10">
        <f>'PCDD_PCDF analizė LT'!AF377</f>
        <v>0.69193897620000011</v>
      </c>
      <c r="AG13" s="10">
        <f>'PCDD_PCDF analizė LT'!AG377</f>
        <v>0.94429423310000005</v>
      </c>
      <c r="AH13" s="10">
        <f>'PCDD_PCDF analizė LT'!AH377</f>
        <v>0.9859949683</v>
      </c>
      <c r="AI13" s="10">
        <f>'PCDD_PCDF analizė LT'!AI377</f>
        <v>0.88733428809999992</v>
      </c>
      <c r="AJ13" s="10">
        <f>'PCDD_PCDF analizė LT'!AJ377</f>
        <v>0.95812123160000007</v>
      </c>
      <c r="AK13" s="10">
        <f>'PCDD_PCDF analizė LT'!AK377</f>
        <v>0.94563056000000012</v>
      </c>
      <c r="AL13" s="10">
        <f>'PCDD_PCDF analizė LT'!AL377</f>
        <v>0.96798291569999995</v>
      </c>
    </row>
    <row r="14" spans="1:44" x14ac:dyDescent="0.4">
      <c r="C14" s="2" t="str">
        <f>'[1]KD2.5 analize LT'!A372</f>
        <v>GAISRAI</v>
      </c>
      <c r="D14" s="10">
        <f>'PCDD_PCDF analizė LT'!D393</f>
        <v>1.7068654670000001</v>
      </c>
      <c r="E14" s="10">
        <f>'PCDD_PCDF analizė LT'!E393</f>
        <v>1.8498952289999999</v>
      </c>
      <c r="F14" s="10">
        <f>'PCDD_PCDF analizė LT'!F393</f>
        <v>2.8808877919999998</v>
      </c>
      <c r="G14" s="10">
        <f>'PCDD_PCDF analizė LT'!G393</f>
        <v>2.6141389230000001</v>
      </c>
      <c r="H14" s="10">
        <f>'PCDD_PCDF analizė LT'!H393</f>
        <v>3.073339738</v>
      </c>
      <c r="I14" s="10">
        <f>'PCDD_PCDF analizė LT'!I393</f>
        <v>3.0147531760000001</v>
      </c>
      <c r="J14" s="10">
        <f>'PCDD_PCDF analizė LT'!J393</f>
        <v>3.8002713199999998</v>
      </c>
      <c r="K14" s="10">
        <f>'PCDD_PCDF analizė LT'!K393</f>
        <v>3.7289200889999998</v>
      </c>
      <c r="L14" s="10">
        <f>'PCDD_PCDF analizė LT'!L393</f>
        <v>3.0510833900000001</v>
      </c>
      <c r="M14" s="10">
        <f>'PCDD_PCDF analizė LT'!M393</f>
        <v>4.5828437710000003</v>
      </c>
      <c r="N14" s="10">
        <f>'PCDD_PCDF analizė LT'!N393</f>
        <v>3.7924161380000001</v>
      </c>
      <c r="O14" s="10">
        <f>'PCDD_PCDF analizė LT'!O393</f>
        <v>3.865076567</v>
      </c>
      <c r="P14" s="10">
        <f>'PCDD_PCDF analizė LT'!P393</f>
        <v>6.9528174700000003</v>
      </c>
      <c r="Q14" s="10">
        <f>'PCDD_PCDF analizė LT'!Q393</f>
        <v>5.9879393500000004</v>
      </c>
      <c r="R14" s="10">
        <f>'PCDD_PCDF analizė LT'!R393</f>
        <v>4.9405818249999998</v>
      </c>
      <c r="S14" s="10">
        <f>'PCDD_PCDF analizė LT'!S393</f>
        <v>5.8291302119999999</v>
      </c>
      <c r="T14" s="10">
        <f>'PCDD_PCDF analizė LT'!T393</f>
        <v>6.2183941230000004</v>
      </c>
      <c r="U14" s="10">
        <f>'PCDD_PCDF analizė LT'!U393</f>
        <v>5.5009106570000004</v>
      </c>
      <c r="V14" s="10">
        <f>'PCDD_PCDF analizė LT'!V393</f>
        <v>5.0623443860000004</v>
      </c>
      <c r="W14" s="10">
        <f>'PCDD_PCDF analizė LT'!W393</f>
        <v>4.7473938540000002</v>
      </c>
      <c r="X14" s="10">
        <f>'PCDD_PCDF analizė LT'!X393</f>
        <v>4.4405827410000001</v>
      </c>
      <c r="Y14" s="10">
        <f>'PCDD_PCDF analizė LT'!Y393</f>
        <v>4.1616780000000002</v>
      </c>
      <c r="Z14" s="10">
        <f>'PCDD_PCDF analizė LT'!Z393</f>
        <v>4.1367459999999996</v>
      </c>
      <c r="AA14" s="10">
        <f>'PCDD_PCDF analizė LT'!AA393</f>
        <v>3.944734</v>
      </c>
      <c r="AB14" s="10">
        <f>'PCDD_PCDF analizė LT'!AB393</f>
        <v>4.1567059999999998</v>
      </c>
      <c r="AC14" s="10">
        <f>'PCDD_PCDF analizė LT'!AC393</f>
        <v>3.7426539999999999</v>
      </c>
      <c r="AD14" s="10">
        <f>'PCDD_PCDF analizė LT'!AD393</f>
        <v>2.7377033370000001</v>
      </c>
      <c r="AE14" s="10">
        <f>'PCDD_PCDF analizė LT'!AE393</f>
        <v>3.079677437</v>
      </c>
      <c r="AF14" s="10">
        <f>'PCDD_PCDF analizė LT'!AF393</f>
        <v>3.7366160399999999</v>
      </c>
      <c r="AG14" s="10">
        <f>'PCDD_PCDF analizė LT'!AG393</f>
        <v>3.2092853379999999</v>
      </c>
      <c r="AH14" s="10">
        <f>'PCDD_PCDF analizė LT'!AH393</f>
        <v>3.0550512680000002</v>
      </c>
      <c r="AI14" s="10">
        <f>'PCDD_PCDF analizė LT'!AI393</f>
        <v>3.4098777839999999</v>
      </c>
      <c r="AJ14" s="10">
        <f>'PCDD_PCDF analizė LT'!AJ393</f>
        <v>3.0375351899999998</v>
      </c>
      <c r="AK14" s="10">
        <f>'PCDD_PCDF analizė LT'!AK393</f>
        <v>2.9111408910000001</v>
      </c>
      <c r="AL14" s="10">
        <f>'PCDD_PCDF analizė LT'!AL393</f>
        <v>2.8141489389999998</v>
      </c>
    </row>
    <row r="15" spans="1:44" x14ac:dyDescent="0.4">
      <c r="C15" s="2" t="s">
        <v>291</v>
      </c>
      <c r="D15" s="10">
        <f>SUM(D6:D14)</f>
        <v>23.282132957799998</v>
      </c>
      <c r="E15" s="10">
        <f t="shared" ref="E15:R15" si="0">SUM(E6:E14)</f>
        <v>24.504056762900003</v>
      </c>
      <c r="F15" s="10">
        <f t="shared" si="0"/>
        <v>14.703692046780002</v>
      </c>
      <c r="G15" s="10">
        <f t="shared" si="0"/>
        <v>17.907818719000002</v>
      </c>
      <c r="H15" s="10">
        <f t="shared" si="0"/>
        <v>16.521172342290001</v>
      </c>
      <c r="I15" s="10">
        <f t="shared" si="0"/>
        <v>16.652455829720001</v>
      </c>
      <c r="J15" s="10">
        <f t="shared" si="0"/>
        <v>17.946294264379997</v>
      </c>
      <c r="K15" s="10">
        <f t="shared" si="0"/>
        <v>17.981747404940002</v>
      </c>
      <c r="L15" s="10">
        <f t="shared" si="0"/>
        <v>17.495858237550003</v>
      </c>
      <c r="M15" s="10">
        <f t="shared" si="0"/>
        <v>19.023683206180003</v>
      </c>
      <c r="N15" s="10">
        <f t="shared" si="0"/>
        <v>18.435082983629997</v>
      </c>
      <c r="O15" s="10">
        <f t="shared" si="0"/>
        <v>19.053312879909999</v>
      </c>
      <c r="P15" s="10">
        <f t="shared" si="0"/>
        <v>22.333028016820002</v>
      </c>
      <c r="Q15" s="10">
        <f t="shared" si="0"/>
        <v>22.607743122890003</v>
      </c>
      <c r="R15" s="10">
        <f t="shared" si="0"/>
        <v>21.190879525500002</v>
      </c>
      <c r="S15" s="10">
        <f>SUM(S6:S14)</f>
        <v>23.076958125629996</v>
      </c>
      <c r="T15" s="10">
        <f t="shared" ref="T15:AL15" si="1">SUM(T6:T14)</f>
        <v>23.923442362710002</v>
      </c>
      <c r="U15" s="10">
        <f t="shared" si="1"/>
        <v>21.606987489519994</v>
      </c>
      <c r="V15" s="10">
        <f t="shared" si="1"/>
        <v>21.331872217200001</v>
      </c>
      <c r="W15" s="10">
        <f t="shared" si="1"/>
        <v>20.807886869200004</v>
      </c>
      <c r="X15" s="10">
        <f t="shared" si="1"/>
        <v>20.923628317899997</v>
      </c>
      <c r="Y15" s="10">
        <f t="shared" si="1"/>
        <v>21.295805319899998</v>
      </c>
      <c r="Z15" s="10">
        <f t="shared" si="1"/>
        <v>20.287719857549998</v>
      </c>
      <c r="AA15" s="10">
        <f t="shared" si="1"/>
        <v>19.677014038799999</v>
      </c>
      <c r="AB15" s="10">
        <f t="shared" si="1"/>
        <v>19.504236877589999</v>
      </c>
      <c r="AC15" s="10">
        <f t="shared" si="1"/>
        <v>20.0603103232</v>
      </c>
      <c r="AD15" s="10">
        <f t="shared" si="1"/>
        <v>17.0673620568</v>
      </c>
      <c r="AE15" s="10">
        <f t="shared" si="1"/>
        <v>17.692619728699999</v>
      </c>
      <c r="AF15" s="10">
        <f t="shared" si="1"/>
        <v>17.872526487800002</v>
      </c>
      <c r="AG15" s="10">
        <f t="shared" si="1"/>
        <v>16.7252523125</v>
      </c>
      <c r="AH15" s="10">
        <f t="shared" si="1"/>
        <v>15.944315915779999</v>
      </c>
      <c r="AI15" s="10">
        <f t="shared" si="1"/>
        <v>16.75820543064</v>
      </c>
      <c r="AJ15" s="10">
        <f t="shared" si="1"/>
        <v>15.267074591489999</v>
      </c>
      <c r="AK15" s="10">
        <f t="shared" si="1"/>
        <v>14.005938275555621</v>
      </c>
      <c r="AL15" s="10">
        <f t="shared" si="1"/>
        <v>13.705248738755628</v>
      </c>
    </row>
    <row r="16" spans="1:44" hidden="1" x14ac:dyDescent="0.4">
      <c r="C16" s="2" t="s">
        <v>292</v>
      </c>
      <c r="D16" s="10">
        <f>D15-'PCDD_PCDF analizė LT'!D8</f>
        <v>0</v>
      </c>
      <c r="E16" s="10">
        <f>E15-'PCDD_PCDF analizė LT'!E8</f>
        <v>0</v>
      </c>
      <c r="F16" s="10">
        <f>F15-'PCDD_PCDF analizė LT'!F8</f>
        <v>0</v>
      </c>
      <c r="G16" s="10">
        <f>G15-'PCDD_PCDF analizė LT'!G8</f>
        <v>0</v>
      </c>
      <c r="H16" s="10">
        <f>H15-'PCDD_PCDF analizė LT'!H8</f>
        <v>0</v>
      </c>
      <c r="I16" s="10">
        <f>I15-'PCDD_PCDF analizė LT'!I8</f>
        <v>0</v>
      </c>
      <c r="J16" s="10">
        <f>J15-'PCDD_PCDF analizė LT'!J8</f>
        <v>0</v>
      </c>
      <c r="K16" s="10">
        <f>K15-'PCDD_PCDF analizė LT'!K8</f>
        <v>0</v>
      </c>
      <c r="L16" s="10">
        <f>L15-'PCDD_PCDF analizė LT'!L8</f>
        <v>0</v>
      </c>
      <c r="M16" s="10">
        <f>M15-'PCDD_PCDF analizė LT'!M8</f>
        <v>0</v>
      </c>
      <c r="N16" s="10">
        <f>N15-'PCDD_PCDF analizė LT'!N8</f>
        <v>0</v>
      </c>
      <c r="O16" s="10">
        <f>O15-'PCDD_PCDF analizė LT'!O8</f>
        <v>0</v>
      </c>
      <c r="P16" s="10">
        <f>P15-'PCDD_PCDF analizė LT'!P8</f>
        <v>0</v>
      </c>
      <c r="Q16" s="10">
        <f>Q15-'PCDD_PCDF analizė LT'!Q8</f>
        <v>0</v>
      </c>
      <c r="R16" s="10">
        <f>R15-'PCDD_PCDF analizė LT'!R8</f>
        <v>0</v>
      </c>
      <c r="S16" s="10">
        <f>S15-'PCDD_PCDF analizė LT'!S8</f>
        <v>0</v>
      </c>
      <c r="T16" s="10">
        <f>T15-'PCDD_PCDF analizė LT'!T8</f>
        <v>0</v>
      </c>
      <c r="U16" s="10">
        <f>U15-'PCDD_PCDF analizė LT'!U8</f>
        <v>0</v>
      </c>
      <c r="V16" s="10">
        <f>V15-'PCDD_PCDF analizė LT'!V8</f>
        <v>0</v>
      </c>
      <c r="W16" s="10">
        <f>W15-'PCDD_PCDF analizė LT'!W8</f>
        <v>0</v>
      </c>
      <c r="X16" s="10">
        <f>X15-'PCDD_PCDF analizė LT'!X8</f>
        <v>0</v>
      </c>
      <c r="Y16" s="10">
        <f>Y15-'PCDD_PCDF analizė LT'!Y8</f>
        <v>0</v>
      </c>
      <c r="Z16" s="10">
        <f>Z15-'PCDD_PCDF analizė LT'!Z8</f>
        <v>0</v>
      </c>
      <c r="AA16" s="10">
        <f>AA15-'PCDD_PCDF analizė LT'!AA8</f>
        <v>0</v>
      </c>
      <c r="AB16" s="10">
        <f>AB15-'PCDD_PCDF analizė LT'!AB8</f>
        <v>0</v>
      </c>
      <c r="AC16" s="10">
        <f>AC15-'PCDD_PCDF analizė LT'!AC8</f>
        <v>0</v>
      </c>
      <c r="AD16" s="10">
        <f>AD15-'PCDD_PCDF analizė LT'!AD8</f>
        <v>0</v>
      </c>
      <c r="AE16" s="10">
        <f>AE15-'PCDD_PCDF analizė LT'!AE8</f>
        <v>0</v>
      </c>
      <c r="AF16" s="10">
        <f>AF15-'PCDD_PCDF analizė LT'!AF8</f>
        <v>0</v>
      </c>
      <c r="AG16" s="10">
        <f>AG15-'PCDD_PCDF analizė LT'!AG8</f>
        <v>0</v>
      </c>
      <c r="AH16" s="10">
        <f>AH15-'PCDD_PCDF analizė LT'!AH8</f>
        <v>0</v>
      </c>
      <c r="AI16" s="10">
        <f>AI15-'PCDD_PCDF analizė LT'!AI8</f>
        <v>0</v>
      </c>
      <c r="AJ16" s="10">
        <f>AJ15-'PCDD_PCDF analizė LT'!AJ8</f>
        <v>0</v>
      </c>
      <c r="AK16" s="10">
        <f>AK15-'PCDD_PCDF analizė LT'!AK8</f>
        <v>0</v>
      </c>
      <c r="AL16" s="10">
        <f>AL15-'PCDD_PCDF analizė LT'!AL8</f>
        <v>0</v>
      </c>
    </row>
    <row r="19" spans="1:38" ht="20" x14ac:dyDescent="0.4">
      <c r="A19" s="44" t="s">
        <v>293</v>
      </c>
    </row>
    <row r="21" spans="1:38" x14ac:dyDescent="0.4">
      <c r="C21" s="2" t="s">
        <v>28</v>
      </c>
      <c r="D21" s="24">
        <f t="shared" ref="D21:AI28" si="2">D6/D$15</f>
        <v>0.82257264704709687</v>
      </c>
      <c r="E21" s="24">
        <f t="shared" si="2"/>
        <v>0.82565406902875615</v>
      </c>
      <c r="F21" s="24">
        <f t="shared" si="2"/>
        <v>0.71317551310498406</v>
      </c>
      <c r="G21" s="24">
        <f t="shared" si="2"/>
        <v>0.72644905580809049</v>
      </c>
      <c r="H21" s="24">
        <f t="shared" si="2"/>
        <v>0.7344875259813447</v>
      </c>
      <c r="I21" s="24">
        <f t="shared" si="2"/>
        <v>0.71257844016149074</v>
      </c>
      <c r="J21" s="24">
        <f t="shared" si="2"/>
        <v>0.71980581671612753</v>
      </c>
      <c r="K21" s="24">
        <f t="shared" si="2"/>
        <v>0.72104216058768855</v>
      </c>
      <c r="L21" s="24">
        <f t="shared" si="2"/>
        <v>0.74606988824275422</v>
      </c>
      <c r="M21" s="24">
        <f t="shared" si="2"/>
        <v>0.70241282170106201</v>
      </c>
      <c r="N21" s="24">
        <f t="shared" si="2"/>
        <v>0.72658013049868664</v>
      </c>
      <c r="O21" s="24">
        <f t="shared" si="2"/>
        <v>0.72487883351576177</v>
      </c>
      <c r="P21" s="24">
        <f t="shared" si="2"/>
        <v>0.62837431486812911</v>
      </c>
      <c r="Q21" s="24">
        <f t="shared" si="2"/>
        <v>0.63975740416370674</v>
      </c>
      <c r="R21" s="24">
        <f t="shared" si="2"/>
        <v>0.69182239379722432</v>
      </c>
      <c r="S21" s="24">
        <f t="shared" si="2"/>
        <v>0.65193768696147347</v>
      </c>
      <c r="T21" s="24">
        <f t="shared" si="2"/>
        <v>0.65087639830090582</v>
      </c>
      <c r="U21" s="24">
        <f t="shared" si="2"/>
        <v>0.68577399852510268</v>
      </c>
      <c r="V21" s="24">
        <f t="shared" si="2"/>
        <v>0.70512765344017969</v>
      </c>
      <c r="W21" s="24">
        <f t="shared" si="2"/>
        <v>0.71769928820139517</v>
      </c>
      <c r="X21" s="24">
        <f t="shared" si="2"/>
        <v>0.71528635801642382</v>
      </c>
      <c r="Y21" s="24">
        <f t="shared" si="2"/>
        <v>0.68002119504105241</v>
      </c>
      <c r="Z21" s="24">
        <f t="shared" si="2"/>
        <v>0.71704684933266649</v>
      </c>
      <c r="AA21" s="24">
        <f t="shared" si="2"/>
        <v>0.72068798101364906</v>
      </c>
      <c r="AB21" s="24">
        <f t="shared" si="2"/>
        <v>0.68240534677328002</v>
      </c>
      <c r="AC21" s="24">
        <f t="shared" si="2"/>
        <v>0.64975176953896663</v>
      </c>
      <c r="AD21" s="24">
        <f t="shared" si="2"/>
        <v>0.74690402228392716</v>
      </c>
      <c r="AE21" s="24">
        <f t="shared" si="2"/>
        <v>0.72669972040057573</v>
      </c>
      <c r="AF21" s="24">
        <f t="shared" si="2"/>
        <v>0.70372620281667841</v>
      </c>
      <c r="AG21" s="24">
        <f t="shared" si="2"/>
        <v>0.69938819345987668</v>
      </c>
      <c r="AH21" s="24">
        <f t="shared" si="2"/>
        <v>0.69918891841366482</v>
      </c>
      <c r="AI21" s="24">
        <f t="shared" si="2"/>
        <v>0.69979754386816406</v>
      </c>
      <c r="AJ21" s="24">
        <f t="shared" ref="AJ21:AL23" si="3">AJ6/AJ$15</f>
        <v>0.69916308694462515</v>
      </c>
      <c r="AK21" s="24">
        <f t="shared" si="3"/>
        <v>0.68218769867604312</v>
      </c>
      <c r="AL21" s="24">
        <f t="shared" si="3"/>
        <v>0.68806026052878522</v>
      </c>
    </row>
    <row r="22" spans="1:38" x14ac:dyDescent="0.4">
      <c r="C22" s="2" t="s">
        <v>66</v>
      </c>
      <c r="D22" s="24">
        <f t="shared" si="2"/>
        <v>4.8535072024894806E-10</v>
      </c>
      <c r="E22" s="24">
        <f t="shared" si="2"/>
        <v>5.6317205487761034E-10</v>
      </c>
      <c r="F22" s="24">
        <f t="shared" si="2"/>
        <v>3.2508841893535057E-10</v>
      </c>
      <c r="G22" s="24">
        <f t="shared" si="2"/>
        <v>3.350491812625993E-10</v>
      </c>
      <c r="H22" s="24">
        <f t="shared" si="2"/>
        <v>2.5966680276185309E-10</v>
      </c>
      <c r="I22" s="24">
        <f t="shared" si="2"/>
        <v>2.2339047393603259E-10</v>
      </c>
      <c r="J22" s="24">
        <f t="shared" si="2"/>
        <v>2.4406152799430423E-10</v>
      </c>
      <c r="K22" s="24">
        <f t="shared" si="2"/>
        <v>3.3033497058067582E-10</v>
      </c>
      <c r="L22" s="24">
        <f t="shared" si="2"/>
        <v>4.315307027234606E-10</v>
      </c>
      <c r="M22" s="24">
        <f t="shared" si="2"/>
        <v>2.7229217096704139E-10</v>
      </c>
      <c r="N22" s="24">
        <f t="shared" si="2"/>
        <v>3.0539596729775142E-10</v>
      </c>
      <c r="O22" s="24">
        <f t="shared" si="2"/>
        <v>4.1515090052084232E-10</v>
      </c>
      <c r="P22" s="24">
        <f t="shared" si="2"/>
        <v>3.5015404064824566E-10</v>
      </c>
      <c r="Q22" s="24">
        <f t="shared" si="2"/>
        <v>3.7995831575522251E-10</v>
      </c>
      <c r="R22" s="24">
        <f t="shared" si="2"/>
        <v>4.9549618680833165E-10</v>
      </c>
      <c r="S22" s="24">
        <f t="shared" si="2"/>
        <v>4.8099926946922834E-10</v>
      </c>
      <c r="T22" s="24">
        <f t="shared" si="2"/>
        <v>4.0587804433759886E-10</v>
      </c>
      <c r="U22" s="24">
        <f t="shared" si="2"/>
        <v>2.6611761601606491E-10</v>
      </c>
      <c r="V22" s="24">
        <f t="shared" si="2"/>
        <v>5.2503595961771142E-10</v>
      </c>
      <c r="W22" s="24">
        <f t="shared" si="2"/>
        <v>4.9019874358785175E-10</v>
      </c>
      <c r="X22" s="24">
        <f t="shared" si="2"/>
        <v>5.2094215374085652E-10</v>
      </c>
      <c r="Y22" s="24">
        <f t="shared" si="2"/>
        <v>5.1183788714552282E-10</v>
      </c>
      <c r="Z22" s="24">
        <f t="shared" si="2"/>
        <v>5.126253750063332E-10</v>
      </c>
      <c r="AA22" s="24">
        <f t="shared" si="2"/>
        <v>5.5394583642146624E-10</v>
      </c>
      <c r="AB22" s="24">
        <f t="shared" si="2"/>
        <v>4.6605258421795728E-10</v>
      </c>
      <c r="AC22" s="24">
        <f t="shared" si="2"/>
        <v>5.0348174266871751E-10</v>
      </c>
      <c r="AD22" s="24">
        <f t="shared" si="2"/>
        <v>6.5622326184483091E-10</v>
      </c>
      <c r="AE22" s="24">
        <f t="shared" si="2"/>
        <v>6.6694475894141818E-10</v>
      </c>
      <c r="AF22" s="24">
        <f t="shared" si="2"/>
        <v>6.4904086212535742E-10</v>
      </c>
      <c r="AG22" s="24">
        <f t="shared" si="2"/>
        <v>6.8160406713146858E-10</v>
      </c>
      <c r="AH22" s="24">
        <f t="shared" si="2"/>
        <v>5.9456925277162231E-10</v>
      </c>
      <c r="AI22" s="24">
        <f t="shared" si="2"/>
        <v>5.6927336518726897E-10</v>
      </c>
      <c r="AJ22" s="24">
        <f t="shared" si="3"/>
        <v>6.4779928471121584E-10</v>
      </c>
      <c r="AK22" s="24">
        <f t="shared" si="3"/>
        <v>7.7824132775335918E-10</v>
      </c>
      <c r="AL22" s="24">
        <f t="shared" si="3"/>
        <v>7.7342631294427938E-10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  <c r="AK23" s="24">
        <f t="shared" si="3"/>
        <v>0</v>
      </c>
    </row>
    <row r="24" spans="1:38" x14ac:dyDescent="0.4">
      <c r="C24" s="2" t="s">
        <v>118</v>
      </c>
      <c r="D24" s="24">
        <f t="shared" si="2"/>
        <v>1.1862529970969531E-6</v>
      </c>
      <c r="E24" s="24">
        <f t="shared" si="2"/>
        <v>6.762594520711862E-7</v>
      </c>
      <c r="F24" s="24">
        <f t="shared" si="2"/>
        <v>3.7133530698473102E-7</v>
      </c>
      <c r="G24" s="24">
        <f t="shared" si="2"/>
        <v>3.0489475494896538E-7</v>
      </c>
      <c r="H24" s="24">
        <f t="shared" si="2"/>
        <v>3.3048502169690396E-7</v>
      </c>
      <c r="I24" s="24">
        <f t="shared" si="2"/>
        <v>3.2787956658353175E-7</v>
      </c>
      <c r="J24" s="24">
        <f t="shared" si="2"/>
        <v>1.5429369201283754E-6</v>
      </c>
      <c r="K24" s="24">
        <f t="shared" si="2"/>
        <v>1.5471243908340746E-6</v>
      </c>
      <c r="L24" s="24">
        <f t="shared" si="2"/>
        <v>1.1071191671196601E-6</v>
      </c>
      <c r="M24" s="24">
        <f t="shared" si="2"/>
        <v>8.6786558738723062E-7</v>
      </c>
      <c r="N24" s="24">
        <f t="shared" si="2"/>
        <v>8.6736794264494594E-7</v>
      </c>
      <c r="O24" s="24">
        <f t="shared" si="2"/>
        <v>9.7568334269057639E-7</v>
      </c>
      <c r="P24" s="24">
        <f t="shared" si="2"/>
        <v>9.4881894134735627E-7</v>
      </c>
      <c r="Q24" s="24">
        <f t="shared" si="2"/>
        <v>1.0292933652647296E-6</v>
      </c>
      <c r="R24" s="24">
        <f t="shared" si="2"/>
        <v>1.4293885236594636E-6</v>
      </c>
      <c r="S24" s="24">
        <f t="shared" si="2"/>
        <v>1.2956646988405339E-6</v>
      </c>
      <c r="T24" s="24">
        <f t="shared" si="2"/>
        <v>1.418274154930456E-6</v>
      </c>
      <c r="U24" s="24">
        <f t="shared" si="2"/>
        <v>1.4680436139181876E-6</v>
      </c>
      <c r="V24" s="24">
        <f t="shared" si="2"/>
        <v>1.578389353600745E-6</v>
      </c>
      <c r="W24" s="24">
        <f t="shared" si="2"/>
        <v>1.4057169852886924E-6</v>
      </c>
      <c r="X24" s="24">
        <f t="shared" si="2"/>
        <v>1.6837423923202184E-6</v>
      </c>
      <c r="Y24" s="24">
        <f t="shared" si="2"/>
        <v>1.3674054379520758E-6</v>
      </c>
      <c r="Z24" s="24">
        <f t="shared" si="2"/>
        <v>1.3136025234537288E-6</v>
      </c>
      <c r="AA24" s="24">
        <f t="shared" si="2"/>
        <v>1.2949119185338496E-6</v>
      </c>
      <c r="AB24" s="24">
        <f t="shared" si="2"/>
        <v>1.3263784767567166E-6</v>
      </c>
      <c r="AC24" s="24">
        <f t="shared" si="2"/>
        <v>1.2118456598293589E-6</v>
      </c>
      <c r="AD24" s="24">
        <f t="shared" si="2"/>
        <v>1.3786547635007923E-6</v>
      </c>
      <c r="AE24" s="24">
        <f t="shared" si="2"/>
        <v>1.7046655872604382E-6</v>
      </c>
      <c r="AF24" s="24">
        <f t="shared" si="2"/>
        <v>1.4692942275355075E-6</v>
      </c>
      <c r="AG24" s="24">
        <f t="shared" si="2"/>
        <v>1.7177618288322011E-6</v>
      </c>
      <c r="AH24" s="24">
        <f t="shared" si="2"/>
        <v>1.2963867568343285E-6</v>
      </c>
      <c r="AI24" s="24">
        <f t="shared" si="2"/>
        <v>1.3109995632247695E-6</v>
      </c>
      <c r="AJ24" s="24">
        <f t="shared" ref="AJ24:AL26" si="4">AJ9/AJ$15</f>
        <v>1.1239874343422109E-6</v>
      </c>
      <c r="AK24" s="24">
        <f t="shared" si="4"/>
        <v>2.0759520034229932E-6</v>
      </c>
      <c r="AL24" s="24">
        <f t="shared" si="4"/>
        <v>2.1214978419719221E-6</v>
      </c>
    </row>
    <row r="25" spans="1:38" x14ac:dyDescent="0.4">
      <c r="C25" s="2" t="s">
        <v>90</v>
      </c>
      <c r="D25" s="24">
        <f t="shared" si="2"/>
        <v>2.7995493418983986E-2</v>
      </c>
      <c r="E25" s="24">
        <f t="shared" si="2"/>
        <v>2.9841373086725576E-2</v>
      </c>
      <c r="F25" s="24">
        <f t="shared" si="2"/>
        <v>3.0835432254532971E-2</v>
      </c>
      <c r="G25" s="24">
        <f t="shared" si="2"/>
        <v>1.9363815629431597E-2</v>
      </c>
      <c r="H25" s="24">
        <f t="shared" si="2"/>
        <v>1.6392547356143677E-2</v>
      </c>
      <c r="I25" s="24">
        <f t="shared" si="2"/>
        <v>2.2534952432076788E-2</v>
      </c>
      <c r="J25" s="24">
        <f t="shared" si="2"/>
        <v>2.3116566233030746E-2</v>
      </c>
      <c r="K25" s="24">
        <f t="shared" si="2"/>
        <v>2.4812660858389398E-2</v>
      </c>
      <c r="L25" s="24">
        <f t="shared" si="2"/>
        <v>2.6627381959470946E-2</v>
      </c>
      <c r="M25" s="24">
        <f t="shared" si="2"/>
        <v>2.1882381844161851E-2</v>
      </c>
      <c r="N25" s="24">
        <f t="shared" si="2"/>
        <v>2.0952018515077185E-2</v>
      </c>
      <c r="O25" s="24">
        <f t="shared" si="2"/>
        <v>2.2160545132558305E-2</v>
      </c>
      <c r="P25" s="24">
        <f t="shared" si="2"/>
        <v>2.0066544476748997E-2</v>
      </c>
      <c r="Q25" s="24">
        <f t="shared" si="2"/>
        <v>2.1043515817300396E-2</v>
      </c>
      <c r="R25" s="24">
        <f t="shared" si="2"/>
        <v>2.4909886319951842E-2</v>
      </c>
      <c r="S25" s="24">
        <f t="shared" si="2"/>
        <v>2.3608397477435164E-2</v>
      </c>
      <c r="T25" s="24">
        <f t="shared" si="2"/>
        <v>2.3793398599160451E-2</v>
      </c>
      <c r="U25" s="24">
        <f t="shared" si="2"/>
        <v>3.3807581938680886E-2</v>
      </c>
      <c r="V25" s="24">
        <f t="shared" si="2"/>
        <v>3.3845130546856728E-2</v>
      </c>
      <c r="W25" s="24">
        <f t="shared" si="2"/>
        <v>2.8067242179429134E-2</v>
      </c>
      <c r="X25" s="24">
        <f t="shared" si="2"/>
        <v>3.2503922821940971E-2</v>
      </c>
      <c r="Y25" s="24">
        <f t="shared" si="2"/>
        <v>3.1784193639650467E-2</v>
      </c>
      <c r="Z25" s="24">
        <f t="shared" si="2"/>
        <v>3.4341463944294458E-2</v>
      </c>
      <c r="AA25" s="24">
        <f t="shared" si="2"/>
        <v>3.6576687833876853E-2</v>
      </c>
      <c r="AB25" s="24">
        <f t="shared" si="2"/>
        <v>4.0072831606041054E-2</v>
      </c>
      <c r="AC25" s="24">
        <f t="shared" si="2"/>
        <v>4.2365745410085441E-2</v>
      </c>
      <c r="AD25" s="24">
        <f t="shared" si="2"/>
        <v>5.4313607276566069E-2</v>
      </c>
      <c r="AE25" s="24">
        <f t="shared" si="2"/>
        <v>5.1599481252575324E-2</v>
      </c>
      <c r="AF25" s="24">
        <f t="shared" si="2"/>
        <v>4.8114070530934257E-2</v>
      </c>
      <c r="AG25" s="24">
        <f t="shared" si="2"/>
        <v>5.196872272894746E-2</v>
      </c>
      <c r="AH25" s="24">
        <f t="shared" si="2"/>
        <v>4.7042469803152229E-2</v>
      </c>
      <c r="AI25" s="24">
        <f t="shared" si="2"/>
        <v>4.3490933621534306E-2</v>
      </c>
      <c r="AJ25" s="24">
        <f t="shared" si="4"/>
        <v>3.8894157255967649E-2</v>
      </c>
      <c r="AK25" s="24">
        <f t="shared" si="4"/>
        <v>4.2214237159098493E-2</v>
      </c>
      <c r="AL25" s="24">
        <f t="shared" si="4"/>
        <v>3.5782641333113582E-2</v>
      </c>
    </row>
    <row r="26" spans="1:38" x14ac:dyDescent="0.4">
      <c r="C26" s="2" t="s">
        <v>217</v>
      </c>
      <c r="D26" s="24">
        <f t="shared" si="2"/>
        <v>1.3632771558143018E-2</v>
      </c>
      <c r="E26" s="24">
        <f t="shared" si="2"/>
        <v>1.0271768566137283E-2</v>
      </c>
      <c r="F26" s="24">
        <f t="shared" si="2"/>
        <v>7.895976033136862E-3</v>
      </c>
      <c r="G26" s="24">
        <f t="shared" si="2"/>
        <v>3.9535803388986712E-3</v>
      </c>
      <c r="H26" s="24">
        <f t="shared" si="2"/>
        <v>3.1777405932394607E-3</v>
      </c>
      <c r="I26" s="24">
        <f t="shared" si="2"/>
        <v>3.0986420578223875E-3</v>
      </c>
      <c r="J26" s="24">
        <f t="shared" si="2"/>
        <v>2.6579303391160527E-3</v>
      </c>
      <c r="K26" s="24">
        <f t="shared" si="2"/>
        <v>3.4201347964160885E-3</v>
      </c>
      <c r="L26" s="24">
        <f t="shared" si="2"/>
        <v>4.3381695810212791E-3</v>
      </c>
      <c r="M26" s="24">
        <f t="shared" si="2"/>
        <v>3.6901371432212947E-3</v>
      </c>
      <c r="N26" s="24">
        <f t="shared" si="2"/>
        <v>3.7754101818691824E-3</v>
      </c>
      <c r="O26" s="24">
        <f t="shared" si="2"/>
        <v>3.8733421565661399E-3</v>
      </c>
      <c r="P26" s="24">
        <f t="shared" si="2"/>
        <v>2.3507784058865596E-3</v>
      </c>
      <c r="Q26" s="24">
        <f t="shared" si="2"/>
        <v>2.096626794737782E-3</v>
      </c>
      <c r="R26" s="24">
        <f t="shared" si="2"/>
        <v>2.0810839845949933E-3</v>
      </c>
      <c r="S26" s="24">
        <f t="shared" si="2"/>
        <v>1.4689977689195349E-3</v>
      </c>
      <c r="T26" s="24">
        <f t="shared" si="2"/>
        <v>1.2540001369853722E-3</v>
      </c>
      <c r="U26" s="24">
        <f t="shared" si="2"/>
        <v>1.5689369013816696E-3</v>
      </c>
      <c r="V26" s="24">
        <f t="shared" si="2"/>
        <v>1.5160413333961417E-3</v>
      </c>
      <c r="W26" s="24">
        <f t="shared" si="2"/>
        <v>6.574430208119423E-4</v>
      </c>
      <c r="X26" s="24">
        <f t="shared" si="2"/>
        <v>5.563088687654651E-4</v>
      </c>
      <c r="Y26" s="24">
        <f t="shared" si="2"/>
        <v>5.9448327075801088E-4</v>
      </c>
      <c r="Z26" s="24">
        <f t="shared" si="2"/>
        <v>5.5748009531938732E-4</v>
      </c>
      <c r="AA26" s="24">
        <f t="shared" si="2"/>
        <v>5.2751906257383669E-4</v>
      </c>
      <c r="AB26" s="24">
        <f t="shared" si="2"/>
        <v>4.4451880144881072E-4</v>
      </c>
      <c r="AC26" s="24">
        <f t="shared" si="2"/>
        <v>3.5742218761729749E-4</v>
      </c>
      <c r="AD26" s="24">
        <f t="shared" si="2"/>
        <v>3.9021847534701556E-4</v>
      </c>
      <c r="AE26" s="24">
        <f t="shared" si="2"/>
        <v>4.1373183351281197E-4</v>
      </c>
      <c r="AF26" s="24">
        <f t="shared" si="2"/>
        <v>3.7263897773748972E-4</v>
      </c>
      <c r="AG26" s="24">
        <f t="shared" si="2"/>
        <v>2.9954705055514535E-4</v>
      </c>
      <c r="AH26" s="24">
        <f t="shared" si="2"/>
        <v>3.1986320560498674E-4</v>
      </c>
      <c r="AI26" s="24">
        <f t="shared" si="2"/>
        <v>2.8585274359040091E-4</v>
      </c>
      <c r="AJ26" s="24">
        <f t="shared" si="4"/>
        <v>2.2440448426902179E-4</v>
      </c>
      <c r="AK26" s="24">
        <f t="shared" si="4"/>
        <v>2.2911267612827605E-4</v>
      </c>
      <c r="AL26" s="24">
        <f t="shared" si="4"/>
        <v>1.9268384327330131E-4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261</v>
      </c>
      <c r="D28" s="24">
        <f t="shared" si="2"/>
        <v>6.2485654885525092E-2</v>
      </c>
      <c r="E28" s="24">
        <f t="shared" si="2"/>
        <v>5.8738685146175675E-2</v>
      </c>
      <c r="F28" s="24">
        <f t="shared" si="2"/>
        <v>5.2163155183052486E-2</v>
      </c>
      <c r="G28" s="24">
        <f t="shared" si="2"/>
        <v>0.10425572535080117</v>
      </c>
      <c r="H28" s="24">
        <f t="shared" si="2"/>
        <v>5.991754213870689E-2</v>
      </c>
      <c r="I28" s="24">
        <f t="shared" si="2"/>
        <v>8.0748083270706955E-2</v>
      </c>
      <c r="J28" s="24">
        <f t="shared" si="2"/>
        <v>4.2660146920668433E-2</v>
      </c>
      <c r="K28" s="24">
        <f t="shared" si="2"/>
        <v>4.3350986555725175E-2</v>
      </c>
      <c r="L28" s="24">
        <f t="shared" si="2"/>
        <v>4.8574557387303541E-2</v>
      </c>
      <c r="M28" s="24">
        <f t="shared" si="2"/>
        <v>3.1111768083255775E-2</v>
      </c>
      <c r="N28" s="24">
        <f t="shared" si="2"/>
        <v>4.2974238342376243E-2</v>
      </c>
      <c r="O28" s="24">
        <f t="shared" si="2"/>
        <v>4.6230422265766145E-2</v>
      </c>
      <c r="P28" s="24">
        <f t="shared" si="2"/>
        <v>3.7882971774486122E-2</v>
      </c>
      <c r="Q28" s="24">
        <f t="shared" si="2"/>
        <v>7.2239101051464388E-2</v>
      </c>
      <c r="R28" s="24">
        <f t="shared" si="2"/>
        <v>4.8038591261632908E-2</v>
      </c>
      <c r="S28" s="24">
        <f t="shared" si="2"/>
        <v>7.0388362762419124E-2</v>
      </c>
      <c r="T28" s="24">
        <f t="shared" si="2"/>
        <v>6.4145881547214109E-2</v>
      </c>
      <c r="U28" s="24">
        <f t="shared" si="2"/>
        <v>2.4258583028024156E-2</v>
      </c>
      <c r="V28" s="24">
        <f t="shared" si="2"/>
        <v>2.2195949102781033E-2</v>
      </c>
      <c r="W28" s="24">
        <f t="shared" si="2"/>
        <v>2.5421041710053122E-2</v>
      </c>
      <c r="X28" s="24">
        <f t="shared" si="2"/>
        <v>3.9423585023937648E-2</v>
      </c>
      <c r="Y28" s="24">
        <f t="shared" si="2"/>
        <v>9.2176331278051804E-2</v>
      </c>
      <c r="Z28" s="24">
        <f t="shared" si="2"/>
        <v>4.4148953132191221E-2</v>
      </c>
      <c r="AA28" s="24">
        <f t="shared" si="2"/>
        <v>4.1732298725852761E-2</v>
      </c>
      <c r="AB28" s="24">
        <f t="shared" si="2"/>
        <v>6.3957871119443579E-2</v>
      </c>
      <c r="AC28" s="24">
        <f t="shared" si="2"/>
        <v>0.12095375565022407</v>
      </c>
      <c r="AD28" s="24">
        <f t="shared" si="2"/>
        <v>3.7985003566599909E-2</v>
      </c>
      <c r="AE28" s="24">
        <f t="shared" si="2"/>
        <v>4.7219706448830445E-2</v>
      </c>
      <c r="AF28" s="24">
        <f t="shared" si="2"/>
        <v>3.8715230142326314E-2</v>
      </c>
      <c r="AG28" s="24">
        <f t="shared" si="2"/>
        <v>5.6459192092083423E-2</v>
      </c>
      <c r="AH28" s="24">
        <f t="shared" si="2"/>
        <v>6.1839904170750054E-2</v>
      </c>
      <c r="AI28" s="24">
        <f t="shared" ref="AI28:AL28" si="5">AI13/AI$15</f>
        <v>5.294924279169147E-2</v>
      </c>
      <c r="AJ28" s="24">
        <f t="shared" si="5"/>
        <v>6.275735576310508E-2</v>
      </c>
      <c r="AK28" s="24">
        <f t="shared" si="5"/>
        <v>6.7516402071426854E-2</v>
      </c>
      <c r="AL28" s="24">
        <f t="shared" si="5"/>
        <v>7.0628628064424909E-2</v>
      </c>
    </row>
    <row r="29" spans="1:38" x14ac:dyDescent="0.4">
      <c r="C29" s="2" t="s">
        <v>282</v>
      </c>
      <c r="D29" s="24">
        <f t="shared" ref="D29:AL29" si="6">D14/D$15</f>
        <v>7.3312246351903282E-2</v>
      </c>
      <c r="E29" s="24">
        <f t="shared" si="6"/>
        <v>7.5493427349580977E-2</v>
      </c>
      <c r="F29" s="24">
        <f t="shared" si="6"/>
        <v>0.19592955176389815</v>
      </c>
      <c r="G29" s="24">
        <f t="shared" si="6"/>
        <v>0.14597751764297384</v>
      </c>
      <c r="H29" s="24">
        <f t="shared" si="6"/>
        <v>0.18602431318587676</v>
      </c>
      <c r="I29" s="24">
        <f t="shared" si="6"/>
        <v>0.18103955397494612</v>
      </c>
      <c r="J29" s="24">
        <f t="shared" si="6"/>
        <v>0.21175799661007566</v>
      </c>
      <c r="K29" s="24">
        <f t="shared" si="6"/>
        <v>0.2073725097470549</v>
      </c>
      <c r="L29" s="24">
        <f t="shared" si="6"/>
        <v>0.17438889527875212</v>
      </c>
      <c r="M29" s="24">
        <f t="shared" si="6"/>
        <v>0.24090202309041947</v>
      </c>
      <c r="N29" s="24">
        <f t="shared" si="6"/>
        <v>0.20571733478865234</v>
      </c>
      <c r="O29" s="24">
        <f t="shared" si="6"/>
        <v>0.2028558808308541</v>
      </c>
      <c r="P29" s="24">
        <f t="shared" si="6"/>
        <v>0.31132444130565379</v>
      </c>
      <c r="Q29" s="24">
        <f t="shared" si="6"/>
        <v>0.26486232249946706</v>
      </c>
      <c r="R29" s="24">
        <f t="shared" si="6"/>
        <v>0.23314661475257603</v>
      </c>
      <c r="S29" s="24">
        <f t="shared" si="6"/>
        <v>0.25259525888405476</v>
      </c>
      <c r="T29" s="24">
        <f t="shared" si="6"/>
        <v>0.25992890273570113</v>
      </c>
      <c r="U29" s="24">
        <f t="shared" si="6"/>
        <v>0.25458943129707917</v>
      </c>
      <c r="V29" s="24">
        <f t="shared" si="6"/>
        <v>0.23731364666239682</v>
      </c>
      <c r="W29" s="24">
        <f t="shared" si="6"/>
        <v>0.2281535786811264</v>
      </c>
      <c r="X29" s="24">
        <f t="shared" si="6"/>
        <v>0.21222814100559781</v>
      </c>
      <c r="Y29" s="24">
        <f t="shared" si="6"/>
        <v>0.19542242885321151</v>
      </c>
      <c r="Z29" s="24">
        <f t="shared" si="6"/>
        <v>0.20390393938037965</v>
      </c>
      <c r="AA29" s="24">
        <f t="shared" si="6"/>
        <v>0.20047421789818315</v>
      </c>
      <c r="AB29" s="24">
        <f t="shared" si="6"/>
        <v>0.2131181048552572</v>
      </c>
      <c r="AC29" s="24">
        <f t="shared" si="6"/>
        <v>0.18657009486396497</v>
      </c>
      <c r="AD29" s="24">
        <f t="shared" si="6"/>
        <v>0.16040576908657309</v>
      </c>
      <c r="AE29" s="24">
        <f t="shared" si="6"/>
        <v>0.17406565473197369</v>
      </c>
      <c r="AF29" s="24">
        <f t="shared" si="6"/>
        <v>0.20907038758905511</v>
      </c>
      <c r="AG29" s="24">
        <f t="shared" si="6"/>
        <v>0.19188262622510435</v>
      </c>
      <c r="AH29" s="24">
        <f t="shared" si="6"/>
        <v>0.19160754742550185</v>
      </c>
      <c r="AI29" s="24">
        <f t="shared" si="6"/>
        <v>0.20347511540618318</v>
      </c>
      <c r="AJ29" s="24">
        <f t="shared" si="6"/>
        <v>0.19895987091679951</v>
      </c>
      <c r="AK29" s="24">
        <f t="shared" si="6"/>
        <v>0.20785047268705845</v>
      </c>
      <c r="AL29" s="24">
        <f t="shared" si="6"/>
        <v>0.20533366395913449</v>
      </c>
    </row>
    <row r="46" spans="1:1" ht="20" x14ac:dyDescent="0.4">
      <c r="A46" s="44" t="s">
        <v>345</v>
      </c>
    </row>
    <row r="47" spans="1:1" ht="20" x14ac:dyDescent="0.4">
      <c r="A47" s="44"/>
    </row>
    <row r="49" spans="3:31" x14ac:dyDescent="0.4">
      <c r="D49" s="2" t="s">
        <v>294</v>
      </c>
      <c r="E49" s="2" t="s">
        <v>294</v>
      </c>
      <c r="F49" s="2" t="s">
        <v>294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'PCDD_PCDF analizė LT'!AJ55</f>
        <v>7.3202170000000004</v>
      </c>
      <c r="E51" s="10">
        <f>'PCDD_PCDF analizė LT'!AK55</f>
        <v>6.2317559999999999</v>
      </c>
      <c r="F51" s="10">
        <f>'PCDD_PCDF analizė LT'!AL55</f>
        <v>6.2488200000000003</v>
      </c>
      <c r="G51" s="10"/>
      <c r="H51" s="24">
        <f t="shared" ref="H51:H56" si="7">D51/AJ$15</f>
        <v>0.47947738488684355</v>
      </c>
      <c r="I51" s="24">
        <f t="shared" ref="I51:J56" si="8">E51/AK$15</f>
        <v>0.44493670308944605</v>
      </c>
      <c r="J51" s="24">
        <f t="shared" si="8"/>
        <v>0.45594356725023316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296</v>
      </c>
      <c r="D52" s="10">
        <f>'PCDD_PCDF analizė LT'!AJ393</f>
        <v>3.0375351899999998</v>
      </c>
      <c r="E52" s="10">
        <f>'PCDD_PCDF analizė LT'!AK393</f>
        <v>2.9111408910000001</v>
      </c>
      <c r="F52" s="10">
        <f>'PCDD_PCDF analizė LT'!AL393</f>
        <v>2.8141489389999998</v>
      </c>
      <c r="G52" s="10"/>
      <c r="H52" s="24">
        <f t="shared" si="7"/>
        <v>0.19895987091679951</v>
      </c>
      <c r="I52" s="24">
        <f t="shared" si="8"/>
        <v>0.20785047268705845</v>
      </c>
      <c r="J52" s="24">
        <f t="shared" si="8"/>
        <v>0.20533366395913449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38</v>
      </c>
      <c r="D53" s="10">
        <f>'PCDD_PCDF analizė LT'!AJ33</f>
        <v>2.6057890000000001</v>
      </c>
      <c r="E53" s="10">
        <f>'PCDD_PCDF analizė LT'!AK33</f>
        <v>2.620965</v>
      </c>
      <c r="F53" s="10">
        <f>'PCDD_PCDF analizė LT'!AL33</f>
        <v>2.4883229999999998</v>
      </c>
      <c r="G53" s="10"/>
      <c r="H53" s="24">
        <f t="shared" si="7"/>
        <v>0.17068030842349388</v>
      </c>
      <c r="I53" s="24">
        <f t="shared" si="8"/>
        <v>0.18713241115551218</v>
      </c>
      <c r="J53" s="24">
        <f t="shared" si="8"/>
        <v>0.18155985691551393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297</v>
      </c>
      <c r="D54" s="10">
        <f>'PCDD_PCDF analizė LT'!AJ389</f>
        <v>0.55465350000000002</v>
      </c>
      <c r="E54" s="10">
        <f>'PCDD_PCDF analizė LT'!AK389</f>
        <v>0.55636275000000002</v>
      </c>
      <c r="F54" s="10">
        <f>'PCDD_PCDF analizė LT'!AL389</f>
        <v>0.56766125000000001</v>
      </c>
      <c r="G54" s="10"/>
      <c r="H54" s="24">
        <f t="shared" si="7"/>
        <v>3.633004454626617E-2</v>
      </c>
      <c r="I54" s="24">
        <f t="shared" si="8"/>
        <v>3.9723347272707363E-2</v>
      </c>
      <c r="J54" s="24">
        <f t="shared" si="8"/>
        <v>4.1419259206494412E-2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97</v>
      </c>
      <c r="D55" s="10">
        <f>'PCDD_PCDF analizė LT'!AJ142</f>
        <v>0.41761999999999999</v>
      </c>
      <c r="E55" s="10">
        <f>'PCDD_PCDF analizė LT'!AK142</f>
        <v>0.40701999999999999</v>
      </c>
      <c r="F55" s="10">
        <f>'PCDD_PCDF analizė LT'!AL142</f>
        <v>0.36962</v>
      </c>
      <c r="G55" s="10"/>
      <c r="H55" s="24">
        <f t="shared" si="7"/>
        <v>2.7354290928321333E-2</v>
      </c>
      <c r="I55" s="24">
        <f t="shared" si="8"/>
        <v>2.9060530754327726E-2</v>
      </c>
      <c r="J55" s="24">
        <f t="shared" si="8"/>
        <v>2.6969229602874012E-2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2.8223907406400013</v>
      </c>
      <c r="E56" s="10">
        <f t="shared" ref="E56:F56" si="9">AJ15-SUM(E51:E55)</f>
        <v>2.5398299504900006</v>
      </c>
      <c r="F56" s="10">
        <f t="shared" si="9"/>
        <v>1.5173650865556212</v>
      </c>
      <c r="G56" s="10"/>
      <c r="H56" s="24">
        <f t="shared" si="7"/>
        <v>0.18486781627524285</v>
      </c>
      <c r="I56" s="24">
        <f t="shared" si="8"/>
        <v>0.18133950760890702</v>
      </c>
      <c r="J56" s="24">
        <f t="shared" si="8"/>
        <v>0.11071415889481993</v>
      </c>
    </row>
  </sheetData>
  <pageMargins left="0.7" right="0.7" top="0.75" bottom="0.75" header="0.3" footer="0.3"/>
  <pageSetup paperSize="9" orientation="portrait" r:id="rId1"/>
  <ignoredErrors>
    <ignoredError sqref="D2:R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F379-581D-4AC8-A38A-45C6586FCC44}">
  <dimension ref="A1:AR41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9.81640625" style="2" customWidth="1"/>
    <col min="37" max="37" width="9.26953125" style="2" customWidth="1"/>
    <col min="38" max="16384" width="9.1796875" style="2"/>
  </cols>
  <sheetData>
    <row r="1" spans="1:44" ht="20" x14ac:dyDescent="0.4">
      <c r="A1" s="1" t="s">
        <v>301</v>
      </c>
    </row>
    <row r="2" spans="1:44" ht="20" x14ac:dyDescent="0.5">
      <c r="A2" s="2" t="s">
        <v>1</v>
      </c>
      <c r="B2" s="3" t="s">
        <v>302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5.9004154530459045</v>
      </c>
      <c r="E8" s="10">
        <v>6.2344410786779232</v>
      </c>
      <c r="F8" s="10">
        <v>2.8216364320601786</v>
      </c>
      <c r="G8" s="10">
        <v>3.2585858721762597</v>
      </c>
      <c r="H8" s="10">
        <v>2.9388723185730776</v>
      </c>
      <c r="I8" s="10">
        <v>2.7904028489894239</v>
      </c>
      <c r="J8" s="10">
        <v>3.0487638657923317</v>
      </c>
      <c r="K8" s="10">
        <v>3.0521380468495285</v>
      </c>
      <c r="L8" s="10">
        <v>2.91981377793463</v>
      </c>
      <c r="M8" s="10">
        <v>2.973852847670051</v>
      </c>
      <c r="N8" s="10">
        <v>2.9109054831414571</v>
      </c>
      <c r="O8" s="10">
        <v>2.9653840455817715</v>
      </c>
      <c r="P8" s="10">
        <v>3.0150064430356958</v>
      </c>
      <c r="Q8" s="10">
        <v>3.1133940950594656</v>
      </c>
      <c r="R8" s="10">
        <v>3.1342707429566286</v>
      </c>
      <c r="S8" s="10">
        <v>3.2696372198843475</v>
      </c>
      <c r="T8" s="10">
        <v>3.4277604943627562</v>
      </c>
      <c r="U8" s="10">
        <v>3.2848178394643019</v>
      </c>
      <c r="V8" s="10">
        <v>3.3249211880934717</v>
      </c>
      <c r="W8" s="10">
        <v>3.2921768903208175</v>
      </c>
      <c r="X8" s="10">
        <v>3.3703809455051625</v>
      </c>
      <c r="Y8" s="10">
        <v>3.2850715801248422</v>
      </c>
      <c r="Z8" s="10">
        <v>3.2511011233172837</v>
      </c>
      <c r="AA8" s="10">
        <v>3.1730533193607027</v>
      </c>
      <c r="AB8" s="10">
        <v>2.924415335599523</v>
      </c>
      <c r="AC8" s="10">
        <v>2.7594476110541857</v>
      </c>
      <c r="AD8" s="10">
        <v>2.7211128192420069</v>
      </c>
      <c r="AE8" s="10">
        <v>2.742930241058807</v>
      </c>
      <c r="AF8" s="10">
        <v>2.7156338026931737</v>
      </c>
      <c r="AG8" s="10">
        <v>2.525727808429211</v>
      </c>
      <c r="AH8" s="10">
        <v>2.3780834923409344</v>
      </c>
      <c r="AI8" s="10">
        <v>2.472068589237653</v>
      </c>
      <c r="AJ8" s="10">
        <v>2.2864881497984388</v>
      </c>
      <c r="AK8" s="10">
        <v>1.9695790859942135</v>
      </c>
      <c r="AL8" s="10">
        <v>1.9037826092234351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5.6610526545141558E-2</v>
      </c>
      <c r="F11" s="15">
        <f t="shared" ref="F11:R11" si="0">(F8-$D$8)/$D$8</f>
        <v>-0.52179021044974094</v>
      </c>
      <c r="G11" s="15">
        <f t="shared" si="0"/>
        <v>-0.4477361978817751</v>
      </c>
      <c r="H11" s="15">
        <f t="shared" si="0"/>
        <v>-0.50192112030755787</v>
      </c>
      <c r="I11" s="15">
        <f t="shared" si="0"/>
        <v>-0.52708366534614681</v>
      </c>
      <c r="J11" s="15">
        <f t="shared" si="0"/>
        <v>-0.48329674578787452</v>
      </c>
      <c r="K11" s="15">
        <f t="shared" si="0"/>
        <v>-0.4827248909610326</v>
      </c>
      <c r="L11" s="15">
        <f t="shared" si="0"/>
        <v>-0.50515115398740817</v>
      </c>
      <c r="M11" s="15">
        <f t="shared" si="0"/>
        <v>-0.49599263452967662</v>
      </c>
      <c r="N11" s="15">
        <f t="shared" si="0"/>
        <v>-0.5066609281489165</v>
      </c>
      <c r="O11" s="15">
        <f t="shared" si="0"/>
        <v>-0.49742792364714167</v>
      </c>
      <c r="P11" s="15">
        <f t="shared" si="0"/>
        <v>-0.48901794000297161</v>
      </c>
      <c r="Q11" s="15">
        <f t="shared" si="0"/>
        <v>-0.47234324094038604</v>
      </c>
      <c r="R11" s="15">
        <f t="shared" si="0"/>
        <v>-0.46880507518522962</v>
      </c>
      <c r="S11" s="15">
        <f>(S8-$D$8)/$D$8</f>
        <v>-0.44586321998792477</v>
      </c>
      <c r="T11" s="15">
        <f t="shared" ref="T11:AL11" si="1">(T8-$D$8)/$D$8</f>
        <v>-0.41906455204043602</v>
      </c>
      <c r="U11" s="15">
        <f t="shared" si="1"/>
        <v>-0.44329041478450171</v>
      </c>
      <c r="V11" s="15">
        <f t="shared" si="1"/>
        <v>-0.43649371564555078</v>
      </c>
      <c r="W11" s="15">
        <f t="shared" si="1"/>
        <v>-0.44204320585233803</v>
      </c>
      <c r="X11" s="15">
        <f t="shared" si="1"/>
        <v>-0.42878921453483265</v>
      </c>
      <c r="Y11" s="15">
        <f t="shared" si="1"/>
        <v>-0.44324741092103487</v>
      </c>
      <c r="Z11" s="15">
        <f t="shared" si="1"/>
        <v>-0.44900471006003406</v>
      </c>
      <c r="AA11" s="15">
        <f t="shared" si="1"/>
        <v>-0.46223221998330416</v>
      </c>
      <c r="AB11" s="15">
        <f t="shared" si="1"/>
        <v>-0.50437128387461505</v>
      </c>
      <c r="AC11" s="15">
        <f t="shared" si="1"/>
        <v>-0.53232994642272058</v>
      </c>
      <c r="AD11" s="15">
        <f t="shared" si="1"/>
        <v>-0.53882691127498183</v>
      </c>
      <c r="AE11" s="15">
        <f t="shared" si="1"/>
        <v>-0.53512930354033705</v>
      </c>
      <c r="AF11" s="15">
        <f t="shared" si="1"/>
        <v>-0.53975549276088464</v>
      </c>
      <c r="AG11" s="15">
        <f t="shared" si="1"/>
        <v>-0.57194068307081947</v>
      </c>
      <c r="AH11" s="15">
        <f t="shared" si="1"/>
        <v>-0.59696338143217975</v>
      </c>
      <c r="AI11" s="15">
        <f t="shared" si="1"/>
        <v>-0.58103482561358877</v>
      </c>
      <c r="AJ11" s="15">
        <f t="shared" si="1"/>
        <v>-0.61248692265930005</v>
      </c>
      <c r="AK11" s="15">
        <f t="shared" si="1"/>
        <v>-0.66619654129990458</v>
      </c>
      <c r="AL11" s="15">
        <f t="shared" si="1"/>
        <v>-0.67734770129776767</v>
      </c>
    </row>
    <row r="12" spans="1:44" x14ac:dyDescent="0.4">
      <c r="A12" s="16" t="s">
        <v>27</v>
      </c>
      <c r="D12" s="10"/>
      <c r="E12" s="17">
        <f t="shared" ref="E12:AL12" si="2">(E8-D8)/D8</f>
        <v>5.6610526545141558E-2</v>
      </c>
      <c r="F12" s="17">
        <f t="shared" si="2"/>
        <v>-0.54741148461402489</v>
      </c>
      <c r="G12" s="17">
        <f t="shared" si="2"/>
        <v>0.15485674736523325</v>
      </c>
      <c r="H12" s="17">
        <f t="shared" si="2"/>
        <v>-9.8114202339452269E-2</v>
      </c>
      <c r="I12" s="17">
        <f t="shared" si="2"/>
        <v>-5.051919698768699E-2</v>
      </c>
      <c r="J12" s="17">
        <f t="shared" si="2"/>
        <v>9.2589146006812659E-2</v>
      </c>
      <c r="K12" s="17">
        <f t="shared" si="2"/>
        <v>1.1067374207152235E-3</v>
      </c>
      <c r="L12" s="17">
        <f t="shared" si="2"/>
        <v>-4.3354614661511109E-2</v>
      </c>
      <c r="M12" s="17">
        <f t="shared" si="2"/>
        <v>1.8507711054657126E-2</v>
      </c>
      <c r="N12" s="17">
        <f t="shared" si="2"/>
        <v>-2.1166939910262115E-2</v>
      </c>
      <c r="O12" s="17">
        <f t="shared" si="2"/>
        <v>1.8715331966574517E-2</v>
      </c>
      <c r="P12" s="17">
        <f t="shared" si="2"/>
        <v>1.6733885625323439E-2</v>
      </c>
      <c r="Q12" s="17">
        <f t="shared" si="2"/>
        <v>3.2632650670128278E-2</v>
      </c>
      <c r="R12" s="17">
        <f t="shared" si="2"/>
        <v>6.7054305557691313E-3</v>
      </c>
      <c r="S12" s="17">
        <f t="shared" si="2"/>
        <v>4.318914606592815E-2</v>
      </c>
      <c r="T12" s="17">
        <f t="shared" si="2"/>
        <v>4.8361106705288169E-2</v>
      </c>
      <c r="U12" s="17">
        <f t="shared" si="2"/>
        <v>-4.1701471013956666E-2</v>
      </c>
      <c r="V12" s="17">
        <f t="shared" si="2"/>
        <v>1.2208697891055637E-2</v>
      </c>
      <c r="W12" s="17">
        <f t="shared" si="2"/>
        <v>-9.8481425333963955E-3</v>
      </c>
      <c r="X12" s="17">
        <f t="shared" si="2"/>
        <v>2.3754511920142957E-2</v>
      </c>
      <c r="Y12" s="17">
        <f t="shared" si="2"/>
        <v>-2.5311490528716445E-2</v>
      </c>
      <c r="Z12" s="17">
        <f t="shared" si="2"/>
        <v>-1.0340857414823067E-2</v>
      </c>
      <c r="AA12" s="17">
        <f t="shared" si="2"/>
        <v>-2.4006575309765955E-2</v>
      </c>
      <c r="AB12" s="17">
        <f t="shared" si="2"/>
        <v>-7.8359220200962296E-2</v>
      </c>
      <c r="AC12" s="17">
        <f t="shared" si="2"/>
        <v>-5.6410497694069153E-2</v>
      </c>
      <c r="AD12" s="17">
        <f t="shared" si="2"/>
        <v>-1.3892197720519089E-2</v>
      </c>
      <c r="AE12" s="17">
        <f t="shared" si="2"/>
        <v>8.0178306693206459E-3</v>
      </c>
      <c r="AF12" s="17">
        <f t="shared" si="2"/>
        <v>-9.9515612745209852E-3</v>
      </c>
      <c r="AG12" s="17">
        <f t="shared" si="2"/>
        <v>-6.9930634268739536E-2</v>
      </c>
      <c r="AH12" s="17">
        <f t="shared" si="2"/>
        <v>-5.8456147014550562E-2</v>
      </c>
      <c r="AI12" s="17">
        <f t="shared" si="2"/>
        <v>3.9521361297622785E-2</v>
      </c>
      <c r="AJ12" s="17">
        <f t="shared" si="2"/>
        <v>-7.5070910348990064E-2</v>
      </c>
      <c r="AK12" s="17">
        <f t="shared" si="2"/>
        <v>-0.13860078996349134</v>
      </c>
      <c r="AL12" s="17">
        <f t="shared" si="2"/>
        <v>-3.3406364455563518E-2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5.745849413615999</v>
      </c>
      <c r="E23" s="10">
        <f t="shared" si="3"/>
        <v>6.08645601</v>
      </c>
      <c r="F23" s="10">
        <f t="shared" si="3"/>
        <v>2.6852998810000002</v>
      </c>
      <c r="G23" s="10">
        <f t="shared" si="3"/>
        <v>3.1293067159999999</v>
      </c>
      <c r="H23" s="10">
        <f t="shared" si="3"/>
        <v>2.8146304300000002</v>
      </c>
      <c r="I23" s="10">
        <f t="shared" si="3"/>
        <v>2.670034094</v>
      </c>
      <c r="J23" s="10">
        <f t="shared" si="3"/>
        <v>2.927581531</v>
      </c>
      <c r="K23" s="10">
        <f t="shared" si="3"/>
        <v>2.9260414940000001</v>
      </c>
      <c r="L23" s="10">
        <f t="shared" si="3"/>
        <v>2.796268967</v>
      </c>
      <c r="M23" s="10">
        <f t="shared" si="3"/>
        <v>2.8608129660000001</v>
      </c>
      <c r="N23" s="10">
        <f t="shared" si="3"/>
        <v>2.8071845200000003</v>
      </c>
      <c r="O23" s="10">
        <f t="shared" si="3"/>
        <v>2.8671018399999997</v>
      </c>
      <c r="P23" s="10">
        <f t="shared" si="3"/>
        <v>2.9175658999999996</v>
      </c>
      <c r="Q23" s="10">
        <f t="shared" si="3"/>
        <v>3.0202266700000004</v>
      </c>
      <c r="R23" s="10">
        <f t="shared" si="3"/>
        <v>3.0364040071000002</v>
      </c>
      <c r="S23" s="10">
        <f t="shared" si="3"/>
        <v>3.1469085799999998</v>
      </c>
      <c r="T23" s="10">
        <f t="shared" si="3"/>
        <v>3.3039462199999998</v>
      </c>
      <c r="U23" s="10">
        <f t="shared" si="3"/>
        <v>3.1583680500000004</v>
      </c>
      <c r="V23" s="10">
        <f t="shared" si="3"/>
        <v>3.1972493200000001</v>
      </c>
      <c r="W23" s="10">
        <f t="shared" si="3"/>
        <v>3.1568999199999999</v>
      </c>
      <c r="X23" s="10">
        <f t="shared" si="3"/>
        <v>3.2278134692999996</v>
      </c>
      <c r="Y23" s="10">
        <f t="shared" si="3"/>
        <v>3.1377658499999996</v>
      </c>
      <c r="Z23" s="10">
        <f t="shared" si="3"/>
        <v>3.0971978999999998</v>
      </c>
      <c r="AA23" s="10">
        <f t="shared" si="3"/>
        <v>3.0167949500000004</v>
      </c>
      <c r="AB23" s="10">
        <f t="shared" si="3"/>
        <v>2.7608327400000001</v>
      </c>
      <c r="AC23" s="10">
        <f t="shared" si="3"/>
        <v>2.6045673700000003</v>
      </c>
      <c r="AD23" s="10">
        <f t="shared" si="3"/>
        <v>2.5623833000000005</v>
      </c>
      <c r="AE23" s="10">
        <f t="shared" si="3"/>
        <v>2.5837584000000002</v>
      </c>
      <c r="AF23" s="10">
        <f t="shared" si="3"/>
        <v>2.5573417899999997</v>
      </c>
      <c r="AG23" s="10">
        <f t="shared" si="3"/>
        <v>2.3573780599999998</v>
      </c>
      <c r="AH23" s="10">
        <f t="shared" si="3"/>
        <v>2.2107374599999998</v>
      </c>
      <c r="AI23" s="10">
        <f t="shared" si="3"/>
        <v>2.3032855400000001</v>
      </c>
      <c r="AJ23" s="10">
        <f t="shared" si="3"/>
        <v>2.1220243499999998</v>
      </c>
      <c r="AK23" s="10">
        <f t="shared" si="3"/>
        <v>1.8055953999999999</v>
      </c>
      <c r="AL23" s="10">
        <f t="shared" si="3"/>
        <v>1.7368559000000001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5.9278719622700531E-2</v>
      </c>
      <c r="F24" s="15">
        <f t="shared" si="4"/>
        <v>-0.53265397547025561</v>
      </c>
      <c r="G24" s="15">
        <f t="shared" si="4"/>
        <v>-0.45537961566057594</v>
      </c>
      <c r="H24" s="15">
        <f t="shared" si="4"/>
        <v>-0.51014545850607551</v>
      </c>
      <c r="I24" s="15">
        <f t="shared" si="4"/>
        <v>-0.5353108127628976</v>
      </c>
      <c r="J24" s="15">
        <f t="shared" si="4"/>
        <v>-0.49048759891575305</v>
      </c>
      <c r="K24" s="15">
        <f t="shared" si="4"/>
        <v>-0.49075562490967317</v>
      </c>
      <c r="L24" s="15">
        <f t="shared" si="4"/>
        <v>-0.51334106313791439</v>
      </c>
      <c r="M24" s="15">
        <f t="shared" si="4"/>
        <v>-0.50210791128275967</v>
      </c>
      <c r="N24" s="15">
        <f t="shared" si="4"/>
        <v>-0.51144133479241793</v>
      </c>
      <c r="O24" s="15">
        <f t="shared" si="4"/>
        <v>-0.50101340400501992</v>
      </c>
      <c r="P24" s="15">
        <f t="shared" si="4"/>
        <v>-0.49223070603169422</v>
      </c>
      <c r="Q24" s="15">
        <f t="shared" si="4"/>
        <v>-0.47436376198044139</v>
      </c>
      <c r="R24" s="15">
        <f t="shared" si="4"/>
        <v>-0.47154827971916524</v>
      </c>
      <c r="S24" s="20">
        <f t="shared" si="4"/>
        <v>-0.45231621062975685</v>
      </c>
      <c r="T24" s="15">
        <f t="shared" si="4"/>
        <v>-0.42498558834998285</v>
      </c>
      <c r="U24" s="15">
        <f t="shared" si="4"/>
        <v>-0.45032181969204016</v>
      </c>
      <c r="V24" s="15">
        <f t="shared" si="4"/>
        <v>-0.44355497510543085</v>
      </c>
      <c r="W24" s="15">
        <f t="shared" si="4"/>
        <v>-0.45057733108719117</v>
      </c>
      <c r="X24" s="15">
        <f t="shared" si="4"/>
        <v>-0.43823563115820324</v>
      </c>
      <c r="Y24" s="15">
        <f t="shared" si="4"/>
        <v>-0.45390739921509199</v>
      </c>
      <c r="Z24" s="15">
        <f t="shared" si="4"/>
        <v>-0.46096779134856236</v>
      </c>
      <c r="AA24" s="15">
        <f t="shared" si="4"/>
        <v>-0.47496101397104662</v>
      </c>
      <c r="AB24" s="15">
        <f t="shared" si="4"/>
        <v>-0.51950833701669485</v>
      </c>
      <c r="AC24" s="15">
        <f t="shared" si="4"/>
        <v>-0.5467045544514394</v>
      </c>
      <c r="AD24" s="15">
        <f t="shared" si="4"/>
        <v>-0.55404621396309239</v>
      </c>
      <c r="AE24" s="15">
        <f t="shared" si="4"/>
        <v>-0.55032611995064795</v>
      </c>
      <c r="AF24" s="15">
        <f t="shared" si="4"/>
        <v>-0.55492363166708814</v>
      </c>
      <c r="AG24" s="15">
        <f t="shared" si="4"/>
        <v>-0.58972505363372441</v>
      </c>
      <c r="AH24" s="15">
        <f t="shared" si="4"/>
        <v>-0.61524618888180527</v>
      </c>
      <c r="AI24" s="21">
        <f t="shared" si="4"/>
        <v>-0.59913924396593476</v>
      </c>
      <c r="AJ24" s="21">
        <f t="shared" si="4"/>
        <v>-0.63068570071268892</v>
      </c>
      <c r="AK24" s="21">
        <f t="shared" si="4"/>
        <v>-0.6857565748727662</v>
      </c>
      <c r="AL24" s="21">
        <f t="shared" si="4"/>
        <v>-0.69771990614927104</v>
      </c>
    </row>
    <row r="25" spans="1:38" x14ac:dyDescent="0.4">
      <c r="A25" s="16" t="s">
        <v>27</v>
      </c>
      <c r="D25" s="10"/>
      <c r="E25" s="17">
        <f t="shared" ref="E25:AL25" si="5">(E23-D23)/D23</f>
        <v>5.9278719622700531E-2</v>
      </c>
      <c r="F25" s="17">
        <f t="shared" si="5"/>
        <v>-0.5588073130590161</v>
      </c>
      <c r="G25" s="17">
        <f t="shared" si="5"/>
        <v>0.16534720689543711</v>
      </c>
      <c r="H25" s="17">
        <f t="shared" si="5"/>
        <v>-0.10055782783805577</v>
      </c>
      <c r="I25" s="17">
        <f t="shared" si="5"/>
        <v>-5.1373116150101525E-2</v>
      </c>
      <c r="J25" s="17">
        <f t="shared" si="5"/>
        <v>9.6458482526028719E-2</v>
      </c>
      <c r="K25" s="17">
        <f t="shared" si="5"/>
        <v>-5.260441028516065E-4</v>
      </c>
      <c r="L25" s="17">
        <f t="shared" si="5"/>
        <v>-4.4350884041154365E-2</v>
      </c>
      <c r="M25" s="17">
        <f t="shared" si="5"/>
        <v>2.3082185498502539E-2</v>
      </c>
      <c r="N25" s="17">
        <f t="shared" si="5"/>
        <v>-1.8745876307664857E-2</v>
      </c>
      <c r="O25" s="17">
        <f t="shared" si="5"/>
        <v>2.1344275580430807E-2</v>
      </c>
      <c r="P25" s="17">
        <f t="shared" si="5"/>
        <v>1.7601069936183336E-2</v>
      </c>
      <c r="Q25" s="17">
        <f t="shared" si="5"/>
        <v>3.5187129791995737E-2</v>
      </c>
      <c r="R25" s="17">
        <f t="shared" si="5"/>
        <v>5.3563321126489484E-3</v>
      </c>
      <c r="S25" s="17">
        <f t="shared" si="5"/>
        <v>3.6393237738327179E-2</v>
      </c>
      <c r="T25" s="17">
        <f t="shared" si="5"/>
        <v>4.9902193218463307E-2</v>
      </c>
      <c r="U25" s="17">
        <f t="shared" si="5"/>
        <v>-4.4061906673529147E-2</v>
      </c>
      <c r="V25" s="17">
        <f t="shared" si="5"/>
        <v>1.231055702960256E-2</v>
      </c>
      <c r="W25" s="17">
        <f t="shared" si="5"/>
        <v>-1.2620035524786726E-2</v>
      </c>
      <c r="X25" s="17">
        <f t="shared" si="5"/>
        <v>2.2463033703013214E-2</v>
      </c>
      <c r="Y25" s="17">
        <f t="shared" si="5"/>
        <v>-2.7897404901630864E-2</v>
      </c>
      <c r="Z25" s="17">
        <f t="shared" si="5"/>
        <v>-1.2928928396616912E-2</v>
      </c>
      <c r="AA25" s="17">
        <f t="shared" si="5"/>
        <v>-2.5959900721874898E-2</v>
      </c>
      <c r="AB25" s="17">
        <f t="shared" si="5"/>
        <v>-8.4845743327699577E-2</v>
      </c>
      <c r="AC25" s="17">
        <f t="shared" si="5"/>
        <v>-5.6600810232350349E-2</v>
      </c>
      <c r="AD25" s="17">
        <f t="shared" si="5"/>
        <v>-1.6196190770830315E-2</v>
      </c>
      <c r="AE25" s="17">
        <f t="shared" si="5"/>
        <v>8.3418823405537156E-3</v>
      </c>
      <c r="AF25" s="17">
        <f t="shared" si="5"/>
        <v>-1.0224102222560942E-2</v>
      </c>
      <c r="AG25" s="17">
        <f t="shared" si="5"/>
        <v>-7.8192023757606491E-2</v>
      </c>
      <c r="AH25" s="22">
        <f t="shared" si="5"/>
        <v>-6.2204956637290511E-2</v>
      </c>
      <c r="AI25" s="23">
        <f t="shared" si="5"/>
        <v>4.1862989918305477E-2</v>
      </c>
      <c r="AJ25" s="23">
        <f t="shared" si="5"/>
        <v>-7.8696795013960916E-2</v>
      </c>
      <c r="AK25" s="23">
        <f t="shared" si="5"/>
        <v>-0.14911654995853368</v>
      </c>
      <c r="AL25" s="23">
        <f t="shared" si="5"/>
        <v>-3.8070267569356754E-2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J29" si="6">D33+D34</f>
        <v>3.0642599999999999E-2</v>
      </c>
      <c r="E29" s="10">
        <f t="shared" si="6"/>
        <v>3.1160500000000001E-2</v>
      </c>
      <c r="F29" s="10">
        <f t="shared" si="6"/>
        <v>2.81374E-2</v>
      </c>
      <c r="G29" s="10">
        <f t="shared" si="6"/>
        <v>2.6581500000000001E-2</v>
      </c>
      <c r="H29" s="10">
        <f t="shared" si="6"/>
        <v>1.5862999999999999E-2</v>
      </c>
      <c r="I29" s="10">
        <f t="shared" si="6"/>
        <v>2.5503000000000001E-2</v>
      </c>
      <c r="J29" s="10">
        <f t="shared" si="6"/>
        <v>1.6664999999999999E-2</v>
      </c>
      <c r="K29" s="10">
        <f t="shared" si="6"/>
        <v>1.4925000000000001E-2</v>
      </c>
      <c r="L29" s="10">
        <f t="shared" si="6"/>
        <v>1.9996E-2</v>
      </c>
      <c r="M29" s="10">
        <f t="shared" si="6"/>
        <v>1.7683000000000001E-2</v>
      </c>
      <c r="N29" s="10">
        <f t="shared" si="6"/>
        <v>2.5672E-2</v>
      </c>
      <c r="O29" s="10">
        <f t="shared" si="6"/>
        <v>3.986E-2</v>
      </c>
      <c r="P29" s="10">
        <f t="shared" si="6"/>
        <v>4.7753999999999998E-2</v>
      </c>
      <c r="Q29" s="10">
        <f t="shared" si="6"/>
        <v>6.0713000000000003E-2</v>
      </c>
      <c r="R29" s="10">
        <f t="shared" si="6"/>
        <v>7.0127999999999996E-2</v>
      </c>
      <c r="S29" s="10">
        <f t="shared" si="6"/>
        <v>6.7729999999999999E-2</v>
      </c>
      <c r="T29" s="10">
        <f t="shared" si="6"/>
        <v>7.2232999999999992E-2</v>
      </c>
      <c r="U29" s="10">
        <f t="shared" si="6"/>
        <v>7.1369000000000002E-2</v>
      </c>
      <c r="V29" s="10">
        <f t="shared" si="6"/>
        <v>7.7235999999999999E-2</v>
      </c>
      <c r="W29" s="10">
        <f t="shared" si="6"/>
        <v>8.7899000000000005E-2</v>
      </c>
      <c r="X29" s="10">
        <f t="shared" si="6"/>
        <v>8.6841000000000002E-2</v>
      </c>
      <c r="Y29" s="10">
        <f t="shared" si="6"/>
        <v>8.2801E-2</v>
      </c>
      <c r="Z29" s="10">
        <f t="shared" si="6"/>
        <v>0.111168</v>
      </c>
      <c r="AA29" s="10">
        <f t="shared" si="6"/>
        <v>0.13140000000000002</v>
      </c>
      <c r="AB29" s="10">
        <f t="shared" si="6"/>
        <v>0.15218799999999999</v>
      </c>
      <c r="AC29" s="10">
        <f t="shared" si="6"/>
        <v>0.20674499999999998</v>
      </c>
      <c r="AD29" s="10">
        <f t="shared" si="6"/>
        <v>0.217086</v>
      </c>
      <c r="AE29" s="10">
        <f t="shared" si="6"/>
        <v>0.26026699999999997</v>
      </c>
      <c r="AF29" s="10">
        <f t="shared" si="6"/>
        <v>0.24687499999999998</v>
      </c>
      <c r="AG29" s="10">
        <f t="shared" si="6"/>
        <v>0.24445799999999998</v>
      </c>
      <c r="AH29" s="10">
        <f t="shared" si="6"/>
        <v>0.242197</v>
      </c>
      <c r="AI29" s="27">
        <f t="shared" si="6"/>
        <v>0.297981</v>
      </c>
      <c r="AJ29" s="27">
        <f t="shared" si="6"/>
        <v>0.24753099999999997</v>
      </c>
      <c r="AK29" s="27">
        <f>AK33+AK34</f>
        <v>0.24793500000000002</v>
      </c>
      <c r="AL29" s="27">
        <f>AL33+AL34</f>
        <v>0.2167963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1.6901307330317979E-2</v>
      </c>
      <c r="F30" s="15">
        <f t="shared" si="7"/>
        <v>-8.1755464614621451E-2</v>
      </c>
      <c r="G30" s="15">
        <f t="shared" si="7"/>
        <v>-0.13253118207984957</v>
      </c>
      <c r="H30" s="15">
        <f t="shared" si="7"/>
        <v>-0.48232199617525928</v>
      </c>
      <c r="I30" s="15">
        <f t="shared" si="7"/>
        <v>-0.16772728162753806</v>
      </c>
      <c r="J30" s="15">
        <f t="shared" si="7"/>
        <v>-0.45614928237160035</v>
      </c>
      <c r="K30" s="15">
        <f t="shared" si="7"/>
        <v>-0.51293297566133422</v>
      </c>
      <c r="L30" s="15">
        <f t="shared" si="7"/>
        <v>-0.3474444074588971</v>
      </c>
      <c r="M30" s="15">
        <f t="shared" si="7"/>
        <v>-0.42292755836645712</v>
      </c>
      <c r="N30" s="15">
        <f t="shared" si="7"/>
        <v>-0.16221208383100646</v>
      </c>
      <c r="O30" s="15">
        <f t="shared" si="7"/>
        <v>0.30080345662574326</v>
      </c>
      <c r="P30" s="15">
        <f t="shared" si="7"/>
        <v>0.55841867204480033</v>
      </c>
      <c r="Q30" s="15">
        <f t="shared" si="7"/>
        <v>0.98132664982736473</v>
      </c>
      <c r="R30" s="15">
        <f t="shared" si="7"/>
        <v>1.2885786454152062</v>
      </c>
      <c r="S30" s="20">
        <f t="shared" si="7"/>
        <v>1.2103215784561363</v>
      </c>
      <c r="T30" s="15">
        <f t="shared" si="7"/>
        <v>1.3572738605731887</v>
      </c>
      <c r="U30" s="15">
        <f t="shared" si="7"/>
        <v>1.3290778197672524</v>
      </c>
      <c r="V30" s="15">
        <f t="shared" si="7"/>
        <v>1.5205432959344181</v>
      </c>
      <c r="W30" s="15">
        <f t="shared" si="7"/>
        <v>1.8685229060197244</v>
      </c>
      <c r="X30" s="15">
        <f t="shared" si="7"/>
        <v>1.8339958097550471</v>
      </c>
      <c r="Y30" s="15">
        <f t="shared" si="7"/>
        <v>1.7021532115421016</v>
      </c>
      <c r="Z30" s="15">
        <f t="shared" si="7"/>
        <v>2.627890583697206</v>
      </c>
      <c r="AA30" s="15">
        <f t="shared" si="7"/>
        <v>3.288147872569561</v>
      </c>
      <c r="AB30" s="15">
        <f t="shared" si="7"/>
        <v>3.9665498358494382</v>
      </c>
      <c r="AC30" s="15">
        <f t="shared" si="7"/>
        <v>5.7469796949345024</v>
      </c>
      <c r="AD30" s="15">
        <f t="shared" si="7"/>
        <v>6.0844510583305595</v>
      </c>
      <c r="AE30" s="15">
        <f t="shared" si="7"/>
        <v>7.4936330468041223</v>
      </c>
      <c r="AF30" s="15">
        <f t="shared" si="7"/>
        <v>7.0565944143121015</v>
      </c>
      <c r="AG30" s="15">
        <f t="shared" si="7"/>
        <v>6.9777172955297528</v>
      </c>
      <c r="AH30" s="15">
        <f t="shared" si="7"/>
        <v>6.903931128559587</v>
      </c>
      <c r="AI30" s="21">
        <f t="shared" si="7"/>
        <v>8.7244032817058592</v>
      </c>
      <c r="AJ30" s="21">
        <f t="shared" si="7"/>
        <v>7.0780025193684608</v>
      </c>
      <c r="AK30" s="21">
        <f t="shared" si="7"/>
        <v>7.0911867791897567</v>
      </c>
      <c r="AL30" s="21">
        <f t="shared" si="7"/>
        <v>6.0749968997408841</v>
      </c>
    </row>
    <row r="31" spans="1:38" x14ac:dyDescent="0.4">
      <c r="A31" s="16" t="s">
        <v>27</v>
      </c>
      <c r="D31" s="10"/>
      <c r="E31" s="17">
        <f t="shared" ref="E31:AI31" si="8">(E29-D29)/D29</f>
        <v>1.6901307330317979E-2</v>
      </c>
      <c r="F31" s="17">
        <f t="shared" si="8"/>
        <v>-9.7017056850820779E-2</v>
      </c>
      <c r="G31" s="17">
        <f t="shared" si="8"/>
        <v>-5.5296509272356326E-2</v>
      </c>
      <c r="H31" s="17">
        <f t="shared" si="8"/>
        <v>-0.40323157082933625</v>
      </c>
      <c r="I31" s="17">
        <f t="shared" si="8"/>
        <v>0.60770346088381788</v>
      </c>
      <c r="J31" s="17">
        <f t="shared" si="8"/>
        <v>-0.34654746500411721</v>
      </c>
      <c r="K31" s="17">
        <f t="shared" si="8"/>
        <v>-0.10441044104410432</v>
      </c>
      <c r="L31" s="17">
        <f t="shared" si="8"/>
        <v>0.33976549413735335</v>
      </c>
      <c r="M31" s="17">
        <f t="shared" si="8"/>
        <v>-0.11567313462692534</v>
      </c>
      <c r="N31" s="17">
        <f t="shared" si="8"/>
        <v>0.4517898546626703</v>
      </c>
      <c r="O31" s="17">
        <f t="shared" si="8"/>
        <v>0.55266438142723584</v>
      </c>
      <c r="P31" s="17">
        <f t="shared" si="8"/>
        <v>0.19804315102860007</v>
      </c>
      <c r="Q31" s="17">
        <f t="shared" si="8"/>
        <v>0.27136993759685063</v>
      </c>
      <c r="R31" s="17">
        <f t="shared" si="8"/>
        <v>0.15507387215258664</v>
      </c>
      <c r="S31" s="17">
        <f t="shared" si="8"/>
        <v>-3.4194615560118602E-2</v>
      </c>
      <c r="T31" s="17">
        <f t="shared" si="8"/>
        <v>6.64845710910969E-2</v>
      </c>
      <c r="U31" s="17">
        <f t="shared" si="8"/>
        <v>-1.1961291930281033E-2</v>
      </c>
      <c r="V31" s="17">
        <f t="shared" si="8"/>
        <v>8.2206560271266188E-2</v>
      </c>
      <c r="W31" s="17">
        <f t="shared" si="8"/>
        <v>0.1380573825677146</v>
      </c>
      <c r="X31" s="17">
        <f t="shared" si="8"/>
        <v>-1.2036541940181382E-2</v>
      </c>
      <c r="Y31" s="17">
        <f t="shared" si="8"/>
        <v>-4.6521804216902177E-2</v>
      </c>
      <c r="Z31" s="17">
        <f t="shared" si="8"/>
        <v>0.34259248076714055</v>
      </c>
      <c r="AA31" s="17">
        <f t="shared" si="8"/>
        <v>0.18199481865284986</v>
      </c>
      <c r="AB31" s="17">
        <f t="shared" si="8"/>
        <v>0.15820395738203935</v>
      </c>
      <c r="AC31" s="17">
        <f t="shared" si="8"/>
        <v>0.35848424317291772</v>
      </c>
      <c r="AD31" s="17">
        <f t="shared" si="8"/>
        <v>5.0018138286294797E-2</v>
      </c>
      <c r="AE31" s="17">
        <f t="shared" si="8"/>
        <v>0.19891195194531186</v>
      </c>
      <c r="AF31" s="17">
        <f t="shared" si="8"/>
        <v>-5.1454852132617614E-2</v>
      </c>
      <c r="AG31" s="17">
        <f t="shared" si="8"/>
        <v>-9.790379746835453E-3</v>
      </c>
      <c r="AH31" s="22">
        <f t="shared" si="8"/>
        <v>-9.2490325536492383E-3</v>
      </c>
      <c r="AI31" s="23">
        <f t="shared" si="8"/>
        <v>0.23032490080389106</v>
      </c>
      <c r="AJ31" s="23">
        <f>(AJ29-AI29)/AI29</f>
        <v>-0.16930609669744051</v>
      </c>
      <c r="AK31" s="23">
        <f>(AK29-AJ29)/AJ29</f>
        <v>1.6321188053215285E-3</v>
      </c>
      <c r="AL31" s="23">
        <f>(AL29-AK29)/AK29</f>
        <v>-0.12559219150180498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  <c r="AJ32" s="23">
        <f>(AJ30-AI30)/AI30</f>
        <v>-0.18871213413411606</v>
      </c>
    </row>
    <row r="33" spans="1:38" x14ac:dyDescent="0.4">
      <c r="A33" s="2" t="s">
        <v>39</v>
      </c>
      <c r="B33" s="2" t="s">
        <v>40</v>
      </c>
      <c r="D33" s="2">
        <v>3.0553E-2</v>
      </c>
      <c r="E33" s="2">
        <v>3.1101E-2</v>
      </c>
      <c r="F33" s="2">
        <v>2.8108000000000001E-2</v>
      </c>
      <c r="G33" s="2">
        <v>2.6522E-2</v>
      </c>
      <c r="H33" s="2">
        <v>1.5862999999999999E-2</v>
      </c>
      <c r="I33" s="2">
        <v>1.2873000000000001E-2</v>
      </c>
      <c r="J33" s="2">
        <v>1.2735E-2</v>
      </c>
      <c r="K33" s="2">
        <v>1.3866E-2</v>
      </c>
      <c r="L33" s="2">
        <v>1.6296999999999999E-2</v>
      </c>
      <c r="M33" s="2">
        <v>1.2893E-2</v>
      </c>
      <c r="N33" s="2">
        <v>2.1212999999999999E-2</v>
      </c>
      <c r="O33" s="2">
        <v>3.3915000000000001E-2</v>
      </c>
      <c r="P33" s="2">
        <v>4.6281999999999997E-2</v>
      </c>
      <c r="Q33" s="2">
        <v>5.5861000000000001E-2</v>
      </c>
      <c r="R33" s="2">
        <v>6.9407999999999997E-2</v>
      </c>
      <c r="S33" s="2">
        <v>6.6360000000000002E-2</v>
      </c>
      <c r="T33" s="2">
        <v>7.1237999999999996E-2</v>
      </c>
      <c r="U33" s="2">
        <v>7.0919999999999997E-2</v>
      </c>
      <c r="V33" s="2">
        <v>7.7118000000000006E-2</v>
      </c>
      <c r="W33" s="2">
        <v>8.7672E-2</v>
      </c>
      <c r="X33" s="2">
        <v>8.652E-2</v>
      </c>
      <c r="Y33" s="2">
        <v>8.1266000000000005E-2</v>
      </c>
      <c r="Z33" s="2">
        <v>0.108462</v>
      </c>
      <c r="AA33" s="2">
        <v>0.128694</v>
      </c>
      <c r="AB33" s="2">
        <v>0.151367</v>
      </c>
      <c r="AC33" s="2">
        <v>0.20630399999999999</v>
      </c>
      <c r="AD33" s="2">
        <v>0.21684100000000001</v>
      </c>
      <c r="AE33" s="2">
        <v>0.26004699999999997</v>
      </c>
      <c r="AF33" s="2">
        <v>0.246749</v>
      </c>
      <c r="AG33" s="2">
        <v>0.24404799999999999</v>
      </c>
      <c r="AH33" s="2">
        <v>0.241975</v>
      </c>
      <c r="AI33" s="28">
        <v>0.29728599999999999</v>
      </c>
      <c r="AJ33" s="2">
        <v>0.24726699999999999</v>
      </c>
      <c r="AK33" s="2">
        <v>0.24756300000000001</v>
      </c>
      <c r="AL33" s="2">
        <v>0.216722</v>
      </c>
    </row>
    <row r="34" spans="1:38" x14ac:dyDescent="0.4">
      <c r="A34" s="2" t="s">
        <v>41</v>
      </c>
      <c r="B34" s="2" t="s">
        <v>42</v>
      </c>
      <c r="D34" s="29">
        <v>8.9599999999999996E-5</v>
      </c>
      <c r="E34" s="29">
        <v>5.9500000000000003E-5</v>
      </c>
      <c r="F34" s="29">
        <v>2.94E-5</v>
      </c>
      <c r="G34" s="29">
        <v>5.9500000000000003E-5</v>
      </c>
      <c r="H34" s="42">
        <v>0</v>
      </c>
      <c r="I34" s="29">
        <v>1.2630000000000001E-2</v>
      </c>
      <c r="J34" s="29">
        <v>3.9300000000000003E-3</v>
      </c>
      <c r="K34" s="29">
        <v>1.059E-3</v>
      </c>
      <c r="L34" s="29">
        <v>3.699E-3</v>
      </c>
      <c r="M34" s="29">
        <v>4.79E-3</v>
      </c>
      <c r="N34" s="29">
        <v>4.4590000000000003E-3</v>
      </c>
      <c r="O34" s="29">
        <v>5.9449999999999998E-3</v>
      </c>
      <c r="P34" s="29">
        <v>1.472E-3</v>
      </c>
      <c r="Q34" s="29">
        <v>4.8520000000000004E-3</v>
      </c>
      <c r="R34" s="29">
        <v>7.2000000000000005E-4</v>
      </c>
      <c r="S34" s="29">
        <v>1.3699999999999999E-3</v>
      </c>
      <c r="T34" s="29">
        <v>9.9500000000000001E-4</v>
      </c>
      <c r="U34" s="29">
        <v>4.4900000000000002E-4</v>
      </c>
      <c r="V34" s="29">
        <v>1.18E-4</v>
      </c>
      <c r="W34" s="29">
        <v>2.2699999999999999E-4</v>
      </c>
      <c r="X34" s="29">
        <v>3.21E-4</v>
      </c>
      <c r="Y34" s="29">
        <v>1.5349999999999999E-3</v>
      </c>
      <c r="Z34" s="29">
        <v>2.7060000000000001E-3</v>
      </c>
      <c r="AA34" s="29">
        <v>2.7060000000000001E-3</v>
      </c>
      <c r="AB34" s="29">
        <v>8.2100000000000001E-4</v>
      </c>
      <c r="AC34" s="29">
        <v>4.4099999999999999E-4</v>
      </c>
      <c r="AD34" s="29">
        <v>2.4499999999999999E-4</v>
      </c>
      <c r="AE34" s="29">
        <v>2.2000000000000001E-4</v>
      </c>
      <c r="AF34" s="29">
        <v>1.26E-4</v>
      </c>
      <c r="AG34" s="29">
        <v>4.0999999999999999E-4</v>
      </c>
      <c r="AH34" s="29">
        <v>2.22E-4</v>
      </c>
      <c r="AI34" s="30">
        <v>6.9499999999999998E-4</v>
      </c>
      <c r="AJ34" s="2">
        <v>2.6400000000000002E-4</v>
      </c>
      <c r="AK34" s="2">
        <v>3.7199999999999999E-4</v>
      </c>
      <c r="AL34" s="2">
        <v>7.4300000000000004E-5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7.3799999999999996E-6</v>
      </c>
      <c r="E37" s="10">
        <f t="shared" si="9"/>
        <v>8.1999999999999994E-6</v>
      </c>
      <c r="F37" s="10">
        <f t="shared" si="9"/>
        <v>4.0899999999999998E-6</v>
      </c>
      <c r="G37" s="10">
        <f t="shared" si="9"/>
        <v>6.5300000000000002E-6</v>
      </c>
      <c r="H37" s="10">
        <f t="shared" si="9"/>
        <v>4.8199999999999996E-6</v>
      </c>
      <c r="I37" s="10">
        <f t="shared" si="9"/>
        <v>3.5599999999999998E-6</v>
      </c>
      <c r="J37" s="10">
        <f t="shared" si="9"/>
        <v>4.1500000000000001E-6</v>
      </c>
      <c r="K37" s="10">
        <f t="shared" si="9"/>
        <v>4.1899999999999997E-6</v>
      </c>
      <c r="L37" s="10">
        <f t="shared" si="9"/>
        <v>5.7400000000000001E-6</v>
      </c>
      <c r="M37" s="10">
        <f t="shared" si="9"/>
        <v>3.7400000000000002E-6</v>
      </c>
      <c r="N37" s="10">
        <f t="shared" si="9"/>
        <v>5.5199999999999997E-6</v>
      </c>
      <c r="O37" s="10">
        <f t="shared" si="9"/>
        <v>7.34E-6</v>
      </c>
      <c r="P37" s="10">
        <f t="shared" si="9"/>
        <v>8.0499999999999992E-6</v>
      </c>
      <c r="Q37" s="10">
        <f t="shared" si="9"/>
        <v>8.6400000000000003E-6</v>
      </c>
      <c r="R37" s="10">
        <f t="shared" si="9"/>
        <v>9.9899999999999992E-6</v>
      </c>
      <c r="S37" s="10">
        <f t="shared" si="9"/>
        <v>1.0200000000000001E-5</v>
      </c>
      <c r="T37" s="10">
        <f t="shared" si="9"/>
        <v>8.6200000000000005E-6</v>
      </c>
      <c r="U37" s="10">
        <f t="shared" si="9"/>
        <v>6.2500000000000003E-6</v>
      </c>
      <c r="V37" s="10">
        <f t="shared" si="9"/>
        <v>9.3200000000000006E-6</v>
      </c>
      <c r="W37" s="10">
        <f t="shared" si="9"/>
        <v>8.9199999999999993E-6</v>
      </c>
      <c r="X37" s="10">
        <f t="shared" si="9"/>
        <v>9.38E-6</v>
      </c>
      <c r="Y37" s="10">
        <f t="shared" si="9"/>
        <v>8.85E-6</v>
      </c>
      <c r="Z37" s="10">
        <f t="shared" si="9"/>
        <v>8.8999999999999995E-6</v>
      </c>
      <c r="AA37" s="10">
        <f t="shared" si="9"/>
        <v>9.9499999999999996E-6</v>
      </c>
      <c r="AB37" s="10">
        <f t="shared" si="9"/>
        <v>8.7399999999999993E-6</v>
      </c>
      <c r="AC37" s="10">
        <f t="shared" si="9"/>
        <v>9.3700000000000001E-6</v>
      </c>
      <c r="AD37" s="10">
        <f t="shared" si="9"/>
        <v>1.03E-5</v>
      </c>
      <c r="AE37" s="10">
        <f t="shared" si="9"/>
        <v>1.04E-5</v>
      </c>
      <c r="AF37" s="10">
        <f t="shared" si="9"/>
        <v>9.7899999999999994E-6</v>
      </c>
      <c r="AG37" s="10">
        <f t="shared" si="9"/>
        <v>9.0599999999999997E-6</v>
      </c>
      <c r="AH37" s="10">
        <f t="shared" si="9"/>
        <v>7.4599999999999997E-6</v>
      </c>
      <c r="AI37" s="27">
        <f t="shared" si="9"/>
        <v>8.5399999999999996E-6</v>
      </c>
      <c r="AJ37" s="27">
        <f t="shared" si="9"/>
        <v>9.3500000000000003E-6</v>
      </c>
      <c r="AK37" s="27">
        <f t="shared" si="9"/>
        <v>1.1399999999999999E-5</v>
      </c>
      <c r="AL37" s="27">
        <f t="shared" si="9"/>
        <v>1.06E-5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0.11111111111111109</v>
      </c>
      <c r="F38" s="15">
        <f t="shared" si="10"/>
        <v>-0.44579945799457993</v>
      </c>
      <c r="G38" s="15">
        <f t="shared" si="10"/>
        <v>-0.11517615176151755</v>
      </c>
      <c r="H38" s="15">
        <f t="shared" si="10"/>
        <v>-0.34688346883468835</v>
      </c>
      <c r="I38" s="15">
        <f t="shared" si="10"/>
        <v>-0.51761517615176156</v>
      </c>
      <c r="J38" s="15">
        <f t="shared" si="10"/>
        <v>-0.43766937669376688</v>
      </c>
      <c r="K38" s="15">
        <f t="shared" si="10"/>
        <v>-0.43224932249322495</v>
      </c>
      <c r="L38" s="15">
        <f t="shared" si="10"/>
        <v>-0.22222222222222218</v>
      </c>
      <c r="M38" s="15">
        <f t="shared" si="10"/>
        <v>-0.49322493224932246</v>
      </c>
      <c r="N38" s="15">
        <f t="shared" si="10"/>
        <v>-0.25203252032520324</v>
      </c>
      <c r="O38" s="15">
        <f t="shared" si="10"/>
        <v>-5.4200542005419534E-3</v>
      </c>
      <c r="P38" s="15">
        <f t="shared" si="10"/>
        <v>9.078590785907853E-2</v>
      </c>
      <c r="Q38" s="15">
        <f t="shared" si="10"/>
        <v>0.17073170731707327</v>
      </c>
      <c r="R38" s="15">
        <f t="shared" si="10"/>
        <v>0.35365853658536583</v>
      </c>
      <c r="S38" s="20">
        <f t="shared" si="10"/>
        <v>0.38211382113821152</v>
      </c>
      <c r="T38" s="15">
        <f t="shared" si="10"/>
        <v>0.16802168021680228</v>
      </c>
      <c r="U38" s="15">
        <f t="shared" si="10"/>
        <v>-0.15311653116531157</v>
      </c>
      <c r="V38" s="15">
        <f t="shared" si="10"/>
        <v>0.26287262872628742</v>
      </c>
      <c r="W38" s="15">
        <f t="shared" si="10"/>
        <v>0.20867208672086718</v>
      </c>
      <c r="X38" s="15">
        <f t="shared" si="10"/>
        <v>0.2710027100271003</v>
      </c>
      <c r="Y38" s="15">
        <f t="shared" si="10"/>
        <v>0.19918699186991876</v>
      </c>
      <c r="Z38" s="15">
        <f t="shared" si="10"/>
        <v>0.20596205962059619</v>
      </c>
      <c r="AA38" s="15">
        <f t="shared" si="10"/>
        <v>0.34823848238482386</v>
      </c>
      <c r="AB38" s="15">
        <f t="shared" si="10"/>
        <v>0.18428184281842816</v>
      </c>
      <c r="AC38" s="15">
        <f t="shared" si="10"/>
        <v>0.26964769647696485</v>
      </c>
      <c r="AD38" s="15">
        <f t="shared" si="10"/>
        <v>0.39566395663956644</v>
      </c>
      <c r="AE38" s="15">
        <f t="shared" si="10"/>
        <v>0.40921409214092153</v>
      </c>
      <c r="AF38" s="15">
        <f t="shared" si="10"/>
        <v>0.32655826558265583</v>
      </c>
      <c r="AG38" s="15">
        <f t="shared" si="10"/>
        <v>0.22764227642276424</v>
      </c>
      <c r="AH38" s="15">
        <f t="shared" si="10"/>
        <v>1.0840108401084023E-2</v>
      </c>
      <c r="AI38" s="21">
        <f t="shared" si="10"/>
        <v>0.15718157181571815</v>
      </c>
      <c r="AJ38" s="21">
        <f t="shared" si="10"/>
        <v>0.26693766937669389</v>
      </c>
      <c r="AK38" s="21">
        <f t="shared" si="10"/>
        <v>0.54471544715447151</v>
      </c>
      <c r="AL38" s="21">
        <f t="shared" si="10"/>
        <v>0.43631436314363153</v>
      </c>
    </row>
    <row r="39" spans="1:38" x14ac:dyDescent="0.4">
      <c r="A39" s="16" t="s">
        <v>27</v>
      </c>
      <c r="D39" s="10"/>
      <c r="E39" s="17">
        <f t="shared" ref="E39:AL39" si="11">(E37-D37)/D37</f>
        <v>0.11111111111111109</v>
      </c>
      <c r="F39" s="17">
        <f t="shared" si="11"/>
        <v>-0.50121951219512195</v>
      </c>
      <c r="G39" s="17">
        <f t="shared" si="11"/>
        <v>0.59657701711491451</v>
      </c>
      <c r="H39" s="17">
        <f t="shared" si="11"/>
        <v>-0.26186830015313944</v>
      </c>
      <c r="I39" s="17">
        <f t="shared" si="11"/>
        <v>-0.2614107883817427</v>
      </c>
      <c r="J39" s="17">
        <f t="shared" si="11"/>
        <v>0.16573033707865178</v>
      </c>
      <c r="K39" s="17">
        <f t="shared" si="11"/>
        <v>9.6385542168673771E-3</v>
      </c>
      <c r="L39" s="17">
        <f t="shared" si="11"/>
        <v>0.36992840095465407</v>
      </c>
      <c r="M39" s="17">
        <f t="shared" si="11"/>
        <v>-0.34843205574912889</v>
      </c>
      <c r="N39" s="17">
        <f t="shared" si="11"/>
        <v>0.4759358288770052</v>
      </c>
      <c r="O39" s="17">
        <f t="shared" si="11"/>
        <v>0.32971014492753631</v>
      </c>
      <c r="P39" s="17">
        <f t="shared" si="11"/>
        <v>9.6730245231607517E-2</v>
      </c>
      <c r="Q39" s="17">
        <f t="shared" si="11"/>
        <v>7.3291925465838653E-2</v>
      </c>
      <c r="R39" s="17">
        <f t="shared" si="11"/>
        <v>0.15624999999999986</v>
      </c>
      <c r="S39" s="17">
        <f t="shared" si="11"/>
        <v>2.1021021021021161E-2</v>
      </c>
      <c r="T39" s="17">
        <f t="shared" si="11"/>
        <v>-0.15490196078431373</v>
      </c>
      <c r="U39" s="17">
        <f t="shared" si="11"/>
        <v>-0.27494199535962877</v>
      </c>
      <c r="V39" s="17">
        <f t="shared" si="11"/>
        <v>0.49120000000000003</v>
      </c>
      <c r="W39" s="17">
        <f t="shared" si="11"/>
        <v>-4.2918454935622449E-2</v>
      </c>
      <c r="X39" s="17">
        <f t="shared" si="11"/>
        <v>5.1569506726457479E-2</v>
      </c>
      <c r="Y39" s="17">
        <f t="shared" si="11"/>
        <v>-5.6503198294243072E-2</v>
      </c>
      <c r="Z39" s="17">
        <f t="shared" si="11"/>
        <v>5.64971751412424E-3</v>
      </c>
      <c r="AA39" s="17">
        <f t="shared" si="11"/>
        <v>0.11797752808988766</v>
      </c>
      <c r="AB39" s="17">
        <f t="shared" si="11"/>
        <v>-0.12160804020100506</v>
      </c>
      <c r="AC39" s="17">
        <f t="shared" si="11"/>
        <v>7.2082379862700316E-2</v>
      </c>
      <c r="AD39" s="17">
        <f t="shared" si="11"/>
        <v>9.9252934898612546E-2</v>
      </c>
      <c r="AE39" s="17">
        <f t="shared" si="11"/>
        <v>9.7087378640777419E-3</v>
      </c>
      <c r="AF39" s="17">
        <f t="shared" si="11"/>
        <v>-5.8653846153846244E-2</v>
      </c>
      <c r="AG39" s="17">
        <f t="shared" si="11"/>
        <v>-7.4565883554647577E-2</v>
      </c>
      <c r="AH39" s="22">
        <f t="shared" si="11"/>
        <v>-0.17660044150110374</v>
      </c>
      <c r="AI39" s="23">
        <f t="shared" si="11"/>
        <v>0.14477211796246647</v>
      </c>
      <c r="AJ39" s="23">
        <f t="shared" si="11"/>
        <v>9.484777517564412E-2</v>
      </c>
      <c r="AK39" s="23">
        <f t="shared" si="11"/>
        <v>0.2192513368983956</v>
      </c>
      <c r="AL39" s="23">
        <f t="shared" si="11"/>
        <v>-7.0175438596491155E-2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9">
        <v>7.3799999999999996E-6</v>
      </c>
      <c r="E41" s="39">
        <v>8.1999999999999994E-6</v>
      </c>
      <c r="F41" s="39">
        <v>4.0899999999999998E-6</v>
      </c>
      <c r="G41" s="39">
        <v>6.5300000000000002E-6</v>
      </c>
      <c r="H41" s="39">
        <v>4.8199999999999996E-6</v>
      </c>
      <c r="I41" s="39">
        <v>3.5599999999999998E-6</v>
      </c>
      <c r="J41" s="39">
        <v>4.1500000000000001E-6</v>
      </c>
      <c r="K41" s="39">
        <v>4.1899999999999997E-6</v>
      </c>
      <c r="L41" s="39">
        <v>5.7400000000000001E-6</v>
      </c>
      <c r="M41" s="39">
        <v>3.7400000000000002E-6</v>
      </c>
      <c r="N41" s="39">
        <v>5.5199999999999997E-6</v>
      </c>
      <c r="O41" s="39">
        <v>7.34E-6</v>
      </c>
      <c r="P41" s="39">
        <v>8.0499999999999992E-6</v>
      </c>
      <c r="Q41" s="39">
        <v>8.6400000000000003E-6</v>
      </c>
      <c r="R41" s="39">
        <v>9.9899999999999992E-6</v>
      </c>
      <c r="S41" s="39">
        <v>1.0200000000000001E-5</v>
      </c>
      <c r="T41" s="39">
        <v>8.6200000000000005E-6</v>
      </c>
      <c r="U41" s="39">
        <v>6.2500000000000003E-6</v>
      </c>
      <c r="V41" s="39">
        <v>9.3200000000000006E-6</v>
      </c>
      <c r="W41" s="39">
        <v>8.9199999999999993E-6</v>
      </c>
      <c r="X41" s="39">
        <v>9.38E-6</v>
      </c>
      <c r="Y41" s="39">
        <v>8.85E-6</v>
      </c>
      <c r="Z41" s="39">
        <v>8.8999999999999995E-6</v>
      </c>
      <c r="AA41" s="39">
        <v>9.9499999999999996E-6</v>
      </c>
      <c r="AB41" s="39">
        <v>8.7399999999999993E-6</v>
      </c>
      <c r="AC41" s="39">
        <v>9.3700000000000001E-6</v>
      </c>
      <c r="AD41" s="39">
        <v>1.03E-5</v>
      </c>
      <c r="AE41" s="39">
        <v>1.04E-5</v>
      </c>
      <c r="AF41" s="39">
        <v>9.7899999999999994E-6</v>
      </c>
      <c r="AG41" s="39">
        <v>9.0599999999999997E-6</v>
      </c>
      <c r="AH41" s="39">
        <v>7.4599999999999997E-6</v>
      </c>
      <c r="AI41" s="55">
        <v>8.5399999999999996E-6</v>
      </c>
      <c r="AJ41" s="39">
        <v>9.3500000000000003E-6</v>
      </c>
      <c r="AK41" s="39">
        <v>1.1399999999999999E-5</v>
      </c>
      <c r="AL41" s="39">
        <v>1.06E-5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2.6445433615999998E-2</v>
      </c>
      <c r="E44" s="10">
        <f t="shared" si="12"/>
        <v>3.5778310000000001E-2</v>
      </c>
      <c r="F44" s="10">
        <f t="shared" si="12"/>
        <v>3.8471391000000001E-2</v>
      </c>
      <c r="G44" s="10">
        <f t="shared" si="12"/>
        <v>3.3995685999999997E-2</v>
      </c>
      <c r="H44" s="10">
        <f t="shared" si="12"/>
        <v>3.7816610000000001E-2</v>
      </c>
      <c r="I44" s="10">
        <f t="shared" si="12"/>
        <v>2.4932533999999999E-2</v>
      </c>
      <c r="J44" s="10">
        <f t="shared" si="12"/>
        <v>3.0745381000000002E-2</v>
      </c>
      <c r="K44" s="10">
        <f t="shared" si="12"/>
        <v>3.4640303999999997E-2</v>
      </c>
      <c r="L44" s="10">
        <f t="shared" si="12"/>
        <v>2.4389226999999999E-2</v>
      </c>
      <c r="M44" s="10">
        <f t="shared" si="12"/>
        <v>2.2594226000000002E-2</v>
      </c>
      <c r="N44" s="10">
        <f t="shared" si="12"/>
        <v>1.933E-2</v>
      </c>
      <c r="O44" s="10">
        <f t="shared" si="12"/>
        <v>2.3425499999999998E-2</v>
      </c>
      <c r="P44" s="10">
        <f t="shared" si="12"/>
        <v>3.7464850000000001E-2</v>
      </c>
      <c r="Q44" s="10">
        <f t="shared" si="12"/>
        <v>4.6038030000000001E-2</v>
      </c>
      <c r="R44" s="10">
        <f t="shared" si="12"/>
        <v>4.7717017100000002E-2</v>
      </c>
      <c r="S44" s="10">
        <f t="shared" si="12"/>
        <v>4.9939379999999998E-2</v>
      </c>
      <c r="T44" s="10">
        <f t="shared" si="12"/>
        <v>4.8160599999999998E-2</v>
      </c>
      <c r="U44" s="10">
        <f t="shared" si="12"/>
        <v>4.71578E-2</v>
      </c>
      <c r="V44" s="10">
        <f t="shared" si="12"/>
        <v>4.2338000000000001E-2</v>
      </c>
      <c r="W44" s="10">
        <f t="shared" si="12"/>
        <v>3.1726000000000004E-2</v>
      </c>
      <c r="X44" s="10">
        <f t="shared" si="12"/>
        <v>3.73500893E-2</v>
      </c>
      <c r="Y44" s="10">
        <f t="shared" si="12"/>
        <v>4.1873999999999995E-2</v>
      </c>
      <c r="Z44" s="10">
        <f t="shared" si="12"/>
        <v>4.6464999999999999E-2</v>
      </c>
      <c r="AA44" s="10">
        <f t="shared" si="12"/>
        <v>4.5229000000000005E-2</v>
      </c>
      <c r="AB44" s="10">
        <f t="shared" si="12"/>
        <v>4.4068999999999997E-2</v>
      </c>
      <c r="AC44" s="10">
        <f t="shared" si="12"/>
        <v>4.4358000000000002E-2</v>
      </c>
      <c r="AD44" s="10">
        <f t="shared" si="12"/>
        <v>4.8434999999999999E-2</v>
      </c>
      <c r="AE44" s="10">
        <f t="shared" si="12"/>
        <v>4.9546E-2</v>
      </c>
      <c r="AF44" s="10">
        <f t="shared" si="12"/>
        <v>5.2553000000000002E-2</v>
      </c>
      <c r="AG44" s="10">
        <f t="shared" si="12"/>
        <v>5.151E-2</v>
      </c>
      <c r="AH44" s="10">
        <f t="shared" si="12"/>
        <v>5.7044999999999998E-2</v>
      </c>
      <c r="AI44" s="27">
        <f t="shared" si="12"/>
        <v>5.0263000000000002E-2</v>
      </c>
      <c r="AJ44" s="27">
        <f t="shared" si="12"/>
        <v>4.6614000000000003E-2</v>
      </c>
      <c r="AK44" s="27">
        <f t="shared" si="12"/>
        <v>4.4836000000000001E-2</v>
      </c>
      <c r="AL44" s="27">
        <f t="shared" si="12"/>
        <v>4.6176000000000002E-2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0.35291069602101105</v>
      </c>
      <c r="F45" s="15">
        <f t="shared" si="13"/>
        <v>0.45474608428141128</v>
      </c>
      <c r="G45" s="15">
        <f t="shared" si="13"/>
        <v>0.28550306618651738</v>
      </c>
      <c r="H45" s="15">
        <f t="shared" si="13"/>
        <v>0.42998638438358677</v>
      </c>
      <c r="I45" s="15">
        <f t="shared" si="13"/>
        <v>-5.7208349765332102E-2</v>
      </c>
      <c r="J45" s="15">
        <f t="shared" si="13"/>
        <v>0.16259697029125106</v>
      </c>
      <c r="K45" s="15">
        <f t="shared" si="13"/>
        <v>0.3098784653333097</v>
      </c>
      <c r="L45" s="15">
        <f t="shared" si="13"/>
        <v>-7.7752803975804516E-2</v>
      </c>
      <c r="M45" s="15">
        <f t="shared" si="13"/>
        <v>-0.14562845411882153</v>
      </c>
      <c r="N45" s="15">
        <f t="shared" si="13"/>
        <v>-0.26906095469332836</v>
      </c>
      <c r="O45" s="15">
        <f t="shared" si="13"/>
        <v>-0.11419489881886005</v>
      </c>
      <c r="P45" s="15">
        <f t="shared" si="13"/>
        <v>0.41668503318973915</v>
      </c>
      <c r="Q45" s="15">
        <f t="shared" si="13"/>
        <v>0.74086878923951938</v>
      </c>
      <c r="R45" s="15">
        <f t="shared" si="13"/>
        <v>0.80435752322587306</v>
      </c>
      <c r="S45" s="20">
        <f t="shared" si="13"/>
        <v>0.88839331300605739</v>
      </c>
      <c r="T45" s="15">
        <f t="shared" si="13"/>
        <v>0.82113103907896989</v>
      </c>
      <c r="U45" s="15">
        <f t="shared" si="13"/>
        <v>0.78321144908240869</v>
      </c>
      <c r="V45" s="15">
        <f t="shared" si="13"/>
        <v>0.60095692189311245</v>
      </c>
      <c r="W45" s="15">
        <f t="shared" si="13"/>
        <v>0.19967781435072257</v>
      </c>
      <c r="X45" s="15">
        <f t="shared" si="13"/>
        <v>0.4123455051764579</v>
      </c>
      <c r="Y45" s="15">
        <f t="shared" si="13"/>
        <v>0.58341135970882385</v>
      </c>
      <c r="Z45" s="15">
        <f t="shared" si="13"/>
        <v>0.757014109683109</v>
      </c>
      <c r="AA45" s="15">
        <f t="shared" si="13"/>
        <v>0.71027636214047885</v>
      </c>
      <c r="AB45" s="15">
        <f t="shared" si="13"/>
        <v>0.66641245667975735</v>
      </c>
      <c r="AC45" s="15">
        <f t="shared" si="13"/>
        <v>0.67734061933333378</v>
      </c>
      <c r="AD45" s="15">
        <f t="shared" si="13"/>
        <v>0.83150712154312678</v>
      </c>
      <c r="AE45" s="15">
        <f t="shared" si="13"/>
        <v>0.87351815513524844</v>
      </c>
      <c r="AF45" s="15">
        <f t="shared" si="13"/>
        <v>0.98722398592868688</v>
      </c>
      <c r="AG45" s="15">
        <f t="shared" si="13"/>
        <v>0.9477842847256418</v>
      </c>
      <c r="AH45" s="15">
        <f t="shared" si="13"/>
        <v>1.1570831784541689</v>
      </c>
      <c r="AI45" s="21">
        <f t="shared" si="13"/>
        <v>0.90063058635536675</v>
      </c>
      <c r="AJ45" s="21">
        <f t="shared" si="13"/>
        <v>0.76264835271211551</v>
      </c>
      <c r="AK45" s="21">
        <f t="shared" si="13"/>
        <v>0.69541557348007921</v>
      </c>
      <c r="AL45" s="21">
        <f t="shared" si="13"/>
        <v>0.7460859470295329</v>
      </c>
    </row>
    <row r="46" spans="1:38" x14ac:dyDescent="0.4">
      <c r="A46" s="16" t="s">
        <v>27</v>
      </c>
      <c r="D46" s="10"/>
      <c r="E46" s="17">
        <f t="shared" ref="E46:AL46" si="14">(E44-D44)/D44</f>
        <v>0.35291069602101105</v>
      </c>
      <c r="F46" s="17">
        <f t="shared" si="14"/>
        <v>7.5271330591075991E-2</v>
      </c>
      <c r="G46" s="17">
        <f t="shared" si="14"/>
        <v>-0.11633852802463013</v>
      </c>
      <c r="H46" s="17">
        <f t="shared" si="14"/>
        <v>0.11239437851026167</v>
      </c>
      <c r="I46" s="17">
        <f t="shared" si="14"/>
        <v>-0.34069886221953793</v>
      </c>
      <c r="J46" s="17">
        <f t="shared" si="14"/>
        <v>0.23314304915818035</v>
      </c>
      <c r="K46" s="17">
        <f t="shared" si="14"/>
        <v>0.12668319185896557</v>
      </c>
      <c r="L46" s="17">
        <f t="shared" si="14"/>
        <v>-0.29592918699558751</v>
      </c>
      <c r="M46" s="17">
        <f t="shared" si="14"/>
        <v>-7.3598109525980365E-2</v>
      </c>
      <c r="N46" s="17">
        <f t="shared" si="14"/>
        <v>-0.14447168935992769</v>
      </c>
      <c r="O46" s="17">
        <f t="shared" si="14"/>
        <v>0.21187273667873763</v>
      </c>
      <c r="P46" s="17">
        <f t="shared" si="14"/>
        <v>0.59931911805511107</v>
      </c>
      <c r="Q46" s="17">
        <f t="shared" si="14"/>
        <v>0.22883262578123226</v>
      </c>
      <c r="R46" s="17">
        <f t="shared" si="14"/>
        <v>3.6469568745665294E-2</v>
      </c>
      <c r="S46" s="17">
        <f t="shared" si="14"/>
        <v>4.6573801864911557E-2</v>
      </c>
      <c r="T46" s="17">
        <f t="shared" si="14"/>
        <v>-3.5618784213981042E-2</v>
      </c>
      <c r="U46" s="17">
        <f t="shared" si="14"/>
        <v>-2.0821999725916997E-2</v>
      </c>
      <c r="V46" s="17">
        <f t="shared" si="14"/>
        <v>-0.10220578568126586</v>
      </c>
      <c r="W46" s="17">
        <f t="shared" si="14"/>
        <v>-0.25064953469696244</v>
      </c>
      <c r="X46" s="17">
        <f t="shared" si="14"/>
        <v>0.17727067074323882</v>
      </c>
      <c r="Y46" s="17">
        <f t="shared" si="14"/>
        <v>0.12112181750526617</v>
      </c>
      <c r="Z46" s="17">
        <f t="shared" si="14"/>
        <v>0.10963843912690466</v>
      </c>
      <c r="AA46" s="17">
        <f t="shared" si="14"/>
        <v>-2.660066716883663E-2</v>
      </c>
      <c r="AB46" s="17">
        <f t="shared" si="14"/>
        <v>-2.5647261712618191E-2</v>
      </c>
      <c r="AC46" s="17">
        <f t="shared" si="14"/>
        <v>6.5578978420205714E-3</v>
      </c>
      <c r="AD46" s="17">
        <f t="shared" si="14"/>
        <v>9.1911267415122344E-2</v>
      </c>
      <c r="AE46" s="17">
        <f t="shared" si="14"/>
        <v>2.2937958088159408E-2</v>
      </c>
      <c r="AF46" s="17">
        <f t="shared" si="14"/>
        <v>6.0691074960642688E-2</v>
      </c>
      <c r="AG46" s="17">
        <f t="shared" si="14"/>
        <v>-1.9846631020113071E-2</v>
      </c>
      <c r="AH46" s="22">
        <f t="shared" si="14"/>
        <v>0.10745486313337213</v>
      </c>
      <c r="AI46" s="23">
        <f t="shared" si="14"/>
        <v>-0.11888859672188618</v>
      </c>
      <c r="AJ46" s="23">
        <f t="shared" si="14"/>
        <v>-7.2598133816127161E-2</v>
      </c>
      <c r="AK46" s="23">
        <f t="shared" si="14"/>
        <v>-3.8143047153215807E-2</v>
      </c>
      <c r="AL46" s="23">
        <f t="shared" si="14"/>
        <v>2.9886698188955323E-2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1.68E-6</v>
      </c>
      <c r="E48" s="2">
        <v>2.21E-6</v>
      </c>
      <c r="F48" s="2">
        <v>9.9099999999999991E-7</v>
      </c>
      <c r="G48" s="2">
        <v>6.8599999999999998E-7</v>
      </c>
      <c r="H48" s="2">
        <v>6.0999999999999998E-7</v>
      </c>
      <c r="I48" s="2">
        <v>5.3399999999999999E-7</v>
      </c>
      <c r="J48" s="2">
        <v>3.8099999999999998E-7</v>
      </c>
      <c r="K48" s="2">
        <v>3.0400000000000002E-7</v>
      </c>
      <c r="L48" s="2">
        <v>2.2700000000000001E-7</v>
      </c>
      <c r="M48" s="2">
        <v>2.2600000000000001E-7</v>
      </c>
      <c r="N48" s="2">
        <v>3.0000000000000001E-5</v>
      </c>
      <c r="O48" s="2">
        <v>1.6500000000000001E-5</v>
      </c>
      <c r="P48" s="2">
        <v>6.8499999999999996E-6</v>
      </c>
      <c r="Q48" s="2">
        <v>8.2300000000000008E-6</v>
      </c>
      <c r="R48" s="2">
        <v>1.7100000000000001E-8</v>
      </c>
      <c r="S48" s="2">
        <v>3.7699999999999999E-6</v>
      </c>
      <c r="T48" s="2">
        <v>2.4600000000000002E-5</v>
      </c>
      <c r="U48" s="2">
        <v>3.1200000000000002E-6</v>
      </c>
      <c r="V48" s="2">
        <v>0</v>
      </c>
      <c r="W48" s="2">
        <v>2.0000000000000002E-5</v>
      </c>
      <c r="X48" s="2">
        <v>8.9299999999999999E-8</v>
      </c>
      <c r="Y48" s="2">
        <v>0</v>
      </c>
      <c r="Z48" s="2">
        <v>0</v>
      </c>
      <c r="AA48" s="2">
        <v>0</v>
      </c>
      <c r="AB48" s="2">
        <v>0</v>
      </c>
      <c r="AC48" s="2">
        <v>6.6E-4</v>
      </c>
      <c r="AD48" s="2">
        <v>1.1299999999999999E-3</v>
      </c>
      <c r="AE48" s="2">
        <v>6.0800000000000003E-3</v>
      </c>
      <c r="AF48" s="2">
        <v>4.5900000000000003E-3</v>
      </c>
      <c r="AG48" s="2">
        <v>4.5100000000000001E-3</v>
      </c>
      <c r="AH48" s="2">
        <v>4.45E-3</v>
      </c>
      <c r="AI48" s="28">
        <v>4.5399999999999998E-3</v>
      </c>
      <c r="AJ48" s="2">
        <v>4.47E-3</v>
      </c>
      <c r="AK48" s="2">
        <v>4.62E-3</v>
      </c>
      <c r="AL48" s="2">
        <v>4.45E-3</v>
      </c>
    </row>
    <row r="49" spans="1:38" x14ac:dyDescent="0.4">
      <c r="A49" s="2" t="s">
        <v>49</v>
      </c>
      <c r="B49" s="2" t="s">
        <v>50</v>
      </c>
      <c r="D49" s="2">
        <v>3.1699999999999998E-5</v>
      </c>
      <c r="E49" s="2">
        <v>4.21E-5</v>
      </c>
      <c r="F49" s="2">
        <v>3.1399999999999998E-5</v>
      </c>
      <c r="G49" s="2">
        <v>2.2920000000000002E-3</v>
      </c>
      <c r="H49" s="2">
        <v>9.0840000000000001E-3</v>
      </c>
      <c r="I49" s="2">
        <v>6.8329999999999997E-3</v>
      </c>
      <c r="J49" s="2">
        <v>1.2482E-2</v>
      </c>
      <c r="K49" s="2">
        <v>1.7760999999999999E-2</v>
      </c>
      <c r="L49" s="2">
        <v>4.542E-3</v>
      </c>
      <c r="M49" s="2">
        <v>4.542E-3</v>
      </c>
      <c r="N49" s="2">
        <v>1.585E-3</v>
      </c>
      <c r="O49" s="2">
        <v>3.0299999999999999E-4</v>
      </c>
      <c r="P49" s="2">
        <v>2.5500000000000002E-4</v>
      </c>
      <c r="Q49" s="2">
        <v>7.3800000000000005E-5</v>
      </c>
      <c r="R49" s="2">
        <v>0</v>
      </c>
      <c r="S49" s="2">
        <v>3.6100000000000002E-6</v>
      </c>
      <c r="T49" s="2">
        <v>0</v>
      </c>
      <c r="U49" s="2">
        <v>9.6800000000000005E-6</v>
      </c>
      <c r="V49" s="2">
        <v>0</v>
      </c>
      <c r="W49" s="2">
        <v>8.4999999999999995E-4</v>
      </c>
      <c r="X49" s="2">
        <v>1.2800000000000001E-3</v>
      </c>
      <c r="Y49" s="2">
        <v>1.4E-3</v>
      </c>
      <c r="Z49" s="2">
        <v>8.5999999999999998E-4</v>
      </c>
      <c r="AA49" s="2">
        <v>2.1700000000000001E-3</v>
      </c>
      <c r="AB49" s="2">
        <v>2.1900000000000001E-3</v>
      </c>
      <c r="AC49" s="2">
        <v>1.6100000000000001E-3</v>
      </c>
      <c r="AD49" s="2">
        <v>1.9499999999999999E-3</v>
      </c>
      <c r="AE49" s="2">
        <v>2.5799999999999998E-3</v>
      </c>
      <c r="AF49" s="2">
        <v>7.9699999999999997E-3</v>
      </c>
      <c r="AG49" s="2">
        <v>8.0300000000000007E-3</v>
      </c>
      <c r="AH49" s="2">
        <v>7.8399999999999997E-3</v>
      </c>
      <c r="AI49" s="28">
        <v>7.8899999999999994E-3</v>
      </c>
      <c r="AJ49" s="2">
        <v>8.1300000000000001E-3</v>
      </c>
      <c r="AK49" s="2">
        <v>8.2900000000000005E-3</v>
      </c>
      <c r="AL49" s="2">
        <v>8.4499999999999992E-3</v>
      </c>
    </row>
    <row r="50" spans="1:38" x14ac:dyDescent="0.4">
      <c r="A50" s="2" t="s">
        <v>51</v>
      </c>
      <c r="B50" s="2" t="s">
        <v>52</v>
      </c>
      <c r="D50" s="2">
        <v>3.9205361599999999E-4</v>
      </c>
      <c r="E50" s="2">
        <v>5.1099999999999995E-4</v>
      </c>
      <c r="F50" s="2">
        <v>3.7500000000000001E-4</v>
      </c>
      <c r="G50" s="2">
        <v>6.9499999999999998E-4</v>
      </c>
      <c r="H50" s="2">
        <v>4.7899999999999999E-4</v>
      </c>
      <c r="I50" s="2">
        <v>5.8500000000000002E-4</v>
      </c>
      <c r="J50" s="2">
        <v>7.9100000000000004E-4</v>
      </c>
      <c r="K50" s="2">
        <v>8.2899999999999998E-4</v>
      </c>
      <c r="L50" s="2">
        <v>9.5799999999999998E-4</v>
      </c>
      <c r="M50" s="2">
        <v>6.11E-4</v>
      </c>
      <c r="N50" s="2">
        <v>7.8700000000000005E-4</v>
      </c>
      <c r="O50" s="2">
        <v>4.3899999999999999E-4</v>
      </c>
      <c r="P50" s="2">
        <v>5.0799999999999999E-4</v>
      </c>
      <c r="Q50" s="2">
        <v>7.2599999999999997E-4</v>
      </c>
      <c r="R50" s="2">
        <v>1.1299999999999999E-3</v>
      </c>
      <c r="S50" s="2">
        <v>2.983E-3</v>
      </c>
      <c r="T50" s="2">
        <v>1.459E-3</v>
      </c>
      <c r="U50" s="2">
        <v>9.6100000000000005E-4</v>
      </c>
      <c r="V50" s="2">
        <v>1.026E-3</v>
      </c>
      <c r="W50" s="2">
        <v>7.8799999999999996E-4</v>
      </c>
      <c r="X50" s="2">
        <v>9.3899999999999995E-4</v>
      </c>
      <c r="Y50" s="2">
        <v>8.8999999999999995E-4</v>
      </c>
      <c r="Z50" s="2">
        <v>6.3900000000000003E-4</v>
      </c>
      <c r="AA50" s="2">
        <v>1.9400000000000001E-3</v>
      </c>
      <c r="AB50" s="2">
        <v>5.6210000000000001E-3</v>
      </c>
      <c r="AC50" s="2">
        <v>6.8479999999999999E-3</v>
      </c>
      <c r="AD50" s="2">
        <v>6.6490000000000004E-3</v>
      </c>
      <c r="AE50" s="2">
        <v>6.4999999999999997E-3</v>
      </c>
      <c r="AF50" s="2">
        <v>5.078E-3</v>
      </c>
      <c r="AG50" s="2">
        <v>4.2259999999999997E-3</v>
      </c>
      <c r="AH50" s="2">
        <v>5.868E-3</v>
      </c>
      <c r="AI50" s="28">
        <v>6.5659999999999998E-3</v>
      </c>
      <c r="AJ50" s="2">
        <v>6.025E-3</v>
      </c>
      <c r="AK50" s="2">
        <v>6.1460000000000004E-3</v>
      </c>
      <c r="AL50" s="2">
        <v>6.8669999999999998E-3</v>
      </c>
    </row>
    <row r="51" spans="1:38" x14ac:dyDescent="0.4">
      <c r="A51" s="2" t="s">
        <v>53</v>
      </c>
      <c r="B51" s="2" t="s">
        <v>54</v>
      </c>
      <c r="D51" s="2">
        <v>1.0768E-2</v>
      </c>
      <c r="E51" s="2">
        <v>1.9365E-2</v>
      </c>
      <c r="F51" s="2">
        <v>2.2235000000000001E-2</v>
      </c>
      <c r="G51" s="2">
        <v>2.0767000000000001E-2</v>
      </c>
      <c r="H51" s="2">
        <v>1.7062000000000001E-2</v>
      </c>
      <c r="I51" s="2">
        <v>7.8709999999999995E-3</v>
      </c>
      <c r="J51" s="2">
        <v>6.483E-3</v>
      </c>
      <c r="K51" s="2">
        <v>4.1970000000000002E-3</v>
      </c>
      <c r="L51" s="2">
        <v>4.457E-3</v>
      </c>
      <c r="M51" s="2">
        <v>5.1669999999999997E-3</v>
      </c>
      <c r="N51" s="2">
        <v>4.5869999999999999E-3</v>
      </c>
      <c r="O51" s="2">
        <v>4.5519999999999996E-3</v>
      </c>
      <c r="P51" s="2">
        <v>6.2830000000000004E-3</v>
      </c>
      <c r="Q51" s="2">
        <v>9.2800000000000001E-3</v>
      </c>
      <c r="R51" s="2">
        <v>9.1819999999999992E-3</v>
      </c>
      <c r="S51" s="2">
        <v>1.1016E-2</v>
      </c>
      <c r="T51" s="2">
        <v>1.2409999999999999E-2</v>
      </c>
      <c r="U51" s="2">
        <v>1.3002E-2</v>
      </c>
      <c r="V51" s="2">
        <v>1.1389E-2</v>
      </c>
      <c r="W51" s="2">
        <v>6.8320000000000004E-3</v>
      </c>
      <c r="X51" s="2">
        <v>9.1789999999999997E-3</v>
      </c>
      <c r="Y51" s="2">
        <v>1.4208E-2</v>
      </c>
      <c r="Z51" s="2">
        <v>1.4661E-2</v>
      </c>
      <c r="AA51" s="2">
        <v>1.3833E-2</v>
      </c>
      <c r="AB51" s="2">
        <v>1.3188E-2</v>
      </c>
      <c r="AC51" s="2">
        <v>1.0444E-2</v>
      </c>
      <c r="AD51" s="2">
        <v>1.2064E-2</v>
      </c>
      <c r="AE51" s="2">
        <v>9.6760000000000006E-3</v>
      </c>
      <c r="AF51" s="2">
        <v>1.1745E-2</v>
      </c>
      <c r="AG51" s="2">
        <v>1.0776000000000001E-2</v>
      </c>
      <c r="AH51" s="2">
        <v>1.0359999999999999E-2</v>
      </c>
      <c r="AI51" s="28">
        <v>1.1339999999999999E-2</v>
      </c>
      <c r="AJ51" s="2">
        <v>8.8009999999999998E-3</v>
      </c>
      <c r="AK51" s="2">
        <v>7.7809999999999997E-3</v>
      </c>
      <c r="AL51" s="2">
        <v>8.6610000000000003E-3</v>
      </c>
    </row>
    <row r="52" spans="1:38" x14ac:dyDescent="0.4">
      <c r="A52" s="2" t="s">
        <v>55</v>
      </c>
      <c r="B52" s="2" t="s">
        <v>56</v>
      </c>
      <c r="D52" s="2">
        <v>1.5252E-2</v>
      </c>
      <c r="E52" s="2">
        <v>1.5858000000000001E-2</v>
      </c>
      <c r="F52" s="2">
        <v>1.5828999999999999E-2</v>
      </c>
      <c r="G52" s="2">
        <v>1.0241E-2</v>
      </c>
      <c r="H52" s="2">
        <v>1.1191E-2</v>
      </c>
      <c r="I52" s="2">
        <v>9.6430000000000005E-3</v>
      </c>
      <c r="J52" s="2">
        <v>1.0989000000000001E-2</v>
      </c>
      <c r="K52" s="2">
        <v>1.1853000000000001E-2</v>
      </c>
      <c r="L52" s="2">
        <v>1.4432E-2</v>
      </c>
      <c r="M52" s="2">
        <v>1.2274E-2</v>
      </c>
      <c r="N52" s="2">
        <v>1.2341E-2</v>
      </c>
      <c r="O52" s="2">
        <v>1.8114999999999999E-2</v>
      </c>
      <c r="P52" s="2">
        <v>3.0412000000000002E-2</v>
      </c>
      <c r="Q52" s="2">
        <v>3.5950000000000003E-2</v>
      </c>
      <c r="R52" s="2">
        <v>3.7405000000000001E-2</v>
      </c>
      <c r="S52" s="2">
        <v>3.5933E-2</v>
      </c>
      <c r="T52" s="2">
        <v>3.4266999999999999E-2</v>
      </c>
      <c r="U52" s="2">
        <v>3.3182000000000003E-2</v>
      </c>
      <c r="V52" s="2">
        <v>2.9923000000000002E-2</v>
      </c>
      <c r="W52" s="2">
        <v>2.3236E-2</v>
      </c>
      <c r="X52" s="2">
        <v>2.5951999999999999E-2</v>
      </c>
      <c r="Y52" s="2">
        <v>2.5375999999999999E-2</v>
      </c>
      <c r="Z52" s="2">
        <v>3.0304999999999999E-2</v>
      </c>
      <c r="AA52" s="2">
        <v>2.7286000000000001E-2</v>
      </c>
      <c r="AB52" s="2">
        <v>2.307E-2</v>
      </c>
      <c r="AC52" s="2">
        <v>2.4795999999999999E-2</v>
      </c>
      <c r="AD52" s="2">
        <v>2.6641999999999999E-2</v>
      </c>
      <c r="AE52" s="2">
        <v>2.4709999999999999E-2</v>
      </c>
      <c r="AF52" s="2">
        <v>2.317E-2</v>
      </c>
      <c r="AG52" s="2">
        <v>2.3968E-2</v>
      </c>
      <c r="AH52" s="2">
        <v>2.8527E-2</v>
      </c>
      <c r="AI52" s="28">
        <v>1.9927E-2</v>
      </c>
      <c r="AJ52" s="2">
        <v>1.9188E-2</v>
      </c>
      <c r="AK52" s="2">
        <v>1.7999000000000001E-2</v>
      </c>
      <c r="AL52" s="2">
        <v>1.7748E-2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5.0025979999999999</v>
      </c>
      <c r="E55" s="10">
        <f t="shared" si="15"/>
        <v>5.2190510000000003</v>
      </c>
      <c r="F55" s="10">
        <f t="shared" si="15"/>
        <v>2.218788</v>
      </c>
      <c r="G55" s="10">
        <f t="shared" si="15"/>
        <v>2.6803050000000002</v>
      </c>
      <c r="H55" s="10">
        <f t="shared" si="15"/>
        <v>2.3893490000000002</v>
      </c>
      <c r="I55" s="10">
        <f t="shared" si="15"/>
        <v>2.2835019999999999</v>
      </c>
      <c r="J55" s="10">
        <f t="shared" si="15"/>
        <v>2.6165060000000002</v>
      </c>
      <c r="K55" s="10">
        <f t="shared" si="15"/>
        <v>2.6977519999999999</v>
      </c>
      <c r="L55" s="10">
        <f t="shared" si="15"/>
        <v>2.576384</v>
      </c>
      <c r="M55" s="10">
        <f t="shared" si="15"/>
        <v>2.6896800000000001</v>
      </c>
      <c r="N55" s="10">
        <f t="shared" si="15"/>
        <v>2.6707010000000002</v>
      </c>
      <c r="O55" s="10">
        <f t="shared" si="15"/>
        <v>2.7270859999999999</v>
      </c>
      <c r="P55" s="10">
        <f t="shared" si="15"/>
        <v>2.7472439999999998</v>
      </c>
      <c r="Q55" s="10">
        <f t="shared" si="15"/>
        <v>2.8308430000000002</v>
      </c>
      <c r="R55" s="10">
        <f t="shared" si="15"/>
        <v>2.8434710000000001</v>
      </c>
      <c r="S55" s="10">
        <f t="shared" si="15"/>
        <v>2.9482870000000001</v>
      </c>
      <c r="T55" s="10">
        <f t="shared" si="15"/>
        <v>3.081763</v>
      </c>
      <c r="U55" s="10">
        <f t="shared" si="15"/>
        <v>2.9621050000000002</v>
      </c>
      <c r="V55" s="10">
        <f t="shared" si="15"/>
        <v>3.0178600000000002</v>
      </c>
      <c r="W55" s="10">
        <f t="shared" si="15"/>
        <v>2.9685169999999999</v>
      </c>
      <c r="X55" s="10">
        <f t="shared" si="15"/>
        <v>3.0350799999999998</v>
      </c>
      <c r="Y55" s="10">
        <f t="shared" si="15"/>
        <v>2.9354330000000002</v>
      </c>
      <c r="Z55" s="10">
        <f t="shared" si="15"/>
        <v>2.8842469999999998</v>
      </c>
      <c r="AA55" s="10">
        <f t="shared" si="15"/>
        <v>2.7773150000000002</v>
      </c>
      <c r="AB55" s="10">
        <f t="shared" si="15"/>
        <v>2.5082680000000002</v>
      </c>
      <c r="AC55" s="10">
        <f t="shared" si="15"/>
        <v>2.3059590000000001</v>
      </c>
      <c r="AD55" s="10">
        <f t="shared" si="15"/>
        <v>2.2445219999999999</v>
      </c>
      <c r="AE55" s="10">
        <f t="shared" si="15"/>
        <v>2.2221310000000001</v>
      </c>
      <c r="AF55" s="10">
        <f t="shared" si="15"/>
        <v>2.2038120000000001</v>
      </c>
      <c r="AG55" s="10">
        <f t="shared" si="15"/>
        <v>2.016775</v>
      </c>
      <c r="AH55" s="10">
        <f t="shared" si="15"/>
        <v>1.8751100000000001</v>
      </c>
      <c r="AI55" s="27">
        <f t="shared" si="15"/>
        <v>1.9160870000000001</v>
      </c>
      <c r="AJ55" s="27">
        <f t="shared" si="15"/>
        <v>1.791471</v>
      </c>
      <c r="AK55" s="27">
        <f t="shared" si="15"/>
        <v>1.4828840000000001</v>
      </c>
      <c r="AL55" s="27">
        <f t="shared" si="15"/>
        <v>1.44878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4.3268117885946554E-2</v>
      </c>
      <c r="F56" s="15">
        <f t="shared" si="16"/>
        <v>-0.55647285670365676</v>
      </c>
      <c r="G56" s="15">
        <f t="shared" si="16"/>
        <v>-0.46421739264278278</v>
      </c>
      <c r="H56" s="15">
        <f t="shared" si="16"/>
        <v>-0.52237837219780603</v>
      </c>
      <c r="I56" s="15">
        <f t="shared" si="16"/>
        <v>-0.54353677829000047</v>
      </c>
      <c r="J56" s="15">
        <f t="shared" si="16"/>
        <v>-0.47697056609385757</v>
      </c>
      <c r="K56" s="15">
        <f t="shared" si="16"/>
        <v>-0.46072980479342934</v>
      </c>
      <c r="L56" s="15">
        <f t="shared" si="16"/>
        <v>-0.48499079878095341</v>
      </c>
      <c r="M56" s="15">
        <f t="shared" si="16"/>
        <v>-0.46234336638682538</v>
      </c>
      <c r="N56" s="15">
        <f t="shared" si="16"/>
        <v>-0.466137195113419</v>
      </c>
      <c r="O56" s="15">
        <f t="shared" si="16"/>
        <v>-0.45486605159958887</v>
      </c>
      <c r="P56" s="15">
        <f t="shared" si="16"/>
        <v>-0.450836545331046</v>
      </c>
      <c r="Q56" s="15">
        <f t="shared" si="16"/>
        <v>-0.43412542842738905</v>
      </c>
      <c r="R56" s="15">
        <f t="shared" si="16"/>
        <v>-0.43160114004763123</v>
      </c>
      <c r="S56" s="20">
        <f>(S55-$D55)/$D55</f>
        <v>-0.41064882686955856</v>
      </c>
      <c r="T56" s="15">
        <f t="shared" ref="T56:AL56" si="17">(T55-$D55)/$D55</f>
        <v>-0.38396749049194034</v>
      </c>
      <c r="U56" s="15">
        <f t="shared" si="17"/>
        <v>-0.40788666209037777</v>
      </c>
      <c r="V56" s="15">
        <f t="shared" si="17"/>
        <v>-0.39674145314094789</v>
      </c>
      <c r="W56" s="15">
        <f t="shared" si="17"/>
        <v>-0.40660492807936999</v>
      </c>
      <c r="X56" s="15">
        <f t="shared" si="17"/>
        <v>-0.39329924171400543</v>
      </c>
      <c r="Y56" s="15">
        <f t="shared" si="17"/>
        <v>-0.41321829177559333</v>
      </c>
      <c r="Z56" s="15">
        <f t="shared" si="17"/>
        <v>-0.42345017528891993</v>
      </c>
      <c r="AA56" s="15">
        <f t="shared" si="17"/>
        <v>-0.44482546868647044</v>
      </c>
      <c r="AB56" s="15">
        <f t="shared" si="17"/>
        <v>-0.49860692384237149</v>
      </c>
      <c r="AC56" s="15">
        <f t="shared" si="17"/>
        <v>-0.53904771080946334</v>
      </c>
      <c r="AD56" s="15">
        <f t="shared" si="17"/>
        <v>-0.55132872959210399</v>
      </c>
      <c r="AE56" s="15">
        <f t="shared" si="17"/>
        <v>-0.55580460392779907</v>
      </c>
      <c r="AF56" s="15">
        <f t="shared" si="17"/>
        <v>-0.5594665012059733</v>
      </c>
      <c r="AG56" s="15">
        <f t="shared" si="17"/>
        <v>-0.59685447441509387</v>
      </c>
      <c r="AH56" s="15">
        <f t="shared" si="17"/>
        <v>-0.62517276023378243</v>
      </c>
      <c r="AI56" s="21">
        <f t="shared" si="17"/>
        <v>-0.61698161635214344</v>
      </c>
      <c r="AJ56" s="21">
        <f t="shared" si="17"/>
        <v>-0.64189187298279815</v>
      </c>
      <c r="AK56" s="21">
        <f t="shared" si="17"/>
        <v>-0.703577221275825</v>
      </c>
      <c r="AL56" s="21">
        <f t="shared" si="17"/>
        <v>-0.71039447902869668</v>
      </c>
    </row>
    <row r="57" spans="1:38" x14ac:dyDescent="0.4">
      <c r="A57" s="16" t="s">
        <v>27</v>
      </c>
      <c r="D57" s="10"/>
      <c r="E57" s="17">
        <f t="shared" ref="E57:AL57" si="18">(E55-D55)/D55</f>
        <v>4.3268117885946554E-2</v>
      </c>
      <c r="F57" s="17">
        <f t="shared" si="18"/>
        <v>-0.57486753817887581</v>
      </c>
      <c r="G57" s="17">
        <f t="shared" si="18"/>
        <v>0.20800409953542212</v>
      </c>
      <c r="H57" s="17">
        <f t="shared" si="18"/>
        <v>-0.10855331762616567</v>
      </c>
      <c r="I57" s="17">
        <f t="shared" si="18"/>
        <v>-4.4299514219145145E-2</v>
      </c>
      <c r="J57" s="17">
        <f t="shared" si="18"/>
        <v>0.1458303955941358</v>
      </c>
      <c r="K57" s="17">
        <f t="shared" si="18"/>
        <v>3.1051333343015342E-2</v>
      </c>
      <c r="L57" s="17">
        <f t="shared" si="18"/>
        <v>-4.4988568259795532E-2</v>
      </c>
      <c r="M57" s="17">
        <f t="shared" si="18"/>
        <v>4.3974811208267114E-2</v>
      </c>
      <c r="N57" s="17">
        <f t="shared" si="18"/>
        <v>-7.0562297373664732E-3</v>
      </c>
      <c r="O57" s="17">
        <f t="shared" si="18"/>
        <v>2.1112434525616938E-2</v>
      </c>
      <c r="P57" s="17">
        <f t="shared" si="18"/>
        <v>7.3917727567080387E-3</v>
      </c>
      <c r="Q57" s="17">
        <f t="shared" si="18"/>
        <v>3.0430132889543278E-2</v>
      </c>
      <c r="R57" s="17">
        <f t="shared" si="18"/>
        <v>4.4608620117752417E-3</v>
      </c>
      <c r="S57" s="17">
        <f t="shared" si="18"/>
        <v>3.6861990152176692E-2</v>
      </c>
      <c r="T57" s="17">
        <f t="shared" si="18"/>
        <v>4.5272390374478444E-2</v>
      </c>
      <c r="U57" s="17">
        <f t="shared" si="18"/>
        <v>-3.8827774880806805E-2</v>
      </c>
      <c r="V57" s="17">
        <f t="shared" si="18"/>
        <v>1.8822762866272463E-2</v>
      </c>
      <c r="W57" s="17">
        <f t="shared" si="18"/>
        <v>-1.6350327715666187E-2</v>
      </c>
      <c r="X57" s="17">
        <f t="shared" si="18"/>
        <v>2.2422980902585342E-2</v>
      </c>
      <c r="Y57" s="17">
        <f t="shared" si="18"/>
        <v>-3.2831754022958078E-2</v>
      </c>
      <c r="Z57" s="17">
        <f t="shared" si="18"/>
        <v>-1.7437291193496973E-2</v>
      </c>
      <c r="AA57" s="17">
        <f t="shared" si="18"/>
        <v>-3.7074494660131255E-2</v>
      </c>
      <c r="AB57" s="17">
        <f t="shared" si="18"/>
        <v>-9.6873059051638011E-2</v>
      </c>
      <c r="AC57" s="17">
        <f t="shared" si="18"/>
        <v>-8.0656851660189446E-2</v>
      </c>
      <c r="AD57" s="17">
        <f t="shared" si="18"/>
        <v>-2.6642711340487919E-2</v>
      </c>
      <c r="AE57" s="17">
        <f t="shared" si="18"/>
        <v>-9.9758434089751973E-3</v>
      </c>
      <c r="AF57" s="17">
        <f t="shared" si="18"/>
        <v>-8.2438884116192851E-3</v>
      </c>
      <c r="AG57" s="17">
        <f t="shared" si="18"/>
        <v>-8.4869762030518076E-2</v>
      </c>
      <c r="AH57" s="22">
        <f t="shared" si="18"/>
        <v>-7.0243334035774901E-2</v>
      </c>
      <c r="AI57" s="23">
        <f t="shared" si="18"/>
        <v>2.1853117950413597E-2</v>
      </c>
      <c r="AJ57" s="23">
        <f t="shared" si="18"/>
        <v>-6.5036712842370961E-2</v>
      </c>
      <c r="AK57" s="23">
        <f t="shared" si="18"/>
        <v>-0.17225341632658298</v>
      </c>
      <c r="AL57" s="23">
        <f t="shared" si="18"/>
        <v>-2.2998427388791119E-2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5.0025979999999999</v>
      </c>
      <c r="E59" s="2">
        <v>5.2190510000000003</v>
      </c>
      <c r="F59" s="2">
        <v>2.218788</v>
      </c>
      <c r="G59" s="2">
        <v>2.6803050000000002</v>
      </c>
      <c r="H59" s="2">
        <v>2.3893490000000002</v>
      </c>
      <c r="I59" s="2">
        <v>2.2835019999999999</v>
      </c>
      <c r="J59" s="2">
        <v>2.6165060000000002</v>
      </c>
      <c r="K59" s="2">
        <v>2.6977519999999999</v>
      </c>
      <c r="L59" s="2">
        <v>2.576384</v>
      </c>
      <c r="M59" s="2">
        <v>2.6896800000000001</v>
      </c>
      <c r="N59" s="2">
        <v>2.6707010000000002</v>
      </c>
      <c r="O59" s="2">
        <v>2.7270859999999999</v>
      </c>
      <c r="P59" s="2">
        <v>2.7472439999999998</v>
      </c>
      <c r="Q59" s="2">
        <v>2.8308430000000002</v>
      </c>
      <c r="R59" s="2">
        <v>2.8434710000000001</v>
      </c>
      <c r="S59" s="2">
        <v>2.9482870000000001</v>
      </c>
      <c r="T59" s="2">
        <v>3.081763</v>
      </c>
      <c r="U59" s="2">
        <v>2.9621050000000002</v>
      </c>
      <c r="V59" s="2">
        <v>3.0178600000000002</v>
      </c>
      <c r="W59" s="2">
        <v>2.9685169999999999</v>
      </c>
      <c r="X59" s="2">
        <v>3.0350799999999998</v>
      </c>
      <c r="Y59" s="2">
        <v>2.9354330000000002</v>
      </c>
      <c r="Z59" s="2">
        <v>2.8842469999999998</v>
      </c>
      <c r="AA59" s="2">
        <v>2.7773150000000002</v>
      </c>
      <c r="AB59" s="2">
        <v>2.5082680000000002</v>
      </c>
      <c r="AC59" s="2">
        <v>2.3059590000000001</v>
      </c>
      <c r="AD59" s="2">
        <v>2.2445219999999999</v>
      </c>
      <c r="AE59" s="2">
        <v>2.2221310000000001</v>
      </c>
      <c r="AF59" s="2">
        <v>2.2038120000000001</v>
      </c>
      <c r="AG59" s="2">
        <v>2.016775</v>
      </c>
      <c r="AH59" s="2">
        <v>1.8751100000000001</v>
      </c>
      <c r="AI59" s="28">
        <v>1.9160870000000001</v>
      </c>
      <c r="AJ59" s="2">
        <v>1.791471</v>
      </c>
      <c r="AK59" s="2">
        <v>1.4828840000000001</v>
      </c>
      <c r="AL59" s="2">
        <v>1.44878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0.61415699999999995</v>
      </c>
      <c r="E62" s="10">
        <f t="shared" si="19"/>
        <v>0.72527699999999995</v>
      </c>
      <c r="F62" s="10">
        <f t="shared" si="19"/>
        <v>0.38921499999999998</v>
      </c>
      <c r="G62" s="10">
        <f t="shared" si="19"/>
        <v>0.37834099999999998</v>
      </c>
      <c r="H62" s="10">
        <f t="shared" si="19"/>
        <v>0.36308200000000002</v>
      </c>
      <c r="I62" s="10">
        <f t="shared" si="19"/>
        <v>0.331731</v>
      </c>
      <c r="J62" s="10">
        <f t="shared" si="19"/>
        <v>0.25680799999999998</v>
      </c>
      <c r="K62" s="10">
        <f t="shared" si="19"/>
        <v>0.17378199999999999</v>
      </c>
      <c r="L62" s="10">
        <f t="shared" si="19"/>
        <v>0.16996900000000001</v>
      </c>
      <c r="M62" s="10">
        <f t="shared" si="19"/>
        <v>0.126</v>
      </c>
      <c r="N62" s="10">
        <f t="shared" si="19"/>
        <v>8.8283E-2</v>
      </c>
      <c r="O62" s="10">
        <f t="shared" si="19"/>
        <v>7.2501999999999997E-2</v>
      </c>
      <c r="P62" s="10">
        <f t="shared" si="19"/>
        <v>8.0513000000000001E-2</v>
      </c>
      <c r="Q62" s="10">
        <f t="shared" si="19"/>
        <v>7.6361999999999999E-2</v>
      </c>
      <c r="R62" s="10">
        <f t="shared" si="19"/>
        <v>7.1163000000000004E-2</v>
      </c>
      <c r="S62" s="10">
        <f t="shared" si="19"/>
        <v>7.7420000000000003E-2</v>
      </c>
      <c r="T62" s="10">
        <f t="shared" si="19"/>
        <v>9.7838999999999995E-2</v>
      </c>
      <c r="U62" s="10">
        <f t="shared" si="19"/>
        <v>7.3580000000000007E-2</v>
      </c>
      <c r="V62" s="10">
        <f t="shared" si="19"/>
        <v>5.5435999999999999E-2</v>
      </c>
      <c r="W62" s="10">
        <f t="shared" si="19"/>
        <v>6.3905000000000003E-2</v>
      </c>
      <c r="X62" s="10">
        <f t="shared" si="19"/>
        <v>6.3592999999999997E-2</v>
      </c>
      <c r="Y62" s="10">
        <f t="shared" si="19"/>
        <v>7.1814000000000003E-2</v>
      </c>
      <c r="Z62" s="10">
        <f t="shared" si="19"/>
        <v>4.9887000000000001E-2</v>
      </c>
      <c r="AA62" s="10">
        <f t="shared" si="19"/>
        <v>5.7154000000000003E-2</v>
      </c>
      <c r="AB62" s="10">
        <f t="shared" si="19"/>
        <v>4.9618000000000002E-2</v>
      </c>
      <c r="AC62" s="10">
        <f t="shared" si="19"/>
        <v>4.1258000000000003E-2</v>
      </c>
      <c r="AD62" s="10">
        <f t="shared" si="19"/>
        <v>4.5700999999999999E-2</v>
      </c>
      <c r="AE62" s="10">
        <f t="shared" si="19"/>
        <v>4.4075999999999997E-2</v>
      </c>
      <c r="AF62" s="10">
        <f t="shared" si="19"/>
        <v>4.6254999999999998E-2</v>
      </c>
      <c r="AG62" s="10">
        <f t="shared" si="19"/>
        <v>3.7208999999999999E-2</v>
      </c>
      <c r="AH62" s="10">
        <f t="shared" si="19"/>
        <v>2.8568E-2</v>
      </c>
      <c r="AI62" s="27">
        <f t="shared" si="19"/>
        <v>3.1023999999999999E-2</v>
      </c>
      <c r="AJ62" s="27">
        <f t="shared" si="19"/>
        <v>2.8164999999999999E-2</v>
      </c>
      <c r="AK62" s="27">
        <f t="shared" si="19"/>
        <v>2.2481999999999999E-2</v>
      </c>
      <c r="AL62" s="27">
        <f t="shared" si="19"/>
        <v>1.7173999999999998E-2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0.18093093459815651</v>
      </c>
      <c r="F63" s="15">
        <f t="shared" si="20"/>
        <v>-0.36626139570175054</v>
      </c>
      <c r="G63" s="15">
        <f t="shared" si="20"/>
        <v>-0.38396696610150172</v>
      </c>
      <c r="H63" s="15">
        <f t="shared" si="20"/>
        <v>-0.40881240464571755</v>
      </c>
      <c r="I63" s="15">
        <f t="shared" si="20"/>
        <v>-0.45985961244437495</v>
      </c>
      <c r="J63" s="15">
        <f t="shared" si="20"/>
        <v>-0.58185284870155352</v>
      </c>
      <c r="K63" s="15">
        <f t="shared" si="20"/>
        <v>-0.71703977973059008</v>
      </c>
      <c r="L63" s="15">
        <f t="shared" si="20"/>
        <v>-0.72324828993237877</v>
      </c>
      <c r="M63" s="15">
        <f t="shared" si="20"/>
        <v>-0.79484073290705792</v>
      </c>
      <c r="N63" s="15">
        <f t="shared" si="20"/>
        <v>-0.85625336843836342</v>
      </c>
      <c r="O63" s="15">
        <f t="shared" si="20"/>
        <v>-0.88194875251767879</v>
      </c>
      <c r="P63" s="15">
        <f t="shared" si="20"/>
        <v>-0.86890485657576166</v>
      </c>
      <c r="Q63" s="15">
        <f t="shared" si="20"/>
        <v>-0.87566371465276782</v>
      </c>
      <c r="R63" s="15">
        <f t="shared" si="20"/>
        <v>-0.88412897679257918</v>
      </c>
      <c r="S63" s="20">
        <f t="shared" si="20"/>
        <v>-0.87394102810844776</v>
      </c>
      <c r="T63" s="15">
        <f t="shared" si="20"/>
        <v>-0.84069382910233048</v>
      </c>
      <c r="U63" s="15">
        <f t="shared" si="20"/>
        <v>-0.88019350101032801</v>
      </c>
      <c r="V63" s="15">
        <f t="shared" si="20"/>
        <v>-0.90973643547171157</v>
      </c>
      <c r="W63" s="15">
        <f t="shared" si="20"/>
        <v>-0.8959468018763932</v>
      </c>
      <c r="X63" s="15">
        <f t="shared" si="20"/>
        <v>-0.89645481529967086</v>
      </c>
      <c r="Y63" s="15">
        <f t="shared" si="20"/>
        <v>-0.88306898724593219</v>
      </c>
      <c r="Z63" s="15">
        <f t="shared" si="20"/>
        <v>-0.91877158446455875</v>
      </c>
      <c r="AA63" s="15">
        <f t="shared" si="20"/>
        <v>-0.90693910514738085</v>
      </c>
      <c r="AB63" s="15">
        <f t="shared" si="20"/>
        <v>-0.9192095832173206</v>
      </c>
      <c r="AC63" s="15">
        <f t="shared" si="20"/>
        <v>-0.93282173776412214</v>
      </c>
      <c r="AD63" s="15">
        <f t="shared" si="20"/>
        <v>-0.92558743122686871</v>
      </c>
      <c r="AE63" s="15">
        <f t="shared" si="20"/>
        <v>-0.92823333447310707</v>
      </c>
      <c r="AF63" s="15">
        <f t="shared" si="20"/>
        <v>-0.9246853817509203</v>
      </c>
      <c r="AG63" s="15">
        <f t="shared" si="20"/>
        <v>-0.93941451452967228</v>
      </c>
      <c r="AH63" s="15">
        <f t="shared" si="20"/>
        <v>-0.95348420680705415</v>
      </c>
      <c r="AI63" s="21">
        <f t="shared" si="20"/>
        <v>-0.94948522934689328</v>
      </c>
      <c r="AJ63" s="21">
        <f t="shared" si="20"/>
        <v>-0.95414039081212132</v>
      </c>
      <c r="AK63" s="21">
        <f t="shared" si="20"/>
        <v>-0.96339372505727361</v>
      </c>
      <c r="AL63" s="21">
        <f t="shared" si="20"/>
        <v>-0.97203646624560169</v>
      </c>
    </row>
    <row r="64" spans="1:38" x14ac:dyDescent="0.4">
      <c r="A64" s="16" t="s">
        <v>27</v>
      </c>
      <c r="D64" s="10"/>
      <c r="E64" s="17">
        <f t="shared" ref="E64:AL65" si="21">(E62-D62)/D62</f>
        <v>0.18093093459815651</v>
      </c>
      <c r="F64" s="17">
        <f t="shared" si="21"/>
        <v>-0.46335675886592292</v>
      </c>
      <c r="G64" s="17">
        <f t="shared" si="21"/>
        <v>-2.7938286037280154E-2</v>
      </c>
      <c r="H64" s="17">
        <f t="shared" si="21"/>
        <v>-4.0331341303215799E-2</v>
      </c>
      <c r="I64" s="17">
        <f t="shared" si="21"/>
        <v>-8.6346885827443987E-2</v>
      </c>
      <c r="J64" s="17">
        <f t="shared" si="21"/>
        <v>-0.22585468346340865</v>
      </c>
      <c r="K64" s="17">
        <f t="shared" si="21"/>
        <v>-0.32329989719946417</v>
      </c>
      <c r="L64" s="17">
        <f t="shared" si="21"/>
        <v>-2.1941282756556969E-2</v>
      </c>
      <c r="M64" s="17">
        <f t="shared" si="21"/>
        <v>-0.25868834905188598</v>
      </c>
      <c r="N64" s="17">
        <f t="shared" si="21"/>
        <v>-0.29934126984126985</v>
      </c>
      <c r="O64" s="17">
        <f t="shared" si="21"/>
        <v>-0.17875468663276059</v>
      </c>
      <c r="P64" s="17">
        <f t="shared" si="21"/>
        <v>0.11049350362748619</v>
      </c>
      <c r="Q64" s="17">
        <f t="shared" si="21"/>
        <v>-5.1556891433681543E-2</v>
      </c>
      <c r="R64" s="17">
        <f t="shared" si="21"/>
        <v>-6.8083601791466899E-2</v>
      </c>
      <c r="S64" s="17">
        <f t="shared" si="21"/>
        <v>8.7924904796031628E-2</v>
      </c>
      <c r="T64" s="17">
        <f t="shared" si="21"/>
        <v>0.26374321880650986</v>
      </c>
      <c r="U64" s="17">
        <f t="shared" si="21"/>
        <v>-0.2479481597318042</v>
      </c>
      <c r="V64" s="17">
        <f t="shared" si="21"/>
        <v>-0.24658874694210392</v>
      </c>
      <c r="W64" s="17">
        <f t="shared" si="21"/>
        <v>0.15277076268129022</v>
      </c>
      <c r="X64" s="17">
        <f t="shared" si="21"/>
        <v>-4.8822470855176704E-3</v>
      </c>
      <c r="Y64" s="17">
        <f t="shared" si="21"/>
        <v>0.1292752346956427</v>
      </c>
      <c r="Z64" s="17">
        <f t="shared" si="21"/>
        <v>-0.30533043696215223</v>
      </c>
      <c r="AA64" s="17">
        <f t="shared" si="21"/>
        <v>0.14566921242006942</v>
      </c>
      <c r="AB64" s="17">
        <f t="shared" si="21"/>
        <v>-0.13185428841375932</v>
      </c>
      <c r="AC64" s="17">
        <f t="shared" si="21"/>
        <v>-0.16848724253295172</v>
      </c>
      <c r="AD64" s="17">
        <f t="shared" si="21"/>
        <v>0.10768820592369953</v>
      </c>
      <c r="AE64" s="17">
        <f t="shared" si="21"/>
        <v>-3.5557208813811546E-2</v>
      </c>
      <c r="AF64" s="17">
        <f t="shared" si="21"/>
        <v>4.943733551138943E-2</v>
      </c>
      <c r="AG64" s="17">
        <f t="shared" si="21"/>
        <v>-0.19556804669765429</v>
      </c>
      <c r="AH64" s="22">
        <f t="shared" si="21"/>
        <v>-0.2322287618586901</v>
      </c>
      <c r="AI64" s="23">
        <f t="shared" si="21"/>
        <v>8.5970316437972552E-2</v>
      </c>
      <c r="AJ64" s="23">
        <f t="shared" si="21"/>
        <v>-9.2154461062403312E-2</v>
      </c>
      <c r="AK64" s="23">
        <f t="shared" si="21"/>
        <v>-0.20177525297354876</v>
      </c>
      <c r="AL64" s="23">
        <f t="shared" si="21"/>
        <v>-0.23609999110399432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  <c r="AJ65" s="23">
        <f t="shared" si="21"/>
        <v>4.9028266278877347E-3</v>
      </c>
      <c r="AK65" s="23">
        <f t="shared" si="21"/>
        <v>9.698084615489622E-3</v>
      </c>
    </row>
    <row r="66" spans="1:38" x14ac:dyDescent="0.4">
      <c r="A66" s="2" t="s">
        <v>61</v>
      </c>
      <c r="B66" s="2" t="s">
        <v>62</v>
      </c>
      <c r="D66" s="2">
        <v>0.61415699999999995</v>
      </c>
      <c r="E66" s="2">
        <v>0.72527699999999995</v>
      </c>
      <c r="F66" s="2">
        <v>0.38921499999999998</v>
      </c>
      <c r="G66" s="2">
        <v>0.37834099999999998</v>
      </c>
      <c r="H66" s="2">
        <v>0.36308200000000002</v>
      </c>
      <c r="I66" s="2">
        <v>0.331731</v>
      </c>
      <c r="J66" s="2">
        <v>0.25680799999999998</v>
      </c>
      <c r="K66" s="2">
        <v>0.17378199999999999</v>
      </c>
      <c r="L66" s="2">
        <v>0.16996900000000001</v>
      </c>
      <c r="M66" s="2">
        <v>0.126</v>
      </c>
      <c r="N66" s="2">
        <v>8.8283E-2</v>
      </c>
      <c r="O66" s="2">
        <v>7.2501999999999997E-2</v>
      </c>
      <c r="P66" s="2">
        <v>8.0513000000000001E-2</v>
      </c>
      <c r="Q66" s="2">
        <v>7.6361999999999999E-2</v>
      </c>
      <c r="R66" s="2">
        <v>7.1163000000000004E-2</v>
      </c>
      <c r="S66" s="2">
        <v>7.7420000000000003E-2</v>
      </c>
      <c r="T66" s="2">
        <v>9.7838999999999995E-2</v>
      </c>
      <c r="U66" s="2">
        <v>7.3580000000000007E-2</v>
      </c>
      <c r="V66" s="2">
        <v>5.5435999999999999E-2</v>
      </c>
      <c r="W66" s="2">
        <v>6.3905000000000003E-2</v>
      </c>
      <c r="X66" s="2">
        <v>6.3592999999999997E-2</v>
      </c>
      <c r="Y66" s="2">
        <v>7.1814000000000003E-2</v>
      </c>
      <c r="Z66" s="2">
        <v>4.9887000000000001E-2</v>
      </c>
      <c r="AA66" s="2">
        <v>5.7154000000000003E-2</v>
      </c>
      <c r="AB66" s="2">
        <v>4.9618000000000002E-2</v>
      </c>
      <c r="AC66" s="2">
        <v>4.1258000000000003E-2</v>
      </c>
      <c r="AD66" s="2">
        <v>4.5700999999999999E-2</v>
      </c>
      <c r="AE66" s="2">
        <v>4.4075999999999997E-2</v>
      </c>
      <c r="AF66" s="2">
        <v>4.6254999999999998E-2</v>
      </c>
      <c r="AG66" s="2">
        <v>3.7208999999999999E-2</v>
      </c>
      <c r="AH66" s="2">
        <v>2.8568E-2</v>
      </c>
      <c r="AI66" s="28">
        <v>3.1023999999999999E-2</v>
      </c>
      <c r="AJ66" s="2">
        <v>2.8164999999999999E-2</v>
      </c>
      <c r="AK66" s="2">
        <v>2.2481999999999999E-2</v>
      </c>
      <c r="AL66" s="2">
        <v>1.7173999999999998E-2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7.1998999999999994E-2</v>
      </c>
      <c r="E69" s="10">
        <f t="shared" si="22"/>
        <v>7.5180999999999998E-2</v>
      </c>
      <c r="F69" s="10">
        <f t="shared" si="22"/>
        <v>1.0684000000000001E-2</v>
      </c>
      <c r="G69" s="10">
        <f t="shared" si="22"/>
        <v>1.0076999999999999E-2</v>
      </c>
      <c r="H69" s="10">
        <f t="shared" si="22"/>
        <v>8.515E-3</v>
      </c>
      <c r="I69" s="10">
        <f t="shared" si="22"/>
        <v>4.3620000000000004E-3</v>
      </c>
      <c r="J69" s="10">
        <f t="shared" si="22"/>
        <v>6.8529999999999997E-3</v>
      </c>
      <c r="K69" s="10">
        <f t="shared" si="22"/>
        <v>4.9379999999999997E-3</v>
      </c>
      <c r="L69" s="10">
        <f t="shared" si="22"/>
        <v>5.5250000000000004E-3</v>
      </c>
      <c r="M69" s="10">
        <f t="shared" si="22"/>
        <v>4.8520000000000004E-3</v>
      </c>
      <c r="N69" s="10">
        <f t="shared" si="22"/>
        <v>3.1930000000000001E-3</v>
      </c>
      <c r="O69" s="10">
        <f t="shared" si="22"/>
        <v>4.2209999999999999E-3</v>
      </c>
      <c r="P69" s="10">
        <f t="shared" si="22"/>
        <v>4.5820000000000001E-3</v>
      </c>
      <c r="Q69" s="10">
        <f t="shared" si="22"/>
        <v>6.2620000000000002E-3</v>
      </c>
      <c r="R69" s="10">
        <f t="shared" si="22"/>
        <v>3.9150000000000001E-3</v>
      </c>
      <c r="S69" s="10">
        <f t="shared" si="22"/>
        <v>3.522E-3</v>
      </c>
      <c r="T69" s="10">
        <f t="shared" si="22"/>
        <v>3.9420000000000002E-3</v>
      </c>
      <c r="U69" s="10">
        <f t="shared" si="22"/>
        <v>4.15E-3</v>
      </c>
      <c r="V69" s="10">
        <f t="shared" si="22"/>
        <v>4.3699999999999998E-3</v>
      </c>
      <c r="W69" s="10">
        <f t="shared" si="22"/>
        <v>4.8440000000000002E-3</v>
      </c>
      <c r="X69" s="10">
        <f t="shared" si="22"/>
        <v>4.9399999999999999E-3</v>
      </c>
      <c r="Y69" s="10">
        <f t="shared" si="22"/>
        <v>5.8349999999999999E-3</v>
      </c>
      <c r="Z69" s="10">
        <f t="shared" si="22"/>
        <v>5.4219999999999997E-3</v>
      </c>
      <c r="AA69" s="10">
        <f t="shared" si="22"/>
        <v>5.6870000000000002E-3</v>
      </c>
      <c r="AB69" s="10">
        <f t="shared" si="22"/>
        <v>6.6810000000000003E-3</v>
      </c>
      <c r="AC69" s="10">
        <f t="shared" si="22"/>
        <v>6.2379999999999996E-3</v>
      </c>
      <c r="AD69" s="10">
        <f t="shared" si="22"/>
        <v>6.6290000000000003E-3</v>
      </c>
      <c r="AE69" s="10">
        <f t="shared" si="22"/>
        <v>7.7279999999999996E-3</v>
      </c>
      <c r="AF69" s="10">
        <f t="shared" si="22"/>
        <v>7.8370000000000002E-3</v>
      </c>
      <c r="AG69" s="10">
        <f t="shared" si="22"/>
        <v>7.417E-3</v>
      </c>
      <c r="AH69" s="10">
        <f t="shared" si="22"/>
        <v>7.8100000000000001E-3</v>
      </c>
      <c r="AI69" s="27">
        <f t="shared" si="22"/>
        <v>7.9220000000000002E-3</v>
      </c>
      <c r="AJ69" s="27">
        <f t="shared" si="22"/>
        <v>8.234E-3</v>
      </c>
      <c r="AK69" s="27">
        <f t="shared" si="22"/>
        <v>7.4469999999999996E-3</v>
      </c>
      <c r="AL69" s="27">
        <f t="shared" si="22"/>
        <v>7.9190000000000007E-3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4.4195058264698182E-2</v>
      </c>
      <c r="F70" s="15">
        <f t="shared" si="23"/>
        <v>-0.85160905012569621</v>
      </c>
      <c r="G70" s="15">
        <f t="shared" si="23"/>
        <v>-0.86003972277392737</v>
      </c>
      <c r="H70" s="15">
        <f t="shared" si="23"/>
        <v>-0.88173446853428528</v>
      </c>
      <c r="I70" s="15">
        <f t="shared" si="23"/>
        <v>-0.93941582521979461</v>
      </c>
      <c r="J70" s="15">
        <f t="shared" si="23"/>
        <v>-0.90481812247392324</v>
      </c>
      <c r="K70" s="15">
        <f t="shared" si="23"/>
        <v>-0.93141571410714041</v>
      </c>
      <c r="L70" s="15">
        <f t="shared" si="23"/>
        <v>-0.92326282309476515</v>
      </c>
      <c r="M70" s="15">
        <f t="shared" si="23"/>
        <v>-0.9326101751413215</v>
      </c>
      <c r="N70" s="15">
        <f t="shared" si="23"/>
        <v>-0.95565216183558099</v>
      </c>
      <c r="O70" s="15">
        <f t="shared" si="23"/>
        <v>-0.94137418575257981</v>
      </c>
      <c r="P70" s="15">
        <f t="shared" si="23"/>
        <v>-0.93636022722537804</v>
      </c>
      <c r="Q70" s="15">
        <f t="shared" si="23"/>
        <v>-0.91302656981346952</v>
      </c>
      <c r="R70" s="15">
        <f t="shared" si="23"/>
        <v>-0.94562424478117746</v>
      </c>
      <c r="S70" s="20">
        <f t="shared" si="23"/>
        <v>-0.95108265392574898</v>
      </c>
      <c r="T70" s="15">
        <f t="shared" si="23"/>
        <v>-0.94524923957277185</v>
      </c>
      <c r="U70" s="15">
        <f t="shared" si="23"/>
        <v>-0.94236031055986891</v>
      </c>
      <c r="V70" s="15">
        <f t="shared" si="23"/>
        <v>-0.93930471256545234</v>
      </c>
      <c r="W70" s="15">
        <f t="shared" si="23"/>
        <v>-0.93272128779566377</v>
      </c>
      <c r="X70" s="15">
        <f t="shared" si="23"/>
        <v>-0.93138793594355473</v>
      </c>
      <c r="Y70" s="15">
        <f t="shared" si="23"/>
        <v>-0.91895720773899647</v>
      </c>
      <c r="Z70" s="15">
        <f t="shared" si="23"/>
        <v>-0.92469339851942389</v>
      </c>
      <c r="AA70" s="15">
        <f t="shared" si="23"/>
        <v>-0.92101279184433116</v>
      </c>
      <c r="AB70" s="15">
        <f t="shared" si="23"/>
        <v>-0.90720704454228518</v>
      </c>
      <c r="AC70" s="15">
        <f t="shared" si="23"/>
        <v>-0.913359907776497</v>
      </c>
      <c r="AD70" s="15">
        <f t="shared" si="23"/>
        <v>-0.90792927679551105</v>
      </c>
      <c r="AE70" s="15">
        <f t="shared" si="23"/>
        <v>-0.89266517590522088</v>
      </c>
      <c r="AF70" s="15">
        <f t="shared" si="23"/>
        <v>-0.89115126598980543</v>
      </c>
      <c r="AG70" s="15">
        <f t="shared" si="23"/>
        <v>-0.89698468034278267</v>
      </c>
      <c r="AH70" s="15">
        <f t="shared" si="23"/>
        <v>-0.89152627119821115</v>
      </c>
      <c r="AI70" s="21">
        <f t="shared" si="23"/>
        <v>-0.88997069403741724</v>
      </c>
      <c r="AJ70" s="21">
        <f t="shared" si="23"/>
        <v>-0.88563730051806266</v>
      </c>
      <c r="AK70" s="21">
        <f t="shared" si="23"/>
        <v>-0.89656800788899849</v>
      </c>
      <c r="AL70" s="21">
        <f t="shared" si="23"/>
        <v>-0.89001236128279559</v>
      </c>
    </row>
    <row r="71" spans="1:38" x14ac:dyDescent="0.4">
      <c r="A71" s="16" t="s">
        <v>27</v>
      </c>
      <c r="D71" s="10"/>
      <c r="E71" s="17">
        <f t="shared" ref="E71:AL71" si="24">(E69-D69)/D69</f>
        <v>4.4195058264698182E-2</v>
      </c>
      <c r="F71" s="17">
        <f t="shared" si="24"/>
        <v>-0.85788962636836441</v>
      </c>
      <c r="G71" s="17">
        <f t="shared" si="24"/>
        <v>-5.6813927368027102E-2</v>
      </c>
      <c r="H71" s="17">
        <f t="shared" si="24"/>
        <v>-0.15500645033244015</v>
      </c>
      <c r="I71" s="17">
        <f t="shared" si="24"/>
        <v>-0.48772753963593651</v>
      </c>
      <c r="J71" s="17">
        <f t="shared" si="24"/>
        <v>0.57106831728564855</v>
      </c>
      <c r="K71" s="17">
        <f t="shared" si="24"/>
        <v>-0.27943966146213339</v>
      </c>
      <c r="L71" s="17">
        <f t="shared" si="24"/>
        <v>0.11887403807209412</v>
      </c>
      <c r="M71" s="17">
        <f t="shared" si="24"/>
        <v>-0.12180995475113121</v>
      </c>
      <c r="N71" s="17">
        <f t="shared" si="24"/>
        <v>-0.34192085737840072</v>
      </c>
      <c r="O71" s="17">
        <f t="shared" si="24"/>
        <v>0.32195427497651108</v>
      </c>
      <c r="P71" s="17">
        <f t="shared" si="24"/>
        <v>8.5524757166548268E-2</v>
      </c>
      <c r="Q71" s="17">
        <f t="shared" si="24"/>
        <v>0.36665211697948497</v>
      </c>
      <c r="R71" s="17">
        <f t="shared" si="24"/>
        <v>-0.3748003832641329</v>
      </c>
      <c r="S71" s="17">
        <f t="shared" si="24"/>
        <v>-0.10038314176245214</v>
      </c>
      <c r="T71" s="17">
        <f t="shared" si="24"/>
        <v>0.11925042589437826</v>
      </c>
      <c r="U71" s="17">
        <f t="shared" si="24"/>
        <v>5.2765093860984234E-2</v>
      </c>
      <c r="V71" s="17">
        <f t="shared" si="24"/>
        <v>5.3012048192771014E-2</v>
      </c>
      <c r="W71" s="17">
        <f t="shared" si="24"/>
        <v>0.10846681922196807</v>
      </c>
      <c r="X71" s="17">
        <f t="shared" si="24"/>
        <v>1.9818331957060224E-2</v>
      </c>
      <c r="Y71" s="17">
        <f t="shared" si="24"/>
        <v>0.1811740890688259</v>
      </c>
      <c r="Z71" s="17">
        <f t="shared" si="24"/>
        <v>-7.0779777206512462E-2</v>
      </c>
      <c r="AA71" s="17">
        <f t="shared" si="24"/>
        <v>4.8874953891553025E-2</v>
      </c>
      <c r="AB71" s="17">
        <f t="shared" si="24"/>
        <v>0.1747845964480394</v>
      </c>
      <c r="AC71" s="17">
        <f t="shared" si="24"/>
        <v>-6.6307439006136906E-2</v>
      </c>
      <c r="AD71" s="17">
        <f t="shared" si="24"/>
        <v>6.2680346264828588E-2</v>
      </c>
      <c r="AE71" s="17">
        <f t="shared" si="24"/>
        <v>0.16578669482576547</v>
      </c>
      <c r="AF71" s="17">
        <f t="shared" si="24"/>
        <v>1.4104554865424508E-2</v>
      </c>
      <c r="AG71" s="17">
        <f t="shared" si="24"/>
        <v>-5.3591935689677198E-2</v>
      </c>
      <c r="AH71" s="22">
        <f t="shared" si="24"/>
        <v>5.2986382634488356E-2</v>
      </c>
      <c r="AI71" s="23">
        <f t="shared" si="24"/>
        <v>1.4340588988476328E-2</v>
      </c>
      <c r="AJ71" s="23">
        <f t="shared" si="24"/>
        <v>3.9383993940923977E-2</v>
      </c>
      <c r="AK71" s="23">
        <f t="shared" si="24"/>
        <v>-9.5579305319407379E-2</v>
      </c>
      <c r="AL71" s="23">
        <f t="shared" si="24"/>
        <v>6.3381227339868548E-2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7.1998999999999994E-2</v>
      </c>
      <c r="E73" s="2">
        <v>7.5180999999999998E-2</v>
      </c>
      <c r="F73" s="2">
        <v>1.0684000000000001E-2</v>
      </c>
      <c r="G73" s="2">
        <v>1.0076999999999999E-2</v>
      </c>
      <c r="H73" s="2">
        <v>8.515E-3</v>
      </c>
      <c r="I73" s="2">
        <v>4.3620000000000004E-3</v>
      </c>
      <c r="J73" s="2">
        <v>6.8529999999999997E-3</v>
      </c>
      <c r="K73" s="2">
        <v>4.9379999999999997E-3</v>
      </c>
      <c r="L73" s="2">
        <v>5.5250000000000004E-3</v>
      </c>
      <c r="M73" s="2">
        <v>4.8520000000000004E-3</v>
      </c>
      <c r="N73" s="2">
        <v>3.1930000000000001E-3</v>
      </c>
      <c r="O73" s="2">
        <v>4.2209999999999999E-3</v>
      </c>
      <c r="P73" s="2">
        <v>4.5820000000000001E-3</v>
      </c>
      <c r="Q73" s="2">
        <v>6.2620000000000002E-3</v>
      </c>
      <c r="R73" s="2">
        <v>3.9150000000000001E-3</v>
      </c>
      <c r="S73" s="2">
        <v>3.522E-3</v>
      </c>
      <c r="T73" s="2">
        <v>3.9420000000000002E-3</v>
      </c>
      <c r="U73" s="2">
        <v>4.15E-3</v>
      </c>
      <c r="V73" s="2">
        <v>4.3699999999999998E-3</v>
      </c>
      <c r="W73" s="2">
        <v>4.8440000000000002E-3</v>
      </c>
      <c r="X73" s="2">
        <v>4.9399999999999999E-3</v>
      </c>
      <c r="Y73" s="2">
        <v>5.8349999999999999E-3</v>
      </c>
      <c r="Z73" s="2">
        <v>5.4219999999999997E-3</v>
      </c>
      <c r="AA73" s="2">
        <v>5.6870000000000002E-3</v>
      </c>
      <c r="AB73" s="2">
        <v>6.6810000000000003E-3</v>
      </c>
      <c r="AC73" s="2">
        <v>6.2379999999999996E-3</v>
      </c>
      <c r="AD73" s="2">
        <v>6.6290000000000003E-3</v>
      </c>
      <c r="AE73" s="2">
        <v>7.7279999999999996E-3</v>
      </c>
      <c r="AF73" s="2">
        <v>7.8370000000000002E-3</v>
      </c>
      <c r="AG73" s="2">
        <v>7.417E-3</v>
      </c>
      <c r="AH73" s="2">
        <v>7.8100000000000001E-3</v>
      </c>
      <c r="AI73" s="28">
        <v>7.9220000000000002E-3</v>
      </c>
      <c r="AJ73" s="2">
        <v>8.234E-3</v>
      </c>
      <c r="AK73" s="2">
        <v>7.4469999999999996E-3</v>
      </c>
      <c r="AL73" s="2">
        <v>7.9190000000000007E-3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4.2700000000000001E-5</v>
      </c>
      <c r="E83" s="10">
        <f t="shared" si="25"/>
        <v>3.8500000000000001E-5</v>
      </c>
      <c r="F83" s="10">
        <f t="shared" si="25"/>
        <v>2.0000000000000002E-5</v>
      </c>
      <c r="G83" s="10">
        <f t="shared" si="25"/>
        <v>3.3699999999999999E-5</v>
      </c>
      <c r="H83" s="10">
        <f t="shared" si="25"/>
        <v>2.7500000000000001E-5</v>
      </c>
      <c r="I83" s="10">
        <f t="shared" si="25"/>
        <v>3.0300000000000001E-5</v>
      </c>
      <c r="J83" s="10">
        <f t="shared" si="25"/>
        <v>4.4100000000000001E-5</v>
      </c>
      <c r="K83" s="10">
        <f t="shared" si="25"/>
        <v>5.7800000000000002E-5</v>
      </c>
      <c r="L83" s="10">
        <f t="shared" si="25"/>
        <v>6.9499999999999995E-5</v>
      </c>
      <c r="M83" s="10">
        <f t="shared" si="25"/>
        <v>4.5399999999999999E-5</v>
      </c>
      <c r="N83" s="10">
        <f t="shared" si="25"/>
        <v>5.9599999999999999E-5</v>
      </c>
      <c r="O83" s="10">
        <f t="shared" si="25"/>
        <v>7.4400000000000006E-5</v>
      </c>
      <c r="P83" s="10">
        <f t="shared" si="25"/>
        <v>6.6099999999999994E-5</v>
      </c>
      <c r="Q83" s="10">
        <f t="shared" si="25"/>
        <v>6.8399999999999996E-5</v>
      </c>
      <c r="R83" s="10">
        <f t="shared" si="25"/>
        <v>8.3300000000000005E-5</v>
      </c>
      <c r="S83" s="10">
        <f t="shared" si="25"/>
        <v>8.5699999999999996E-5</v>
      </c>
      <c r="T83" s="10">
        <f t="shared" si="25"/>
        <v>7.2700000000000005E-5</v>
      </c>
      <c r="U83" s="10">
        <f t="shared" si="25"/>
        <v>6.9599999999999998E-5</v>
      </c>
      <c r="V83" s="10">
        <f t="shared" si="25"/>
        <v>8.9400000000000005E-5</v>
      </c>
      <c r="W83" s="10">
        <f t="shared" si="25"/>
        <v>8.4599999999999996E-5</v>
      </c>
      <c r="X83" s="10">
        <f t="shared" si="25"/>
        <v>8.3900000000000006E-5</v>
      </c>
      <c r="Y83" s="10">
        <f t="shared" si="25"/>
        <v>8.4400000000000005E-5</v>
      </c>
      <c r="Z83" s="10">
        <f t="shared" si="25"/>
        <v>7.47E-5</v>
      </c>
      <c r="AA83" s="10">
        <f t="shared" si="25"/>
        <v>8.1299999999999997E-5</v>
      </c>
      <c r="AB83" s="10">
        <f t="shared" si="25"/>
        <v>7.6699999999999994E-5</v>
      </c>
      <c r="AC83" s="10">
        <f t="shared" si="25"/>
        <v>8.14E-5</v>
      </c>
      <c r="AD83" s="10">
        <f t="shared" si="25"/>
        <v>9.0199999999999997E-5</v>
      </c>
      <c r="AE83" s="10">
        <f t="shared" si="25"/>
        <v>8.4599999999999996E-5</v>
      </c>
      <c r="AF83" s="10">
        <f t="shared" si="25"/>
        <v>8.6199999999999995E-5</v>
      </c>
      <c r="AG83" s="10">
        <f t="shared" si="25"/>
        <v>8.6399999999999999E-5</v>
      </c>
      <c r="AH83" s="10">
        <f t="shared" si="25"/>
        <v>7.2600000000000003E-5</v>
      </c>
      <c r="AI83" s="10">
        <f t="shared" si="25"/>
        <v>7.8899999999999993E-5</v>
      </c>
      <c r="AJ83" s="10">
        <f t="shared" si="25"/>
        <v>7.4400000000000006E-5</v>
      </c>
      <c r="AK83" s="10">
        <f t="shared" si="25"/>
        <v>8.1500000000000002E-5</v>
      </c>
      <c r="AL83" s="10">
        <f t="shared" si="25"/>
        <v>7.7299999999999995E-5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-9.836065573770493E-2</v>
      </c>
      <c r="F84" s="15">
        <f t="shared" si="26"/>
        <v>-0.53161592505854793</v>
      </c>
      <c r="G84" s="15">
        <f t="shared" si="26"/>
        <v>-0.21077283372365344</v>
      </c>
      <c r="H84" s="15">
        <f t="shared" si="26"/>
        <v>-0.35597189695550352</v>
      </c>
      <c r="I84" s="15">
        <f t="shared" si="26"/>
        <v>-0.29039812646370022</v>
      </c>
      <c r="J84" s="15">
        <f t="shared" si="26"/>
        <v>3.2786885245901641E-2</v>
      </c>
      <c r="K84" s="15">
        <f t="shared" si="26"/>
        <v>0.35362997658079626</v>
      </c>
      <c r="L84" s="15">
        <f t="shared" si="26"/>
        <v>0.62763466042154548</v>
      </c>
      <c r="M84" s="15">
        <f t="shared" si="26"/>
        <v>6.3231850117095964E-2</v>
      </c>
      <c r="N84" s="15">
        <f t="shared" si="26"/>
        <v>0.39578454332552687</v>
      </c>
      <c r="O84" s="15">
        <f t="shared" si="26"/>
        <v>0.74238875878220145</v>
      </c>
      <c r="P84" s="15">
        <f t="shared" si="26"/>
        <v>0.54800936768149866</v>
      </c>
      <c r="Q84" s="15">
        <f t="shared" si="26"/>
        <v>0.6018735362997657</v>
      </c>
      <c r="R84" s="15">
        <f t="shared" si="26"/>
        <v>0.9508196721311476</v>
      </c>
      <c r="S84" s="20">
        <f t="shared" si="26"/>
        <v>1.0070257611241216</v>
      </c>
      <c r="T84" s="15">
        <f t="shared" si="26"/>
        <v>0.7025761124121781</v>
      </c>
      <c r="U84" s="15">
        <f t="shared" si="26"/>
        <v>0.62997658079625285</v>
      </c>
      <c r="V84" s="15">
        <f t="shared" si="26"/>
        <v>1.0936768149882905</v>
      </c>
      <c r="W84" s="15">
        <f t="shared" si="26"/>
        <v>0.98126463700234179</v>
      </c>
      <c r="X84" s="15">
        <f t="shared" si="26"/>
        <v>0.96487119437939117</v>
      </c>
      <c r="Y84" s="15">
        <f t="shared" si="26"/>
        <v>0.97658079625292749</v>
      </c>
      <c r="Z84" s="15">
        <f t="shared" si="26"/>
        <v>0.74941451990632313</v>
      </c>
      <c r="AA84" s="15">
        <f t="shared" si="26"/>
        <v>0.90398126463700224</v>
      </c>
      <c r="AB84" s="15">
        <f t="shared" si="26"/>
        <v>0.79625292740046816</v>
      </c>
      <c r="AC84" s="15">
        <f t="shared" si="26"/>
        <v>0.9063231850117095</v>
      </c>
      <c r="AD84" s="15">
        <f t="shared" si="26"/>
        <v>1.1124121779859484</v>
      </c>
      <c r="AE84" s="15">
        <f t="shared" si="26"/>
        <v>0.98126463700234179</v>
      </c>
      <c r="AF84" s="15">
        <f t="shared" si="26"/>
        <v>1.0187353629976579</v>
      </c>
      <c r="AG84" s="15">
        <f t="shared" si="26"/>
        <v>1.0234192037470726</v>
      </c>
      <c r="AH84" s="15">
        <f t="shared" si="26"/>
        <v>0.70023419203747073</v>
      </c>
      <c r="AI84" s="21">
        <f t="shared" si="26"/>
        <v>0.84777517564402793</v>
      </c>
      <c r="AJ84" s="21">
        <f t="shared" si="26"/>
        <v>0.74238875878220145</v>
      </c>
      <c r="AK84" s="21">
        <f t="shared" si="26"/>
        <v>0.90866510538641687</v>
      </c>
      <c r="AL84" s="21">
        <f t="shared" si="26"/>
        <v>0.81030444964871173</v>
      </c>
    </row>
    <row r="85" spans="1:38" x14ac:dyDescent="0.4">
      <c r="A85" s="16" t="s">
        <v>27</v>
      </c>
      <c r="D85" s="10"/>
      <c r="E85" s="17">
        <f t="shared" ref="E85:AL85" si="27">(E83-D83)/D83</f>
        <v>-9.836065573770493E-2</v>
      </c>
      <c r="F85" s="17">
        <f t="shared" si="27"/>
        <v>-0.48051948051948051</v>
      </c>
      <c r="G85" s="17">
        <f t="shared" si="27"/>
        <v>0.68499999999999983</v>
      </c>
      <c r="H85" s="17">
        <f t="shared" si="27"/>
        <v>-0.18397626112759638</v>
      </c>
      <c r="I85" s="17">
        <f t="shared" si="27"/>
        <v>0.10181818181818182</v>
      </c>
      <c r="J85" s="17">
        <f t="shared" si="27"/>
        <v>0.45544554455445541</v>
      </c>
      <c r="K85" s="17">
        <f t="shared" si="27"/>
        <v>0.31065759637188212</v>
      </c>
      <c r="L85" s="17">
        <f t="shared" si="27"/>
        <v>0.2024221453287196</v>
      </c>
      <c r="M85" s="17">
        <f t="shared" si="27"/>
        <v>-0.34676258992805753</v>
      </c>
      <c r="N85" s="17">
        <f t="shared" si="27"/>
        <v>0.31277533039647576</v>
      </c>
      <c r="O85" s="17">
        <f t="shared" si="27"/>
        <v>0.24832214765100685</v>
      </c>
      <c r="P85" s="17">
        <f t="shared" si="27"/>
        <v>-0.11155913978494639</v>
      </c>
      <c r="Q85" s="17">
        <f t="shared" si="27"/>
        <v>3.479576399394859E-2</v>
      </c>
      <c r="R85" s="17">
        <f t="shared" si="27"/>
        <v>0.21783625730994169</v>
      </c>
      <c r="S85" s="17">
        <f t="shared" si="27"/>
        <v>2.8811524609843823E-2</v>
      </c>
      <c r="T85" s="17">
        <f t="shared" si="27"/>
        <v>-0.15169194865810959</v>
      </c>
      <c r="U85" s="17">
        <f t="shared" si="27"/>
        <v>-4.2640990371389374E-2</v>
      </c>
      <c r="V85" s="17">
        <f t="shared" si="27"/>
        <v>0.28448275862068978</v>
      </c>
      <c r="W85" s="17">
        <f t="shared" si="27"/>
        <v>-5.3691275167785324E-2</v>
      </c>
      <c r="X85" s="17">
        <f t="shared" si="27"/>
        <v>-8.2742316784868795E-3</v>
      </c>
      <c r="Y85" s="17">
        <f t="shared" si="27"/>
        <v>5.959475566150162E-3</v>
      </c>
      <c r="Z85" s="17">
        <f t="shared" si="27"/>
        <v>-0.1149289099526067</v>
      </c>
      <c r="AA85" s="17">
        <f t="shared" si="27"/>
        <v>8.8353413654618448E-2</v>
      </c>
      <c r="AB85" s="17">
        <f t="shared" si="27"/>
        <v>-5.6580565805658102E-2</v>
      </c>
      <c r="AC85" s="17">
        <f t="shared" si="27"/>
        <v>6.1277705345502038E-2</v>
      </c>
      <c r="AD85" s="17">
        <f t="shared" si="27"/>
        <v>0.10810810810810807</v>
      </c>
      <c r="AE85" s="17">
        <f t="shared" si="27"/>
        <v>-6.2084257206208436E-2</v>
      </c>
      <c r="AF85" s="17">
        <f t="shared" si="27"/>
        <v>1.8912529550827402E-2</v>
      </c>
      <c r="AG85" s="17">
        <f t="shared" si="27"/>
        <v>2.3201856148492447E-3</v>
      </c>
      <c r="AH85" s="22">
        <f t="shared" si="27"/>
        <v>-0.15972222222222218</v>
      </c>
      <c r="AI85" s="23">
        <f t="shared" si="27"/>
        <v>8.6776859504132095E-2</v>
      </c>
      <c r="AJ85" s="23">
        <f t="shared" si="27"/>
        <v>-5.7034220532319234E-2</v>
      </c>
      <c r="AK85" s="23">
        <f t="shared" si="27"/>
        <v>9.5430107526881663E-2</v>
      </c>
      <c r="AL85" s="23">
        <f t="shared" si="27"/>
        <v>-5.1533742331288428E-2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4.2700000000000001E-5</v>
      </c>
      <c r="E96" s="10">
        <f t="shared" si="28"/>
        <v>3.8500000000000001E-5</v>
      </c>
      <c r="F96" s="10">
        <f t="shared" si="28"/>
        <v>2.0000000000000002E-5</v>
      </c>
      <c r="G96" s="10">
        <f t="shared" si="28"/>
        <v>3.3699999999999999E-5</v>
      </c>
      <c r="H96" s="10">
        <f t="shared" si="28"/>
        <v>2.7500000000000001E-5</v>
      </c>
      <c r="I96" s="10">
        <f t="shared" si="28"/>
        <v>3.0300000000000001E-5</v>
      </c>
      <c r="J96" s="10">
        <f t="shared" si="28"/>
        <v>4.4100000000000001E-5</v>
      </c>
      <c r="K96" s="10">
        <f t="shared" si="28"/>
        <v>5.7800000000000002E-5</v>
      </c>
      <c r="L96" s="10">
        <f t="shared" si="28"/>
        <v>6.9499999999999995E-5</v>
      </c>
      <c r="M96" s="10">
        <f t="shared" si="28"/>
        <v>4.5399999999999999E-5</v>
      </c>
      <c r="N96" s="10">
        <f t="shared" si="28"/>
        <v>5.9599999999999999E-5</v>
      </c>
      <c r="O96" s="10">
        <f t="shared" si="28"/>
        <v>7.4400000000000006E-5</v>
      </c>
      <c r="P96" s="10">
        <f t="shared" si="28"/>
        <v>6.6099999999999994E-5</v>
      </c>
      <c r="Q96" s="10">
        <f t="shared" si="28"/>
        <v>6.8399999999999996E-5</v>
      </c>
      <c r="R96" s="10">
        <f t="shared" si="28"/>
        <v>8.3300000000000005E-5</v>
      </c>
      <c r="S96" s="10">
        <f t="shared" si="28"/>
        <v>8.5699999999999996E-5</v>
      </c>
      <c r="T96" s="10">
        <f t="shared" si="28"/>
        <v>7.2700000000000005E-5</v>
      </c>
      <c r="U96" s="10">
        <f t="shared" si="28"/>
        <v>6.9599999999999998E-5</v>
      </c>
      <c r="V96" s="10">
        <f t="shared" si="28"/>
        <v>8.9400000000000005E-5</v>
      </c>
      <c r="W96" s="10">
        <f t="shared" si="28"/>
        <v>8.4599999999999996E-5</v>
      </c>
      <c r="X96" s="10">
        <f t="shared" si="28"/>
        <v>8.3900000000000006E-5</v>
      </c>
      <c r="Y96" s="10">
        <f t="shared" si="28"/>
        <v>8.4400000000000005E-5</v>
      </c>
      <c r="Z96" s="10">
        <f t="shared" si="28"/>
        <v>7.47E-5</v>
      </c>
      <c r="AA96" s="10">
        <f t="shared" si="28"/>
        <v>8.1299999999999997E-5</v>
      </c>
      <c r="AB96" s="10">
        <f t="shared" si="28"/>
        <v>7.6699999999999994E-5</v>
      </c>
      <c r="AC96" s="10">
        <f t="shared" si="28"/>
        <v>8.14E-5</v>
      </c>
      <c r="AD96" s="10">
        <f t="shared" si="28"/>
        <v>9.0199999999999997E-5</v>
      </c>
      <c r="AE96" s="10">
        <f t="shared" si="28"/>
        <v>8.4599999999999996E-5</v>
      </c>
      <c r="AF96" s="10">
        <f t="shared" si="28"/>
        <v>8.6199999999999995E-5</v>
      </c>
      <c r="AG96" s="10">
        <f t="shared" si="28"/>
        <v>8.6399999999999999E-5</v>
      </c>
      <c r="AH96" s="10">
        <f t="shared" si="28"/>
        <v>7.2600000000000003E-5</v>
      </c>
      <c r="AI96" s="27">
        <f t="shared" si="28"/>
        <v>7.8899999999999993E-5</v>
      </c>
      <c r="AJ96" s="27">
        <f t="shared" si="28"/>
        <v>7.4400000000000006E-5</v>
      </c>
      <c r="AK96" s="27">
        <f t="shared" si="28"/>
        <v>8.1500000000000002E-5</v>
      </c>
      <c r="AL96" s="27">
        <f t="shared" si="28"/>
        <v>7.7299999999999995E-5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-9.836065573770493E-2</v>
      </c>
      <c r="F97" s="15">
        <f t="shared" si="29"/>
        <v>-0.53161592505854793</v>
      </c>
      <c r="G97" s="15">
        <f t="shared" si="29"/>
        <v>-0.21077283372365344</v>
      </c>
      <c r="H97" s="15">
        <f t="shared" si="29"/>
        <v>-0.35597189695550352</v>
      </c>
      <c r="I97" s="15">
        <f t="shared" si="29"/>
        <v>-0.29039812646370022</v>
      </c>
      <c r="J97" s="15">
        <f t="shared" si="29"/>
        <v>3.2786885245901641E-2</v>
      </c>
      <c r="K97" s="15">
        <f t="shared" si="29"/>
        <v>0.35362997658079626</v>
      </c>
      <c r="L97" s="15">
        <f t="shared" si="29"/>
        <v>0.62763466042154548</v>
      </c>
      <c r="M97" s="15">
        <f t="shared" si="29"/>
        <v>6.3231850117095964E-2</v>
      </c>
      <c r="N97" s="15">
        <f t="shared" si="29"/>
        <v>0.39578454332552687</v>
      </c>
      <c r="O97" s="15">
        <f t="shared" si="29"/>
        <v>0.74238875878220145</v>
      </c>
      <c r="P97" s="15">
        <f t="shared" si="29"/>
        <v>0.54800936768149866</v>
      </c>
      <c r="Q97" s="15">
        <f t="shared" si="29"/>
        <v>0.6018735362997657</v>
      </c>
      <c r="R97" s="15">
        <f t="shared" si="29"/>
        <v>0.9508196721311476</v>
      </c>
      <c r="S97" s="20">
        <f t="shared" si="29"/>
        <v>1.0070257611241216</v>
      </c>
      <c r="T97" s="15">
        <f t="shared" si="29"/>
        <v>0.7025761124121781</v>
      </c>
      <c r="U97" s="15">
        <f t="shared" si="29"/>
        <v>0.62997658079625285</v>
      </c>
      <c r="V97" s="15">
        <f t="shared" si="29"/>
        <v>1.0936768149882905</v>
      </c>
      <c r="W97" s="15">
        <f t="shared" si="29"/>
        <v>0.98126463700234179</v>
      </c>
      <c r="X97" s="15">
        <f t="shared" si="29"/>
        <v>0.96487119437939117</v>
      </c>
      <c r="Y97" s="15">
        <f t="shared" si="29"/>
        <v>0.97658079625292749</v>
      </c>
      <c r="Z97" s="15">
        <f t="shared" si="29"/>
        <v>0.74941451990632313</v>
      </c>
      <c r="AA97" s="15">
        <f t="shared" si="29"/>
        <v>0.90398126463700224</v>
      </c>
      <c r="AB97" s="15">
        <f t="shared" si="29"/>
        <v>0.79625292740046816</v>
      </c>
      <c r="AC97" s="15">
        <f t="shared" si="29"/>
        <v>0.9063231850117095</v>
      </c>
      <c r="AD97" s="15">
        <f t="shared" si="29"/>
        <v>1.1124121779859484</v>
      </c>
      <c r="AE97" s="15">
        <f t="shared" si="29"/>
        <v>0.98126463700234179</v>
      </c>
      <c r="AF97" s="15">
        <f t="shared" si="29"/>
        <v>1.0187353629976579</v>
      </c>
      <c r="AG97" s="15">
        <f t="shared" si="29"/>
        <v>1.0234192037470726</v>
      </c>
      <c r="AH97" s="15">
        <f t="shared" si="29"/>
        <v>0.70023419203747073</v>
      </c>
      <c r="AI97" s="21">
        <f t="shared" si="29"/>
        <v>0.84777517564402793</v>
      </c>
      <c r="AJ97" s="21">
        <f t="shared" si="29"/>
        <v>0.74238875878220145</v>
      </c>
      <c r="AK97" s="21">
        <f t="shared" si="29"/>
        <v>0.90866510538641687</v>
      </c>
      <c r="AL97" s="21">
        <f t="shared" si="29"/>
        <v>0.81030444964871173</v>
      </c>
    </row>
    <row r="98" spans="1:38" x14ac:dyDescent="0.4">
      <c r="A98" s="16" t="s">
        <v>27</v>
      </c>
      <c r="D98" s="10"/>
      <c r="E98" s="17">
        <f t="shared" ref="E98:AL98" si="30">(E96-D96)/D96</f>
        <v>-9.836065573770493E-2</v>
      </c>
      <c r="F98" s="17">
        <f t="shared" si="30"/>
        <v>-0.48051948051948051</v>
      </c>
      <c r="G98" s="17">
        <f t="shared" si="30"/>
        <v>0.68499999999999983</v>
      </c>
      <c r="H98" s="17">
        <f t="shared" si="30"/>
        <v>-0.18397626112759638</v>
      </c>
      <c r="I98" s="17">
        <f t="shared" si="30"/>
        <v>0.10181818181818182</v>
      </c>
      <c r="J98" s="17">
        <f t="shared" si="30"/>
        <v>0.45544554455445541</v>
      </c>
      <c r="K98" s="17">
        <f t="shared" si="30"/>
        <v>0.31065759637188212</v>
      </c>
      <c r="L98" s="17">
        <f t="shared" si="30"/>
        <v>0.2024221453287196</v>
      </c>
      <c r="M98" s="17">
        <f t="shared" si="30"/>
        <v>-0.34676258992805753</v>
      </c>
      <c r="N98" s="17">
        <f t="shared" si="30"/>
        <v>0.31277533039647576</v>
      </c>
      <c r="O98" s="17">
        <f t="shared" si="30"/>
        <v>0.24832214765100685</v>
      </c>
      <c r="P98" s="17">
        <f t="shared" si="30"/>
        <v>-0.11155913978494639</v>
      </c>
      <c r="Q98" s="17">
        <f t="shared" si="30"/>
        <v>3.479576399394859E-2</v>
      </c>
      <c r="R98" s="17">
        <f t="shared" si="30"/>
        <v>0.21783625730994169</v>
      </c>
      <c r="S98" s="17">
        <f t="shared" si="30"/>
        <v>2.8811524609843823E-2</v>
      </c>
      <c r="T98" s="17">
        <f t="shared" si="30"/>
        <v>-0.15169194865810959</v>
      </c>
      <c r="U98" s="17">
        <f t="shared" si="30"/>
        <v>-4.2640990371389374E-2</v>
      </c>
      <c r="V98" s="17">
        <f t="shared" si="30"/>
        <v>0.28448275862068978</v>
      </c>
      <c r="W98" s="17">
        <f t="shared" si="30"/>
        <v>-5.3691275167785324E-2</v>
      </c>
      <c r="X98" s="17">
        <f t="shared" si="30"/>
        <v>-8.2742316784868795E-3</v>
      </c>
      <c r="Y98" s="17">
        <f t="shared" si="30"/>
        <v>5.959475566150162E-3</v>
      </c>
      <c r="Z98" s="17">
        <f t="shared" si="30"/>
        <v>-0.1149289099526067</v>
      </c>
      <c r="AA98" s="17">
        <f t="shared" si="30"/>
        <v>8.8353413654618448E-2</v>
      </c>
      <c r="AB98" s="17">
        <f t="shared" si="30"/>
        <v>-5.6580565805658102E-2</v>
      </c>
      <c r="AC98" s="17">
        <f t="shared" si="30"/>
        <v>6.1277705345502038E-2</v>
      </c>
      <c r="AD98" s="17">
        <f t="shared" si="30"/>
        <v>0.10810810810810807</v>
      </c>
      <c r="AE98" s="17">
        <f t="shared" si="30"/>
        <v>-6.2084257206208436E-2</v>
      </c>
      <c r="AF98" s="17">
        <f t="shared" si="30"/>
        <v>1.8912529550827402E-2</v>
      </c>
      <c r="AG98" s="17">
        <f t="shared" si="30"/>
        <v>2.3201856148492447E-3</v>
      </c>
      <c r="AH98" s="22">
        <f t="shared" si="30"/>
        <v>-0.15972222222222218</v>
      </c>
      <c r="AI98" s="23">
        <f t="shared" si="30"/>
        <v>8.6776859504132095E-2</v>
      </c>
      <c r="AJ98" s="23">
        <f t="shared" si="30"/>
        <v>-5.7034220532319234E-2</v>
      </c>
      <c r="AK98" s="23">
        <f t="shared" si="30"/>
        <v>9.5430107526881663E-2</v>
      </c>
      <c r="AL98" s="23">
        <f t="shared" si="30"/>
        <v>-5.1533742331288428E-2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4.2700000000000001E-5</v>
      </c>
      <c r="E100" s="2">
        <v>3.8500000000000001E-5</v>
      </c>
      <c r="F100" s="2">
        <v>2.0000000000000002E-5</v>
      </c>
      <c r="G100" s="2">
        <v>3.3699999999999999E-5</v>
      </c>
      <c r="H100" s="2">
        <v>2.7500000000000001E-5</v>
      </c>
      <c r="I100" s="2">
        <v>3.0300000000000001E-5</v>
      </c>
      <c r="J100" s="2">
        <v>4.4100000000000001E-5</v>
      </c>
      <c r="K100" s="2">
        <v>5.7800000000000002E-5</v>
      </c>
      <c r="L100" s="2">
        <v>6.9499999999999995E-5</v>
      </c>
      <c r="M100" s="2">
        <v>4.5399999999999999E-5</v>
      </c>
      <c r="N100" s="2">
        <v>5.9599999999999999E-5</v>
      </c>
      <c r="O100" s="2">
        <v>7.4400000000000006E-5</v>
      </c>
      <c r="P100" s="2">
        <v>6.6099999999999994E-5</v>
      </c>
      <c r="Q100" s="2">
        <v>6.8399999999999996E-5</v>
      </c>
      <c r="R100" s="2">
        <v>8.3300000000000005E-5</v>
      </c>
      <c r="S100" s="2">
        <v>8.5699999999999996E-5</v>
      </c>
      <c r="T100" s="2">
        <v>7.2700000000000005E-5</v>
      </c>
      <c r="U100" s="2">
        <v>6.9599999999999998E-5</v>
      </c>
      <c r="V100" s="2">
        <v>8.9400000000000005E-5</v>
      </c>
      <c r="W100" s="2">
        <v>8.4599999999999996E-5</v>
      </c>
      <c r="X100" s="2">
        <v>8.3900000000000006E-5</v>
      </c>
      <c r="Y100" s="2">
        <v>8.4400000000000005E-5</v>
      </c>
      <c r="Z100" s="2">
        <v>7.47E-5</v>
      </c>
      <c r="AA100" s="2">
        <v>8.1299999999999997E-5</v>
      </c>
      <c r="AB100" s="2">
        <v>7.6699999999999994E-5</v>
      </c>
      <c r="AC100" s="2">
        <v>8.14E-5</v>
      </c>
      <c r="AD100" s="2">
        <v>9.0199999999999997E-5</v>
      </c>
      <c r="AE100" s="2">
        <v>8.4599999999999996E-5</v>
      </c>
      <c r="AF100" s="2">
        <v>8.6199999999999995E-5</v>
      </c>
      <c r="AG100" s="2">
        <v>8.6399999999999999E-5</v>
      </c>
      <c r="AH100" s="2">
        <v>7.2600000000000003E-5</v>
      </c>
      <c r="AI100" s="28">
        <v>7.8899999999999993E-5</v>
      </c>
      <c r="AJ100" s="2">
        <v>7.4400000000000006E-5</v>
      </c>
      <c r="AK100" s="2">
        <v>8.1500000000000002E-5</v>
      </c>
      <c r="AL100" s="2">
        <v>7.7299999999999995E-5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1.01745462891E-2</v>
      </c>
      <c r="E132" s="10">
        <f t="shared" si="31"/>
        <v>1.1466175256900002E-2</v>
      </c>
      <c r="F132" s="10">
        <f t="shared" si="31"/>
        <v>7.1711827002999993E-3</v>
      </c>
      <c r="G132" s="10">
        <f t="shared" si="31"/>
        <v>5.4196636752E-3</v>
      </c>
      <c r="H132" s="10">
        <f t="shared" si="31"/>
        <v>4.1989273497000006E-3</v>
      </c>
      <c r="I132" s="10">
        <f t="shared" si="31"/>
        <v>5.6618309162000001E-3</v>
      </c>
      <c r="J132" s="10">
        <f t="shared" si="31"/>
        <v>6.2265269101000002E-3</v>
      </c>
      <c r="K132" s="10">
        <f t="shared" si="31"/>
        <v>6.8968701094999996E-3</v>
      </c>
      <c r="L132" s="10">
        <f t="shared" si="31"/>
        <v>7.4231652648000003E-3</v>
      </c>
      <c r="M132" s="10">
        <f t="shared" si="31"/>
        <v>6.4427404769000001E-3</v>
      </c>
      <c r="N132" s="10">
        <f t="shared" si="31"/>
        <v>5.9221335174999999E-3</v>
      </c>
      <c r="O132" s="10">
        <f t="shared" si="31"/>
        <v>6.4387483722000002E-3</v>
      </c>
      <c r="P132" s="10">
        <f t="shared" si="31"/>
        <v>6.5468652231000009E-3</v>
      </c>
      <c r="Q132" s="10">
        <f t="shared" si="31"/>
        <v>7.0935158760999997E-3</v>
      </c>
      <c r="R132" s="10">
        <f t="shared" si="31"/>
        <v>8.1881927469000006E-3</v>
      </c>
      <c r="S132" s="10">
        <f t="shared" si="31"/>
        <v>8.4410000000000006E-3</v>
      </c>
      <c r="T132" s="10">
        <f t="shared" si="31"/>
        <v>9.7850000000000003E-3</v>
      </c>
      <c r="U132" s="10">
        <f t="shared" si="31"/>
        <v>1.4093E-2</v>
      </c>
      <c r="V132" s="10">
        <f t="shared" si="31"/>
        <v>1.4133000000000001E-2</v>
      </c>
      <c r="W132" s="10">
        <f t="shared" si="31"/>
        <v>1.1359999999999999E-2</v>
      </c>
      <c r="X132" s="10">
        <f t="shared" si="31"/>
        <v>1.4576E-2</v>
      </c>
      <c r="Y132" s="10">
        <f t="shared" si="31"/>
        <v>1.5046E-2</v>
      </c>
      <c r="Z132" s="10">
        <f t="shared" si="31"/>
        <v>1.6404999999999999E-2</v>
      </c>
      <c r="AA132" s="10">
        <f t="shared" si="31"/>
        <v>1.7944000000000002E-2</v>
      </c>
      <c r="AB132" s="10">
        <f t="shared" si="31"/>
        <v>2.0212000000000004E-2</v>
      </c>
      <c r="AC132" s="10">
        <f t="shared" si="31"/>
        <v>2.2976000000000003E-2</v>
      </c>
      <c r="AD132" s="10">
        <f t="shared" si="31"/>
        <v>2.6893999999999998E-2</v>
      </c>
      <c r="AE132" s="10">
        <f t="shared" si="31"/>
        <v>2.9373E-2</v>
      </c>
      <c r="AF132" s="10">
        <f t="shared" si="31"/>
        <v>3.0397999999999998E-2</v>
      </c>
      <c r="AG132" s="10">
        <f t="shared" si="31"/>
        <v>3.1725000000000003E-2</v>
      </c>
      <c r="AH132" s="10">
        <f t="shared" si="31"/>
        <v>2.862E-2</v>
      </c>
      <c r="AI132" s="10">
        <f t="shared" si="31"/>
        <v>2.9038000000000001E-2</v>
      </c>
      <c r="AJ132" s="10">
        <f t="shared" si="31"/>
        <v>2.6354000000000002E-2</v>
      </c>
      <c r="AK132" s="10">
        <f t="shared" si="31"/>
        <v>2.6168000000000004E-2</v>
      </c>
      <c r="AL132" s="10">
        <f t="shared" si="31"/>
        <v>2.5920000000000002E-2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0.12694708256266171</v>
      </c>
      <c r="F133" s="15">
        <f t="shared" si="32"/>
        <v>-0.29518403115601399</v>
      </c>
      <c r="G133" s="15">
        <f t="shared" si="32"/>
        <v>-0.46733116925261914</v>
      </c>
      <c r="H133" s="15">
        <f t="shared" si="32"/>
        <v>-0.58731060527010281</v>
      </c>
      <c r="I133" s="15">
        <f t="shared" si="32"/>
        <v>-0.44352988768987922</v>
      </c>
      <c r="J133" s="15">
        <f t="shared" si="32"/>
        <v>-0.38802903508626391</v>
      </c>
      <c r="K133" s="15">
        <f t="shared" si="32"/>
        <v>-0.32214470173587767</v>
      </c>
      <c r="L133" s="15">
        <f t="shared" si="32"/>
        <v>-0.27041805561861337</v>
      </c>
      <c r="M133" s="15">
        <f t="shared" si="32"/>
        <v>-0.36677859691865444</v>
      </c>
      <c r="N133" s="15">
        <f t="shared" si="32"/>
        <v>-0.41794618165486297</v>
      </c>
      <c r="O133" s="15">
        <f t="shared" si="32"/>
        <v>-0.3671709588566287</v>
      </c>
      <c r="P133" s="15">
        <f t="shared" si="32"/>
        <v>-0.35654475029381283</v>
      </c>
      <c r="Q133" s="15">
        <f t="shared" si="32"/>
        <v>-0.30281747465247771</v>
      </c>
      <c r="R133" s="15">
        <f t="shared" si="32"/>
        <v>-0.19522772669755131</v>
      </c>
      <c r="S133" s="20">
        <f t="shared" si="32"/>
        <v>-0.17038069706922945</v>
      </c>
      <c r="T133" s="15">
        <f t="shared" si="32"/>
        <v>-3.8286354794741212E-2</v>
      </c>
      <c r="U133" s="15">
        <f t="shared" si="32"/>
        <v>0.38512318874580598</v>
      </c>
      <c r="V133" s="15">
        <f t="shared" si="32"/>
        <v>0.38905456798016591</v>
      </c>
      <c r="W133" s="15">
        <f t="shared" si="32"/>
        <v>0.11651170255817457</v>
      </c>
      <c r="X133" s="15">
        <f t="shared" si="32"/>
        <v>0.43259459300070024</v>
      </c>
      <c r="Y133" s="15">
        <f t="shared" si="32"/>
        <v>0.47878829900442754</v>
      </c>
      <c r="Z133" s="15">
        <f t="shared" si="32"/>
        <v>0.61235690849180069</v>
      </c>
      <c r="AA133" s="15">
        <f t="shared" si="32"/>
        <v>0.76361672453379303</v>
      </c>
      <c r="AB133" s="15">
        <f t="shared" si="32"/>
        <v>0.98652592712199227</v>
      </c>
      <c r="AC133" s="15">
        <f t="shared" si="32"/>
        <v>1.2581842322162522</v>
      </c>
      <c r="AD133" s="15">
        <f t="shared" si="32"/>
        <v>1.6432628282217911</v>
      </c>
      <c r="AE133" s="15">
        <f t="shared" si="32"/>
        <v>1.8869100562712382</v>
      </c>
      <c r="AF133" s="15">
        <f t="shared" si="32"/>
        <v>1.9876516491517071</v>
      </c>
      <c r="AG133" s="15">
        <f t="shared" si="32"/>
        <v>2.1180751552515931</v>
      </c>
      <c r="AH133" s="15">
        <f t="shared" si="32"/>
        <v>1.8129018421844154</v>
      </c>
      <c r="AI133" s="21">
        <f t="shared" si="32"/>
        <v>1.8539847551834752</v>
      </c>
      <c r="AJ133" s="21">
        <f t="shared" si="32"/>
        <v>1.5901892085579348</v>
      </c>
      <c r="AK133" s="21">
        <f t="shared" si="32"/>
        <v>1.571908295118162</v>
      </c>
      <c r="AL133" s="21">
        <f t="shared" si="32"/>
        <v>1.5475337438651313</v>
      </c>
    </row>
    <row r="134" spans="1:38" x14ac:dyDescent="0.4">
      <c r="A134" s="16" t="s">
        <v>27</v>
      </c>
      <c r="D134" s="10"/>
      <c r="E134" s="17">
        <f t="shared" ref="E134:AL134" si="33">(E132-D132)/D132</f>
        <v>0.12694708256266171</v>
      </c>
      <c r="F134" s="17">
        <f t="shared" si="33"/>
        <v>-0.37457935714138019</v>
      </c>
      <c r="G134" s="17">
        <f t="shared" si="33"/>
        <v>-0.2442440944959785</v>
      </c>
      <c r="H134" s="17">
        <f t="shared" si="33"/>
        <v>-0.2252420811804251</v>
      </c>
      <c r="I134" s="17">
        <f t="shared" si="33"/>
        <v>0.34839935170693515</v>
      </c>
      <c r="J134" s="17">
        <f t="shared" si="33"/>
        <v>9.9737346850866757E-2</v>
      </c>
      <c r="K134" s="17">
        <f t="shared" si="33"/>
        <v>0.10765924713384616</v>
      </c>
      <c r="L134" s="17">
        <f t="shared" si="33"/>
        <v>7.630927463387524E-2</v>
      </c>
      <c r="M134" s="17">
        <f t="shared" si="33"/>
        <v>-0.13207637886618107</v>
      </c>
      <c r="N134" s="17">
        <f t="shared" si="33"/>
        <v>-8.0805204131161337E-2</v>
      </c>
      <c r="O134" s="17">
        <f t="shared" si="33"/>
        <v>8.7234584153395925E-2</v>
      </c>
      <c r="P134" s="17">
        <f t="shared" si="33"/>
        <v>1.6791594367440585E-2</v>
      </c>
      <c r="Q134" s="17">
        <f t="shared" si="33"/>
        <v>8.3498076464319615E-2</v>
      </c>
      <c r="R134" s="17">
        <f t="shared" si="33"/>
        <v>0.15432077546880066</v>
      </c>
      <c r="S134" s="17">
        <f t="shared" si="33"/>
        <v>3.0874609442445196E-2</v>
      </c>
      <c r="T134" s="17">
        <f t="shared" si="33"/>
        <v>0.15922284089562844</v>
      </c>
      <c r="U134" s="17">
        <f t="shared" si="33"/>
        <v>0.44026571282575361</v>
      </c>
      <c r="V134" s="17">
        <f t="shared" si="33"/>
        <v>2.838288512027378E-3</v>
      </c>
      <c r="W134" s="17">
        <f t="shared" si="33"/>
        <v>-0.1962074577230597</v>
      </c>
      <c r="X134" s="17">
        <f t="shared" si="33"/>
        <v>0.28309859154929595</v>
      </c>
      <c r="Y134" s="17">
        <f t="shared" si="33"/>
        <v>3.2244785949506034E-2</v>
      </c>
      <c r="Z134" s="17">
        <f t="shared" si="33"/>
        <v>9.0323009437724255E-2</v>
      </c>
      <c r="AA134" s="17">
        <f t="shared" si="33"/>
        <v>9.3812861932337843E-2</v>
      </c>
      <c r="AB134" s="17">
        <f t="shared" si="33"/>
        <v>0.12639322336156947</v>
      </c>
      <c r="AC134" s="17">
        <f t="shared" si="33"/>
        <v>0.13675044528003158</v>
      </c>
      <c r="AD134" s="17">
        <f t="shared" si="33"/>
        <v>0.17052576601671282</v>
      </c>
      <c r="AE134" s="17">
        <f t="shared" si="33"/>
        <v>9.2176693686324168E-2</v>
      </c>
      <c r="AF134" s="17">
        <f t="shared" si="33"/>
        <v>3.4895992918666741E-2</v>
      </c>
      <c r="AG134" s="17">
        <f t="shared" si="33"/>
        <v>4.3654187775511721E-2</v>
      </c>
      <c r="AH134" s="22">
        <f t="shared" si="33"/>
        <v>-9.7872340425532015E-2</v>
      </c>
      <c r="AI134" s="23">
        <f t="shared" si="33"/>
        <v>1.4605171208944853E-2</v>
      </c>
      <c r="AJ134" s="23">
        <f t="shared" si="33"/>
        <v>-9.2430608168606612E-2</v>
      </c>
      <c r="AK134" s="23">
        <f t="shared" si="33"/>
        <v>-7.0577521438870243E-3</v>
      </c>
      <c r="AL134" s="23">
        <f t="shared" si="33"/>
        <v>-9.4772240904922676E-3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6.3019782765999996E-3</v>
      </c>
      <c r="E138" s="10">
        <f t="shared" si="34"/>
        <v>7.5716316454000005E-3</v>
      </c>
      <c r="F138" s="10">
        <f t="shared" si="34"/>
        <v>4.4541690568999995E-3</v>
      </c>
      <c r="G138" s="10">
        <f t="shared" si="34"/>
        <v>3.4836465996000003E-3</v>
      </c>
      <c r="H138" s="10">
        <f t="shared" si="34"/>
        <v>2.8761751936000001E-3</v>
      </c>
      <c r="I138" s="10">
        <f t="shared" si="34"/>
        <v>3.9351946210000001E-3</v>
      </c>
      <c r="J138" s="10">
        <f t="shared" si="34"/>
        <v>4.3439949598000002E-3</v>
      </c>
      <c r="K138" s="10">
        <f t="shared" si="34"/>
        <v>4.6547737119999998E-3</v>
      </c>
      <c r="L138" s="10">
        <f t="shared" si="34"/>
        <v>4.9285165134000004E-3</v>
      </c>
      <c r="M138" s="10">
        <f t="shared" si="34"/>
        <v>3.9896851799E-3</v>
      </c>
      <c r="N138" s="10">
        <f t="shared" si="34"/>
        <v>3.6805338807000001E-3</v>
      </c>
      <c r="O138" s="10">
        <f t="shared" si="34"/>
        <v>3.9403891952000001E-3</v>
      </c>
      <c r="P138" s="10">
        <f t="shared" si="34"/>
        <v>4.0209071838000002E-3</v>
      </c>
      <c r="Q138" s="10">
        <f t="shared" si="34"/>
        <v>4.6352800743999995E-3</v>
      </c>
      <c r="R138" s="10">
        <f t="shared" si="34"/>
        <v>5.3624490954000004E-3</v>
      </c>
      <c r="S138" s="10">
        <f t="shared" si="34"/>
        <v>5.9100000000000003E-3</v>
      </c>
      <c r="T138" s="10">
        <f t="shared" si="34"/>
        <v>7.1700000000000002E-3</v>
      </c>
      <c r="U138" s="10">
        <f t="shared" si="34"/>
        <v>1.085E-2</v>
      </c>
      <c r="V138" s="10">
        <f t="shared" si="34"/>
        <v>1.0840000000000001E-2</v>
      </c>
      <c r="W138" s="10">
        <f t="shared" si="34"/>
        <v>8.8199999999999997E-3</v>
      </c>
      <c r="X138" s="10">
        <f t="shared" si="34"/>
        <v>1.1379999999999999E-2</v>
      </c>
      <c r="Y138" s="10">
        <f t="shared" si="34"/>
        <v>1.171E-2</v>
      </c>
      <c r="Z138" s="10">
        <f t="shared" si="34"/>
        <v>1.299E-2</v>
      </c>
      <c r="AA138" s="10">
        <f t="shared" si="34"/>
        <v>1.457E-2</v>
      </c>
      <c r="AB138" s="10">
        <f t="shared" si="34"/>
        <v>1.6070000000000001E-2</v>
      </c>
      <c r="AC138" s="10">
        <f t="shared" si="34"/>
        <v>1.8530000000000001E-2</v>
      </c>
      <c r="AD138" s="10">
        <f t="shared" si="34"/>
        <v>2.2210000000000001E-2</v>
      </c>
      <c r="AE138" s="10">
        <f t="shared" si="34"/>
        <v>2.4209999999999999E-2</v>
      </c>
      <c r="AF138" s="10">
        <f t="shared" si="34"/>
        <v>2.452E-2</v>
      </c>
      <c r="AG138" s="10">
        <f t="shared" si="34"/>
        <v>2.554E-2</v>
      </c>
      <c r="AH138" s="10">
        <f t="shared" si="34"/>
        <v>2.3179999999999999E-2</v>
      </c>
      <c r="AI138" s="27">
        <f t="shared" si="34"/>
        <v>2.3460000000000002E-2</v>
      </c>
      <c r="AJ138" s="27">
        <f t="shared" si="34"/>
        <v>2.1059999999999999E-2</v>
      </c>
      <c r="AK138" s="27">
        <f t="shared" si="34"/>
        <v>2.0820000000000002E-2</v>
      </c>
      <c r="AL138" s="27">
        <f t="shared" si="34"/>
        <v>1.9640000000000001E-2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0.20146901704094664</v>
      </c>
      <c r="F139" s="15">
        <f t="shared" si="35"/>
        <v>-0.29321097893357345</v>
      </c>
      <c r="G139" s="15">
        <f t="shared" si="35"/>
        <v>-0.44721380387247645</v>
      </c>
      <c r="H139" s="15">
        <f t="shared" si="35"/>
        <v>-0.5436075677570037</v>
      </c>
      <c r="I139" s="15">
        <f t="shared" si="35"/>
        <v>-0.3755620142944876</v>
      </c>
      <c r="J139" s="15">
        <f t="shared" si="35"/>
        <v>-0.31069344114850822</v>
      </c>
      <c r="K139" s="15">
        <f t="shared" si="35"/>
        <v>-0.26137896582669407</v>
      </c>
      <c r="L139" s="15">
        <f t="shared" si="35"/>
        <v>-0.21794136744327211</v>
      </c>
      <c r="M139" s="15">
        <f t="shared" si="35"/>
        <v>-0.36691543436222573</v>
      </c>
      <c r="N139" s="15">
        <f t="shared" si="35"/>
        <v>-0.41597166490302523</v>
      </c>
      <c r="O139" s="15">
        <f t="shared" si="35"/>
        <v>-0.37473773754010908</v>
      </c>
      <c r="P139" s="15">
        <f t="shared" si="35"/>
        <v>-0.36196111644336981</v>
      </c>
      <c r="Q139" s="15">
        <f t="shared" si="35"/>
        <v>-0.26447222269690301</v>
      </c>
      <c r="R139" s="15">
        <f t="shared" si="35"/>
        <v>-0.14908480162310042</v>
      </c>
      <c r="S139" s="20">
        <f t="shared" si="35"/>
        <v>-6.2199242745006211E-2</v>
      </c>
      <c r="T139" s="15">
        <f t="shared" si="35"/>
        <v>0.1377379745377843</v>
      </c>
      <c r="U139" s="15">
        <f t="shared" si="35"/>
        <v>0.72168159326847414</v>
      </c>
      <c r="V139" s="15">
        <f t="shared" si="35"/>
        <v>0.72009478995670606</v>
      </c>
      <c r="W139" s="15">
        <f t="shared" si="35"/>
        <v>0.39956052097953376</v>
      </c>
      <c r="X139" s="15">
        <f t="shared" si="35"/>
        <v>0.80578216879218756</v>
      </c>
      <c r="Y139" s="15">
        <f t="shared" si="35"/>
        <v>0.85814667808053746</v>
      </c>
      <c r="Z139" s="15">
        <f t="shared" si="35"/>
        <v>1.0612575019868644</v>
      </c>
      <c r="AA139" s="15">
        <f t="shared" si="35"/>
        <v>1.3119724252462366</v>
      </c>
      <c r="AB139" s="15">
        <f t="shared" si="35"/>
        <v>1.5499929220114637</v>
      </c>
      <c r="AC139" s="15">
        <f t="shared" si="35"/>
        <v>1.9403465367064356</v>
      </c>
      <c r="AD139" s="15">
        <f t="shared" si="35"/>
        <v>2.5242901554371255</v>
      </c>
      <c r="AE139" s="15">
        <f t="shared" si="35"/>
        <v>2.8416508177907609</v>
      </c>
      <c r="AF139" s="15">
        <f t="shared" si="35"/>
        <v>2.8908417204555747</v>
      </c>
      <c r="AG139" s="15">
        <f t="shared" si="35"/>
        <v>3.0526956582559288</v>
      </c>
      <c r="AH139" s="15">
        <f t="shared" si="35"/>
        <v>2.6782100766786385</v>
      </c>
      <c r="AI139" s="21">
        <f t="shared" si="35"/>
        <v>2.7226405694081479</v>
      </c>
      <c r="AJ139" s="21">
        <f t="shared" si="35"/>
        <v>2.3418077745837844</v>
      </c>
      <c r="AK139" s="21">
        <f t="shared" si="35"/>
        <v>2.3037244951013487</v>
      </c>
      <c r="AL139" s="21">
        <f t="shared" si="35"/>
        <v>2.1164817043127035</v>
      </c>
    </row>
    <row r="140" spans="1:38" x14ac:dyDescent="0.4">
      <c r="A140" s="16" t="s">
        <v>27</v>
      </c>
      <c r="D140" s="10"/>
      <c r="E140" s="17">
        <f t="shared" ref="E140:AL140" si="36">(E138-D138)/D138</f>
        <v>0.20146901704094664</v>
      </c>
      <c r="F140" s="17">
        <f t="shared" si="36"/>
        <v>-0.41172929884854548</v>
      </c>
      <c r="G140" s="17">
        <f t="shared" si="36"/>
        <v>-0.21789079958618832</v>
      </c>
      <c r="H140" s="17">
        <f t="shared" si="36"/>
        <v>-0.17437802275057157</v>
      </c>
      <c r="I140" s="17">
        <f t="shared" si="36"/>
        <v>0.36820407524427096</v>
      </c>
      <c r="J140" s="17">
        <f t="shared" si="36"/>
        <v>0.10388313112100082</v>
      </c>
      <c r="K140" s="17">
        <f t="shared" si="36"/>
        <v>7.1542153035625999E-2</v>
      </c>
      <c r="L140" s="17">
        <f t="shared" si="36"/>
        <v>5.880904601104283E-2</v>
      </c>
      <c r="M140" s="17">
        <f t="shared" si="36"/>
        <v>-0.19048963941734579</v>
      </c>
      <c r="N140" s="17">
        <f t="shared" si="36"/>
        <v>-7.7487642573279114E-2</v>
      </c>
      <c r="O140" s="17">
        <f t="shared" si="36"/>
        <v>7.0602614436625757E-2</v>
      </c>
      <c r="P140" s="17">
        <f t="shared" si="36"/>
        <v>2.043401923294362E-2</v>
      </c>
      <c r="Q140" s="17">
        <f t="shared" si="36"/>
        <v>0.15279459647197821</v>
      </c>
      <c r="R140" s="17">
        <f t="shared" si="36"/>
        <v>0.15687704072426029</v>
      </c>
      <c r="S140" s="17">
        <f t="shared" si="36"/>
        <v>0.10210836408119908</v>
      </c>
      <c r="T140" s="17">
        <f t="shared" si="36"/>
        <v>0.21319796954314718</v>
      </c>
      <c r="U140" s="17">
        <f t="shared" si="36"/>
        <v>0.51324965132496514</v>
      </c>
      <c r="V140" s="17">
        <f t="shared" si="36"/>
        <v>-9.2165898617507758E-4</v>
      </c>
      <c r="W140" s="17">
        <f t="shared" si="36"/>
        <v>-0.18634686346863477</v>
      </c>
      <c r="X140" s="17">
        <f t="shared" si="36"/>
        <v>0.29024943310657597</v>
      </c>
      <c r="Y140" s="17">
        <f t="shared" si="36"/>
        <v>2.8998242530755752E-2</v>
      </c>
      <c r="Z140" s="17">
        <f t="shared" si="36"/>
        <v>0.10930828351836036</v>
      </c>
      <c r="AA140" s="17">
        <f t="shared" si="36"/>
        <v>0.12163202463433409</v>
      </c>
      <c r="AB140" s="17">
        <f t="shared" si="36"/>
        <v>0.10295126973232679</v>
      </c>
      <c r="AC140" s="17">
        <f t="shared" si="36"/>
        <v>0.15308027380211575</v>
      </c>
      <c r="AD140" s="17">
        <f t="shared" si="36"/>
        <v>0.19859686994063674</v>
      </c>
      <c r="AE140" s="17">
        <f t="shared" si="36"/>
        <v>9.0049527239981914E-2</v>
      </c>
      <c r="AF140" s="17">
        <f t="shared" si="36"/>
        <v>1.2804626187525868E-2</v>
      </c>
      <c r="AG140" s="17">
        <f t="shared" si="36"/>
        <v>4.1598694942903754E-2</v>
      </c>
      <c r="AH140" s="22">
        <f t="shared" si="36"/>
        <v>-9.2404072043852814E-2</v>
      </c>
      <c r="AI140" s="23">
        <f t="shared" si="36"/>
        <v>1.2079378774805975E-2</v>
      </c>
      <c r="AJ140" s="23">
        <f t="shared" si="36"/>
        <v>-0.10230179028133003</v>
      </c>
      <c r="AK140" s="23">
        <f t="shared" si="36"/>
        <v>-1.1396011396011261E-2</v>
      </c>
      <c r="AL140" s="23">
        <f t="shared" si="36"/>
        <v>-5.6676272814601365E-2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98</v>
      </c>
      <c r="B142" s="2" t="s">
        <v>99</v>
      </c>
      <c r="D142" s="2">
        <v>6.3019782765999996E-3</v>
      </c>
      <c r="E142" s="2">
        <v>7.5716316454000005E-3</v>
      </c>
      <c r="F142" s="2">
        <v>4.4541690568999995E-3</v>
      </c>
      <c r="G142" s="2">
        <v>3.4836465996000003E-3</v>
      </c>
      <c r="H142" s="2">
        <v>2.8761751936000001E-3</v>
      </c>
      <c r="I142" s="2">
        <v>3.9351946210000001E-3</v>
      </c>
      <c r="J142" s="2">
        <v>4.3439949598000002E-3</v>
      </c>
      <c r="K142" s="2">
        <v>4.6547737119999998E-3</v>
      </c>
      <c r="L142" s="2">
        <v>4.9285165134000004E-3</v>
      </c>
      <c r="M142" s="2">
        <v>3.9896851799E-3</v>
      </c>
      <c r="N142" s="2">
        <v>3.6805338807000001E-3</v>
      </c>
      <c r="O142" s="2">
        <v>3.9403891952000001E-3</v>
      </c>
      <c r="P142" s="2">
        <v>4.0209071838000002E-3</v>
      </c>
      <c r="Q142" s="2">
        <v>4.6352800743999995E-3</v>
      </c>
      <c r="R142" s="2">
        <v>5.3624490954000004E-3</v>
      </c>
      <c r="S142" s="2">
        <v>5.9100000000000003E-3</v>
      </c>
      <c r="T142" s="2">
        <v>7.1700000000000002E-3</v>
      </c>
      <c r="U142" s="2">
        <v>1.085E-2</v>
      </c>
      <c r="V142" s="2">
        <v>1.0840000000000001E-2</v>
      </c>
      <c r="W142" s="2">
        <v>8.8199999999999997E-3</v>
      </c>
      <c r="X142" s="2">
        <v>1.1379999999999999E-2</v>
      </c>
      <c r="Y142" s="2">
        <v>1.171E-2</v>
      </c>
      <c r="Z142" s="2">
        <v>1.299E-2</v>
      </c>
      <c r="AA142" s="2">
        <v>1.457E-2</v>
      </c>
      <c r="AB142" s="2">
        <v>1.6070000000000001E-2</v>
      </c>
      <c r="AC142" s="2">
        <v>1.8530000000000001E-2</v>
      </c>
      <c r="AD142" s="2">
        <v>2.2210000000000001E-2</v>
      </c>
      <c r="AE142" s="2">
        <v>2.4209999999999999E-2</v>
      </c>
      <c r="AF142" s="2">
        <v>2.452E-2</v>
      </c>
      <c r="AG142" s="2">
        <v>2.554E-2</v>
      </c>
      <c r="AH142" s="2">
        <v>2.3179999999999999E-2</v>
      </c>
      <c r="AI142" s="28">
        <v>2.3460000000000002E-2</v>
      </c>
      <c r="AJ142" s="2">
        <v>2.1059999999999999E-2</v>
      </c>
      <c r="AK142" s="2">
        <v>2.0820000000000002E-2</v>
      </c>
      <c r="AL142" s="2">
        <v>1.9640000000000001E-2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3.2675553945000001E-3</v>
      </c>
      <c r="E145" s="10">
        <f t="shared" si="37"/>
        <v>3.3382532806000001E-3</v>
      </c>
      <c r="F145" s="10">
        <f t="shared" si="37"/>
        <v>2.3354716765000001E-3</v>
      </c>
      <c r="G145" s="10">
        <f t="shared" si="37"/>
        <v>1.6496383304E-3</v>
      </c>
      <c r="H145" s="10">
        <f t="shared" si="37"/>
        <v>1.114349682E-3</v>
      </c>
      <c r="I145" s="10">
        <f t="shared" si="37"/>
        <v>1.4296520975000001E-3</v>
      </c>
      <c r="J145" s="10">
        <f t="shared" si="37"/>
        <v>1.5429612285000002E-3</v>
      </c>
      <c r="K145" s="10">
        <f t="shared" si="37"/>
        <v>1.8848784058000001E-3</v>
      </c>
      <c r="L145" s="10">
        <f t="shared" si="37"/>
        <v>2.0759004555999999E-3</v>
      </c>
      <c r="M145" s="10">
        <f t="shared" si="37"/>
        <v>2.0756003124000003E-3</v>
      </c>
      <c r="N145" s="10">
        <f t="shared" si="37"/>
        <v>1.8403566836E-3</v>
      </c>
      <c r="O145" s="10">
        <f t="shared" si="37"/>
        <v>2.0315545606000001E-3</v>
      </c>
      <c r="P145" s="10">
        <f t="shared" si="37"/>
        <v>2.0677527512000002E-3</v>
      </c>
      <c r="Q145" s="10">
        <f t="shared" si="37"/>
        <v>1.9413707213E-3</v>
      </c>
      <c r="R145" s="10">
        <f t="shared" si="37"/>
        <v>2.1874134697000003E-3</v>
      </c>
      <c r="S145" s="10">
        <f t="shared" si="37"/>
        <v>1.9599999999999999E-3</v>
      </c>
      <c r="T145" s="10">
        <f t="shared" si="37"/>
        <v>2E-3</v>
      </c>
      <c r="U145" s="10">
        <f t="shared" si="37"/>
        <v>2.3999999999999998E-3</v>
      </c>
      <c r="V145" s="10">
        <f t="shared" si="37"/>
        <v>2.5000000000000001E-3</v>
      </c>
      <c r="W145" s="10">
        <f t="shared" si="37"/>
        <v>1.8799999999999999E-3</v>
      </c>
      <c r="X145" s="10">
        <f t="shared" si="37"/>
        <v>2.3400000000000001E-3</v>
      </c>
      <c r="Y145" s="10">
        <f t="shared" si="37"/>
        <v>2.47E-3</v>
      </c>
      <c r="Z145" s="10">
        <f t="shared" si="37"/>
        <v>2.4499999999999999E-3</v>
      </c>
      <c r="AA145" s="10">
        <f t="shared" si="37"/>
        <v>2.3500000000000001E-3</v>
      </c>
      <c r="AB145" s="10">
        <f t="shared" si="37"/>
        <v>2.8800000000000002E-3</v>
      </c>
      <c r="AC145" s="10">
        <f t="shared" si="37"/>
        <v>3.0400000000000002E-3</v>
      </c>
      <c r="AD145" s="10">
        <f t="shared" si="37"/>
        <v>3.0699999999999998E-3</v>
      </c>
      <c r="AE145" s="10">
        <f t="shared" si="37"/>
        <v>3.2799999999999999E-3</v>
      </c>
      <c r="AF145" s="10">
        <f t="shared" si="37"/>
        <v>3.7799999999999999E-3</v>
      </c>
      <c r="AG145" s="10">
        <f t="shared" si="37"/>
        <v>4.0000000000000001E-3</v>
      </c>
      <c r="AH145" s="10">
        <f t="shared" si="37"/>
        <v>3.48E-3</v>
      </c>
      <c r="AI145" s="27">
        <f t="shared" si="37"/>
        <v>3.5799999999999998E-3</v>
      </c>
      <c r="AJ145" s="27">
        <f t="shared" si="37"/>
        <v>3.3999999999999998E-3</v>
      </c>
      <c r="AK145" s="27">
        <f t="shared" si="37"/>
        <v>3.5400000000000002E-3</v>
      </c>
      <c r="AL145" s="27">
        <f t="shared" si="37"/>
        <v>4.0600000000000002E-3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2.163632366233172E-2</v>
      </c>
      <c r="F146" s="15">
        <f t="shared" si="38"/>
        <v>-0.28525414429664997</v>
      </c>
      <c r="G146" s="15">
        <f t="shared" si="38"/>
        <v>-0.49514602470804414</v>
      </c>
      <c r="H146" s="15">
        <f t="shared" si="38"/>
        <v>-0.6589653280627803</v>
      </c>
      <c r="I146" s="15">
        <f t="shared" si="38"/>
        <v>-0.56247043281763098</v>
      </c>
      <c r="J146" s="15">
        <f t="shared" si="38"/>
        <v>-0.52779339836223238</v>
      </c>
      <c r="K146" s="15">
        <f t="shared" si="38"/>
        <v>-0.4231533430243733</v>
      </c>
      <c r="L146" s="15">
        <f t="shared" si="38"/>
        <v>-0.36469310999464988</v>
      </c>
      <c r="M146" s="15">
        <f t="shared" si="38"/>
        <v>-0.36478496557589107</v>
      </c>
      <c r="N146" s="15">
        <f t="shared" si="38"/>
        <v>-0.43677873473921303</v>
      </c>
      <c r="O146" s="15">
        <f t="shared" si="38"/>
        <v>-0.37826469169595589</v>
      </c>
      <c r="P146" s="15">
        <f t="shared" si="38"/>
        <v>-0.36718662683409325</v>
      </c>
      <c r="Q146" s="15">
        <f t="shared" si="38"/>
        <v>-0.40586448065494307</v>
      </c>
      <c r="R146" s="15">
        <f t="shared" si="38"/>
        <v>-0.33056575769705737</v>
      </c>
      <c r="S146" s="20">
        <f t="shared" si="38"/>
        <v>-0.40016319132673239</v>
      </c>
      <c r="T146" s="15">
        <f t="shared" si="38"/>
        <v>-0.38792162380278816</v>
      </c>
      <c r="U146" s="15">
        <f t="shared" si="38"/>
        <v>-0.26550594856334586</v>
      </c>
      <c r="V146" s="15">
        <f t="shared" si="38"/>
        <v>-0.23490202975348518</v>
      </c>
      <c r="W146" s="15">
        <f t="shared" si="38"/>
        <v>-0.42464632637462091</v>
      </c>
      <c r="X146" s="15">
        <f t="shared" si="38"/>
        <v>-0.2838682998492621</v>
      </c>
      <c r="Y146" s="15">
        <f t="shared" si="38"/>
        <v>-0.24408320539644338</v>
      </c>
      <c r="Z146" s="15">
        <f t="shared" si="38"/>
        <v>-0.25020398915841552</v>
      </c>
      <c r="AA146" s="15">
        <f t="shared" si="38"/>
        <v>-0.28080790796827604</v>
      </c>
      <c r="AB146" s="15">
        <f t="shared" si="38"/>
        <v>-0.11860713827601488</v>
      </c>
      <c r="AC146" s="15">
        <f t="shared" si="38"/>
        <v>-6.9640868180237944E-2</v>
      </c>
      <c r="AD146" s="15">
        <f t="shared" si="38"/>
        <v>-6.0459692537279869E-2</v>
      </c>
      <c r="AE146" s="15">
        <f t="shared" si="38"/>
        <v>3.8085369634274077E-3</v>
      </c>
      <c r="AF146" s="15">
        <f t="shared" si="38"/>
        <v>0.15682813101273038</v>
      </c>
      <c r="AG146" s="15">
        <f t="shared" si="38"/>
        <v>0.22415675239442373</v>
      </c>
      <c r="AH146" s="15">
        <f t="shared" si="38"/>
        <v>6.5016374583148615E-2</v>
      </c>
      <c r="AI146" s="21">
        <f t="shared" si="38"/>
        <v>9.5620293393009162E-2</v>
      </c>
      <c r="AJ146" s="21">
        <f t="shared" si="38"/>
        <v>4.0533239535260085E-2</v>
      </c>
      <c r="AK146" s="21">
        <f t="shared" si="38"/>
        <v>8.3378725869065029E-2</v>
      </c>
      <c r="AL146" s="21">
        <f t="shared" si="38"/>
        <v>0.24251910368034013</v>
      </c>
    </row>
    <row r="147" spans="1:38" x14ac:dyDescent="0.4">
      <c r="A147" s="16" t="s">
        <v>27</v>
      </c>
      <c r="D147" s="10"/>
      <c r="E147" s="17">
        <f t="shared" ref="E147:AL147" si="39">(E145-D145)/D145</f>
        <v>2.163632366233172E-2</v>
      </c>
      <c r="F147" s="17">
        <f t="shared" si="39"/>
        <v>-0.30039110870573765</v>
      </c>
      <c r="G147" s="17">
        <f t="shared" si="39"/>
        <v>-0.29365945774508734</v>
      </c>
      <c r="H147" s="17">
        <f t="shared" si="39"/>
        <v>-0.32448848849808465</v>
      </c>
      <c r="I147" s="17">
        <f t="shared" si="39"/>
        <v>0.2829474630747012</v>
      </c>
      <c r="J147" s="17">
        <f t="shared" si="39"/>
        <v>7.9256436722011769E-2</v>
      </c>
      <c r="K147" s="17">
        <f t="shared" si="39"/>
        <v>0.22159803563722527</v>
      </c>
      <c r="L147" s="17">
        <f t="shared" si="39"/>
        <v>0.10134449480253031</v>
      </c>
      <c r="M147" s="17">
        <f t="shared" si="39"/>
        <v>-1.4458458217005574E-4</v>
      </c>
      <c r="N147" s="17">
        <f t="shared" si="39"/>
        <v>-0.11333763412667344</v>
      </c>
      <c r="O147" s="17">
        <f t="shared" si="39"/>
        <v>0.10389175028070635</v>
      </c>
      <c r="P147" s="17">
        <f t="shared" si="39"/>
        <v>1.7817976096743016E-2</v>
      </c>
      <c r="Q147" s="17">
        <f t="shared" si="39"/>
        <v>-6.1120474789191123E-2</v>
      </c>
      <c r="R147" s="17">
        <f t="shared" si="39"/>
        <v>0.12673661228147229</v>
      </c>
      <c r="S147" s="17">
        <f t="shared" si="39"/>
        <v>-0.10396455578706375</v>
      </c>
      <c r="T147" s="17">
        <f t="shared" si="39"/>
        <v>2.0408163265306176E-2</v>
      </c>
      <c r="U147" s="17">
        <f t="shared" si="39"/>
        <v>0.19999999999999987</v>
      </c>
      <c r="V147" s="17">
        <f t="shared" si="39"/>
        <v>4.1666666666666782E-2</v>
      </c>
      <c r="W147" s="17">
        <f t="shared" si="39"/>
        <v>-0.24800000000000003</v>
      </c>
      <c r="X147" s="17">
        <f t="shared" si="39"/>
        <v>0.24468085106382986</v>
      </c>
      <c r="Y147" s="17">
        <f t="shared" si="39"/>
        <v>5.5555555555555518E-2</v>
      </c>
      <c r="Z147" s="17">
        <f t="shared" si="39"/>
        <v>-8.0971659919028549E-3</v>
      </c>
      <c r="AA147" s="17">
        <f t="shared" si="39"/>
        <v>-4.0816326530612179E-2</v>
      </c>
      <c r="AB147" s="17">
        <f t="shared" si="39"/>
        <v>0.22553191489361704</v>
      </c>
      <c r="AC147" s="17">
        <f t="shared" si="39"/>
        <v>5.5555555555555546E-2</v>
      </c>
      <c r="AD147" s="17">
        <f t="shared" si="39"/>
        <v>9.8684210526314622E-3</v>
      </c>
      <c r="AE147" s="17">
        <f t="shared" si="39"/>
        <v>6.8403908794788318E-2</v>
      </c>
      <c r="AF147" s="17">
        <f t="shared" si="39"/>
        <v>0.1524390243902439</v>
      </c>
      <c r="AG147" s="17">
        <f t="shared" si="39"/>
        <v>5.8201058201058239E-2</v>
      </c>
      <c r="AH147" s="22">
        <f t="shared" si="39"/>
        <v>-0.13</v>
      </c>
      <c r="AI147" s="23">
        <f t="shared" si="39"/>
        <v>2.8735632183907997E-2</v>
      </c>
      <c r="AJ147" s="23">
        <f t="shared" si="39"/>
        <v>-5.0279329608938557E-2</v>
      </c>
      <c r="AK147" s="23">
        <f t="shared" si="39"/>
        <v>4.1176470588235405E-2</v>
      </c>
      <c r="AL147" s="23">
        <f t="shared" si="39"/>
        <v>0.14689265536723164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3.2675553945000001E-3</v>
      </c>
      <c r="E149" s="2">
        <v>3.3382532806000001E-3</v>
      </c>
      <c r="F149" s="2">
        <v>2.3354716765000001E-3</v>
      </c>
      <c r="G149" s="2">
        <v>1.6496383304E-3</v>
      </c>
      <c r="H149" s="2">
        <v>1.114349682E-3</v>
      </c>
      <c r="I149" s="2">
        <v>1.4296520975000001E-3</v>
      </c>
      <c r="J149" s="2">
        <v>1.5429612285000002E-3</v>
      </c>
      <c r="K149" s="2">
        <v>1.8848784058000001E-3</v>
      </c>
      <c r="L149" s="2">
        <v>2.0759004555999999E-3</v>
      </c>
      <c r="M149" s="2">
        <v>2.0756003124000003E-3</v>
      </c>
      <c r="N149" s="2">
        <v>1.8403566836E-3</v>
      </c>
      <c r="O149" s="2">
        <v>2.0315545606000001E-3</v>
      </c>
      <c r="P149" s="2">
        <v>2.0677527512000002E-3</v>
      </c>
      <c r="Q149" s="2">
        <v>1.9413707213E-3</v>
      </c>
      <c r="R149" s="2">
        <v>2.1874134697000003E-3</v>
      </c>
      <c r="S149" s="2">
        <v>1.9599999999999999E-3</v>
      </c>
      <c r="T149" s="2">
        <v>2E-3</v>
      </c>
      <c r="U149" s="2">
        <v>2.3999999999999998E-3</v>
      </c>
      <c r="V149" s="2">
        <v>2.5000000000000001E-3</v>
      </c>
      <c r="W149" s="2">
        <v>1.8799999999999999E-3</v>
      </c>
      <c r="X149" s="2">
        <v>2.3400000000000001E-3</v>
      </c>
      <c r="Y149" s="2">
        <v>2.47E-3</v>
      </c>
      <c r="Z149" s="2">
        <v>2.4499999999999999E-3</v>
      </c>
      <c r="AA149" s="2">
        <v>2.3500000000000001E-3</v>
      </c>
      <c r="AB149" s="2">
        <v>2.8800000000000002E-3</v>
      </c>
      <c r="AC149" s="2">
        <v>3.0400000000000002E-3</v>
      </c>
      <c r="AD149" s="2">
        <v>3.0699999999999998E-3</v>
      </c>
      <c r="AE149" s="2">
        <v>3.2799999999999999E-3</v>
      </c>
      <c r="AF149" s="2">
        <v>3.7799999999999999E-3</v>
      </c>
      <c r="AG149" s="2">
        <v>4.0000000000000001E-3</v>
      </c>
      <c r="AH149" s="2">
        <v>3.48E-3</v>
      </c>
      <c r="AI149" s="28">
        <v>3.5799999999999998E-3</v>
      </c>
      <c r="AJ149" s="2">
        <v>3.3999999999999998E-3</v>
      </c>
      <c r="AK149" s="2">
        <v>3.5400000000000002E-3</v>
      </c>
      <c r="AL149" s="2">
        <v>4.0600000000000002E-3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5.0093491119999997E-4</v>
      </c>
      <c r="E152" s="10">
        <f t="shared" si="40"/>
        <v>4.661218636E-4</v>
      </c>
      <c r="F152" s="10">
        <f t="shared" si="40"/>
        <v>3.1974917190000002E-4</v>
      </c>
      <c r="G152" s="10">
        <f t="shared" si="40"/>
        <v>2.2325834959999999E-4</v>
      </c>
      <c r="H152" s="10">
        <f t="shared" si="40"/>
        <v>1.598663785E-4</v>
      </c>
      <c r="I152" s="10">
        <f t="shared" si="40"/>
        <v>2.2220484950000001E-4</v>
      </c>
      <c r="J152" s="10">
        <f t="shared" si="40"/>
        <v>2.6431660950000001E-4</v>
      </c>
      <c r="K152" s="10">
        <f t="shared" si="40"/>
        <v>2.8785899920000002E-4</v>
      </c>
      <c r="L152" s="10">
        <f t="shared" si="40"/>
        <v>3.5614129779999997E-4</v>
      </c>
      <c r="M152" s="10">
        <f t="shared" si="40"/>
        <v>3.2752989160000001E-4</v>
      </c>
      <c r="N152" s="10">
        <f t="shared" si="40"/>
        <v>3.5710903090000005E-4</v>
      </c>
      <c r="O152" s="10">
        <f t="shared" si="40"/>
        <v>4.2525860589999996E-4</v>
      </c>
      <c r="P152" s="10">
        <f t="shared" si="40"/>
        <v>4.1921246899999999E-4</v>
      </c>
      <c r="Q152" s="10">
        <f t="shared" si="40"/>
        <v>4.9305763829999997E-4</v>
      </c>
      <c r="R152" s="10">
        <f t="shared" si="40"/>
        <v>6.1533555019999998E-4</v>
      </c>
      <c r="S152" s="10">
        <f t="shared" si="40"/>
        <v>5.5000000000000003E-4</v>
      </c>
      <c r="T152" s="10">
        <f t="shared" si="40"/>
        <v>5.9999999999999995E-4</v>
      </c>
      <c r="U152" s="10">
        <f t="shared" si="40"/>
        <v>8.1999999999999998E-4</v>
      </c>
      <c r="V152" s="10">
        <f t="shared" si="40"/>
        <v>7.6999999999999996E-4</v>
      </c>
      <c r="W152" s="10">
        <f t="shared" si="40"/>
        <v>6.4000000000000005E-4</v>
      </c>
      <c r="X152" s="10">
        <f t="shared" si="40"/>
        <v>8.4000000000000003E-4</v>
      </c>
      <c r="Y152" s="10">
        <f t="shared" si="40"/>
        <v>8.4999999999999995E-4</v>
      </c>
      <c r="Z152" s="10">
        <f t="shared" si="40"/>
        <v>9.5E-4</v>
      </c>
      <c r="AA152" s="10">
        <f t="shared" si="40"/>
        <v>1.01E-3</v>
      </c>
      <c r="AB152" s="10">
        <f t="shared" si="40"/>
        <v>1.24E-3</v>
      </c>
      <c r="AC152" s="10">
        <f t="shared" si="40"/>
        <v>1.3799999999999999E-3</v>
      </c>
      <c r="AD152" s="10">
        <f t="shared" si="40"/>
        <v>1.57E-3</v>
      </c>
      <c r="AE152" s="10">
        <f t="shared" si="40"/>
        <v>1.83E-3</v>
      </c>
      <c r="AF152" s="10">
        <f t="shared" si="40"/>
        <v>2.0400000000000001E-3</v>
      </c>
      <c r="AG152" s="10">
        <f t="shared" si="40"/>
        <v>2.1199999999999999E-3</v>
      </c>
      <c r="AH152" s="10">
        <f t="shared" si="40"/>
        <v>1.89E-3</v>
      </c>
      <c r="AI152" s="27">
        <f t="shared" si="40"/>
        <v>1.9300000000000001E-3</v>
      </c>
      <c r="AJ152" s="27">
        <f t="shared" si="40"/>
        <v>1.83E-3</v>
      </c>
      <c r="AK152" s="27">
        <f t="shared" si="40"/>
        <v>1.72E-3</v>
      </c>
      <c r="AL152" s="27">
        <f t="shared" si="40"/>
        <v>2.0799999999999998E-3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-6.9496149742497668E-2</v>
      </c>
      <c r="F153" s="15">
        <f t="shared" si="41"/>
        <v>-0.36169517286380731</v>
      </c>
      <c r="G153" s="15">
        <f t="shared" si="41"/>
        <v>-0.5543166495120494</v>
      </c>
      <c r="H153" s="15">
        <f t="shared" si="41"/>
        <v>-0.68086397069623927</v>
      </c>
      <c r="I153" s="15">
        <f t="shared" si="41"/>
        <v>-0.55641971734869966</v>
      </c>
      <c r="J153" s="15">
        <f t="shared" si="41"/>
        <v>-0.47235338645728625</v>
      </c>
      <c r="K153" s="15">
        <f t="shared" si="41"/>
        <v>-0.42535648292025041</v>
      </c>
      <c r="L153" s="15">
        <f t="shared" si="41"/>
        <v>-0.2890467606922103</v>
      </c>
      <c r="M153" s="15">
        <f t="shared" si="41"/>
        <v>-0.3461627762868526</v>
      </c>
      <c r="N153" s="15">
        <f t="shared" si="41"/>
        <v>-0.28711490671604828</v>
      </c>
      <c r="O153" s="15">
        <f t="shared" si="41"/>
        <v>-0.15107013627522156</v>
      </c>
      <c r="P153" s="15">
        <f t="shared" si="41"/>
        <v>-0.16313984186934022</v>
      </c>
      <c r="Q153" s="15">
        <f t="shared" si="41"/>
        <v>-1.5725142576167903E-2</v>
      </c>
      <c r="R153" s="15">
        <f t="shared" si="41"/>
        <v>0.22837425869550779</v>
      </c>
      <c r="S153" s="20">
        <f t="shared" si="41"/>
        <v>9.7947034041735326E-2</v>
      </c>
      <c r="T153" s="15">
        <f t="shared" si="41"/>
        <v>0.19776040077280199</v>
      </c>
      <c r="U153" s="15">
        <f t="shared" si="41"/>
        <v>0.63693921438949619</v>
      </c>
      <c r="V153" s="15">
        <f t="shared" si="41"/>
        <v>0.5371258476584293</v>
      </c>
      <c r="W153" s="15">
        <f t="shared" si="41"/>
        <v>0.27761109415765567</v>
      </c>
      <c r="X153" s="15">
        <f t="shared" si="41"/>
        <v>0.67686456108192306</v>
      </c>
      <c r="Y153" s="15">
        <f t="shared" si="41"/>
        <v>0.69682723442813621</v>
      </c>
      <c r="Z153" s="15">
        <f t="shared" si="41"/>
        <v>0.89645396789026999</v>
      </c>
      <c r="AA153" s="15">
        <f t="shared" si="41"/>
        <v>1.0162300079675504</v>
      </c>
      <c r="AB153" s="15">
        <f t="shared" si="41"/>
        <v>1.4753714949304577</v>
      </c>
      <c r="AC153" s="15">
        <f t="shared" si="41"/>
        <v>1.7548489217774448</v>
      </c>
      <c r="AD153" s="15">
        <f t="shared" si="41"/>
        <v>2.1341397153554986</v>
      </c>
      <c r="AE153" s="15">
        <f t="shared" si="41"/>
        <v>2.6531692223570467</v>
      </c>
      <c r="AF153" s="15">
        <f t="shared" si="41"/>
        <v>3.0723853626275273</v>
      </c>
      <c r="AG153" s="15">
        <f t="shared" si="41"/>
        <v>3.2320867493972338</v>
      </c>
      <c r="AH153" s="15">
        <f t="shared" si="41"/>
        <v>2.7729452624343267</v>
      </c>
      <c r="AI153" s="21">
        <f t="shared" si="41"/>
        <v>2.8527959558191802</v>
      </c>
      <c r="AJ153" s="21">
        <f t="shared" si="41"/>
        <v>2.6531692223570467</v>
      </c>
      <c r="AK153" s="21">
        <f t="shared" si="41"/>
        <v>2.4335798155486992</v>
      </c>
      <c r="AL153" s="21">
        <f t="shared" si="41"/>
        <v>3.1522360560123803</v>
      </c>
    </row>
    <row r="154" spans="1:38" x14ac:dyDescent="0.4">
      <c r="A154" s="16" t="s">
        <v>27</v>
      </c>
      <c r="D154" s="10"/>
      <c r="E154" s="17">
        <f t="shared" ref="E154:AL154" si="42">(E152-D152)/D152</f>
        <v>-6.9496149742497668E-2</v>
      </c>
      <c r="F154" s="17">
        <f t="shared" si="42"/>
        <v>-0.31402236867740863</v>
      </c>
      <c r="G154" s="17">
        <f t="shared" si="42"/>
        <v>-0.30177035870534502</v>
      </c>
      <c r="H154" s="17">
        <f t="shared" si="42"/>
        <v>-0.28393997901344331</v>
      </c>
      <c r="I154" s="17">
        <f t="shared" si="42"/>
        <v>0.38994109696430018</v>
      </c>
      <c r="J154" s="17">
        <f t="shared" si="42"/>
        <v>0.18951773597542479</v>
      </c>
      <c r="K154" s="17">
        <f t="shared" si="42"/>
        <v>8.9068900151732647E-2</v>
      </c>
      <c r="L154" s="17">
        <f t="shared" si="42"/>
        <v>0.23720744805535313</v>
      </c>
      <c r="M154" s="17">
        <f t="shared" si="42"/>
        <v>-8.0337232375862822E-2</v>
      </c>
      <c r="N154" s="17">
        <f t="shared" si="42"/>
        <v>9.0309739839330244E-2</v>
      </c>
      <c r="O154" s="17">
        <f t="shared" si="42"/>
        <v>0.19083688482547392</v>
      </c>
      <c r="P154" s="17">
        <f t="shared" si="42"/>
        <v>-1.4217553310189144E-2</v>
      </c>
      <c r="Q154" s="17">
        <f t="shared" si="42"/>
        <v>0.17615212991195633</v>
      </c>
      <c r="R154" s="17">
        <f t="shared" si="42"/>
        <v>0.24799922443469025</v>
      </c>
      <c r="S154" s="17">
        <f t="shared" si="42"/>
        <v>-0.10617873480374115</v>
      </c>
      <c r="T154" s="17">
        <f t="shared" si="42"/>
        <v>9.0909090909090745E-2</v>
      </c>
      <c r="U154" s="17">
        <f t="shared" si="42"/>
        <v>0.36666666666666675</v>
      </c>
      <c r="V154" s="17">
        <f t="shared" si="42"/>
        <v>-6.0975609756097587E-2</v>
      </c>
      <c r="W154" s="17">
        <f t="shared" si="42"/>
        <v>-0.16883116883116872</v>
      </c>
      <c r="X154" s="17">
        <f t="shared" si="42"/>
        <v>0.31249999999999994</v>
      </c>
      <c r="Y154" s="17">
        <f t="shared" si="42"/>
        <v>1.1904761904761807E-2</v>
      </c>
      <c r="Z154" s="17">
        <f t="shared" si="42"/>
        <v>0.11764705882352947</v>
      </c>
      <c r="AA154" s="17">
        <f t="shared" si="42"/>
        <v>6.3157894736842163E-2</v>
      </c>
      <c r="AB154" s="17">
        <f t="shared" si="42"/>
        <v>0.22772277227722768</v>
      </c>
      <c r="AC154" s="17">
        <f t="shared" si="42"/>
        <v>0.11290322580645155</v>
      </c>
      <c r="AD154" s="17">
        <f t="shared" si="42"/>
        <v>0.13768115942028991</v>
      </c>
      <c r="AE154" s="17">
        <f t="shared" si="42"/>
        <v>0.16560509554140129</v>
      </c>
      <c r="AF154" s="17">
        <f t="shared" si="42"/>
        <v>0.1147540983606558</v>
      </c>
      <c r="AG154" s="17">
        <f t="shared" si="42"/>
        <v>3.9215686274509692E-2</v>
      </c>
      <c r="AH154" s="22">
        <f t="shared" si="42"/>
        <v>-0.10849056603773582</v>
      </c>
      <c r="AI154" s="23">
        <f t="shared" si="42"/>
        <v>2.1164021164021218E-2</v>
      </c>
      <c r="AJ154" s="23">
        <f t="shared" si="42"/>
        <v>-5.1813471502590698E-2</v>
      </c>
      <c r="AK154" s="23">
        <f t="shared" si="42"/>
        <v>-6.0109289617486378E-2</v>
      </c>
      <c r="AL154" s="23">
        <f t="shared" si="42"/>
        <v>0.20930232558139528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5.0093491119999997E-4</v>
      </c>
      <c r="E156" s="2">
        <v>4.661218636E-4</v>
      </c>
      <c r="F156" s="2">
        <v>3.1974917190000002E-4</v>
      </c>
      <c r="G156" s="2">
        <v>2.2325834959999999E-4</v>
      </c>
      <c r="H156" s="2">
        <v>1.598663785E-4</v>
      </c>
      <c r="I156" s="2">
        <v>2.2220484950000001E-4</v>
      </c>
      <c r="J156" s="2">
        <v>2.6431660950000001E-4</v>
      </c>
      <c r="K156" s="2">
        <v>2.8785899920000002E-4</v>
      </c>
      <c r="L156" s="2">
        <v>3.5614129779999997E-4</v>
      </c>
      <c r="M156" s="2">
        <v>3.2752989160000001E-4</v>
      </c>
      <c r="N156" s="2">
        <v>3.5710903090000005E-4</v>
      </c>
      <c r="O156" s="2">
        <v>4.2525860589999996E-4</v>
      </c>
      <c r="P156" s="2">
        <v>4.1921246899999999E-4</v>
      </c>
      <c r="Q156" s="2">
        <v>4.9305763829999997E-4</v>
      </c>
      <c r="R156" s="2">
        <v>6.1533555019999998E-4</v>
      </c>
      <c r="S156" s="2">
        <v>5.5000000000000003E-4</v>
      </c>
      <c r="T156" s="2">
        <v>5.9999999999999995E-4</v>
      </c>
      <c r="U156" s="2">
        <v>8.1999999999999998E-4</v>
      </c>
      <c r="V156" s="2">
        <v>7.6999999999999996E-4</v>
      </c>
      <c r="W156" s="2">
        <v>6.4000000000000005E-4</v>
      </c>
      <c r="X156" s="2">
        <v>8.4000000000000003E-4</v>
      </c>
      <c r="Y156" s="2">
        <v>8.4999999999999995E-4</v>
      </c>
      <c r="Z156" s="2">
        <v>9.5E-4</v>
      </c>
      <c r="AA156" s="2">
        <v>1.01E-3</v>
      </c>
      <c r="AB156" s="2">
        <v>1.24E-3</v>
      </c>
      <c r="AC156" s="2">
        <v>1.3799999999999999E-3</v>
      </c>
      <c r="AD156" s="2">
        <v>1.57E-3</v>
      </c>
      <c r="AE156" s="2">
        <v>1.83E-3</v>
      </c>
      <c r="AF156" s="2">
        <v>2.0400000000000001E-3</v>
      </c>
      <c r="AG156" s="2">
        <v>2.1199999999999999E-3</v>
      </c>
      <c r="AH156" s="2">
        <v>1.89E-3</v>
      </c>
      <c r="AI156" s="28">
        <v>1.9300000000000001E-3</v>
      </c>
      <c r="AJ156" s="2">
        <v>1.83E-3</v>
      </c>
      <c r="AK156" s="2">
        <v>1.72E-3</v>
      </c>
      <c r="AL156" s="2">
        <v>2.0799999999999998E-3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1.0407770680000001E-4</v>
      </c>
      <c r="E159" s="10">
        <f t="shared" si="43"/>
        <v>9.01684673E-5</v>
      </c>
      <c r="F159" s="10">
        <f t="shared" si="43"/>
        <v>6.1792795000000002E-5</v>
      </c>
      <c r="G159" s="10">
        <f t="shared" si="43"/>
        <v>6.3120395600000002E-5</v>
      </c>
      <c r="H159" s="10">
        <f t="shared" si="43"/>
        <v>4.85360956E-5</v>
      </c>
      <c r="I159" s="10">
        <f t="shared" si="43"/>
        <v>7.4779348199999999E-5</v>
      </c>
      <c r="J159" s="10">
        <f t="shared" si="43"/>
        <v>7.5254112299999996E-5</v>
      </c>
      <c r="K159" s="10">
        <f t="shared" si="43"/>
        <v>6.9358992500000001E-5</v>
      </c>
      <c r="L159" s="10">
        <f t="shared" si="43"/>
        <v>6.2606998E-5</v>
      </c>
      <c r="M159" s="10">
        <f t="shared" si="43"/>
        <v>4.9925092999999995E-5</v>
      </c>
      <c r="N159" s="10">
        <f t="shared" si="43"/>
        <v>4.4133922300000003E-5</v>
      </c>
      <c r="O159" s="10">
        <f t="shared" si="43"/>
        <v>4.1546010500000004E-5</v>
      </c>
      <c r="P159" s="10">
        <f t="shared" si="43"/>
        <v>3.8992819100000001E-5</v>
      </c>
      <c r="Q159" s="10">
        <f t="shared" si="43"/>
        <v>2.3807442099999998E-5</v>
      </c>
      <c r="R159" s="10">
        <f t="shared" si="43"/>
        <v>2.2994631599999999E-5</v>
      </c>
      <c r="S159" s="10">
        <f t="shared" si="43"/>
        <v>2.0999999999999999E-5</v>
      </c>
      <c r="T159" s="10">
        <f t="shared" si="43"/>
        <v>1.5E-5</v>
      </c>
      <c r="U159" s="10">
        <f t="shared" si="43"/>
        <v>2.3E-5</v>
      </c>
      <c r="V159" s="10">
        <f t="shared" si="43"/>
        <v>2.3E-5</v>
      </c>
      <c r="W159" s="10">
        <f t="shared" si="43"/>
        <v>2.0000000000000002E-5</v>
      </c>
      <c r="X159" s="10">
        <f t="shared" si="43"/>
        <v>1.5999999999999999E-5</v>
      </c>
      <c r="Y159" s="10">
        <f t="shared" si="43"/>
        <v>1.5999999999999999E-5</v>
      </c>
      <c r="Z159" s="10">
        <f t="shared" si="43"/>
        <v>1.5E-5</v>
      </c>
      <c r="AA159" s="10">
        <f t="shared" si="43"/>
        <v>1.4E-5</v>
      </c>
      <c r="AB159" s="10">
        <f t="shared" si="43"/>
        <v>2.1999999999999999E-5</v>
      </c>
      <c r="AC159" s="10">
        <f t="shared" si="43"/>
        <v>2.5999999999999998E-5</v>
      </c>
      <c r="AD159" s="10">
        <f t="shared" si="43"/>
        <v>4.3999999999999999E-5</v>
      </c>
      <c r="AE159" s="10">
        <f t="shared" si="43"/>
        <v>5.3000000000000001E-5</v>
      </c>
      <c r="AF159" s="10">
        <f t="shared" si="43"/>
        <v>5.8E-5</v>
      </c>
      <c r="AG159" s="10">
        <f t="shared" si="43"/>
        <v>6.4999999999999994E-5</v>
      </c>
      <c r="AH159" s="10">
        <f t="shared" si="43"/>
        <v>6.9999999999999994E-5</v>
      </c>
      <c r="AI159" s="27">
        <f t="shared" si="43"/>
        <v>6.7999999999999999E-5</v>
      </c>
      <c r="AJ159" s="27">
        <f t="shared" si="43"/>
        <v>6.3999999999999997E-5</v>
      </c>
      <c r="AK159" s="27">
        <f t="shared" si="43"/>
        <v>8.7999999999999998E-5</v>
      </c>
      <c r="AL159" s="27">
        <f t="shared" si="43"/>
        <v>1.3999999999999999E-4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-0.13364283214587516</v>
      </c>
      <c r="F160" s="15">
        <f t="shared" si="44"/>
        <v>-0.40628212419453502</v>
      </c>
      <c r="G160" s="15">
        <f t="shared" si="44"/>
        <v>-0.39352626474279701</v>
      </c>
      <c r="H160" s="15">
        <f t="shared" si="44"/>
        <v>-0.53365521693066365</v>
      </c>
      <c r="I160" s="15">
        <f t="shared" si="44"/>
        <v>-0.28150465167628008</v>
      </c>
      <c r="J160" s="15">
        <f t="shared" si="44"/>
        <v>-0.27694302061620762</v>
      </c>
      <c r="K160" s="15">
        <f t="shared" si="44"/>
        <v>-0.33358454339041999</v>
      </c>
      <c r="L160" s="15">
        <f t="shared" si="44"/>
        <v>-0.39845909441194571</v>
      </c>
      <c r="M160" s="15">
        <f t="shared" si="44"/>
        <v>-0.52030944440447657</v>
      </c>
      <c r="N160" s="15">
        <f t="shared" si="44"/>
        <v>-0.5759522028592583</v>
      </c>
      <c r="O160" s="15">
        <f t="shared" si="44"/>
        <v>-0.60081739137626722</v>
      </c>
      <c r="P160" s="15">
        <f t="shared" si="44"/>
        <v>-0.62534897915333398</v>
      </c>
      <c r="Q160" s="15">
        <f t="shared" si="44"/>
        <v>-0.77125320270795983</v>
      </c>
      <c r="R160" s="15">
        <f t="shared" si="44"/>
        <v>-0.7790628530643221</v>
      </c>
      <c r="S160" s="20">
        <f t="shared" si="44"/>
        <v>-0.79822768347159634</v>
      </c>
      <c r="T160" s="15">
        <f t="shared" si="44"/>
        <v>-0.85587691676542588</v>
      </c>
      <c r="U160" s="15">
        <f t="shared" si="44"/>
        <v>-0.77901127237365297</v>
      </c>
      <c r="V160" s="15">
        <f t="shared" si="44"/>
        <v>-0.77901127237365297</v>
      </c>
      <c r="W160" s="15">
        <f t="shared" si="44"/>
        <v>-0.80783588902056791</v>
      </c>
      <c r="X160" s="15">
        <f t="shared" si="44"/>
        <v>-0.84626871121645431</v>
      </c>
      <c r="Y160" s="15">
        <f t="shared" si="44"/>
        <v>-0.84626871121645431</v>
      </c>
      <c r="Z160" s="15">
        <f t="shared" si="44"/>
        <v>-0.85587691676542588</v>
      </c>
      <c r="AA160" s="15">
        <f t="shared" si="44"/>
        <v>-0.86548512231439745</v>
      </c>
      <c r="AB160" s="15">
        <f t="shared" si="44"/>
        <v>-0.78861947792262477</v>
      </c>
      <c r="AC160" s="15">
        <f t="shared" si="44"/>
        <v>-0.75018665572673826</v>
      </c>
      <c r="AD160" s="15">
        <f t="shared" si="44"/>
        <v>-0.57723895584524931</v>
      </c>
      <c r="AE160" s="15">
        <f t="shared" si="44"/>
        <v>-0.49076510590450484</v>
      </c>
      <c r="AF160" s="15">
        <f t="shared" si="44"/>
        <v>-0.44272407815964682</v>
      </c>
      <c r="AG160" s="15">
        <f t="shared" si="44"/>
        <v>-0.37546663931684565</v>
      </c>
      <c r="AH160" s="15">
        <f t="shared" si="44"/>
        <v>-0.32742561157198763</v>
      </c>
      <c r="AI160" s="21">
        <f t="shared" si="44"/>
        <v>-0.34664202266993077</v>
      </c>
      <c r="AJ160" s="21">
        <f t="shared" si="44"/>
        <v>-0.38507484486581722</v>
      </c>
      <c r="AK160" s="21">
        <f t="shared" si="44"/>
        <v>-0.15447791169049865</v>
      </c>
      <c r="AL160" s="21">
        <f t="shared" si="44"/>
        <v>0.3451487768560248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-0.13364283214587516</v>
      </c>
      <c r="F161" s="17">
        <f t="shared" si="45"/>
        <v>-0.31469618093419671</v>
      </c>
      <c r="G161" s="17">
        <f t="shared" si="45"/>
        <v>2.148471516784441E-2</v>
      </c>
      <c r="H161" s="17">
        <f t="shared" si="45"/>
        <v>-0.23105526924169026</v>
      </c>
      <c r="I161" s="17">
        <f t="shared" si="45"/>
        <v>0.54069558491639358</v>
      </c>
      <c r="J161" s="17">
        <f t="shared" si="45"/>
        <v>6.3488665176677393E-3</v>
      </c>
      <c r="K161" s="17">
        <f t="shared" si="45"/>
        <v>-7.8336181503266447E-2</v>
      </c>
      <c r="L161" s="17">
        <f t="shared" si="45"/>
        <v>-9.7348508919012922E-2</v>
      </c>
      <c r="M161" s="17">
        <f t="shared" si="45"/>
        <v>-0.20256369743203476</v>
      </c>
      <c r="N161" s="17">
        <f t="shared" si="45"/>
        <v>-0.11599719403627336</v>
      </c>
      <c r="O161" s="17">
        <f t="shared" si="45"/>
        <v>-5.8637702364378312E-2</v>
      </c>
      <c r="P161" s="17">
        <f t="shared" si="45"/>
        <v>-6.1454550491677244E-2</v>
      </c>
      <c r="Q161" s="17">
        <f t="shared" si="45"/>
        <v>-0.38944034697916985</v>
      </c>
      <c r="R161" s="17">
        <f t="shared" si="45"/>
        <v>-3.4141026011357968E-2</v>
      </c>
      <c r="S161" s="17">
        <f t="shared" si="45"/>
        <v>-8.6743359697921865E-2</v>
      </c>
      <c r="T161" s="17">
        <f t="shared" si="45"/>
        <v>-0.28571428571428564</v>
      </c>
      <c r="U161" s="17">
        <f t="shared" si="45"/>
        <v>0.53333333333333333</v>
      </c>
      <c r="V161" s="17">
        <f t="shared" si="45"/>
        <v>0</v>
      </c>
      <c r="W161" s="17">
        <f t="shared" si="45"/>
        <v>-0.13043478260869559</v>
      </c>
      <c r="X161" s="17">
        <f t="shared" si="45"/>
        <v>-0.20000000000000009</v>
      </c>
      <c r="Y161" s="17">
        <f t="shared" si="45"/>
        <v>0</v>
      </c>
      <c r="Z161" s="17">
        <f t="shared" si="45"/>
        <v>-6.2499999999999931E-2</v>
      </c>
      <c r="AA161" s="17">
        <f t="shared" si="45"/>
        <v>-6.6666666666666707E-2</v>
      </c>
      <c r="AB161" s="17">
        <f t="shared" si="45"/>
        <v>0.5714285714285714</v>
      </c>
      <c r="AC161" s="17">
        <f t="shared" si="45"/>
        <v>0.18181818181818177</v>
      </c>
      <c r="AD161" s="17">
        <f t="shared" si="45"/>
        <v>0.6923076923076924</v>
      </c>
      <c r="AE161" s="17">
        <f t="shared" si="45"/>
        <v>0.20454545454545459</v>
      </c>
      <c r="AF161" s="17">
        <f t="shared" si="45"/>
        <v>9.4339622641509427E-2</v>
      </c>
      <c r="AG161" s="17">
        <f t="shared" si="45"/>
        <v>0.12068965517241369</v>
      </c>
      <c r="AH161" s="22">
        <f t="shared" si="45"/>
        <v>7.6923076923076927E-2</v>
      </c>
      <c r="AI161" s="23">
        <f t="shared" si="45"/>
        <v>-2.8571428571428494E-2</v>
      </c>
      <c r="AJ161" s="23">
        <f t="shared" si="45"/>
        <v>-5.882352941176474E-2</v>
      </c>
      <c r="AK161" s="23">
        <f t="shared" si="45"/>
        <v>0.375</v>
      </c>
      <c r="AL161" s="23">
        <f t="shared" si="45"/>
        <v>0.59090909090909083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1.0407770680000001E-4</v>
      </c>
      <c r="E163" s="2">
        <v>9.01684673E-5</v>
      </c>
      <c r="F163" s="2">
        <v>6.1792795000000002E-5</v>
      </c>
      <c r="G163" s="2">
        <v>6.3120395600000002E-5</v>
      </c>
      <c r="H163" s="2">
        <v>4.85360956E-5</v>
      </c>
      <c r="I163" s="2">
        <v>7.4779348199999999E-5</v>
      </c>
      <c r="J163" s="2">
        <v>7.5254112299999996E-5</v>
      </c>
      <c r="K163" s="2">
        <v>6.9358992500000001E-5</v>
      </c>
      <c r="L163" s="2">
        <v>6.2606998E-5</v>
      </c>
      <c r="M163" s="2">
        <v>4.9925092999999995E-5</v>
      </c>
      <c r="N163" s="2">
        <v>4.4133922300000003E-5</v>
      </c>
      <c r="O163" s="2">
        <v>4.1546010500000004E-5</v>
      </c>
      <c r="P163" s="2">
        <v>3.8992819100000001E-5</v>
      </c>
      <c r="Q163" s="2">
        <v>2.3807442099999998E-5</v>
      </c>
      <c r="R163" s="2">
        <v>2.2994631599999999E-5</v>
      </c>
      <c r="S163" s="2">
        <v>2.0999999999999999E-5</v>
      </c>
      <c r="T163" s="2">
        <v>1.5E-5</v>
      </c>
      <c r="U163" s="2">
        <v>2.3E-5</v>
      </c>
      <c r="V163" s="2">
        <v>2.3E-5</v>
      </c>
      <c r="W163" s="2">
        <v>2.0000000000000002E-5</v>
      </c>
      <c r="X163" s="2">
        <v>1.5999999999999999E-5</v>
      </c>
      <c r="Y163" s="2">
        <v>1.5999999999999999E-5</v>
      </c>
      <c r="Z163" s="2">
        <v>1.5E-5</v>
      </c>
      <c r="AA163" s="2">
        <v>1.4E-5</v>
      </c>
      <c r="AB163" s="2">
        <v>2.1999999999999999E-5</v>
      </c>
      <c r="AC163" s="2">
        <v>2.5999999999999998E-5</v>
      </c>
      <c r="AD163" s="2">
        <v>4.3999999999999999E-5</v>
      </c>
      <c r="AE163" s="2">
        <v>5.3000000000000001E-5</v>
      </c>
      <c r="AF163" s="2">
        <v>5.8E-5</v>
      </c>
      <c r="AG163" s="2">
        <v>6.4999999999999994E-5</v>
      </c>
      <c r="AH163" s="2">
        <v>6.9999999999999994E-5</v>
      </c>
      <c r="AI163" s="28">
        <v>6.7999999999999999E-5</v>
      </c>
      <c r="AJ163" s="2">
        <v>6.3999999999999997E-5</v>
      </c>
      <c r="AK163" s="2">
        <v>8.7999999999999998E-5</v>
      </c>
      <c r="AL163" s="2">
        <v>1.3999999999999999E-4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4" t="s">
        <v>119</v>
      </c>
      <c r="B189" s="4"/>
      <c r="C189" s="4"/>
    </row>
    <row r="190" spans="1:35" x14ac:dyDescent="0.4">
      <c r="A190" s="4" t="s">
        <v>120</v>
      </c>
      <c r="B190" s="4"/>
      <c r="C190" s="4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 t="shared" ref="D195:AL195" si="52">D201+D208+D230+D215</f>
        <v>2.197526064080452E-2</v>
      </c>
      <c r="E195" s="10">
        <f t="shared" si="52"/>
        <v>1.7709797921024006E-2</v>
      </c>
      <c r="F195" s="10">
        <f t="shared" si="52"/>
        <v>1.4006825199878526E-2</v>
      </c>
      <c r="G195" s="10">
        <f t="shared" si="52"/>
        <v>1.2499129921060049E-2</v>
      </c>
      <c r="H195" s="10">
        <f t="shared" si="52"/>
        <v>1.2228075343376931E-2</v>
      </c>
      <c r="I195" s="10">
        <f t="shared" si="52"/>
        <v>1.0451727142224075E-2</v>
      </c>
      <c r="J195" s="10">
        <f t="shared" si="52"/>
        <v>7.9509426542311214E-3</v>
      </c>
      <c r="K195" s="10">
        <f t="shared" si="52"/>
        <v>7.3703677300282324E-3</v>
      </c>
      <c r="L195" s="10">
        <f t="shared" si="52"/>
        <v>6.7188125338298399E-3</v>
      </c>
      <c r="M195" s="10">
        <f t="shared" si="52"/>
        <v>5.3183246051509642E-3</v>
      </c>
      <c r="N195" s="10">
        <f t="shared" si="52"/>
        <v>4.6790876239561456E-3</v>
      </c>
      <c r="O195" s="10">
        <f t="shared" si="52"/>
        <v>3.9979572095717028E-3</v>
      </c>
      <c r="P195" s="10">
        <f t="shared" si="52"/>
        <v>4.1553058125957743E-3</v>
      </c>
      <c r="Q195" s="10">
        <f t="shared" si="52"/>
        <v>4.2778461833653438E-3</v>
      </c>
      <c r="R195" s="10">
        <f t="shared" si="52"/>
        <v>4.3962881097281631E-3</v>
      </c>
      <c r="S195" s="10">
        <f t="shared" si="52"/>
        <v>1.0036143884347063E-2</v>
      </c>
      <c r="T195" s="10">
        <f t="shared" si="52"/>
        <v>9.8104673627561634E-3</v>
      </c>
      <c r="U195" s="10">
        <f t="shared" si="52"/>
        <v>9.9718214643013687E-3</v>
      </c>
      <c r="V195" s="10">
        <f t="shared" si="52"/>
        <v>1.0055194093471326E-2</v>
      </c>
      <c r="W195" s="10">
        <f t="shared" si="52"/>
        <v>8.9617393208173898E-3</v>
      </c>
      <c r="X195" s="10">
        <f t="shared" si="52"/>
        <v>9.2392202051628132E-3</v>
      </c>
      <c r="Y195" s="10">
        <f t="shared" si="52"/>
        <v>9.3489718872418505E-3</v>
      </c>
      <c r="Z195" s="10">
        <f t="shared" si="52"/>
        <v>9.0141334997440488E-3</v>
      </c>
      <c r="AA195" s="10">
        <f t="shared" si="52"/>
        <v>8.3910191670621068E-3</v>
      </c>
      <c r="AB195" s="10">
        <f t="shared" si="52"/>
        <v>9.6608171149227245E-3</v>
      </c>
      <c r="AC195" s="10">
        <f t="shared" si="52"/>
        <v>8.8259201202253081E-3</v>
      </c>
      <c r="AD195" s="10">
        <f t="shared" si="52"/>
        <v>9.2227276942461293E-3</v>
      </c>
      <c r="AE195" s="10">
        <f t="shared" si="52"/>
        <v>9.8339276179660127E-3</v>
      </c>
      <c r="AF195" s="10">
        <f t="shared" si="52"/>
        <v>9.2246681612535419E-3</v>
      </c>
      <c r="AG195" s="10">
        <f t="shared" si="52"/>
        <v>9.8825677232510251E-3</v>
      </c>
      <c r="AH195" s="10">
        <f t="shared" si="52"/>
        <v>9.5368167582339323E-3</v>
      </c>
      <c r="AI195" s="10">
        <f t="shared" si="52"/>
        <v>9.318766257252576E-3</v>
      </c>
      <c r="AJ195" s="10">
        <f t="shared" si="52"/>
        <v>8.8011135014390857E-3</v>
      </c>
      <c r="AK195" s="10">
        <f t="shared" si="52"/>
        <v>8.1016390562135346E-3</v>
      </c>
      <c r="AL195" s="10">
        <f t="shared" si="52"/>
        <v>8.6643084581349925E-3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-0.19410294100722686</v>
      </c>
      <c r="F196" s="15">
        <f t="shared" si="53"/>
        <v>-0.3626093711093416</v>
      </c>
      <c r="G196" s="15">
        <f t="shared" si="53"/>
        <v>-0.43121812635745593</v>
      </c>
      <c r="H196" s="15">
        <f t="shared" si="53"/>
        <v>-0.44355265936316751</v>
      </c>
      <c r="I196" s="15">
        <f t="shared" si="53"/>
        <v>-0.52438665856745736</v>
      </c>
      <c r="J196" s="15">
        <f t="shared" si="53"/>
        <v>-0.63818665069812641</v>
      </c>
      <c r="K196" s="15">
        <f t="shared" si="53"/>
        <v>-0.66460612911490813</v>
      </c>
      <c r="L196" s="15">
        <f t="shared" si="53"/>
        <v>-0.69425561572843941</v>
      </c>
      <c r="M196" s="15">
        <f t="shared" si="53"/>
        <v>-0.7579858236003949</v>
      </c>
      <c r="N196" s="15">
        <f t="shared" si="53"/>
        <v>-0.78707476100338791</v>
      </c>
      <c r="O196" s="15">
        <f t="shared" si="53"/>
        <v>-0.81807008913704804</v>
      </c>
      <c r="P196" s="15">
        <f t="shared" si="53"/>
        <v>-0.81090982807821443</v>
      </c>
      <c r="Q196" s="15">
        <f t="shared" si="53"/>
        <v>-0.80533354059873719</v>
      </c>
      <c r="R196" s="15">
        <f t="shared" si="53"/>
        <v>-0.79994375577211752</v>
      </c>
      <c r="S196" s="20">
        <f t="shared" si="53"/>
        <v>-0.54329807284690124</v>
      </c>
      <c r="T196" s="15">
        <f t="shared" si="53"/>
        <v>-0.55356764485697585</v>
      </c>
      <c r="U196" s="15">
        <f t="shared" si="53"/>
        <v>-0.54622511071448676</v>
      </c>
      <c r="V196" s="15">
        <f t="shared" si="53"/>
        <v>-0.54243117941452534</v>
      </c>
      <c r="W196" s="15">
        <f t="shared" si="53"/>
        <v>-0.59218962326313063</v>
      </c>
      <c r="X196" s="15">
        <f t="shared" si="53"/>
        <v>-0.57956265656266803</v>
      </c>
      <c r="Y196" s="15">
        <f t="shared" si="53"/>
        <v>-0.57456832753636078</v>
      </c>
      <c r="Z196" s="15">
        <f t="shared" si="53"/>
        <v>-0.58980538856470921</v>
      </c>
      <c r="AA196" s="15">
        <f t="shared" si="53"/>
        <v>-0.61816065328111125</v>
      </c>
      <c r="AB196" s="15">
        <f t="shared" si="53"/>
        <v>-0.56037758674023908</v>
      </c>
      <c r="AC196" s="15">
        <f t="shared" si="53"/>
        <v>-0.59837017341960463</v>
      </c>
      <c r="AD196" s="15">
        <f t="shared" si="53"/>
        <v>-0.58031316010327505</v>
      </c>
      <c r="AE196" s="15">
        <f t="shared" si="53"/>
        <v>-0.552500069113811</v>
      </c>
      <c r="AF196" s="15">
        <f t="shared" si="53"/>
        <v>-0.58022485776005683</v>
      </c>
      <c r="AG196" s="15">
        <f t="shared" si="53"/>
        <v>-0.55028666622953781</v>
      </c>
      <c r="AH196" s="15">
        <f t="shared" si="53"/>
        <v>-0.56602031192633051</v>
      </c>
      <c r="AI196" s="21">
        <f t="shared" si="53"/>
        <v>-0.57594285639783827</v>
      </c>
      <c r="AJ196" s="21">
        <f t="shared" si="53"/>
        <v>-0.59949901640316228</v>
      </c>
      <c r="AK196" s="21">
        <f t="shared" si="53"/>
        <v>-0.63132910281982757</v>
      </c>
      <c r="AL196" s="21">
        <f t="shared" si="53"/>
        <v>-0.60572442803946691</v>
      </c>
    </row>
    <row r="197" spans="1:38" x14ac:dyDescent="0.4">
      <c r="A197" s="16" t="s">
        <v>27</v>
      </c>
      <c r="D197" s="10"/>
      <c r="E197" s="17">
        <f t="shared" ref="E197:AL197" si="54">(E195-D195)/D195</f>
        <v>-0.19410294100722686</v>
      </c>
      <c r="F197" s="17">
        <f t="shared" si="54"/>
        <v>-0.20909175461282561</v>
      </c>
      <c r="G197" s="17">
        <f t="shared" si="54"/>
        <v>-0.10764004385744404</v>
      </c>
      <c r="H197" s="17">
        <f t="shared" si="54"/>
        <v>-2.1685875688547927E-2</v>
      </c>
      <c r="I197" s="17">
        <f t="shared" si="54"/>
        <v>-0.14526801244440937</v>
      </c>
      <c r="J197" s="17">
        <f t="shared" si="54"/>
        <v>-0.23926997461405211</v>
      </c>
      <c r="K197" s="17">
        <f t="shared" si="54"/>
        <v>-7.3019634205754733E-2</v>
      </c>
      <c r="L197" s="17">
        <f t="shared" si="54"/>
        <v>-8.840199296214718E-2</v>
      </c>
      <c r="M197" s="17">
        <f t="shared" si="54"/>
        <v>-0.20844277491406257</v>
      </c>
      <c r="N197" s="17">
        <f t="shared" si="54"/>
        <v>-0.12019517962023181</v>
      </c>
      <c r="O197" s="17">
        <f t="shared" si="54"/>
        <v>-0.14556906583607648</v>
      </c>
      <c r="P197" s="17">
        <f t="shared" si="54"/>
        <v>3.9357250409623096E-2</v>
      </c>
      <c r="Q197" s="17">
        <f t="shared" si="54"/>
        <v>2.9490096829484592E-2</v>
      </c>
      <c r="R197" s="17">
        <f t="shared" si="54"/>
        <v>2.7687280300864415E-2</v>
      </c>
      <c r="S197" s="17">
        <f t="shared" si="54"/>
        <v>1.2828676451252035</v>
      </c>
      <c r="T197" s="17">
        <f t="shared" si="54"/>
        <v>-2.2486377655752607E-2</v>
      </c>
      <c r="U197" s="17">
        <f t="shared" si="54"/>
        <v>1.6447137081130277E-2</v>
      </c>
      <c r="V197" s="17">
        <f t="shared" si="54"/>
        <v>8.3608224904975822E-3</v>
      </c>
      <c r="W197" s="17">
        <f t="shared" si="54"/>
        <v>-0.10874526761884175</v>
      </c>
      <c r="X197" s="17">
        <f t="shared" si="54"/>
        <v>3.0962838173707853E-2</v>
      </c>
      <c r="Y197" s="17">
        <f t="shared" si="54"/>
        <v>1.1878890170591324E-2</v>
      </c>
      <c r="Z197" s="17">
        <f t="shared" si="54"/>
        <v>-3.5815530470761345E-2</v>
      </c>
      <c r="AA197" s="17">
        <f t="shared" si="54"/>
        <v>-6.9126370571240714E-2</v>
      </c>
      <c r="AB197" s="17">
        <f t="shared" si="54"/>
        <v>0.15132821443729388</v>
      </c>
      <c r="AC197" s="17">
        <f t="shared" si="54"/>
        <v>-8.6420950191447091E-2</v>
      </c>
      <c r="AD197" s="17">
        <f t="shared" si="54"/>
        <v>4.4959343458310326E-2</v>
      </c>
      <c r="AE197" s="17">
        <f t="shared" si="54"/>
        <v>6.6271058192599402E-2</v>
      </c>
      <c r="AF197" s="17">
        <f t="shared" si="54"/>
        <v>-6.1954844532248671E-2</v>
      </c>
      <c r="AG197" s="17">
        <f t="shared" si="54"/>
        <v>7.1319591176283698E-2</v>
      </c>
      <c r="AH197" s="22">
        <f t="shared" si="54"/>
        <v>-3.4985944412364994E-2</v>
      </c>
      <c r="AI197" s="23">
        <f t="shared" si="54"/>
        <v>-2.2864075771729071E-2</v>
      </c>
      <c r="AJ197" s="23">
        <f t="shared" si="54"/>
        <v>-5.5549494592228167E-2</v>
      </c>
      <c r="AK197" s="23">
        <f t="shared" si="54"/>
        <v>-7.9475676016583452E-2</v>
      </c>
      <c r="AL197" s="23">
        <f t="shared" si="54"/>
        <v>6.9451304608531023E-2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x14ac:dyDescent="0.4">
      <c r="A201" s="2" t="s">
        <v>36</v>
      </c>
      <c r="D201" s="10">
        <f t="shared" ref="D201:AL201" si="55">D205</f>
        <v>3.3644657164411183E-3</v>
      </c>
      <c r="E201" s="10">
        <f t="shared" si="55"/>
        <v>3.5728839466631344E-3</v>
      </c>
      <c r="F201" s="10">
        <f t="shared" si="55"/>
        <v>3.4538999319648918E-3</v>
      </c>
      <c r="G201" s="10">
        <f t="shared" si="55"/>
        <v>3.3942397493299781E-3</v>
      </c>
      <c r="H201" s="10">
        <f t="shared" si="55"/>
        <v>3.6031554981057973E-3</v>
      </c>
      <c r="I201" s="10">
        <f t="shared" si="55"/>
        <v>2.3223745653310379E-3</v>
      </c>
      <c r="J201" s="10">
        <f t="shared" si="55"/>
        <v>2.4175197332681835E-3</v>
      </c>
      <c r="K201" s="10">
        <f t="shared" si="55"/>
        <v>2.3310000000000002E-3</v>
      </c>
      <c r="L201" s="10">
        <f t="shared" si="55"/>
        <v>2.2589999999999997E-3</v>
      </c>
      <c r="M201" s="10">
        <f t="shared" si="55"/>
        <v>2.0009999999999997E-3</v>
      </c>
      <c r="N201" s="10">
        <f t="shared" si="55"/>
        <v>2.0951837688324257E-3</v>
      </c>
      <c r="O201" s="10">
        <f t="shared" si="55"/>
        <v>1.8420000000000001E-3</v>
      </c>
      <c r="P201" s="10">
        <f t="shared" si="55"/>
        <v>1.9890000000000003E-3</v>
      </c>
      <c r="Q201" s="10">
        <f t="shared" si="55"/>
        <v>2.1810000000000002E-3</v>
      </c>
      <c r="R201" s="10">
        <f t="shared" si="55"/>
        <v>2.1720000000000003E-3</v>
      </c>
      <c r="S201" s="10">
        <f t="shared" si="55"/>
        <v>2.199E-3</v>
      </c>
      <c r="T201" s="10">
        <f t="shared" si="55"/>
        <v>2.0939999999999999E-3</v>
      </c>
      <c r="U201" s="10">
        <f t="shared" si="55"/>
        <v>2.16E-3</v>
      </c>
      <c r="V201" s="10">
        <f t="shared" si="55"/>
        <v>2.1840000000000002E-3</v>
      </c>
      <c r="W201" s="10">
        <f t="shared" si="55"/>
        <v>1.671E-3</v>
      </c>
      <c r="X201" s="10">
        <f t="shared" si="55"/>
        <v>1.7700000000000001E-3</v>
      </c>
      <c r="Y201" s="10">
        <f t="shared" si="55"/>
        <v>1.8450000000000001E-3</v>
      </c>
      <c r="Z201" s="10">
        <f t="shared" si="55"/>
        <v>1.737E-3</v>
      </c>
      <c r="AA201" s="10">
        <f t="shared" si="55"/>
        <v>1.5989999999999999E-3</v>
      </c>
      <c r="AB201" s="10">
        <f t="shared" si="55"/>
        <v>1.6739999999999999E-3</v>
      </c>
      <c r="AC201" s="10">
        <f t="shared" si="55"/>
        <v>1.5660000000000001E-3</v>
      </c>
      <c r="AD201" s="10">
        <f t="shared" si="55"/>
        <v>1.5163687021128396E-3</v>
      </c>
      <c r="AE201" s="10">
        <f t="shared" si="55"/>
        <v>1.6292082656141167E-3</v>
      </c>
      <c r="AF201" s="10">
        <f t="shared" si="55"/>
        <v>1.8367773392152309E-3</v>
      </c>
      <c r="AG201" s="10">
        <f t="shared" si="55"/>
        <v>1.6675179939633156E-3</v>
      </c>
      <c r="AH201" s="10">
        <f t="shared" si="55"/>
        <v>1.6131878337589968E-3</v>
      </c>
      <c r="AI201" s="27">
        <f t="shared" si="55"/>
        <v>1.5804504295333179E-3</v>
      </c>
      <c r="AJ201" s="27">
        <f t="shared" si="55"/>
        <v>8.4977942883677734E-4</v>
      </c>
      <c r="AK201" s="27">
        <f t="shared" si="55"/>
        <v>8.6579986069189698E-4</v>
      </c>
      <c r="AL201" s="27">
        <f t="shared" si="55"/>
        <v>8.337589969816578E-4</v>
      </c>
    </row>
    <row r="202" spans="1:38" x14ac:dyDescent="0.4">
      <c r="A202" s="14" t="s">
        <v>26</v>
      </c>
      <c r="B202" s="14"/>
      <c r="C202" s="14"/>
      <c r="D202" s="14"/>
      <c r="E202" s="15">
        <f t="shared" ref="E202:AL202" si="56">(E201-$D201)/$D201</f>
        <v>6.1946902654867228E-2</v>
      </c>
      <c r="F202" s="15">
        <f t="shared" si="56"/>
        <v>2.6581996388530808E-2</v>
      </c>
      <c r="G202" s="15">
        <f t="shared" si="56"/>
        <v>8.8495575221239995E-3</v>
      </c>
      <c r="H202" s="15">
        <f t="shared" si="56"/>
        <v>7.0944334637822223E-2</v>
      </c>
      <c r="I202" s="15">
        <f t="shared" si="56"/>
        <v>-0.30973451327433615</v>
      </c>
      <c r="J202" s="15">
        <f t="shared" si="56"/>
        <v>-0.28145508469457675</v>
      </c>
      <c r="K202" s="15">
        <f t="shared" si="56"/>
        <v>-0.30717082697287901</v>
      </c>
      <c r="L202" s="15">
        <f t="shared" si="56"/>
        <v>-0.32857095586946972</v>
      </c>
      <c r="M202" s="15">
        <f t="shared" si="56"/>
        <v>-0.40525475108225273</v>
      </c>
      <c r="N202" s="15">
        <f t="shared" si="56"/>
        <v>-0.37726107340196652</v>
      </c>
      <c r="O202" s="15">
        <f t="shared" si="56"/>
        <v>-0.45251336906222356</v>
      </c>
      <c r="P202" s="15">
        <f t="shared" si="56"/>
        <v>-0.40882143923168435</v>
      </c>
      <c r="Q202" s="15">
        <f t="shared" si="56"/>
        <v>-0.35175442884077607</v>
      </c>
      <c r="R202" s="15">
        <f t="shared" si="56"/>
        <v>-0.35442944495284989</v>
      </c>
      <c r="S202" s="20">
        <f t="shared" si="56"/>
        <v>-0.34640439661662853</v>
      </c>
      <c r="T202" s="15">
        <f t="shared" si="56"/>
        <v>-0.37761291792415647</v>
      </c>
      <c r="U202" s="15">
        <f t="shared" si="56"/>
        <v>-0.35799613310228173</v>
      </c>
      <c r="V202" s="15">
        <f t="shared" si="56"/>
        <v>-0.35086275680341816</v>
      </c>
      <c r="W202" s="15">
        <f t="shared" si="56"/>
        <v>-0.50333867519162634</v>
      </c>
      <c r="X202" s="15">
        <f t="shared" si="56"/>
        <v>-0.47391349795881421</v>
      </c>
      <c r="Y202" s="15">
        <f t="shared" si="56"/>
        <v>-0.45162169702486565</v>
      </c>
      <c r="Z202" s="15">
        <f t="shared" si="56"/>
        <v>-0.48372189036975155</v>
      </c>
      <c r="AA202" s="15">
        <f t="shared" si="56"/>
        <v>-0.52473880408821694</v>
      </c>
      <c r="AB202" s="15">
        <f t="shared" si="56"/>
        <v>-0.50244700315426838</v>
      </c>
      <c r="AC202" s="15">
        <f t="shared" si="56"/>
        <v>-0.53454719649915428</v>
      </c>
      <c r="AD202" s="15">
        <f t="shared" si="56"/>
        <v>-0.5492988100004087</v>
      </c>
      <c r="AE202" s="15">
        <f t="shared" si="56"/>
        <v>-0.51576018217315378</v>
      </c>
      <c r="AF202" s="15">
        <f t="shared" si="56"/>
        <v>-0.45406566925635178</v>
      </c>
      <c r="AG202" s="15">
        <f t="shared" si="56"/>
        <v>-0.50437361099723399</v>
      </c>
      <c r="AH202" s="15">
        <f t="shared" si="56"/>
        <v>-0.52052183921035677</v>
      </c>
      <c r="AI202" s="21">
        <f t="shared" si="56"/>
        <v>-0.53025218185159728</v>
      </c>
      <c r="AJ202" s="21">
        <f t="shared" si="56"/>
        <v>-0.74742514846141417</v>
      </c>
      <c r="AK202" s="21">
        <f t="shared" si="56"/>
        <v>-0.74266349142421129</v>
      </c>
      <c r="AL202" s="21">
        <f t="shared" si="56"/>
        <v>-0.75218680549861694</v>
      </c>
    </row>
    <row r="203" spans="1:38" x14ac:dyDescent="0.4">
      <c r="A203" s="16" t="s">
        <v>27</v>
      </c>
      <c r="D203" s="10"/>
      <c r="E203" s="17">
        <f t="shared" ref="E203:AL203" si="57">(E201-D201)/D201</f>
        <v>6.1946902654867228E-2</v>
      </c>
      <c r="F203" s="17">
        <f t="shared" si="57"/>
        <v>-3.3301953400800131E-2</v>
      </c>
      <c r="G203" s="17">
        <f t="shared" si="57"/>
        <v>-1.7273280584296946E-2</v>
      </c>
      <c r="H203" s="17">
        <f t="shared" si="57"/>
        <v>6.1550086088367532E-2</v>
      </c>
      <c r="I203" s="17">
        <f t="shared" si="57"/>
        <v>-0.35546091015169184</v>
      </c>
      <c r="J203" s="17">
        <f t="shared" si="57"/>
        <v>4.0968915762984726E-2</v>
      </c>
      <c r="K203" s="17">
        <f t="shared" si="57"/>
        <v>-3.578863579790495E-2</v>
      </c>
      <c r="L203" s="17">
        <f t="shared" si="57"/>
        <v>-3.088803088803108E-2</v>
      </c>
      <c r="M203" s="17">
        <f t="shared" si="57"/>
        <v>-0.11420982735723773</v>
      </c>
      <c r="N203" s="17">
        <f t="shared" si="57"/>
        <v>4.706835024109244E-2</v>
      </c>
      <c r="O203" s="17">
        <f t="shared" si="57"/>
        <v>-0.12084084107501285</v>
      </c>
      <c r="P203" s="17">
        <f t="shared" si="57"/>
        <v>7.9804560260586424E-2</v>
      </c>
      <c r="Q203" s="17">
        <f t="shared" si="57"/>
        <v>9.653092006033176E-2</v>
      </c>
      <c r="R203" s="17">
        <f t="shared" si="57"/>
        <v>-4.1265474552956869E-3</v>
      </c>
      <c r="S203" s="17">
        <f t="shared" si="57"/>
        <v>1.2430939226519187E-2</v>
      </c>
      <c r="T203" s="17">
        <f t="shared" si="57"/>
        <v>-4.7748976807639863E-2</v>
      </c>
      <c r="U203" s="17">
        <f t="shared" si="57"/>
        <v>3.1518624641833852E-2</v>
      </c>
      <c r="V203" s="17">
        <f t="shared" si="57"/>
        <v>1.1111111111111181E-2</v>
      </c>
      <c r="W203" s="17">
        <f t="shared" si="57"/>
        <v>-0.23489010989010997</v>
      </c>
      <c r="X203" s="17">
        <f t="shared" si="57"/>
        <v>5.9245960502693075E-2</v>
      </c>
      <c r="Y203" s="17">
        <f t="shared" si="57"/>
        <v>4.2372881355932188E-2</v>
      </c>
      <c r="Z203" s="17">
        <f t="shared" si="57"/>
        <v>-5.8536585365853669E-2</v>
      </c>
      <c r="AA203" s="17">
        <f t="shared" si="57"/>
        <v>-7.9447322970639084E-2</v>
      </c>
      <c r="AB203" s="17">
        <f t="shared" si="57"/>
        <v>4.6904315196998114E-2</v>
      </c>
      <c r="AC203" s="17">
        <f t="shared" si="57"/>
        <v>-6.4516129032257952E-2</v>
      </c>
      <c r="AD203" s="17">
        <f t="shared" si="57"/>
        <v>-3.1693038242120393E-2</v>
      </c>
      <c r="AE203" s="17">
        <f t="shared" si="57"/>
        <v>7.4414331649058404E-2</v>
      </c>
      <c r="AF203" s="17">
        <f t="shared" si="57"/>
        <v>0.12740487387772539</v>
      </c>
      <c r="AG203" s="17">
        <f t="shared" si="57"/>
        <v>-9.2150170648464078E-2</v>
      </c>
      <c r="AH203" s="22">
        <f t="shared" si="57"/>
        <v>-3.258145363408535E-2</v>
      </c>
      <c r="AI203" s="23">
        <f t="shared" si="57"/>
        <v>-2.0293609671847866E-2</v>
      </c>
      <c r="AJ203" s="23">
        <f t="shared" si="57"/>
        <v>-0.46231820185103573</v>
      </c>
      <c r="AK203" s="23">
        <f t="shared" si="57"/>
        <v>1.8852459016393527E-2</v>
      </c>
      <c r="AL203" s="23">
        <f t="shared" si="57"/>
        <v>-3.7007240547063593E-2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x14ac:dyDescent="0.4">
      <c r="A205" s="2" t="s">
        <v>126</v>
      </c>
      <c r="B205" s="2" t="s">
        <v>127</v>
      </c>
      <c r="D205" s="2">
        <v>3.3644657164411183E-3</v>
      </c>
      <c r="E205" s="2">
        <v>3.5728839466631344E-3</v>
      </c>
      <c r="F205" s="2">
        <v>3.4538999319648918E-3</v>
      </c>
      <c r="G205" s="2">
        <v>3.3942397493299781E-3</v>
      </c>
      <c r="H205" s="2">
        <v>3.6031554981057973E-3</v>
      </c>
      <c r="I205" s="2">
        <v>2.3223745653310379E-3</v>
      </c>
      <c r="J205" s="2">
        <v>2.4175197332681835E-3</v>
      </c>
      <c r="K205" s="2">
        <v>2.3310000000000002E-3</v>
      </c>
      <c r="L205" s="2">
        <v>2.2589999999999997E-3</v>
      </c>
      <c r="M205" s="2">
        <v>2.0009999999999997E-3</v>
      </c>
      <c r="N205" s="2">
        <v>2.0951837688324257E-3</v>
      </c>
      <c r="O205" s="2">
        <v>1.8420000000000001E-3</v>
      </c>
      <c r="P205" s="2">
        <v>1.9890000000000003E-3</v>
      </c>
      <c r="Q205" s="2">
        <v>2.1810000000000002E-3</v>
      </c>
      <c r="R205" s="2">
        <v>2.1720000000000003E-3</v>
      </c>
      <c r="S205" s="2">
        <v>2.199E-3</v>
      </c>
      <c r="T205" s="2">
        <v>2.0939999999999999E-3</v>
      </c>
      <c r="U205" s="2">
        <v>2.16E-3</v>
      </c>
      <c r="V205" s="2">
        <v>2.1840000000000002E-3</v>
      </c>
      <c r="W205" s="2">
        <v>1.671E-3</v>
      </c>
      <c r="X205" s="2">
        <v>1.7700000000000001E-3</v>
      </c>
      <c r="Y205" s="2">
        <v>1.8450000000000001E-3</v>
      </c>
      <c r="Z205" s="2">
        <v>1.737E-3</v>
      </c>
      <c r="AA205" s="2">
        <v>1.5989999999999999E-3</v>
      </c>
      <c r="AB205" s="2">
        <v>1.6739999999999999E-3</v>
      </c>
      <c r="AC205" s="2">
        <v>1.5660000000000001E-3</v>
      </c>
      <c r="AD205" s="2">
        <v>1.5163687021128396E-3</v>
      </c>
      <c r="AE205" s="2">
        <v>1.6292082656141167E-3</v>
      </c>
      <c r="AF205" s="2">
        <v>1.8367773392152309E-3</v>
      </c>
      <c r="AG205" s="2">
        <v>1.6675179939633156E-3</v>
      </c>
      <c r="AH205" s="2">
        <v>1.6131878337589968E-3</v>
      </c>
      <c r="AI205" s="28">
        <v>1.5804504295333179E-3</v>
      </c>
      <c r="AJ205" s="2">
        <v>8.4977942883677734E-4</v>
      </c>
      <c r="AK205" s="2">
        <v>8.6579986069189698E-4</v>
      </c>
      <c r="AL205" s="2">
        <v>8.337589969816578E-4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1.4870508632757812E-4</v>
      </c>
      <c r="E208" s="10">
        <f t="shared" si="58"/>
        <v>8.9223051796546879E-5</v>
      </c>
      <c r="F208" s="10">
        <f t="shared" si="58"/>
        <v>2.9398040130657951E-5</v>
      </c>
      <c r="G208" s="10">
        <f t="shared" si="58"/>
        <v>2.9398040130657951E-5</v>
      </c>
      <c r="H208" s="10">
        <f t="shared" si="58"/>
        <v>2.9398040130657951E-5</v>
      </c>
      <c r="I208" s="10">
        <f t="shared" si="58"/>
        <v>2.9398040130657951E-5</v>
      </c>
      <c r="J208" s="10">
        <f t="shared" si="58"/>
        <v>1.4909006066262246E-4</v>
      </c>
      <c r="K208" s="10">
        <f t="shared" si="58"/>
        <v>1.497900139990667E-4</v>
      </c>
      <c r="L208" s="10">
        <f t="shared" si="58"/>
        <v>1.0429304713019131E-4</v>
      </c>
      <c r="M208" s="10">
        <f t="shared" si="58"/>
        <v>8.8894073728418098E-5</v>
      </c>
      <c r="N208" s="10">
        <f t="shared" si="58"/>
        <v>8.6094260382641154E-5</v>
      </c>
      <c r="O208" s="10">
        <f t="shared" si="58"/>
        <v>1.000933271115259E-4</v>
      </c>
      <c r="P208" s="10">
        <f t="shared" si="58"/>
        <v>1.1409239384041063E-4</v>
      </c>
      <c r="Q208" s="10">
        <f t="shared" si="58"/>
        <v>1.2529164722351841E-4</v>
      </c>
      <c r="R208" s="10">
        <f t="shared" si="58"/>
        <v>1.6308912739150722E-4</v>
      </c>
      <c r="S208" s="10">
        <f t="shared" si="58"/>
        <v>1.6098926738217451E-4</v>
      </c>
      <c r="T208" s="10">
        <f t="shared" si="58"/>
        <v>1.8268782081194584E-4</v>
      </c>
      <c r="U208" s="10">
        <f t="shared" si="58"/>
        <v>1.707886140923938E-4</v>
      </c>
      <c r="V208" s="10">
        <f t="shared" si="58"/>
        <v>1.8128791413905737E-4</v>
      </c>
      <c r="W208" s="10">
        <f t="shared" si="58"/>
        <v>1.5748950069995331E-4</v>
      </c>
      <c r="X208" s="10">
        <f t="shared" si="58"/>
        <v>1.8968735417638824E-4</v>
      </c>
      <c r="Y208" s="10">
        <f t="shared" si="58"/>
        <v>1.567895473635091E-4</v>
      </c>
      <c r="Z208" s="10">
        <f t="shared" si="58"/>
        <v>1.434904339710686E-4</v>
      </c>
      <c r="AA208" s="10">
        <f t="shared" si="58"/>
        <v>1.3719085394307042E-4</v>
      </c>
      <c r="AB208" s="10">
        <f t="shared" si="58"/>
        <v>1.3929071395240317E-4</v>
      </c>
      <c r="AC208" s="10">
        <f t="shared" si="58"/>
        <v>1.3089127391507232E-4</v>
      </c>
      <c r="AD208" s="10">
        <f t="shared" si="58"/>
        <v>1.2669155389640691E-4</v>
      </c>
      <c r="AE208" s="10">
        <f t="shared" si="58"/>
        <v>1.6238917405506296E-4</v>
      </c>
      <c r="AF208" s="10">
        <f t="shared" si="58"/>
        <v>1.4139057396173586E-4</v>
      </c>
      <c r="AG208" s="10">
        <f t="shared" si="58"/>
        <v>1.5468968735417635E-4</v>
      </c>
      <c r="AH208" s="10">
        <f t="shared" si="58"/>
        <v>1.1129258049463368E-4</v>
      </c>
      <c r="AI208" s="27">
        <f t="shared" si="58"/>
        <v>1.1829211385907606E-4</v>
      </c>
      <c r="AJ208" s="27">
        <f t="shared" si="58"/>
        <v>9.2393840410639281E-5</v>
      </c>
      <c r="AK208" s="27">
        <f t="shared" si="58"/>
        <v>7.4895006999533352E-5</v>
      </c>
      <c r="AL208" s="27">
        <f t="shared" si="58"/>
        <v>7.4895006999533352E-5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2.5888444339845491E-3</v>
      </c>
      <c r="K209" s="15">
        <f t="shared" si="59"/>
        <v>7.2958343139563238E-3</v>
      </c>
      <c r="L209" s="15">
        <f t="shared" si="59"/>
        <v>-0.29865850788420795</v>
      </c>
      <c r="M209" s="15">
        <f t="shared" si="59"/>
        <v>-0.4022122852435866</v>
      </c>
      <c r="N209" s="15">
        <f t="shared" si="59"/>
        <v>-0.42104024476347363</v>
      </c>
      <c r="O209" s="15">
        <f t="shared" si="59"/>
        <v>-0.32690044716403838</v>
      </c>
      <c r="P209" s="15">
        <f t="shared" si="59"/>
        <v>-0.23276064956460327</v>
      </c>
      <c r="Q209" s="15">
        <f t="shared" si="59"/>
        <v>-0.15744881148505524</v>
      </c>
      <c r="R209" s="15">
        <f t="shared" si="59"/>
        <v>9.6728642033419868E-2</v>
      </c>
      <c r="S209" s="20">
        <f t="shared" si="59"/>
        <v>8.2607672393504541E-2</v>
      </c>
      <c r="T209" s="15">
        <f t="shared" si="59"/>
        <v>0.22852435867262902</v>
      </c>
      <c r="U209" s="15">
        <f t="shared" si="59"/>
        <v>0.14850553071310901</v>
      </c>
      <c r="V209" s="15">
        <f t="shared" si="59"/>
        <v>0.21911037891268545</v>
      </c>
      <c r="W209" s="15">
        <f t="shared" si="59"/>
        <v>5.907272299364566E-2</v>
      </c>
      <c r="X209" s="15">
        <f t="shared" si="59"/>
        <v>0.27559425747234673</v>
      </c>
      <c r="Y209" s="15">
        <f t="shared" si="59"/>
        <v>5.436573311367407E-2</v>
      </c>
      <c r="Z209" s="15">
        <f t="shared" si="59"/>
        <v>-3.5067074605789283E-2</v>
      </c>
      <c r="AA209" s="15">
        <f t="shared" si="59"/>
        <v>-7.7429983525535442E-2</v>
      </c>
      <c r="AB209" s="15">
        <f t="shared" si="59"/>
        <v>-6.3309013885619936E-2</v>
      </c>
      <c r="AC209" s="15">
        <f t="shared" si="59"/>
        <v>-0.11979289244528105</v>
      </c>
      <c r="AD209" s="15">
        <f t="shared" si="59"/>
        <v>-0.1480348317251115</v>
      </c>
      <c r="AE209" s="15">
        <f t="shared" si="59"/>
        <v>9.2021652153447903E-2</v>
      </c>
      <c r="AF209" s="15">
        <f t="shared" si="59"/>
        <v>-4.918804424570479E-2</v>
      </c>
      <c r="AG209" s="15">
        <f t="shared" si="59"/>
        <v>4.0244763473758563E-2</v>
      </c>
      <c r="AH209" s="15">
        <f t="shared" si="59"/>
        <v>-0.25158860908449038</v>
      </c>
      <c r="AI209" s="21">
        <f t="shared" si="59"/>
        <v>-0.20451871028477273</v>
      </c>
      <c r="AJ209" s="21">
        <f t="shared" si="59"/>
        <v>-0.37867733584372781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4.6948356807511903E-3</v>
      </c>
      <c r="L210" s="17">
        <f t="shared" si="60"/>
        <v>-0.30373831775700932</v>
      </c>
      <c r="M210" s="17">
        <f t="shared" si="60"/>
        <v>-0.14765100671140938</v>
      </c>
      <c r="N210" s="17">
        <f t="shared" si="60"/>
        <v>-3.1496062992125935E-2</v>
      </c>
      <c r="O210" s="17">
        <f t="shared" si="60"/>
        <v>0.16260162601626021</v>
      </c>
      <c r="P210" s="17">
        <f t="shared" si="60"/>
        <v>0.13986013986013976</v>
      </c>
      <c r="Q210" s="17">
        <f t="shared" si="60"/>
        <v>9.8159509202453837E-2</v>
      </c>
      <c r="R210" s="17">
        <f t="shared" si="60"/>
        <v>0.30167597765363147</v>
      </c>
      <c r="S210" s="17">
        <f t="shared" si="60"/>
        <v>-1.2875536480686739E-2</v>
      </c>
      <c r="T210" s="17">
        <f t="shared" si="60"/>
        <v>0.13478260869565212</v>
      </c>
      <c r="U210" s="17">
        <f t="shared" si="60"/>
        <v>-6.5134099616858315E-2</v>
      </c>
      <c r="V210" s="17">
        <f t="shared" si="60"/>
        <v>6.1475409836065628E-2</v>
      </c>
      <c r="W210" s="17">
        <f t="shared" si="60"/>
        <v>-0.13127413127413129</v>
      </c>
      <c r="X210" s="17">
        <f t="shared" si="60"/>
        <v>0.20444444444444462</v>
      </c>
      <c r="Y210" s="17">
        <f t="shared" si="60"/>
        <v>-0.17343173431734318</v>
      </c>
      <c r="Z210" s="17">
        <f t="shared" si="60"/>
        <v>-8.4821428571428506E-2</v>
      </c>
      <c r="AA210" s="17">
        <f t="shared" si="60"/>
        <v>-4.3902439024390574E-2</v>
      </c>
      <c r="AB210" s="17">
        <f t="shared" si="60"/>
        <v>1.5306122448979843E-2</v>
      </c>
      <c r="AC210" s="17">
        <f t="shared" si="60"/>
        <v>-6.0301507537688447E-2</v>
      </c>
      <c r="AD210" s="17">
        <f t="shared" si="60"/>
        <v>-3.2085561497326102E-2</v>
      </c>
      <c r="AE210" s="17">
        <f t="shared" si="60"/>
        <v>0.28176795580110459</v>
      </c>
      <c r="AF210" s="17">
        <f t="shared" si="60"/>
        <v>-0.12931034482758616</v>
      </c>
      <c r="AG210" s="17">
        <f t="shared" si="60"/>
        <v>9.4059405940594004E-2</v>
      </c>
      <c r="AH210" s="22">
        <f t="shared" si="60"/>
        <v>-0.28054298642533931</v>
      </c>
      <c r="AI210" s="23">
        <f t="shared" si="60"/>
        <v>6.2893081761006386E-2</v>
      </c>
      <c r="AJ210" s="23">
        <f t="shared" si="60"/>
        <v>-0.21893491124260359</v>
      </c>
      <c r="AK210" s="23">
        <f t="shared" si="60"/>
        <v>-0.18939393939393945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129</v>
      </c>
      <c r="B212" s="2" t="s">
        <v>130</v>
      </c>
      <c r="D212" s="2">
        <v>1.4870508632757812E-4</v>
      </c>
      <c r="E212" s="2">
        <v>8.9223051796546879E-5</v>
      </c>
      <c r="F212" s="2">
        <v>2.9398040130657951E-5</v>
      </c>
      <c r="G212" s="2">
        <v>2.9398040130657951E-5</v>
      </c>
      <c r="H212" s="2">
        <v>2.9398040130657951E-5</v>
      </c>
      <c r="I212" s="2">
        <v>2.9398040130657951E-5</v>
      </c>
      <c r="J212" s="2">
        <v>1.4909006066262246E-4</v>
      </c>
      <c r="K212" s="2">
        <v>1.497900139990667E-4</v>
      </c>
      <c r="L212" s="2">
        <v>1.0429304713019131E-4</v>
      </c>
      <c r="M212" s="2">
        <v>8.8894073728418098E-5</v>
      </c>
      <c r="N212" s="2">
        <v>8.6094260382641154E-5</v>
      </c>
      <c r="O212" s="2">
        <v>1.000933271115259E-4</v>
      </c>
      <c r="P212" s="2">
        <v>1.1409239384041063E-4</v>
      </c>
      <c r="Q212" s="2">
        <v>1.2529164722351841E-4</v>
      </c>
      <c r="R212" s="2">
        <v>1.6308912739150722E-4</v>
      </c>
      <c r="S212" s="2">
        <v>1.6098926738217451E-4</v>
      </c>
      <c r="T212" s="2">
        <v>1.8268782081194584E-4</v>
      </c>
      <c r="U212" s="2">
        <v>1.707886140923938E-4</v>
      </c>
      <c r="V212" s="2">
        <v>1.8128791413905737E-4</v>
      </c>
      <c r="W212" s="2">
        <v>1.5748950069995331E-4</v>
      </c>
      <c r="X212" s="2">
        <v>1.8968735417638824E-4</v>
      </c>
      <c r="Y212" s="2">
        <v>1.567895473635091E-4</v>
      </c>
      <c r="Z212" s="2">
        <v>1.434904339710686E-4</v>
      </c>
      <c r="AA212" s="2">
        <v>1.3719085394307042E-4</v>
      </c>
      <c r="AB212" s="2">
        <v>1.3929071395240317E-4</v>
      </c>
      <c r="AC212" s="2">
        <v>1.3089127391507232E-4</v>
      </c>
      <c r="AD212" s="2">
        <v>1.2669155389640691E-4</v>
      </c>
      <c r="AE212" s="2">
        <v>1.6238917405506296E-4</v>
      </c>
      <c r="AF212" s="2">
        <v>1.4139057396173586E-4</v>
      </c>
      <c r="AG212" s="2">
        <v>1.5468968735417635E-4</v>
      </c>
      <c r="AH212" s="2">
        <v>1.1129258049463368E-4</v>
      </c>
      <c r="AI212" s="28">
        <v>1.1829211385907606E-4</v>
      </c>
      <c r="AJ212" s="2">
        <v>9.2393840410639281E-5</v>
      </c>
      <c r="AK212" s="2">
        <v>7.4895006999533352E-5</v>
      </c>
      <c r="AL212" s="2">
        <v>7.4895006999533352E-5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x14ac:dyDescent="0.4">
      <c r="A215" s="2" t="s">
        <v>36</v>
      </c>
      <c r="D215" s="10">
        <f>D220</f>
        <v>2.8893333333333367E-7</v>
      </c>
      <c r="E215" s="10">
        <f t="shared" ref="E215:AL215" si="61">E220</f>
        <v>2.8893333333333325E-7</v>
      </c>
      <c r="F215" s="10">
        <f t="shared" si="61"/>
        <v>2.6003999999999999E-7</v>
      </c>
      <c r="G215" s="10">
        <f t="shared" si="61"/>
        <v>3.1782666666666666E-7</v>
      </c>
      <c r="H215" s="10">
        <f t="shared" si="61"/>
        <v>2.6003999999999999E-7</v>
      </c>
      <c r="I215" s="10">
        <f t="shared" si="61"/>
        <v>2.6003999999999999E-7</v>
      </c>
      <c r="J215" s="10">
        <f t="shared" si="61"/>
        <v>2.8893333333333325E-7</v>
      </c>
      <c r="K215" s="10">
        <f t="shared" si="61"/>
        <v>3.4671999999999997E-7</v>
      </c>
      <c r="L215" s="10">
        <f t="shared" si="61"/>
        <v>3.7561333333333328E-7</v>
      </c>
      <c r="M215" s="10">
        <f t="shared" si="61"/>
        <v>4.0450666666666664E-7</v>
      </c>
      <c r="N215" s="10">
        <f t="shared" si="61"/>
        <v>4.2504000000000005E-7</v>
      </c>
      <c r="O215" s="10">
        <f t="shared" si="61"/>
        <v>6.5603999999999999E-7</v>
      </c>
      <c r="P215" s="10">
        <f t="shared" si="61"/>
        <v>6.6923999999999992E-7</v>
      </c>
      <c r="Q215" s="10">
        <f t="shared" si="61"/>
        <v>6.1643999999999998E-7</v>
      </c>
      <c r="R215" s="10">
        <f t="shared" si="61"/>
        <v>6.6395999999999987E-7</v>
      </c>
      <c r="S215" s="10">
        <f t="shared" si="61"/>
        <v>5.7948E-7</v>
      </c>
      <c r="T215" s="10">
        <f t="shared" si="61"/>
        <v>6.0983999999999991E-7</v>
      </c>
      <c r="U215" s="10">
        <f t="shared" si="61"/>
        <v>6.3623999999999988E-7</v>
      </c>
      <c r="V215" s="10">
        <f t="shared" si="61"/>
        <v>6.8903999999999982E-7</v>
      </c>
      <c r="W215" s="10">
        <f t="shared" si="61"/>
        <v>5.2667999999999995E-7</v>
      </c>
      <c r="X215" s="10">
        <f t="shared" si="61"/>
        <v>5.1084000000000009E-7</v>
      </c>
      <c r="Y215" s="10">
        <f t="shared" si="61"/>
        <v>5.3723999999999996E-7</v>
      </c>
      <c r="Z215" s="10">
        <f t="shared" si="61"/>
        <v>5.2931999999999998E-7</v>
      </c>
      <c r="AA215" s="10">
        <f t="shared" si="61"/>
        <v>4.7255999999999999E-7</v>
      </c>
      <c r="AB215" s="10">
        <f t="shared" si="61"/>
        <v>5.5175999999999991E-7</v>
      </c>
      <c r="AC215" s="10">
        <f t="shared" si="61"/>
        <v>5.5307999999999992E-7</v>
      </c>
      <c r="AD215" s="10">
        <f t="shared" si="61"/>
        <v>4.7387999999999985E-7</v>
      </c>
      <c r="AE215" s="10">
        <f t="shared" si="61"/>
        <v>5.4911999999999998E-7</v>
      </c>
      <c r="AF215" s="10">
        <f t="shared" si="61"/>
        <v>6.3359999999999996E-7</v>
      </c>
      <c r="AG215" s="10">
        <f t="shared" si="61"/>
        <v>5.7419999999999994E-7</v>
      </c>
      <c r="AH215" s="10">
        <f t="shared" si="61"/>
        <v>5.6231999999999992E-7</v>
      </c>
      <c r="AI215" s="10">
        <f t="shared" si="61"/>
        <v>5.2007999999999998E-7</v>
      </c>
      <c r="AJ215" s="10">
        <f t="shared" si="61"/>
        <v>5.121599999999999E-7</v>
      </c>
      <c r="AK215" s="10">
        <f t="shared" si="61"/>
        <v>6.4020000000000003E-7</v>
      </c>
      <c r="AL215" s="10">
        <f t="shared" si="61"/>
        <v>2.9039999999999995E-7</v>
      </c>
    </row>
    <row r="216" spans="1:38" x14ac:dyDescent="0.4">
      <c r="A216" s="14" t="s">
        <v>26</v>
      </c>
      <c r="B216" s="14"/>
      <c r="C216" s="14"/>
      <c r="D216" s="14"/>
      <c r="E216" s="15">
        <f t="shared" ref="E216:AL216" si="62">(E215-$D215)/$D215</f>
        <v>-1.4657930559315287E-15</v>
      </c>
      <c r="F216" s="15">
        <f t="shared" si="62"/>
        <v>-0.10000000000000107</v>
      </c>
      <c r="G216" s="15">
        <f t="shared" si="62"/>
        <v>9.9999999999998701E-2</v>
      </c>
      <c r="H216" s="15">
        <f t="shared" si="62"/>
        <v>-0.10000000000000107</v>
      </c>
      <c r="I216" s="15">
        <f t="shared" si="62"/>
        <v>-0.10000000000000107</v>
      </c>
      <c r="J216" s="15">
        <f t="shared" si="62"/>
        <v>-1.4657930559315287E-15</v>
      </c>
      <c r="K216" s="15">
        <f t="shared" si="62"/>
        <v>0.19999999999999848</v>
      </c>
      <c r="L216" s="15">
        <f t="shared" si="62"/>
        <v>0.29999999999999832</v>
      </c>
      <c r="M216" s="15">
        <f t="shared" si="62"/>
        <v>0.3999999999999983</v>
      </c>
      <c r="N216" s="15">
        <f t="shared" si="62"/>
        <v>0.47106598984771419</v>
      </c>
      <c r="O216" s="15">
        <f t="shared" si="62"/>
        <v>1.2705583756345151</v>
      </c>
      <c r="P216" s="15">
        <f t="shared" si="62"/>
        <v>1.316243654822332</v>
      </c>
      <c r="Q216" s="15">
        <f t="shared" si="62"/>
        <v>1.1335025380710635</v>
      </c>
      <c r="R216" s="15">
        <f t="shared" si="62"/>
        <v>1.2979695431472049</v>
      </c>
      <c r="S216" s="34">
        <f t="shared" si="62"/>
        <v>1.0055837563451753</v>
      </c>
      <c r="T216" s="15">
        <f t="shared" si="62"/>
        <v>1.1106598984771545</v>
      </c>
      <c r="U216" s="15">
        <f t="shared" si="62"/>
        <v>1.2020304568527889</v>
      </c>
      <c r="V216" s="15">
        <f t="shared" si="62"/>
        <v>1.3847715736040576</v>
      </c>
      <c r="W216" s="15">
        <f t="shared" si="62"/>
        <v>0.82284263959390636</v>
      </c>
      <c r="X216" s="15">
        <f t="shared" si="62"/>
        <v>0.76802030456852621</v>
      </c>
      <c r="Y216" s="15">
        <f t="shared" si="62"/>
        <v>0.85939086294416012</v>
      </c>
      <c r="Z216" s="15">
        <f t="shared" si="62"/>
        <v>0.83197969543146988</v>
      </c>
      <c r="AA216" s="15">
        <f t="shared" si="62"/>
        <v>0.63553299492385595</v>
      </c>
      <c r="AB216" s="15">
        <f t="shared" si="62"/>
        <v>0.90964467005075889</v>
      </c>
      <c r="AC216" s="15">
        <f t="shared" si="62"/>
        <v>0.91421319796954059</v>
      </c>
      <c r="AD216" s="15">
        <f t="shared" si="62"/>
        <v>0.64010152284263711</v>
      </c>
      <c r="AE216" s="15">
        <f t="shared" si="62"/>
        <v>0.9005076142131957</v>
      </c>
      <c r="AF216" s="15">
        <f t="shared" si="62"/>
        <v>1.1928934010152257</v>
      </c>
      <c r="AG216" s="15">
        <f t="shared" si="62"/>
        <v>0.98730964467004823</v>
      </c>
      <c r="AH216" s="15">
        <f t="shared" si="62"/>
        <v>0.94619289340101265</v>
      </c>
      <c r="AI216" s="21">
        <f t="shared" si="62"/>
        <v>0.79999999999999782</v>
      </c>
      <c r="AJ216" s="21">
        <f t="shared" si="62"/>
        <v>0.77258883248730725</v>
      </c>
      <c r="AK216" s="21">
        <f t="shared" si="62"/>
        <v>1.2157360406091346</v>
      </c>
      <c r="AL216" s="21">
        <f t="shared" si="62"/>
        <v>5.076142131978361E-3</v>
      </c>
    </row>
    <row r="217" spans="1:38" x14ac:dyDescent="0.4">
      <c r="A217" s="16" t="s">
        <v>27</v>
      </c>
      <c r="D217" s="10"/>
      <c r="E217" s="17">
        <f t="shared" ref="E217:AI217" si="63">(E215-D215)/D215</f>
        <v>-1.4657930559315287E-15</v>
      </c>
      <c r="F217" s="17">
        <f t="shared" si="63"/>
        <v>-9.9999999999999756E-2</v>
      </c>
      <c r="G217" s="17">
        <f t="shared" si="63"/>
        <v>0.22222222222222224</v>
      </c>
      <c r="H217" s="17">
        <f t="shared" si="63"/>
        <v>-0.18181818181818182</v>
      </c>
      <c r="I217" s="17">
        <f t="shared" si="63"/>
        <v>0</v>
      </c>
      <c r="J217" s="17">
        <f t="shared" si="63"/>
        <v>0.11111111111111081</v>
      </c>
      <c r="K217" s="17">
        <f t="shared" si="63"/>
        <v>0.20000000000000026</v>
      </c>
      <c r="L217" s="17">
        <f t="shared" si="63"/>
        <v>8.3333333333333273E-2</v>
      </c>
      <c r="M217" s="17">
        <f t="shared" si="63"/>
        <v>7.6923076923077011E-2</v>
      </c>
      <c r="N217" s="17">
        <f t="shared" si="63"/>
        <v>5.0761421319797148E-2</v>
      </c>
      <c r="O217" s="17">
        <f t="shared" si="63"/>
        <v>0.54347826086956497</v>
      </c>
      <c r="P217" s="17">
        <f t="shared" si="63"/>
        <v>2.0120724346076358E-2</v>
      </c>
      <c r="Q217" s="17">
        <f t="shared" si="63"/>
        <v>-7.8895463510848057E-2</v>
      </c>
      <c r="R217" s="17">
        <f t="shared" si="63"/>
        <v>7.7087794432547999E-2</v>
      </c>
      <c r="S217" s="22">
        <f t="shared" si="63"/>
        <v>-0.12723658051689843</v>
      </c>
      <c r="T217" s="17">
        <f t="shared" si="63"/>
        <v>5.2391799544418978E-2</v>
      </c>
      <c r="U217" s="17">
        <f t="shared" si="63"/>
        <v>4.3290043290043254E-2</v>
      </c>
      <c r="V217" s="17">
        <f t="shared" si="63"/>
        <v>8.2987551867219844E-2</v>
      </c>
      <c r="W217" s="17">
        <f t="shared" si="63"/>
        <v>-0.23563218390804586</v>
      </c>
      <c r="X217" s="17">
        <f t="shared" si="63"/>
        <v>-3.007518796992454E-2</v>
      </c>
      <c r="Y217" s="17">
        <f t="shared" si="63"/>
        <v>5.167958656330722E-2</v>
      </c>
      <c r="Z217" s="17">
        <f t="shared" si="63"/>
        <v>-1.4742014742014708E-2</v>
      </c>
      <c r="AA217" s="17">
        <f t="shared" si="63"/>
        <v>-0.10723192019950123</v>
      </c>
      <c r="AB217" s="17">
        <f t="shared" si="63"/>
        <v>0.16759776536312831</v>
      </c>
      <c r="AC217" s="17">
        <f t="shared" si="63"/>
        <v>2.3923444976076823E-3</v>
      </c>
      <c r="AD217" s="17">
        <f t="shared" si="63"/>
        <v>-0.14319809069212425</v>
      </c>
      <c r="AE217" s="17">
        <f t="shared" si="63"/>
        <v>0.15877437325905328</v>
      </c>
      <c r="AF217" s="17">
        <f t="shared" si="63"/>
        <v>0.1538461538461538</v>
      </c>
      <c r="AG217" s="17">
        <f t="shared" si="63"/>
        <v>-9.3750000000000028E-2</v>
      </c>
      <c r="AH217" s="22">
        <f t="shared" si="63"/>
        <v>-2.0689655172413838E-2</v>
      </c>
      <c r="AI217" s="23">
        <f t="shared" si="63"/>
        <v>-7.511737089201867E-2</v>
      </c>
      <c r="AJ217" s="23">
        <f t="shared" ref="AJ217" si="64">(AJ215-AI215)/AI215</f>
        <v>-1.5228426395939253E-2</v>
      </c>
      <c r="AK217" s="23">
        <f t="shared" ref="AK217:AL217" si="65">(AK215-AJ215)/AJ215</f>
        <v>0.25000000000000033</v>
      </c>
      <c r="AL217" s="23">
        <f t="shared" si="65"/>
        <v>-0.54639175257731964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x14ac:dyDescent="0.4">
      <c r="A220" s="2" t="s">
        <v>134</v>
      </c>
      <c r="B220" s="2" t="s">
        <v>135</v>
      </c>
      <c r="D220" s="2">
        <v>2.8893333333333367E-7</v>
      </c>
      <c r="E220" s="2">
        <v>2.8893333333333325E-7</v>
      </c>
      <c r="F220" s="2">
        <v>2.6003999999999999E-7</v>
      </c>
      <c r="G220" s="2">
        <v>3.1782666666666666E-7</v>
      </c>
      <c r="H220" s="2">
        <v>2.6003999999999999E-7</v>
      </c>
      <c r="I220" s="2">
        <v>2.6003999999999999E-7</v>
      </c>
      <c r="J220" s="2">
        <v>2.8893333333333325E-7</v>
      </c>
      <c r="K220" s="2">
        <v>3.4671999999999997E-7</v>
      </c>
      <c r="L220" s="2">
        <v>3.7561333333333328E-7</v>
      </c>
      <c r="M220" s="2">
        <v>4.0450666666666664E-7</v>
      </c>
      <c r="N220" s="2">
        <v>4.2504000000000005E-7</v>
      </c>
      <c r="O220" s="2">
        <v>6.5603999999999999E-7</v>
      </c>
      <c r="P220" s="2">
        <v>6.6923999999999992E-7</v>
      </c>
      <c r="Q220" s="2">
        <v>6.1643999999999998E-7</v>
      </c>
      <c r="R220" s="2">
        <v>6.6395999999999987E-7</v>
      </c>
      <c r="S220" s="2">
        <v>5.7948E-7</v>
      </c>
      <c r="T220" s="2">
        <v>6.0983999999999991E-7</v>
      </c>
      <c r="U220" s="2">
        <v>6.3623999999999988E-7</v>
      </c>
      <c r="V220" s="2">
        <v>6.8903999999999982E-7</v>
      </c>
      <c r="W220" s="2">
        <v>5.2667999999999995E-7</v>
      </c>
      <c r="X220" s="2">
        <v>5.1084000000000009E-7</v>
      </c>
      <c r="Y220" s="2">
        <v>5.3723999999999996E-7</v>
      </c>
      <c r="Z220" s="2">
        <v>5.2931999999999998E-7</v>
      </c>
      <c r="AA220" s="2">
        <v>4.7255999999999999E-7</v>
      </c>
      <c r="AB220" s="2">
        <v>5.5175999999999991E-7</v>
      </c>
      <c r="AC220" s="2">
        <v>5.5307999999999992E-7</v>
      </c>
      <c r="AD220" s="2">
        <v>4.7387999999999985E-7</v>
      </c>
      <c r="AE220" s="2">
        <v>5.4911999999999998E-7</v>
      </c>
      <c r="AF220" s="2">
        <v>6.3359999999999996E-7</v>
      </c>
      <c r="AG220" s="2">
        <v>5.7419999999999994E-7</v>
      </c>
      <c r="AH220" s="2">
        <v>5.6231999999999992E-7</v>
      </c>
      <c r="AI220" s="28">
        <v>5.2007999999999998E-7</v>
      </c>
      <c r="AJ220" s="2">
        <v>5.121599999999999E-7</v>
      </c>
      <c r="AK220" s="2">
        <v>6.4020000000000003E-7</v>
      </c>
      <c r="AL220" s="2">
        <v>2.9039999999999995E-7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6">D227</f>
        <v>0</v>
      </c>
      <c r="E223" s="10">
        <f t="shared" si="66"/>
        <v>0</v>
      </c>
      <c r="F223" s="10">
        <f t="shared" si="66"/>
        <v>0</v>
      </c>
      <c r="G223" s="10">
        <f t="shared" si="66"/>
        <v>0</v>
      </c>
      <c r="H223" s="10">
        <f t="shared" si="66"/>
        <v>0</v>
      </c>
      <c r="I223" s="10">
        <f t="shared" si="66"/>
        <v>0</v>
      </c>
      <c r="J223" s="10">
        <f t="shared" si="66"/>
        <v>0</v>
      </c>
      <c r="K223" s="10">
        <f t="shared" si="66"/>
        <v>0</v>
      </c>
      <c r="L223" s="10">
        <f t="shared" si="66"/>
        <v>0</v>
      </c>
      <c r="M223" s="10">
        <f t="shared" si="66"/>
        <v>0</v>
      </c>
      <c r="N223" s="10">
        <f t="shared" si="66"/>
        <v>0</v>
      </c>
      <c r="O223" s="10">
        <f t="shared" si="66"/>
        <v>0</v>
      </c>
      <c r="P223" s="10">
        <f t="shared" si="66"/>
        <v>0</v>
      </c>
      <c r="Q223" s="10">
        <f t="shared" si="66"/>
        <v>0</v>
      </c>
      <c r="R223" s="10">
        <f t="shared" si="66"/>
        <v>0</v>
      </c>
      <c r="S223" s="10">
        <f t="shared" si="66"/>
        <v>0</v>
      </c>
      <c r="T223" s="10">
        <f t="shared" si="66"/>
        <v>0</v>
      </c>
      <c r="U223" s="10">
        <f t="shared" si="66"/>
        <v>0</v>
      </c>
      <c r="V223" s="10">
        <f t="shared" si="66"/>
        <v>0</v>
      </c>
      <c r="W223" s="10">
        <f t="shared" si="66"/>
        <v>0</v>
      </c>
      <c r="X223" s="10">
        <f t="shared" si="66"/>
        <v>0</v>
      </c>
      <c r="Y223" s="10">
        <f t="shared" si="66"/>
        <v>0</v>
      </c>
      <c r="Z223" s="10">
        <f t="shared" si="66"/>
        <v>0</v>
      </c>
      <c r="AA223" s="10">
        <f t="shared" si="66"/>
        <v>0</v>
      </c>
      <c r="AB223" s="10">
        <f t="shared" si="66"/>
        <v>0</v>
      </c>
      <c r="AC223" s="10">
        <f t="shared" si="66"/>
        <v>0</v>
      </c>
      <c r="AD223" s="10">
        <f t="shared" si="66"/>
        <v>0</v>
      </c>
      <c r="AE223" s="10">
        <f t="shared" si="66"/>
        <v>0</v>
      </c>
      <c r="AF223" s="10">
        <f t="shared" si="66"/>
        <v>0</v>
      </c>
      <c r="AG223" s="10">
        <f t="shared" si="66"/>
        <v>0</v>
      </c>
      <c r="AH223" s="10">
        <f t="shared" si="66"/>
        <v>0</v>
      </c>
      <c r="AI223" s="27">
        <f t="shared" si="66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7">(E223-$D223)/$D223</f>
        <v>#DIV/0!</v>
      </c>
      <c r="F224" s="15" t="e">
        <f t="shared" si="67"/>
        <v>#DIV/0!</v>
      </c>
      <c r="G224" s="15" t="e">
        <f t="shared" si="67"/>
        <v>#DIV/0!</v>
      </c>
      <c r="H224" s="15" t="e">
        <f t="shared" si="67"/>
        <v>#DIV/0!</v>
      </c>
      <c r="I224" s="15" t="e">
        <f t="shared" si="67"/>
        <v>#DIV/0!</v>
      </c>
      <c r="J224" s="15" t="e">
        <f t="shared" si="67"/>
        <v>#DIV/0!</v>
      </c>
      <c r="K224" s="15" t="e">
        <f t="shared" si="67"/>
        <v>#DIV/0!</v>
      </c>
      <c r="L224" s="15" t="e">
        <f t="shared" si="67"/>
        <v>#DIV/0!</v>
      </c>
      <c r="M224" s="15" t="e">
        <f t="shared" si="67"/>
        <v>#DIV/0!</v>
      </c>
      <c r="N224" s="15" t="e">
        <f t="shared" si="67"/>
        <v>#DIV/0!</v>
      </c>
      <c r="O224" s="15" t="e">
        <f t="shared" si="67"/>
        <v>#DIV/0!</v>
      </c>
      <c r="P224" s="15" t="e">
        <f t="shared" si="67"/>
        <v>#DIV/0!</v>
      </c>
      <c r="Q224" s="15" t="e">
        <f t="shared" si="67"/>
        <v>#DIV/0!</v>
      </c>
      <c r="R224" s="15" t="e">
        <f t="shared" si="67"/>
        <v>#DIV/0!</v>
      </c>
      <c r="S224" s="20" t="e">
        <f t="shared" si="67"/>
        <v>#DIV/0!</v>
      </c>
      <c r="T224" s="15" t="e">
        <f t="shared" si="67"/>
        <v>#DIV/0!</v>
      </c>
      <c r="U224" s="15" t="e">
        <f t="shared" si="67"/>
        <v>#DIV/0!</v>
      </c>
      <c r="V224" s="15" t="e">
        <f t="shared" si="67"/>
        <v>#DIV/0!</v>
      </c>
      <c r="W224" s="15" t="e">
        <f t="shared" si="67"/>
        <v>#DIV/0!</v>
      </c>
      <c r="X224" s="15" t="e">
        <f t="shared" si="67"/>
        <v>#DIV/0!</v>
      </c>
      <c r="Y224" s="15" t="e">
        <f t="shared" si="67"/>
        <v>#DIV/0!</v>
      </c>
      <c r="Z224" s="15" t="e">
        <f t="shared" si="67"/>
        <v>#DIV/0!</v>
      </c>
      <c r="AA224" s="15" t="e">
        <f t="shared" si="67"/>
        <v>#DIV/0!</v>
      </c>
      <c r="AB224" s="15" t="e">
        <f t="shared" si="67"/>
        <v>#DIV/0!</v>
      </c>
      <c r="AC224" s="15" t="e">
        <f t="shared" si="67"/>
        <v>#DIV/0!</v>
      </c>
      <c r="AD224" s="15" t="e">
        <f t="shared" si="67"/>
        <v>#DIV/0!</v>
      </c>
      <c r="AE224" s="15" t="e">
        <f t="shared" si="67"/>
        <v>#DIV/0!</v>
      </c>
      <c r="AF224" s="15" t="e">
        <f t="shared" si="67"/>
        <v>#DIV/0!</v>
      </c>
      <c r="AG224" s="15" t="e">
        <f t="shared" si="67"/>
        <v>#DIV/0!</v>
      </c>
      <c r="AH224" s="15" t="e">
        <f t="shared" si="67"/>
        <v>#DIV/0!</v>
      </c>
      <c r="AI224" s="21" t="e">
        <f t="shared" si="67"/>
        <v>#DIV/0!</v>
      </c>
    </row>
    <row r="225" spans="1:38" hidden="1" x14ac:dyDescent="0.4">
      <c r="A225" s="16" t="s">
        <v>27</v>
      </c>
      <c r="D225" s="10"/>
      <c r="E225" s="17" t="e">
        <f t="shared" ref="E225:AI225" si="68">(E223-D223)/D223</f>
        <v>#DIV/0!</v>
      </c>
      <c r="F225" s="17" t="e">
        <f t="shared" si="68"/>
        <v>#DIV/0!</v>
      </c>
      <c r="G225" s="17" t="e">
        <f t="shared" si="68"/>
        <v>#DIV/0!</v>
      </c>
      <c r="H225" s="17" t="e">
        <f t="shared" si="68"/>
        <v>#DIV/0!</v>
      </c>
      <c r="I225" s="17" t="e">
        <f t="shared" si="68"/>
        <v>#DIV/0!</v>
      </c>
      <c r="J225" s="17" t="e">
        <f t="shared" si="68"/>
        <v>#DIV/0!</v>
      </c>
      <c r="K225" s="17" t="e">
        <f t="shared" si="68"/>
        <v>#DIV/0!</v>
      </c>
      <c r="L225" s="17" t="e">
        <f t="shared" si="68"/>
        <v>#DIV/0!</v>
      </c>
      <c r="M225" s="17" t="e">
        <f t="shared" si="68"/>
        <v>#DIV/0!</v>
      </c>
      <c r="N225" s="17" t="e">
        <f t="shared" si="68"/>
        <v>#DIV/0!</v>
      </c>
      <c r="O225" s="17" t="e">
        <f t="shared" si="68"/>
        <v>#DIV/0!</v>
      </c>
      <c r="P225" s="17" t="e">
        <f t="shared" si="68"/>
        <v>#DIV/0!</v>
      </c>
      <c r="Q225" s="17" t="e">
        <f t="shared" si="68"/>
        <v>#DIV/0!</v>
      </c>
      <c r="R225" s="17" t="e">
        <f t="shared" si="68"/>
        <v>#DIV/0!</v>
      </c>
      <c r="S225" s="17" t="e">
        <f t="shared" si="68"/>
        <v>#DIV/0!</v>
      </c>
      <c r="T225" s="17" t="e">
        <f t="shared" si="68"/>
        <v>#DIV/0!</v>
      </c>
      <c r="U225" s="17" t="e">
        <f t="shared" si="68"/>
        <v>#DIV/0!</v>
      </c>
      <c r="V225" s="17" t="e">
        <f t="shared" si="68"/>
        <v>#DIV/0!</v>
      </c>
      <c r="W225" s="17" t="e">
        <f t="shared" si="68"/>
        <v>#DIV/0!</v>
      </c>
      <c r="X225" s="17" t="e">
        <f t="shared" si="68"/>
        <v>#DIV/0!</v>
      </c>
      <c r="Y225" s="17" t="e">
        <f t="shared" si="68"/>
        <v>#DIV/0!</v>
      </c>
      <c r="Z225" s="17" t="e">
        <f t="shared" si="68"/>
        <v>#DIV/0!</v>
      </c>
      <c r="AA225" s="17" t="e">
        <f t="shared" si="68"/>
        <v>#DIV/0!</v>
      </c>
      <c r="AB225" s="17" t="e">
        <f t="shared" si="68"/>
        <v>#DIV/0!</v>
      </c>
      <c r="AC225" s="17" t="e">
        <f t="shared" si="68"/>
        <v>#DIV/0!</v>
      </c>
      <c r="AD225" s="17" t="e">
        <f t="shared" si="68"/>
        <v>#DIV/0!</v>
      </c>
      <c r="AE225" s="17" t="e">
        <f t="shared" si="68"/>
        <v>#DIV/0!</v>
      </c>
      <c r="AF225" s="17" t="e">
        <f t="shared" si="68"/>
        <v>#DIV/0!</v>
      </c>
      <c r="AG225" s="17" t="e">
        <f t="shared" si="68"/>
        <v>#DIV/0!</v>
      </c>
      <c r="AH225" s="22" t="e">
        <f t="shared" si="68"/>
        <v>#DIV/0!</v>
      </c>
      <c r="AI225" s="23" t="e">
        <f t="shared" si="68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9">D234+D235+D236+D237+D238+D239</f>
        <v>1.8461800904702494E-2</v>
      </c>
      <c r="E230" s="10">
        <f t="shared" si="69"/>
        <v>1.4047401989230993E-2</v>
      </c>
      <c r="F230" s="10">
        <f t="shared" si="69"/>
        <v>1.0523267187782976E-2</v>
      </c>
      <c r="G230" s="10">
        <f t="shared" si="69"/>
        <v>9.0751743049327458E-3</v>
      </c>
      <c r="H230" s="10">
        <f t="shared" si="69"/>
        <v>8.5952617651404752E-3</v>
      </c>
      <c r="I230" s="10">
        <f t="shared" si="69"/>
        <v>8.0996944967623805E-3</v>
      </c>
      <c r="J230" s="10">
        <f t="shared" si="69"/>
        <v>5.3840439269669813E-3</v>
      </c>
      <c r="K230" s="10">
        <f t="shared" si="69"/>
        <v>4.8892309960291659E-3</v>
      </c>
      <c r="L230" s="10">
        <f t="shared" si="69"/>
        <v>4.3551438733663156E-3</v>
      </c>
      <c r="M230" s="10">
        <f t="shared" si="69"/>
        <v>3.2280260247558789E-3</v>
      </c>
      <c r="N230" s="10">
        <f t="shared" si="69"/>
        <v>2.4973845547410782E-3</v>
      </c>
      <c r="O230" s="10">
        <f t="shared" si="69"/>
        <v>2.055207842460177E-3</v>
      </c>
      <c r="P230" s="10">
        <f t="shared" si="69"/>
        <v>2.0515441787553636E-3</v>
      </c>
      <c r="Q230" s="10">
        <f t="shared" si="69"/>
        <v>1.9709380961418256E-3</v>
      </c>
      <c r="R230" s="10">
        <f t="shared" si="69"/>
        <v>2.060535022336656E-3</v>
      </c>
      <c r="S230" s="10">
        <f t="shared" si="69"/>
        <v>7.6755751369648878E-3</v>
      </c>
      <c r="T230" s="10">
        <f t="shared" si="69"/>
        <v>7.5331697019442173E-3</v>
      </c>
      <c r="U230" s="10">
        <f t="shared" si="69"/>
        <v>7.6403966102089734E-3</v>
      </c>
      <c r="V230" s="10">
        <f t="shared" si="69"/>
        <v>7.6892171393322687E-3</v>
      </c>
      <c r="W230" s="10">
        <f t="shared" si="69"/>
        <v>7.1327231401174373E-3</v>
      </c>
      <c r="X230" s="10">
        <f t="shared" si="69"/>
        <v>7.279022010986424E-3</v>
      </c>
      <c r="Y230" s="10">
        <f t="shared" si="69"/>
        <v>7.3466450998783423E-3</v>
      </c>
      <c r="Z230" s="10">
        <f t="shared" si="69"/>
        <v>7.1331137457729807E-3</v>
      </c>
      <c r="AA230" s="10">
        <f t="shared" si="69"/>
        <v>6.6543557531190357E-3</v>
      </c>
      <c r="AB230" s="10">
        <f t="shared" si="69"/>
        <v>7.8469746409703216E-3</v>
      </c>
      <c r="AC230" s="10">
        <f t="shared" si="69"/>
        <v>7.1284757663102353E-3</v>
      </c>
      <c r="AD230" s="10">
        <f t="shared" si="69"/>
        <v>7.5791935582368826E-3</v>
      </c>
      <c r="AE230" s="10">
        <f t="shared" si="69"/>
        <v>8.0417810582968322E-3</v>
      </c>
      <c r="AF230" s="10">
        <f t="shared" si="69"/>
        <v>7.2458666480765769E-3</v>
      </c>
      <c r="AG230" s="10">
        <f t="shared" si="69"/>
        <v>8.0597858419335332E-3</v>
      </c>
      <c r="AH230" s="10">
        <f t="shared" si="69"/>
        <v>7.8117740239803026E-3</v>
      </c>
      <c r="AI230" s="10">
        <f t="shared" si="69"/>
        <v>7.6195036338601819E-3</v>
      </c>
      <c r="AJ230" s="10">
        <f t="shared" si="69"/>
        <v>7.8584280721916682E-3</v>
      </c>
      <c r="AK230" s="10">
        <f t="shared" si="69"/>
        <v>7.1603039885221043E-3</v>
      </c>
      <c r="AL230" s="10">
        <f t="shared" si="69"/>
        <v>7.7553640541538011E-3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70">(E230-$D230)/$D230</f>
        <v>-0.23910987548062484</v>
      </c>
      <c r="F231" s="15">
        <f t="shared" si="70"/>
        <v>-0.42999779695909601</v>
      </c>
      <c r="G231" s="15">
        <f t="shared" si="70"/>
        <v>-0.50843504640865433</v>
      </c>
      <c r="H231" s="15">
        <f t="shared" si="70"/>
        <v>-0.53442993944587847</v>
      </c>
      <c r="I231" s="15">
        <f t="shared" si="70"/>
        <v>-0.56127278489395538</v>
      </c>
      <c r="J231" s="15">
        <f t="shared" si="70"/>
        <v>-0.70836843302781016</v>
      </c>
      <c r="K231" s="15">
        <f t="shared" si="70"/>
        <v>-0.73517041911204839</v>
      </c>
      <c r="L231" s="15">
        <f t="shared" si="70"/>
        <v>-0.76409972700675177</v>
      </c>
      <c r="M231" s="15">
        <f t="shared" si="70"/>
        <v>-0.82515107592056991</v>
      </c>
      <c r="N231" s="15">
        <f t="shared" si="70"/>
        <v>-0.86472692628242154</v>
      </c>
      <c r="O231" s="15">
        <f t="shared" si="70"/>
        <v>-0.88867782438620679</v>
      </c>
      <c r="P231" s="15">
        <f t="shared" si="70"/>
        <v>-0.88887627001584635</v>
      </c>
      <c r="Q231" s="15">
        <f t="shared" si="70"/>
        <v>-0.89324237075702628</v>
      </c>
      <c r="R231" s="15">
        <f t="shared" si="70"/>
        <v>-0.88838927291151715</v>
      </c>
      <c r="S231" s="20">
        <f t="shared" si="70"/>
        <v>-0.58424559030913359</v>
      </c>
      <c r="T231" s="15">
        <f t="shared" si="70"/>
        <v>-0.59195910838658172</v>
      </c>
      <c r="U231" s="15">
        <f t="shared" si="70"/>
        <v>-0.58615106675411865</v>
      </c>
      <c r="V231" s="15">
        <f t="shared" si="70"/>
        <v>-0.58350665901863819</v>
      </c>
      <c r="W231" s="15">
        <f t="shared" si="70"/>
        <v>-0.61364965547317607</v>
      </c>
      <c r="X231" s="15">
        <f t="shared" si="70"/>
        <v>-0.60572524595190769</v>
      </c>
      <c r="Y231" s="15">
        <f t="shared" si="70"/>
        <v>-0.60206238070701745</v>
      </c>
      <c r="Z231" s="15">
        <f t="shared" si="70"/>
        <v>-0.61362849796760233</v>
      </c>
      <c r="AA231" s="15">
        <f t="shared" si="70"/>
        <v>-0.63956085392384043</v>
      </c>
      <c r="AB231" s="15">
        <f t="shared" si="70"/>
        <v>-0.57496158248724361</v>
      </c>
      <c r="AC231" s="15">
        <f t="shared" si="70"/>
        <v>-0.6138797182839022</v>
      </c>
      <c r="AD231" s="15">
        <f t="shared" si="70"/>
        <v>-0.58946618494264291</v>
      </c>
      <c r="AE231" s="15">
        <f t="shared" si="70"/>
        <v>-0.56440971821722596</v>
      </c>
      <c r="AF231" s="15">
        <f t="shared" si="70"/>
        <v>-0.60752113591307622</v>
      </c>
      <c r="AG231" s="15">
        <f t="shared" si="70"/>
        <v>-0.56343447296733729</v>
      </c>
      <c r="AH231" s="15">
        <f t="shared" si="70"/>
        <v>-0.57686825546956644</v>
      </c>
      <c r="AI231" s="21">
        <f t="shared" si="70"/>
        <v>-0.58728275355199056</v>
      </c>
      <c r="AJ231" s="21">
        <f t="shared" si="70"/>
        <v>-0.57434119711528198</v>
      </c>
      <c r="AK231" s="21">
        <f t="shared" si="70"/>
        <v>-0.61215571408863645</v>
      </c>
      <c r="AL231" s="21">
        <f t="shared" si="70"/>
        <v>-0.57992375206589986</v>
      </c>
    </row>
    <row r="232" spans="1:38" x14ac:dyDescent="0.4">
      <c r="A232" s="16" t="s">
        <v>27</v>
      </c>
      <c r="D232" s="10"/>
      <c r="E232" s="17">
        <f t="shared" ref="E232:AL232" si="71">(E230-D230)/D230</f>
        <v>-0.23910987548062484</v>
      </c>
      <c r="F232" s="17">
        <f t="shared" si="71"/>
        <v>-0.25087448940022405</v>
      </c>
      <c r="G232" s="17">
        <f t="shared" si="71"/>
        <v>-0.13760867770528518</v>
      </c>
      <c r="H232" s="17">
        <f t="shared" si="71"/>
        <v>-5.2881908783990808E-2</v>
      </c>
      <c r="I232" s="17">
        <f t="shared" si="71"/>
        <v>-5.7655866908899824E-2</v>
      </c>
      <c r="J232" s="17">
        <f t="shared" si="71"/>
        <v>-0.33527814794507399</v>
      </c>
      <c r="K232" s="17">
        <f t="shared" si="71"/>
        <v>-9.19035835609463E-2</v>
      </c>
      <c r="L232" s="17">
        <f t="shared" si="71"/>
        <v>-0.10923744922189484</v>
      </c>
      <c r="M232" s="17">
        <f t="shared" si="71"/>
        <v>-0.25880151870602364</v>
      </c>
      <c r="N232" s="17">
        <f t="shared" si="71"/>
        <v>-0.22634311632294099</v>
      </c>
      <c r="O232" s="17">
        <f t="shared" si="71"/>
        <v>-0.17705591693576597</v>
      </c>
      <c r="P232" s="17">
        <f t="shared" si="71"/>
        <v>-1.782624428110328E-3</v>
      </c>
      <c r="Q232" s="17">
        <f t="shared" si="71"/>
        <v>-3.9290444460445537E-2</v>
      </c>
      <c r="R232" s="17">
        <f t="shared" si="71"/>
        <v>4.5459026019243967E-2</v>
      </c>
      <c r="S232" s="17">
        <f t="shared" si="71"/>
        <v>2.7250398822441522</v>
      </c>
      <c r="T232" s="17">
        <f t="shared" si="71"/>
        <v>-1.8553063774316869E-2</v>
      </c>
      <c r="U232" s="17">
        <f t="shared" si="71"/>
        <v>1.4233969564907346E-2</v>
      </c>
      <c r="V232" s="17">
        <f t="shared" si="71"/>
        <v>6.389789904108132E-3</v>
      </c>
      <c r="W232" s="17">
        <f t="shared" si="71"/>
        <v>-7.2373297454200569E-2</v>
      </c>
      <c r="X232" s="17">
        <f t="shared" si="71"/>
        <v>2.0510942033644949E-2</v>
      </c>
      <c r="Y232" s="17">
        <f t="shared" si="71"/>
        <v>9.2901338654908516E-3</v>
      </c>
      <c r="Z232" s="17">
        <f t="shared" si="71"/>
        <v>-2.9065151671597376E-2</v>
      </c>
      <c r="AA232" s="17">
        <f t="shared" si="71"/>
        <v>-6.7117672550455629E-2</v>
      </c>
      <c r="AB232" s="17">
        <f t="shared" si="71"/>
        <v>0.17922379447360934</v>
      </c>
      <c r="AC232" s="17">
        <f t="shared" si="71"/>
        <v>-9.1563807395105834E-2</v>
      </c>
      <c r="AD232" s="17">
        <f t="shared" si="71"/>
        <v>6.322779324814104E-2</v>
      </c>
      <c r="AE232" s="17">
        <f t="shared" si="71"/>
        <v>6.1033868116116496E-2</v>
      </c>
      <c r="AF232" s="17">
        <f t="shared" si="71"/>
        <v>-9.8972404800687516E-2</v>
      </c>
      <c r="AG232" s="17">
        <f t="shared" si="71"/>
        <v>0.11232875698492353</v>
      </c>
      <c r="AH232" s="22">
        <f t="shared" si="71"/>
        <v>-3.0771514630434996E-2</v>
      </c>
      <c r="AI232" s="23">
        <f t="shared" si="71"/>
        <v>-2.4612897087127196E-2</v>
      </c>
      <c r="AJ232" s="23">
        <f t="shared" si="71"/>
        <v>3.1356955756242977E-2</v>
      </c>
      <c r="AK232" s="23">
        <f t="shared" si="71"/>
        <v>-8.8837624682217314E-2</v>
      </c>
      <c r="AL232" s="23">
        <f t="shared" si="71"/>
        <v>8.310541934889526E-2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x14ac:dyDescent="0.4">
      <c r="A234" s="2" t="s">
        <v>140</v>
      </c>
      <c r="B234" s="2" t="s">
        <v>141</v>
      </c>
      <c r="D234" s="2">
        <v>3.9320287840368222E-3</v>
      </c>
      <c r="E234" s="2">
        <v>3.2925045624511698E-3</v>
      </c>
      <c r="F234" s="2">
        <v>2.4831167039724555E-3</v>
      </c>
      <c r="G234" s="2">
        <v>2.066787296710856E-3</v>
      </c>
      <c r="H234" s="2">
        <v>2.3066341728334833E-3</v>
      </c>
      <c r="I234" s="2">
        <v>2.3232620264066065E-3</v>
      </c>
      <c r="J234" s="2">
        <v>1.4014454594390041E-3</v>
      </c>
      <c r="K234" s="2">
        <v>1.6745480427078773E-3</v>
      </c>
      <c r="L234" s="2">
        <v>1.505592671028258E-3</v>
      </c>
      <c r="M234" s="2">
        <v>1.3215181206560794E-3</v>
      </c>
      <c r="N234" s="2">
        <v>9.8245246223916489E-4</v>
      </c>
      <c r="O234" s="2">
        <v>8.1987116199710563E-4</v>
      </c>
      <c r="P234" s="2">
        <v>7.2102235446916949E-4</v>
      </c>
      <c r="Q234" s="2">
        <v>7.2588683750822458E-4</v>
      </c>
      <c r="R234" s="2">
        <v>7.207451017738919E-4</v>
      </c>
      <c r="S234" s="2">
        <v>9.1154565637063443E-4</v>
      </c>
      <c r="T234" s="2">
        <v>8.7318247041286666E-4</v>
      </c>
      <c r="U234" s="2">
        <v>8.1081911271372611E-4</v>
      </c>
      <c r="V234" s="2">
        <v>7.746415184312522E-4</v>
      </c>
      <c r="W234" s="2">
        <v>4.7192176997755251E-4</v>
      </c>
      <c r="X234" s="2">
        <v>4.7053642001910616E-4</v>
      </c>
      <c r="Y234" s="2">
        <v>5.0645206303182445E-4</v>
      </c>
      <c r="Z234" s="2">
        <v>5.2181606453273444E-4</v>
      </c>
      <c r="AA234" s="2">
        <v>5.0172620634040827E-4</v>
      </c>
      <c r="AB234" s="2">
        <v>4.9930926624640272E-4</v>
      </c>
      <c r="AC234" s="2">
        <v>4.5026203120257556E-4</v>
      </c>
      <c r="AD234" s="2">
        <v>4.3215793263581674E-4</v>
      </c>
      <c r="AE234" s="2">
        <v>4.7604813051978939E-4</v>
      </c>
      <c r="AF234" s="2">
        <v>5.2421770320121807E-4</v>
      </c>
      <c r="AG234" s="2">
        <v>5.2931353465898484E-4</v>
      </c>
      <c r="AH234" s="2">
        <v>4.5826718892487384E-4</v>
      </c>
      <c r="AI234" s="28">
        <v>4.1647077416306341E-4</v>
      </c>
      <c r="AJ234" s="2">
        <v>4.3081848695393613E-4</v>
      </c>
      <c r="AK234" s="2">
        <v>4.7366179327682769E-4</v>
      </c>
      <c r="AL234" s="2">
        <v>5.1515035249231672E-4</v>
      </c>
    </row>
    <row r="235" spans="1:38" x14ac:dyDescent="0.4">
      <c r="A235" s="2" t="s">
        <v>142</v>
      </c>
      <c r="B235" s="2" t="s">
        <v>143</v>
      </c>
      <c r="D235" s="2">
        <v>2.4590265507138344E-3</v>
      </c>
      <c r="E235" s="2">
        <v>2.066787296710856E-3</v>
      </c>
      <c r="F235" s="2">
        <v>1.7228580687728278E-3</v>
      </c>
      <c r="G235" s="2">
        <v>1.0816712445334516E-3</v>
      </c>
      <c r="H235" s="2">
        <v>1.4896300868961106E-3</v>
      </c>
      <c r="I235" s="2">
        <v>2.155125851941123E-3</v>
      </c>
      <c r="J235" s="2">
        <v>4.0052075090261273E-4</v>
      </c>
      <c r="K235" s="2">
        <v>4.5635793642691616E-4</v>
      </c>
      <c r="L235" s="2">
        <v>4.6463943332655046E-4</v>
      </c>
      <c r="M235" s="2">
        <v>2.9643839908721287E-4</v>
      </c>
      <c r="N235" s="2">
        <v>2.9331302582949139E-4</v>
      </c>
      <c r="O235" s="2">
        <v>1.6995635896413459E-4</v>
      </c>
      <c r="P235" s="2">
        <v>1.6073508048207254E-4</v>
      </c>
      <c r="Q235" s="2">
        <v>6.324102006153914E-5</v>
      </c>
      <c r="R235" s="2">
        <v>1.4186134304951017E-4</v>
      </c>
      <c r="S235" s="2">
        <v>1.5756380294778541E-4</v>
      </c>
      <c r="T235" s="2">
        <v>9.6293241086291604E-5</v>
      </c>
      <c r="U235" s="2">
        <v>6.4903622715263088E-5</v>
      </c>
      <c r="V235" s="2">
        <v>1.1833825605314115E-4</v>
      </c>
      <c r="W235" s="2">
        <v>5.01247294559521E-5</v>
      </c>
      <c r="X235" s="2">
        <v>3.6531354105361054E-5</v>
      </c>
      <c r="Y235" s="2">
        <v>6.8675309916671172E-5</v>
      </c>
      <c r="Z235" s="2">
        <v>5.6759838645325965E-5</v>
      </c>
      <c r="AA235" s="2">
        <v>5.4342898551320415E-5</v>
      </c>
      <c r="AB235" s="2">
        <v>4.3320391067895622E-5</v>
      </c>
      <c r="AC235" s="2">
        <v>2.0536340086286336E-5</v>
      </c>
      <c r="AD235" s="2">
        <v>2.852619638306274E-5</v>
      </c>
      <c r="AE235" s="2">
        <v>2.8680124156223442E-5</v>
      </c>
      <c r="AF235" s="2">
        <v>2.7171449275660208E-5</v>
      </c>
      <c r="AG235" s="2">
        <v>3.9702631639648226E-5</v>
      </c>
      <c r="AH235" s="2">
        <v>3.8332583106723793E-5</v>
      </c>
      <c r="AI235" s="28">
        <v>4.8138969830384843E-5</v>
      </c>
      <c r="AJ235" s="2">
        <v>9.7641051166825045E-5</v>
      </c>
      <c r="AK235" s="2">
        <v>1.1373358322616626E-4</v>
      </c>
      <c r="AL235" s="2">
        <v>3.4253040358994276E-5</v>
      </c>
    </row>
    <row r="236" spans="1:38" x14ac:dyDescent="0.4">
      <c r="A236" s="2" t="s">
        <v>144</v>
      </c>
      <c r="B236" s="2" t="s">
        <v>145</v>
      </c>
      <c r="D236" s="2">
        <v>8.9766155393512705E-4</v>
      </c>
      <c r="E236" s="2">
        <v>8.0110636157907961E-4</v>
      </c>
      <c r="F236" s="2">
        <v>4.1639426703545386E-4</v>
      </c>
      <c r="G236" s="2">
        <v>3.2059341211968813E-4</v>
      </c>
      <c r="H236" s="2">
        <v>7.053055066633141E-4</v>
      </c>
      <c r="I236" s="2">
        <v>1.5991953733970329E-4</v>
      </c>
      <c r="J236" s="2">
        <v>3.0000000000000001E-5</v>
      </c>
      <c r="K236" s="2">
        <v>3.0000000000000001E-5</v>
      </c>
      <c r="L236" s="2">
        <v>3.0000000000000001E-5</v>
      </c>
      <c r="M236" s="2">
        <v>3.0000000000000001E-5</v>
      </c>
      <c r="N236" s="2">
        <v>3.0000000000000001E-5</v>
      </c>
      <c r="O236" s="2">
        <v>3.0000000000000001E-5</v>
      </c>
      <c r="P236" s="2">
        <v>3.0000000000000001E-5</v>
      </c>
      <c r="Q236" s="2">
        <v>3.0000000000000001E-5</v>
      </c>
      <c r="R236" s="2">
        <v>3.0000000000000001E-5</v>
      </c>
      <c r="S236" s="2">
        <v>3.0000000000000001E-5</v>
      </c>
      <c r="T236" s="2">
        <v>3.0000000000000001E-5</v>
      </c>
      <c r="U236" s="2">
        <v>3.0000000000000001E-5</v>
      </c>
      <c r="V236" s="2">
        <v>3.0000000000000001E-5</v>
      </c>
      <c r="W236" s="2">
        <v>3.0000000000000001E-5</v>
      </c>
      <c r="X236" s="2">
        <v>3.0000000000000001E-5</v>
      </c>
      <c r="Y236" s="2">
        <v>3.0000000000000001E-5</v>
      </c>
      <c r="Z236" s="2">
        <v>3.0000000000000001E-5</v>
      </c>
      <c r="AA236" s="2">
        <v>3.0000000000000001E-5</v>
      </c>
      <c r="AB236" s="2">
        <v>3.0000000000000001E-5</v>
      </c>
      <c r="AC236" s="2">
        <v>3.0000000000000001E-5</v>
      </c>
      <c r="AD236" s="2">
        <v>3.0000000000000001E-5</v>
      </c>
      <c r="AE236" s="2">
        <v>3.0000000000000001E-5</v>
      </c>
      <c r="AF236" s="2">
        <v>3.0000000000000001E-5</v>
      </c>
      <c r="AG236" s="2">
        <v>3.0000000000000001E-5</v>
      </c>
      <c r="AH236" s="2">
        <v>3.0000000000000001E-5</v>
      </c>
      <c r="AI236" s="28">
        <v>3.0000000000000001E-5</v>
      </c>
      <c r="AJ236" s="2">
        <v>3.0000000000000001E-5</v>
      </c>
      <c r="AK236" s="2">
        <v>3.0000000000000001E-5</v>
      </c>
      <c r="AL236" s="2">
        <v>3.0000000000000001E-5</v>
      </c>
    </row>
    <row r="237" spans="1:38" x14ac:dyDescent="0.4">
      <c r="A237" s="2" t="s">
        <v>146</v>
      </c>
      <c r="B237" s="2" t="s">
        <v>147</v>
      </c>
      <c r="D237" s="2">
        <v>1.1169312328815304E-2</v>
      </c>
      <c r="E237" s="2">
        <v>7.8824777438481989E-3</v>
      </c>
      <c r="F237" s="2">
        <v>5.8956177859202678E-3</v>
      </c>
      <c r="G237" s="2">
        <v>5.6000876520464968E-3</v>
      </c>
      <c r="H237" s="2">
        <v>4.0861486243447508E-3</v>
      </c>
      <c r="I237" s="2">
        <v>3.4523350317915667E-3</v>
      </c>
      <c r="J237" s="2">
        <v>3.54076265502114E-3</v>
      </c>
      <c r="K237" s="2">
        <v>2.7155012804095848E-3</v>
      </c>
      <c r="L237" s="2">
        <v>2.3390706827655931E-3</v>
      </c>
      <c r="M237" s="2">
        <v>1.5612110690055464E-3</v>
      </c>
      <c r="N237" s="2">
        <v>1.1554108695389039E-3</v>
      </c>
      <c r="O237" s="2">
        <v>1.0278369470961206E-3</v>
      </c>
      <c r="P237" s="2">
        <v>1.1284716821998973E-3</v>
      </c>
      <c r="Q237" s="2">
        <v>1.115602041438544E-3</v>
      </c>
      <c r="R237" s="2">
        <v>1.0706190477169247E-3</v>
      </c>
      <c r="S237" s="2">
        <v>6.4520000000000003E-3</v>
      </c>
      <c r="T237" s="2">
        <v>6.4130000000000003E-3</v>
      </c>
      <c r="U237" s="2">
        <v>6.574E-3</v>
      </c>
      <c r="V237" s="2">
        <v>6.6379999999999998E-3</v>
      </c>
      <c r="W237" s="2">
        <v>6.463E-3</v>
      </c>
      <c r="X237" s="2">
        <v>6.5760000000000002E-3</v>
      </c>
      <c r="Y237" s="2">
        <v>6.6080000000000002E-3</v>
      </c>
      <c r="Z237" s="2">
        <v>6.4310000000000001E-3</v>
      </c>
      <c r="AA237" s="2">
        <v>5.888E-3</v>
      </c>
      <c r="AB237" s="2">
        <v>6.9100000000000003E-3</v>
      </c>
      <c r="AC237" s="2">
        <v>6.2490000000000002E-3</v>
      </c>
      <c r="AD237" s="2">
        <v>6.8259999999999996E-3</v>
      </c>
      <c r="AE237" s="2">
        <v>7.2370000000000004E-3</v>
      </c>
      <c r="AF237" s="2">
        <v>6.4510000000000001E-3</v>
      </c>
      <c r="AG237" s="2">
        <v>7.1529999999999996E-3</v>
      </c>
      <c r="AH237" s="2">
        <v>6.9940000000000002E-3</v>
      </c>
      <c r="AI237" s="28">
        <v>6.8389999999999996E-3</v>
      </c>
      <c r="AJ237" s="2">
        <v>6.4669999999999997E-3</v>
      </c>
      <c r="AK237" s="2">
        <v>6.0629999999999998E-3</v>
      </c>
      <c r="AL237" s="2">
        <v>6.6870000000000002E-3</v>
      </c>
    </row>
    <row r="238" spans="1:38" x14ac:dyDescent="0.4">
      <c r="A238" s="2" t="s">
        <v>148</v>
      </c>
      <c r="B238" s="2" t="s">
        <v>149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1.8E-7</v>
      </c>
      <c r="AK238" s="2">
        <v>1.4999999999999999E-7</v>
      </c>
      <c r="AL238" s="2">
        <v>1.4999999999999999E-7</v>
      </c>
    </row>
    <row r="239" spans="1:38" x14ac:dyDescent="0.4">
      <c r="A239" s="2" t="s">
        <v>150</v>
      </c>
      <c r="B239" s="2" t="s">
        <v>151</v>
      </c>
      <c r="D239" s="2">
        <v>3.771687201408097E-6</v>
      </c>
      <c r="E239" s="2">
        <v>4.5260246416897147E-6</v>
      </c>
      <c r="F239" s="2">
        <v>5.2803620819713362E-6</v>
      </c>
      <c r="G239" s="2">
        <v>6.0346995222529543E-6</v>
      </c>
      <c r="H239" s="2">
        <v>7.5433744028161939E-6</v>
      </c>
      <c r="I239" s="2">
        <v>9.0520492833794293E-6</v>
      </c>
      <c r="J239" s="2">
        <v>1.1315061604224291E-5</v>
      </c>
      <c r="K239" s="2">
        <v>1.2823736484787529E-5</v>
      </c>
      <c r="L239" s="2">
        <v>1.5841086245914005E-5</v>
      </c>
      <c r="M239" s="2">
        <v>1.8858436007040481E-5</v>
      </c>
      <c r="N239" s="2">
        <v>3.6208197133517717E-5</v>
      </c>
      <c r="O239" s="2">
        <v>7.5433744028161939E-6</v>
      </c>
      <c r="P239" s="2">
        <v>1.1315061604224291E-5</v>
      </c>
      <c r="Q239" s="2">
        <v>3.6208197133517717E-5</v>
      </c>
      <c r="R239" s="2">
        <v>9.7309529796328891E-5</v>
      </c>
      <c r="S239" s="2">
        <v>1.2446567764646716E-4</v>
      </c>
      <c r="T239" s="2">
        <v>1.206939904450591E-4</v>
      </c>
      <c r="U239" s="2">
        <v>1.6067387477998495E-4</v>
      </c>
      <c r="V239" s="2">
        <v>1.2823736484787529E-4</v>
      </c>
      <c r="W239" s="2">
        <v>1.176766406839326E-4</v>
      </c>
      <c r="X239" s="2">
        <v>1.6595423686195624E-4</v>
      </c>
      <c r="Y239" s="2">
        <v>1.3351772692984663E-4</v>
      </c>
      <c r="Z239" s="2">
        <v>9.3537842594920779E-5</v>
      </c>
      <c r="AA239" s="2">
        <v>1.8028664822730702E-4</v>
      </c>
      <c r="AB239" s="2">
        <v>3.6434498365602215E-4</v>
      </c>
      <c r="AC239" s="2">
        <v>3.7867739502137293E-4</v>
      </c>
      <c r="AD239" s="2">
        <v>2.625094292180035E-4</v>
      </c>
      <c r="AE239" s="2">
        <v>2.7005280362081969E-4</v>
      </c>
      <c r="AF239" s="2">
        <v>2.1347749559969827E-4</v>
      </c>
      <c r="AG239" s="2">
        <v>3.0776967563490067E-4</v>
      </c>
      <c r="AH239" s="2">
        <v>2.9117425194870506E-4</v>
      </c>
      <c r="AI239" s="28">
        <v>2.8589388986673369E-4</v>
      </c>
      <c r="AJ239" s="2">
        <v>8.3278853407090772E-4</v>
      </c>
      <c r="AK239" s="2">
        <v>4.7975861201910992E-4</v>
      </c>
      <c r="AL239" s="2">
        <v>4.8881066130248934E-4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6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2">D254</f>
        <v>0</v>
      </c>
      <c r="E248" s="10">
        <f t="shared" si="72"/>
        <v>0</v>
      </c>
      <c r="F248" s="10">
        <f t="shared" si="72"/>
        <v>0</v>
      </c>
      <c r="G248" s="10">
        <f t="shared" si="72"/>
        <v>0</v>
      </c>
      <c r="H248" s="10">
        <f t="shared" si="72"/>
        <v>0</v>
      </c>
      <c r="I248" s="10">
        <f t="shared" si="72"/>
        <v>0</v>
      </c>
      <c r="J248" s="10">
        <f t="shared" si="72"/>
        <v>0</v>
      </c>
      <c r="K248" s="10">
        <f t="shared" si="72"/>
        <v>0</v>
      </c>
      <c r="L248" s="10">
        <f t="shared" si="72"/>
        <v>0</v>
      </c>
      <c r="M248" s="10">
        <f t="shared" si="72"/>
        <v>0</v>
      </c>
      <c r="N248" s="10">
        <f t="shared" si="72"/>
        <v>0</v>
      </c>
      <c r="O248" s="10">
        <f t="shared" si="72"/>
        <v>0</v>
      </c>
      <c r="P248" s="10">
        <f t="shared" si="72"/>
        <v>0</v>
      </c>
      <c r="Q248" s="10">
        <f t="shared" si="72"/>
        <v>0</v>
      </c>
      <c r="R248" s="10">
        <f t="shared" si="72"/>
        <v>0</v>
      </c>
      <c r="S248" s="10">
        <f t="shared" si="72"/>
        <v>0</v>
      </c>
      <c r="T248" s="10">
        <f t="shared" si="72"/>
        <v>0</v>
      </c>
      <c r="U248" s="10">
        <f t="shared" si="72"/>
        <v>0</v>
      </c>
      <c r="V248" s="10">
        <f t="shared" si="72"/>
        <v>0</v>
      </c>
      <c r="W248" s="10">
        <f t="shared" si="72"/>
        <v>0</v>
      </c>
      <c r="X248" s="10">
        <f t="shared" si="72"/>
        <v>0</v>
      </c>
      <c r="Y248" s="10">
        <f t="shared" si="72"/>
        <v>0</v>
      </c>
      <c r="Z248" s="10">
        <f t="shared" si="72"/>
        <v>0</v>
      </c>
      <c r="AA248" s="10">
        <f t="shared" si="72"/>
        <v>0</v>
      </c>
      <c r="AB248" s="10">
        <f t="shared" si="72"/>
        <v>0</v>
      </c>
      <c r="AC248" s="10">
        <f t="shared" si="72"/>
        <v>0</v>
      </c>
      <c r="AD248" s="10">
        <f t="shared" si="72"/>
        <v>0</v>
      </c>
      <c r="AE248" s="10">
        <f t="shared" si="72"/>
        <v>0</v>
      </c>
      <c r="AF248" s="10">
        <f t="shared" si="72"/>
        <v>0</v>
      </c>
      <c r="AG248" s="10">
        <f t="shared" si="72"/>
        <v>0</v>
      </c>
      <c r="AH248" s="10">
        <f t="shared" si="72"/>
        <v>0</v>
      </c>
      <c r="AI248" s="10">
        <f t="shared" si="72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3">(E248-$D248)/$D248</f>
        <v>#DIV/0!</v>
      </c>
      <c r="F249" s="15" t="e">
        <f t="shared" si="73"/>
        <v>#DIV/0!</v>
      </c>
      <c r="G249" s="15" t="e">
        <f t="shared" si="73"/>
        <v>#DIV/0!</v>
      </c>
      <c r="H249" s="15" t="e">
        <f t="shared" si="73"/>
        <v>#DIV/0!</v>
      </c>
      <c r="I249" s="15" t="e">
        <f t="shared" si="73"/>
        <v>#DIV/0!</v>
      </c>
      <c r="J249" s="15" t="e">
        <f t="shared" si="73"/>
        <v>#DIV/0!</v>
      </c>
      <c r="K249" s="15" t="e">
        <f t="shared" si="73"/>
        <v>#DIV/0!</v>
      </c>
      <c r="L249" s="15" t="e">
        <f t="shared" si="73"/>
        <v>#DIV/0!</v>
      </c>
      <c r="M249" s="15" t="e">
        <f t="shared" si="73"/>
        <v>#DIV/0!</v>
      </c>
      <c r="N249" s="15" t="e">
        <f t="shared" si="73"/>
        <v>#DIV/0!</v>
      </c>
      <c r="O249" s="15" t="e">
        <f t="shared" si="73"/>
        <v>#DIV/0!</v>
      </c>
      <c r="P249" s="15" t="e">
        <f t="shared" si="73"/>
        <v>#DIV/0!</v>
      </c>
      <c r="Q249" s="15" t="e">
        <f t="shared" si="73"/>
        <v>#DIV/0!</v>
      </c>
      <c r="R249" s="15" t="e">
        <f t="shared" si="73"/>
        <v>#DIV/0!</v>
      </c>
      <c r="S249" s="20" t="e">
        <f t="shared" si="73"/>
        <v>#DIV/0!</v>
      </c>
      <c r="T249" s="15" t="e">
        <f t="shared" si="73"/>
        <v>#DIV/0!</v>
      </c>
      <c r="U249" s="15" t="e">
        <f t="shared" si="73"/>
        <v>#DIV/0!</v>
      </c>
      <c r="V249" s="15" t="e">
        <f t="shared" si="73"/>
        <v>#DIV/0!</v>
      </c>
      <c r="W249" s="15" t="e">
        <f t="shared" si="73"/>
        <v>#DIV/0!</v>
      </c>
      <c r="X249" s="15" t="e">
        <f t="shared" si="73"/>
        <v>#DIV/0!</v>
      </c>
      <c r="Y249" s="15" t="e">
        <f t="shared" si="73"/>
        <v>#DIV/0!</v>
      </c>
      <c r="Z249" s="15" t="e">
        <f t="shared" si="73"/>
        <v>#DIV/0!</v>
      </c>
      <c r="AA249" s="15" t="e">
        <f t="shared" si="73"/>
        <v>#DIV/0!</v>
      </c>
      <c r="AB249" s="15" t="e">
        <f t="shared" si="73"/>
        <v>#DIV/0!</v>
      </c>
      <c r="AC249" s="15" t="e">
        <f t="shared" si="73"/>
        <v>#DIV/0!</v>
      </c>
      <c r="AD249" s="15" t="e">
        <f t="shared" si="73"/>
        <v>#DIV/0!</v>
      </c>
      <c r="AE249" s="15" t="e">
        <f t="shared" si="73"/>
        <v>#DIV/0!</v>
      </c>
      <c r="AF249" s="15" t="e">
        <f t="shared" si="73"/>
        <v>#DIV/0!</v>
      </c>
      <c r="AG249" s="15" t="e">
        <f t="shared" si="73"/>
        <v>#DIV/0!</v>
      </c>
      <c r="AH249" s="15" t="e">
        <f t="shared" si="73"/>
        <v>#DIV/0!</v>
      </c>
      <c r="AI249" s="21" t="e">
        <f t="shared" si="73"/>
        <v>#DIV/0!</v>
      </c>
    </row>
    <row r="250" spans="1:35" hidden="1" x14ac:dyDescent="0.4">
      <c r="A250" s="16" t="s">
        <v>27</v>
      </c>
      <c r="D250" s="10"/>
      <c r="E250" s="17" t="e">
        <f t="shared" ref="E250:AI250" si="74">(E248-D248)/D248</f>
        <v>#DIV/0!</v>
      </c>
      <c r="F250" s="17" t="e">
        <f t="shared" si="74"/>
        <v>#DIV/0!</v>
      </c>
      <c r="G250" s="17" t="e">
        <f t="shared" si="74"/>
        <v>#DIV/0!</v>
      </c>
      <c r="H250" s="17" t="e">
        <f t="shared" si="74"/>
        <v>#DIV/0!</v>
      </c>
      <c r="I250" s="17" t="e">
        <f t="shared" si="74"/>
        <v>#DIV/0!</v>
      </c>
      <c r="J250" s="17" t="e">
        <f t="shared" si="74"/>
        <v>#DIV/0!</v>
      </c>
      <c r="K250" s="17" t="e">
        <f t="shared" si="74"/>
        <v>#DIV/0!</v>
      </c>
      <c r="L250" s="17" t="e">
        <f t="shared" si="74"/>
        <v>#DIV/0!</v>
      </c>
      <c r="M250" s="17" t="e">
        <f t="shared" si="74"/>
        <v>#DIV/0!</v>
      </c>
      <c r="N250" s="17" t="e">
        <f t="shared" si="74"/>
        <v>#DIV/0!</v>
      </c>
      <c r="O250" s="17" t="e">
        <f t="shared" si="74"/>
        <v>#DIV/0!</v>
      </c>
      <c r="P250" s="17" t="e">
        <f t="shared" si="74"/>
        <v>#DIV/0!</v>
      </c>
      <c r="Q250" s="17" t="e">
        <f t="shared" si="74"/>
        <v>#DIV/0!</v>
      </c>
      <c r="R250" s="17" t="e">
        <f t="shared" si="74"/>
        <v>#DIV/0!</v>
      </c>
      <c r="S250" s="17" t="e">
        <f t="shared" si="74"/>
        <v>#DIV/0!</v>
      </c>
      <c r="T250" s="17" t="e">
        <f t="shared" si="74"/>
        <v>#DIV/0!</v>
      </c>
      <c r="U250" s="17" t="e">
        <f t="shared" si="74"/>
        <v>#DIV/0!</v>
      </c>
      <c r="V250" s="17" t="e">
        <f t="shared" si="74"/>
        <v>#DIV/0!</v>
      </c>
      <c r="W250" s="17" t="e">
        <f t="shared" si="74"/>
        <v>#DIV/0!</v>
      </c>
      <c r="X250" s="17" t="e">
        <f t="shared" si="74"/>
        <v>#DIV/0!</v>
      </c>
      <c r="Y250" s="17" t="e">
        <f t="shared" si="74"/>
        <v>#DIV/0!</v>
      </c>
      <c r="Z250" s="17" t="e">
        <f t="shared" si="74"/>
        <v>#DIV/0!</v>
      </c>
      <c r="AA250" s="17" t="e">
        <f t="shared" si="74"/>
        <v>#DIV/0!</v>
      </c>
      <c r="AB250" s="17" t="e">
        <f t="shared" si="74"/>
        <v>#DIV/0!</v>
      </c>
      <c r="AC250" s="17" t="e">
        <f t="shared" si="74"/>
        <v>#DIV/0!</v>
      </c>
      <c r="AD250" s="17" t="e">
        <f t="shared" si="74"/>
        <v>#DIV/0!</v>
      </c>
      <c r="AE250" s="17" t="e">
        <f t="shared" si="74"/>
        <v>#DIV/0!</v>
      </c>
      <c r="AF250" s="17" t="e">
        <f t="shared" si="74"/>
        <v>#DIV/0!</v>
      </c>
      <c r="AG250" s="17" t="e">
        <f t="shared" si="74"/>
        <v>#DIV/0!</v>
      </c>
      <c r="AH250" s="22" t="e">
        <f t="shared" si="74"/>
        <v>#DIV/0!</v>
      </c>
      <c r="AI250" s="23" t="e">
        <f t="shared" si="74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5">D266</f>
        <v>0</v>
      </c>
      <c r="E262" s="10">
        <f t="shared" si="75"/>
        <v>0</v>
      </c>
      <c r="F262" s="10">
        <f t="shared" si="75"/>
        <v>0</v>
      </c>
      <c r="G262" s="10">
        <f t="shared" si="75"/>
        <v>0</v>
      </c>
      <c r="H262" s="10">
        <f t="shared" si="75"/>
        <v>0</v>
      </c>
      <c r="I262" s="10">
        <f t="shared" si="75"/>
        <v>0</v>
      </c>
      <c r="J262" s="10">
        <f t="shared" si="75"/>
        <v>0</v>
      </c>
      <c r="K262" s="10">
        <f t="shared" si="75"/>
        <v>0</v>
      </c>
      <c r="L262" s="10">
        <f t="shared" si="75"/>
        <v>0</v>
      </c>
      <c r="M262" s="10">
        <f t="shared" si="75"/>
        <v>0</v>
      </c>
      <c r="N262" s="10">
        <f t="shared" si="75"/>
        <v>0</v>
      </c>
      <c r="O262" s="10">
        <f t="shared" si="75"/>
        <v>0</v>
      </c>
      <c r="P262" s="10">
        <f t="shared" si="75"/>
        <v>0</v>
      </c>
      <c r="Q262" s="10">
        <f t="shared" si="75"/>
        <v>0</v>
      </c>
      <c r="R262" s="10">
        <f t="shared" si="75"/>
        <v>0</v>
      </c>
      <c r="S262" s="10">
        <f t="shared" si="75"/>
        <v>0</v>
      </c>
      <c r="T262" s="10">
        <f t="shared" si="75"/>
        <v>0</v>
      </c>
      <c r="U262" s="10">
        <f t="shared" si="75"/>
        <v>0</v>
      </c>
      <c r="V262" s="10">
        <f t="shared" si="75"/>
        <v>0</v>
      </c>
      <c r="W262" s="10">
        <f t="shared" si="75"/>
        <v>0</v>
      </c>
      <c r="X262" s="10">
        <f t="shared" si="75"/>
        <v>0</v>
      </c>
      <c r="Y262" s="10">
        <f t="shared" si="75"/>
        <v>0</v>
      </c>
      <c r="Z262" s="10">
        <f t="shared" si="75"/>
        <v>0</v>
      </c>
      <c r="AA262" s="10">
        <f t="shared" si="75"/>
        <v>0</v>
      </c>
      <c r="AB262" s="10">
        <f t="shared" si="75"/>
        <v>0</v>
      </c>
      <c r="AC262" s="10">
        <f t="shared" si="75"/>
        <v>0</v>
      </c>
      <c r="AD262" s="10">
        <f t="shared" si="75"/>
        <v>0</v>
      </c>
      <c r="AE262" s="10">
        <f t="shared" si="75"/>
        <v>0</v>
      </c>
      <c r="AF262" s="10">
        <f t="shared" si="75"/>
        <v>0</v>
      </c>
      <c r="AG262" s="10">
        <f t="shared" si="75"/>
        <v>0</v>
      </c>
      <c r="AH262" s="10">
        <f t="shared" si="75"/>
        <v>0</v>
      </c>
      <c r="AI262" s="27">
        <f t="shared" si="75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6">(E262-$S262)/$S262</f>
        <v>#DIV/0!</v>
      </c>
      <c r="F263" s="15" t="e">
        <f t="shared" si="76"/>
        <v>#DIV/0!</v>
      </c>
      <c r="G263" s="15" t="e">
        <f t="shared" si="76"/>
        <v>#DIV/0!</v>
      </c>
      <c r="H263" s="15" t="e">
        <f t="shared" si="76"/>
        <v>#DIV/0!</v>
      </c>
      <c r="I263" s="15" t="e">
        <f t="shared" si="76"/>
        <v>#DIV/0!</v>
      </c>
      <c r="J263" s="15" t="e">
        <f t="shared" si="76"/>
        <v>#DIV/0!</v>
      </c>
      <c r="K263" s="15" t="e">
        <f t="shared" si="76"/>
        <v>#DIV/0!</v>
      </c>
      <c r="L263" s="15" t="e">
        <f t="shared" si="76"/>
        <v>#DIV/0!</v>
      </c>
      <c r="M263" s="15" t="e">
        <f t="shared" si="76"/>
        <v>#DIV/0!</v>
      </c>
      <c r="N263" s="15" t="e">
        <f t="shared" si="76"/>
        <v>#DIV/0!</v>
      </c>
      <c r="O263" s="15" t="e">
        <f t="shared" si="76"/>
        <v>#DIV/0!</v>
      </c>
      <c r="P263" s="15" t="e">
        <f t="shared" si="76"/>
        <v>#DIV/0!</v>
      </c>
      <c r="Q263" s="15" t="e">
        <f t="shared" si="76"/>
        <v>#DIV/0!</v>
      </c>
      <c r="R263" s="15" t="e">
        <f t="shared" si="76"/>
        <v>#DIV/0!</v>
      </c>
      <c r="S263" s="14"/>
      <c r="T263" s="15" t="e">
        <f t="shared" ref="T263:AI263" si="77">(T262-$S262)/$S262</f>
        <v>#DIV/0!</v>
      </c>
      <c r="U263" s="15" t="e">
        <f t="shared" si="77"/>
        <v>#DIV/0!</v>
      </c>
      <c r="V263" s="15" t="e">
        <f t="shared" si="77"/>
        <v>#DIV/0!</v>
      </c>
      <c r="W263" s="15" t="e">
        <f t="shared" si="77"/>
        <v>#DIV/0!</v>
      </c>
      <c r="X263" s="15" t="e">
        <f t="shared" si="77"/>
        <v>#DIV/0!</v>
      </c>
      <c r="Y263" s="15" t="e">
        <f t="shared" si="77"/>
        <v>#DIV/0!</v>
      </c>
      <c r="Z263" s="15" t="e">
        <f t="shared" si="77"/>
        <v>#DIV/0!</v>
      </c>
      <c r="AA263" s="15" t="e">
        <f t="shared" si="77"/>
        <v>#DIV/0!</v>
      </c>
      <c r="AB263" s="15" t="e">
        <f t="shared" si="77"/>
        <v>#DIV/0!</v>
      </c>
      <c r="AC263" s="15" t="e">
        <f t="shared" si="77"/>
        <v>#DIV/0!</v>
      </c>
      <c r="AD263" s="15" t="e">
        <f t="shared" si="77"/>
        <v>#DIV/0!</v>
      </c>
      <c r="AE263" s="15" t="e">
        <f t="shared" si="77"/>
        <v>#DIV/0!</v>
      </c>
      <c r="AF263" s="15" t="e">
        <f t="shared" si="77"/>
        <v>#DIV/0!</v>
      </c>
      <c r="AG263" s="15" t="e">
        <f t="shared" si="77"/>
        <v>#DIV/0!</v>
      </c>
      <c r="AH263" s="15" t="e">
        <f t="shared" si="77"/>
        <v>#DIV/0!</v>
      </c>
      <c r="AI263" s="21" t="e">
        <f t="shared" si="77"/>
        <v>#DIV/0!</v>
      </c>
    </row>
    <row r="264" spans="1:35" hidden="1" x14ac:dyDescent="0.4">
      <c r="A264" s="16" t="s">
        <v>27</v>
      </c>
      <c r="D264" s="10"/>
      <c r="E264" s="17" t="e">
        <f t="shared" ref="E264:R264" si="78">(E262-D262)/D262</f>
        <v>#DIV/0!</v>
      </c>
      <c r="F264" s="17" t="e">
        <f t="shared" si="78"/>
        <v>#DIV/0!</v>
      </c>
      <c r="G264" s="17" t="e">
        <f t="shared" si="78"/>
        <v>#DIV/0!</v>
      </c>
      <c r="H264" s="17" t="e">
        <f t="shared" si="78"/>
        <v>#DIV/0!</v>
      </c>
      <c r="I264" s="17" t="e">
        <f t="shared" si="78"/>
        <v>#DIV/0!</v>
      </c>
      <c r="J264" s="17" t="e">
        <f t="shared" si="78"/>
        <v>#DIV/0!</v>
      </c>
      <c r="K264" s="17" t="e">
        <f t="shared" si="78"/>
        <v>#DIV/0!</v>
      </c>
      <c r="L264" s="17" t="e">
        <f t="shared" si="78"/>
        <v>#DIV/0!</v>
      </c>
      <c r="M264" s="17" t="e">
        <f t="shared" si="78"/>
        <v>#DIV/0!</v>
      </c>
      <c r="N264" s="17" t="e">
        <f t="shared" si="78"/>
        <v>#DIV/0!</v>
      </c>
      <c r="O264" s="17" t="e">
        <f t="shared" si="78"/>
        <v>#DIV/0!</v>
      </c>
      <c r="P264" s="17" t="e">
        <f t="shared" si="78"/>
        <v>#DIV/0!</v>
      </c>
      <c r="Q264" s="17" t="e">
        <f t="shared" si="78"/>
        <v>#DIV/0!</v>
      </c>
      <c r="R264" s="17" t="e">
        <f t="shared" si="78"/>
        <v>#DIV/0!</v>
      </c>
      <c r="S264" s="10"/>
      <c r="T264" s="17" t="e">
        <f t="shared" ref="T264:AI264" si="79">(T262-S262)/S262</f>
        <v>#DIV/0!</v>
      </c>
      <c r="U264" s="17" t="e">
        <f t="shared" si="79"/>
        <v>#DIV/0!</v>
      </c>
      <c r="V264" s="17" t="e">
        <f t="shared" si="79"/>
        <v>#DIV/0!</v>
      </c>
      <c r="W264" s="17" t="e">
        <f t="shared" si="79"/>
        <v>#DIV/0!</v>
      </c>
      <c r="X264" s="17" t="e">
        <f t="shared" si="79"/>
        <v>#DIV/0!</v>
      </c>
      <c r="Y264" s="17" t="e">
        <f t="shared" si="79"/>
        <v>#DIV/0!</v>
      </c>
      <c r="Z264" s="17" t="e">
        <f t="shared" si="79"/>
        <v>#DIV/0!</v>
      </c>
      <c r="AA264" s="17" t="e">
        <f t="shared" si="79"/>
        <v>#DIV/0!</v>
      </c>
      <c r="AB264" s="17" t="e">
        <f t="shared" si="79"/>
        <v>#DIV/0!</v>
      </c>
      <c r="AC264" s="17" t="e">
        <f t="shared" si="79"/>
        <v>#DIV/0!</v>
      </c>
      <c r="AD264" s="17" t="e">
        <f t="shared" si="79"/>
        <v>#DIV/0!</v>
      </c>
      <c r="AE264" s="17" t="e">
        <f t="shared" si="79"/>
        <v>#DIV/0!</v>
      </c>
      <c r="AF264" s="17" t="e">
        <f t="shared" si="79"/>
        <v>#DIV/0!</v>
      </c>
      <c r="AG264" s="17" t="e">
        <f t="shared" si="79"/>
        <v>#DIV/0!</v>
      </c>
      <c r="AH264" s="22" t="e">
        <f t="shared" si="79"/>
        <v>#DIV/0!</v>
      </c>
      <c r="AI264" s="23" t="e">
        <f t="shared" si="79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7" x14ac:dyDescent="0.4">
      <c r="A273" s="6" t="s">
        <v>173</v>
      </c>
      <c r="B273" s="6"/>
      <c r="C273" s="6"/>
    </row>
    <row r="274" spans="1:37" hidden="1" x14ac:dyDescent="0.4">
      <c r="A274" s="2" t="s">
        <v>36</v>
      </c>
      <c r="D274" s="10">
        <f t="shared" ref="D274:AI274" si="80">D278+D280</f>
        <v>0</v>
      </c>
      <c r="E274" s="10">
        <f t="shared" si="80"/>
        <v>0</v>
      </c>
      <c r="F274" s="10">
        <f t="shared" si="80"/>
        <v>0</v>
      </c>
      <c r="G274" s="10">
        <f t="shared" si="80"/>
        <v>0</v>
      </c>
      <c r="H274" s="10">
        <f t="shared" si="80"/>
        <v>0</v>
      </c>
      <c r="I274" s="10">
        <f t="shared" si="80"/>
        <v>0</v>
      </c>
      <c r="J274" s="10">
        <f t="shared" si="80"/>
        <v>0</v>
      </c>
      <c r="K274" s="10">
        <f t="shared" si="80"/>
        <v>0</v>
      </c>
      <c r="L274" s="10">
        <f t="shared" si="80"/>
        <v>0</v>
      </c>
      <c r="M274" s="10">
        <f t="shared" si="80"/>
        <v>0</v>
      </c>
      <c r="N274" s="10">
        <f t="shared" si="80"/>
        <v>0</v>
      </c>
      <c r="O274" s="10">
        <f t="shared" si="80"/>
        <v>0</v>
      </c>
      <c r="P274" s="10">
        <f t="shared" si="80"/>
        <v>0</v>
      </c>
      <c r="Q274" s="10">
        <f t="shared" si="80"/>
        <v>0</v>
      </c>
      <c r="R274" s="10">
        <f t="shared" si="80"/>
        <v>0</v>
      </c>
      <c r="S274" s="10">
        <f t="shared" si="80"/>
        <v>0</v>
      </c>
      <c r="T274" s="10">
        <f t="shared" si="80"/>
        <v>0</v>
      </c>
      <c r="U274" s="10">
        <f t="shared" si="80"/>
        <v>0</v>
      </c>
      <c r="V274" s="10">
        <f t="shared" si="80"/>
        <v>0</v>
      </c>
      <c r="W274" s="10">
        <f t="shared" si="80"/>
        <v>0</v>
      </c>
      <c r="X274" s="10">
        <f t="shared" si="80"/>
        <v>0</v>
      </c>
      <c r="Y274" s="10">
        <f t="shared" si="80"/>
        <v>0</v>
      </c>
      <c r="Z274" s="10">
        <f t="shared" si="80"/>
        <v>0</v>
      </c>
      <c r="AA274" s="10">
        <f t="shared" si="80"/>
        <v>0</v>
      </c>
      <c r="AB274" s="10">
        <f t="shared" si="80"/>
        <v>0</v>
      </c>
      <c r="AC274" s="10">
        <f t="shared" si="80"/>
        <v>0</v>
      </c>
      <c r="AD274" s="10">
        <f t="shared" si="80"/>
        <v>0</v>
      </c>
      <c r="AE274" s="10">
        <f t="shared" si="80"/>
        <v>0</v>
      </c>
      <c r="AF274" s="10">
        <f t="shared" si="80"/>
        <v>0</v>
      </c>
      <c r="AG274" s="10">
        <f t="shared" si="80"/>
        <v>0</v>
      </c>
      <c r="AH274" s="10">
        <f t="shared" si="80"/>
        <v>0</v>
      </c>
      <c r="AI274" s="27">
        <f t="shared" si="80"/>
        <v>0</v>
      </c>
    </row>
    <row r="275" spans="1:37" hidden="1" x14ac:dyDescent="0.4">
      <c r="A275" s="14" t="s">
        <v>26</v>
      </c>
      <c r="B275" s="14"/>
      <c r="C275" s="14"/>
      <c r="D275" s="14"/>
      <c r="E275" s="15" t="e">
        <f t="shared" ref="E275:AI275" si="81">(E274-$D274)/$D274</f>
        <v>#DIV/0!</v>
      </c>
      <c r="F275" s="15" t="e">
        <f t="shared" si="81"/>
        <v>#DIV/0!</v>
      </c>
      <c r="G275" s="15" t="e">
        <f t="shared" si="81"/>
        <v>#DIV/0!</v>
      </c>
      <c r="H275" s="15" t="e">
        <f t="shared" si="81"/>
        <v>#DIV/0!</v>
      </c>
      <c r="I275" s="15" t="e">
        <f t="shared" si="81"/>
        <v>#DIV/0!</v>
      </c>
      <c r="J275" s="15" t="e">
        <f t="shared" si="81"/>
        <v>#DIV/0!</v>
      </c>
      <c r="K275" s="15" t="e">
        <f t="shared" si="81"/>
        <v>#DIV/0!</v>
      </c>
      <c r="L275" s="15" t="e">
        <f t="shared" si="81"/>
        <v>#DIV/0!</v>
      </c>
      <c r="M275" s="15" t="e">
        <f t="shared" si="81"/>
        <v>#DIV/0!</v>
      </c>
      <c r="N275" s="15" t="e">
        <f t="shared" si="81"/>
        <v>#DIV/0!</v>
      </c>
      <c r="O275" s="15" t="e">
        <f t="shared" si="81"/>
        <v>#DIV/0!</v>
      </c>
      <c r="P275" s="15" t="e">
        <f t="shared" si="81"/>
        <v>#DIV/0!</v>
      </c>
      <c r="Q275" s="15" t="e">
        <f t="shared" si="81"/>
        <v>#DIV/0!</v>
      </c>
      <c r="R275" s="15" t="e">
        <f t="shared" si="81"/>
        <v>#DIV/0!</v>
      </c>
      <c r="S275" s="20" t="e">
        <f t="shared" si="81"/>
        <v>#DIV/0!</v>
      </c>
      <c r="T275" s="15" t="e">
        <f t="shared" si="81"/>
        <v>#DIV/0!</v>
      </c>
      <c r="U275" s="15" t="e">
        <f t="shared" si="81"/>
        <v>#DIV/0!</v>
      </c>
      <c r="V275" s="15" t="e">
        <f t="shared" si="81"/>
        <v>#DIV/0!</v>
      </c>
      <c r="W275" s="15" t="e">
        <f t="shared" si="81"/>
        <v>#DIV/0!</v>
      </c>
      <c r="X275" s="15" t="e">
        <f t="shared" si="81"/>
        <v>#DIV/0!</v>
      </c>
      <c r="Y275" s="15" t="e">
        <f t="shared" si="81"/>
        <v>#DIV/0!</v>
      </c>
      <c r="Z275" s="15" t="e">
        <f t="shared" si="81"/>
        <v>#DIV/0!</v>
      </c>
      <c r="AA275" s="15" t="e">
        <f t="shared" si="81"/>
        <v>#DIV/0!</v>
      </c>
      <c r="AB275" s="15" t="e">
        <f t="shared" si="81"/>
        <v>#DIV/0!</v>
      </c>
      <c r="AC275" s="15" t="e">
        <f t="shared" si="81"/>
        <v>#DIV/0!</v>
      </c>
      <c r="AD275" s="15" t="e">
        <f t="shared" si="81"/>
        <v>#DIV/0!</v>
      </c>
      <c r="AE275" s="15" t="e">
        <f t="shared" si="81"/>
        <v>#DIV/0!</v>
      </c>
      <c r="AF275" s="15" t="e">
        <f t="shared" si="81"/>
        <v>#DIV/0!</v>
      </c>
      <c r="AG275" s="15" t="e">
        <f t="shared" si="81"/>
        <v>#DIV/0!</v>
      </c>
      <c r="AH275" s="15" t="e">
        <f t="shared" si="81"/>
        <v>#DIV/0!</v>
      </c>
      <c r="AI275" s="21" t="e">
        <f t="shared" si="81"/>
        <v>#DIV/0!</v>
      </c>
    </row>
    <row r="276" spans="1:37" hidden="1" x14ac:dyDescent="0.4">
      <c r="A276" s="16" t="s">
        <v>27</v>
      </c>
      <c r="D276" s="10"/>
      <c r="E276" s="17" t="e">
        <f t="shared" ref="E276:AI276" si="82">(E274-D274)/D274</f>
        <v>#DIV/0!</v>
      </c>
      <c r="F276" s="17" t="e">
        <f t="shared" si="82"/>
        <v>#DIV/0!</v>
      </c>
      <c r="G276" s="17" t="e">
        <f t="shared" si="82"/>
        <v>#DIV/0!</v>
      </c>
      <c r="H276" s="17" t="e">
        <f t="shared" si="82"/>
        <v>#DIV/0!</v>
      </c>
      <c r="I276" s="17" t="e">
        <f t="shared" si="82"/>
        <v>#DIV/0!</v>
      </c>
      <c r="J276" s="17" t="e">
        <f t="shared" si="82"/>
        <v>#DIV/0!</v>
      </c>
      <c r="K276" s="17" t="e">
        <f t="shared" si="82"/>
        <v>#DIV/0!</v>
      </c>
      <c r="L276" s="17" t="e">
        <f t="shared" si="82"/>
        <v>#DIV/0!</v>
      </c>
      <c r="M276" s="17" t="e">
        <f t="shared" si="82"/>
        <v>#DIV/0!</v>
      </c>
      <c r="N276" s="17" t="e">
        <f t="shared" si="82"/>
        <v>#DIV/0!</v>
      </c>
      <c r="O276" s="17" t="e">
        <f t="shared" si="82"/>
        <v>#DIV/0!</v>
      </c>
      <c r="P276" s="17" t="e">
        <f t="shared" si="82"/>
        <v>#DIV/0!</v>
      </c>
      <c r="Q276" s="17" t="e">
        <f t="shared" si="82"/>
        <v>#DIV/0!</v>
      </c>
      <c r="R276" s="17" t="e">
        <f t="shared" si="82"/>
        <v>#DIV/0!</v>
      </c>
      <c r="S276" s="17" t="e">
        <f t="shared" si="82"/>
        <v>#DIV/0!</v>
      </c>
      <c r="T276" s="17" t="e">
        <f t="shared" si="82"/>
        <v>#DIV/0!</v>
      </c>
      <c r="U276" s="17" t="e">
        <f t="shared" si="82"/>
        <v>#DIV/0!</v>
      </c>
      <c r="V276" s="17" t="e">
        <f t="shared" si="82"/>
        <v>#DIV/0!</v>
      </c>
      <c r="W276" s="17" t="e">
        <f t="shared" si="82"/>
        <v>#DIV/0!</v>
      </c>
      <c r="X276" s="17" t="e">
        <f t="shared" si="82"/>
        <v>#DIV/0!</v>
      </c>
      <c r="Y276" s="17" t="e">
        <f t="shared" si="82"/>
        <v>#DIV/0!</v>
      </c>
      <c r="Z276" s="17" t="e">
        <f t="shared" si="82"/>
        <v>#DIV/0!</v>
      </c>
      <c r="AA276" s="17" t="e">
        <f t="shared" si="82"/>
        <v>#DIV/0!</v>
      </c>
      <c r="AB276" s="17" t="e">
        <f t="shared" si="82"/>
        <v>#DIV/0!</v>
      </c>
      <c r="AC276" s="17" t="e">
        <f t="shared" si="82"/>
        <v>#DIV/0!</v>
      </c>
      <c r="AD276" s="17" t="e">
        <f t="shared" si="82"/>
        <v>#DIV/0!</v>
      </c>
      <c r="AE276" s="17" t="e">
        <f t="shared" si="82"/>
        <v>#DIV/0!</v>
      </c>
      <c r="AF276" s="17" t="e">
        <f t="shared" si="82"/>
        <v>#DIV/0!</v>
      </c>
      <c r="AG276" s="17" t="e">
        <f t="shared" si="82"/>
        <v>#DIV/0!</v>
      </c>
      <c r="AH276" s="22" t="e">
        <f t="shared" si="82"/>
        <v>#DIV/0!</v>
      </c>
      <c r="AI276" s="23" t="e">
        <f t="shared" si="82"/>
        <v>#DIV/0!</v>
      </c>
    </row>
    <row r="277" spans="1:37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7" hidden="1" x14ac:dyDescent="0.4">
      <c r="A278" s="2" t="s">
        <v>174</v>
      </c>
      <c r="B278" s="2" t="s">
        <v>175</v>
      </c>
      <c r="AI278" s="28"/>
    </row>
    <row r="279" spans="1:37" hidden="1" x14ac:dyDescent="0.4">
      <c r="A279" s="2" t="s">
        <v>176</v>
      </c>
      <c r="B279" s="2" t="s">
        <v>177</v>
      </c>
    </row>
    <row r="280" spans="1:37" hidden="1" x14ac:dyDescent="0.4">
      <c r="A280" s="2" t="s">
        <v>178</v>
      </c>
      <c r="B280" s="2" t="s">
        <v>179</v>
      </c>
    </row>
    <row r="283" spans="1:37" x14ac:dyDescent="0.4">
      <c r="A283" s="9" t="s">
        <v>180</v>
      </c>
    </row>
    <row r="284" spans="1:37" x14ac:dyDescent="0.4">
      <c r="A284" s="2" t="s">
        <v>67</v>
      </c>
    </row>
    <row r="285" spans="1:37" x14ac:dyDescent="0.4">
      <c r="A285" s="33" t="s">
        <v>181</v>
      </c>
      <c r="B285" s="6"/>
      <c r="C285" s="6"/>
    </row>
    <row r="286" spans="1:37" x14ac:dyDescent="0.4">
      <c r="A286" s="6" t="s">
        <v>182</v>
      </c>
      <c r="B286" s="6"/>
      <c r="C286" s="6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7" hidden="1" x14ac:dyDescent="0.4">
      <c r="A287" s="2" t="s">
        <v>36</v>
      </c>
      <c r="D287" s="10">
        <f t="shared" ref="D287:AK287" si="83">D291</f>
        <v>0</v>
      </c>
      <c r="E287" s="10">
        <f t="shared" si="83"/>
        <v>0</v>
      </c>
      <c r="F287" s="10">
        <f t="shared" si="83"/>
        <v>0</v>
      </c>
      <c r="G287" s="10">
        <f t="shared" si="83"/>
        <v>0</v>
      </c>
      <c r="H287" s="10">
        <f t="shared" si="83"/>
        <v>0</v>
      </c>
      <c r="I287" s="10">
        <f t="shared" si="83"/>
        <v>0</v>
      </c>
      <c r="J287" s="10">
        <f t="shared" si="83"/>
        <v>0</v>
      </c>
      <c r="K287" s="10">
        <f t="shared" si="83"/>
        <v>0</v>
      </c>
      <c r="L287" s="10">
        <f t="shared" si="83"/>
        <v>0</v>
      </c>
      <c r="M287" s="10">
        <f t="shared" si="83"/>
        <v>0</v>
      </c>
      <c r="N287" s="10">
        <f t="shared" si="83"/>
        <v>0</v>
      </c>
      <c r="O287" s="10">
        <f t="shared" si="83"/>
        <v>0</v>
      </c>
      <c r="P287" s="10">
        <f t="shared" si="83"/>
        <v>0</v>
      </c>
      <c r="Q287" s="10">
        <f t="shared" si="83"/>
        <v>0</v>
      </c>
      <c r="R287" s="10">
        <f t="shared" si="83"/>
        <v>0</v>
      </c>
      <c r="S287" s="10">
        <f t="shared" si="83"/>
        <v>0</v>
      </c>
      <c r="T287" s="10">
        <f t="shared" si="83"/>
        <v>0</v>
      </c>
      <c r="U287" s="10">
        <f t="shared" si="83"/>
        <v>0</v>
      </c>
      <c r="V287" s="10">
        <f t="shared" si="83"/>
        <v>0</v>
      </c>
      <c r="W287" s="10">
        <f t="shared" si="83"/>
        <v>0</v>
      </c>
      <c r="X287" s="10">
        <f t="shared" si="83"/>
        <v>0</v>
      </c>
      <c r="Y287" s="10">
        <f t="shared" si="83"/>
        <v>0</v>
      </c>
      <c r="Z287" s="10">
        <f t="shared" si="83"/>
        <v>0</v>
      </c>
      <c r="AA287" s="10">
        <f t="shared" si="83"/>
        <v>0</v>
      </c>
      <c r="AB287" s="10">
        <f t="shared" si="83"/>
        <v>0</v>
      </c>
      <c r="AC287" s="10">
        <f t="shared" si="83"/>
        <v>0</v>
      </c>
      <c r="AD287" s="10">
        <f t="shared" si="83"/>
        <v>0</v>
      </c>
      <c r="AE287" s="10">
        <f t="shared" si="83"/>
        <v>0</v>
      </c>
      <c r="AF287" s="10">
        <f t="shared" si="83"/>
        <v>0</v>
      </c>
      <c r="AG287" s="10">
        <f t="shared" si="83"/>
        <v>0</v>
      </c>
      <c r="AH287" s="10">
        <f t="shared" si="83"/>
        <v>0</v>
      </c>
      <c r="AI287" s="27">
        <f t="shared" si="83"/>
        <v>0</v>
      </c>
      <c r="AJ287" s="27">
        <f t="shared" si="83"/>
        <v>0</v>
      </c>
      <c r="AK287" s="27">
        <f t="shared" si="83"/>
        <v>0</v>
      </c>
    </row>
    <row r="288" spans="1:37" hidden="1" x14ac:dyDescent="0.4">
      <c r="A288" s="14" t="s">
        <v>26</v>
      </c>
      <c r="B288" s="14"/>
      <c r="C288" s="14"/>
      <c r="D288" s="14"/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</row>
    <row r="289" spans="1:37" hidden="1" x14ac:dyDescent="0.4">
      <c r="A289" s="16" t="s">
        <v>27</v>
      </c>
      <c r="D289" s="10"/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 t="e">
        <f t="shared" ref="T289" si="84">(T287-S287)/S287</f>
        <v>#DIV/0!</v>
      </c>
      <c r="U289" s="17" t="e">
        <f t="shared" ref="U289" si="85">(U287-T287)/T287</f>
        <v>#DIV/0!</v>
      </c>
      <c r="V289" s="17" t="e">
        <f t="shared" ref="V289" si="86">(V287-U287)/U287</f>
        <v>#DIV/0!</v>
      </c>
      <c r="W289" s="17" t="e">
        <f t="shared" ref="W289" si="87">(W287-V287)/V287</f>
        <v>#DIV/0!</v>
      </c>
      <c r="X289" s="17" t="e">
        <f t="shared" ref="X289" si="88">(X287-W287)/W287</f>
        <v>#DIV/0!</v>
      </c>
      <c r="Y289" s="17" t="e">
        <f t="shared" ref="Y289" si="89">(Y287-X287)/X287</f>
        <v>#DIV/0!</v>
      </c>
      <c r="Z289" s="17" t="e">
        <f t="shared" ref="Z289" si="90">(Z287-Y287)/Y287</f>
        <v>#DIV/0!</v>
      </c>
      <c r="AA289" s="17" t="e">
        <f t="shared" ref="AA289" si="91">(AA287-Z287)/Z287</f>
        <v>#DIV/0!</v>
      </c>
      <c r="AB289" s="17" t="e">
        <f t="shared" ref="AB289" si="92">(AB287-AA287)/AA287</f>
        <v>#DIV/0!</v>
      </c>
      <c r="AC289" s="17" t="e">
        <f t="shared" ref="AC289" si="93">(AC287-AB287)/AB287</f>
        <v>#DIV/0!</v>
      </c>
      <c r="AD289" s="17" t="e">
        <f t="shared" ref="AD289" si="94">(AD287-AC287)/AC287</f>
        <v>#DIV/0!</v>
      </c>
      <c r="AE289" s="17" t="e">
        <f t="shared" ref="AE289" si="95">(AE287-AD287)/AD287</f>
        <v>#DIV/0!</v>
      </c>
      <c r="AF289" s="17" t="e">
        <f t="shared" ref="AF289" si="96">(AF287-AE287)/AE287</f>
        <v>#DIV/0!</v>
      </c>
      <c r="AG289" s="17" t="e">
        <f t="shared" ref="AG289" si="97">(AG287-AF287)/AF287</f>
        <v>#DIV/0!</v>
      </c>
      <c r="AH289" s="22" t="e">
        <f t="shared" ref="AH289" si="98">(AH287-AG287)/AG287</f>
        <v>#DIV/0!</v>
      </c>
      <c r="AI289" s="23" t="e">
        <f t="shared" ref="AI289" si="99">(AI287-AH287)/AH287</f>
        <v>#DIV/0!</v>
      </c>
      <c r="AJ289" s="23" t="e">
        <f t="shared" ref="AJ289:AK289" si="100">(AJ287-AI287)/AI287</f>
        <v>#DIV/0!</v>
      </c>
      <c r="AK289" s="23" t="e">
        <f t="shared" si="100"/>
        <v>#DIV/0!</v>
      </c>
    </row>
    <row r="290" spans="1:37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7" hidden="1" x14ac:dyDescent="0.4">
      <c r="A291" s="2" t="s">
        <v>185</v>
      </c>
      <c r="B291" s="2" t="s">
        <v>186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 hidden="1" x14ac:dyDescent="0.4">
      <c r="A292" s="2" t="s">
        <v>185</v>
      </c>
      <c r="B292" s="2" t="s">
        <v>186</v>
      </c>
      <c r="C292" s="26"/>
    </row>
    <row r="293" spans="1:37" x14ac:dyDescent="0.4">
      <c r="C293" s="26"/>
    </row>
    <row r="294" spans="1:37" x14ac:dyDescent="0.4">
      <c r="C294" s="26"/>
    </row>
    <row r="295" spans="1:37" x14ac:dyDescent="0.4">
      <c r="A295" s="9" t="s">
        <v>187</v>
      </c>
    </row>
    <row r="296" spans="1:37" x14ac:dyDescent="0.4">
      <c r="A296" s="2" t="s">
        <v>67</v>
      </c>
    </row>
    <row r="297" spans="1:37" x14ac:dyDescent="0.4">
      <c r="A297" s="33" t="s">
        <v>188</v>
      </c>
      <c r="B297" s="6"/>
      <c r="C297" s="6"/>
    </row>
    <row r="298" spans="1:37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7" hidden="1" x14ac:dyDescent="0.4">
      <c r="A299" s="2" t="s">
        <v>36</v>
      </c>
      <c r="D299" s="10">
        <f t="shared" ref="D299:AI299" si="101">D304</f>
        <v>4.7904440849136105E-4</v>
      </c>
      <c r="E299" s="10">
        <f t="shared" si="101"/>
        <v>7.3167479306889482E-4</v>
      </c>
      <c r="F299" s="10">
        <f t="shared" si="101"/>
        <v>1.382317198631788E-4</v>
      </c>
      <c r="G299" s="10">
        <f t="shared" si="101"/>
        <v>6.6732554416707013E-5</v>
      </c>
      <c r="H299" s="10">
        <f t="shared" si="101"/>
        <v>1.048654426548253E-4</v>
      </c>
      <c r="I299" s="10">
        <f t="shared" si="101"/>
        <v>9.5332220595295734E-5</v>
      </c>
      <c r="J299" s="10">
        <f t="shared" si="101"/>
        <v>1.3346510883341403E-4</v>
      </c>
      <c r="K299" s="10">
        <f t="shared" si="101"/>
        <v>1.5253155295247316E-4</v>
      </c>
      <c r="L299" s="10">
        <f t="shared" si="101"/>
        <v>2.3594724597335694E-4</v>
      </c>
      <c r="M299" s="10">
        <f t="shared" si="101"/>
        <v>2.0973088530965061E-4</v>
      </c>
      <c r="N299" s="10">
        <f t="shared" si="101"/>
        <v>1.6087312225456153E-4</v>
      </c>
      <c r="O299" s="10">
        <f t="shared" si="101"/>
        <v>1.2023014750000001E-4</v>
      </c>
      <c r="P299" s="10">
        <f t="shared" si="101"/>
        <v>1.9281618189999998E-4</v>
      </c>
      <c r="Q299" s="10">
        <f t="shared" si="101"/>
        <v>3.4620696575000004E-4</v>
      </c>
      <c r="R299" s="10">
        <f t="shared" si="101"/>
        <v>4.3739147600000002E-4</v>
      </c>
      <c r="S299" s="10">
        <f t="shared" si="101"/>
        <v>4.9687339565000006E-4</v>
      </c>
      <c r="T299" s="10">
        <f t="shared" si="101"/>
        <v>4.1601057935000002E-4</v>
      </c>
      <c r="U299" s="10">
        <f t="shared" si="101"/>
        <v>6.2731240046999992E-4</v>
      </c>
      <c r="V299" s="10">
        <f t="shared" si="101"/>
        <v>6.1375084153000002E-4</v>
      </c>
      <c r="W299" s="10">
        <f t="shared" si="101"/>
        <v>3.34735464E-4</v>
      </c>
      <c r="X299" s="10">
        <f t="shared" si="101"/>
        <v>3.5791911010000003E-4</v>
      </c>
      <c r="Y299" s="10">
        <f t="shared" si="101"/>
        <v>3.2444115000000002E-4</v>
      </c>
      <c r="Z299" s="10">
        <f t="shared" si="101"/>
        <v>3.4216435000000001E-4</v>
      </c>
      <c r="AA299" s="10">
        <f t="shared" si="101"/>
        <v>3.4134030598274997E-4</v>
      </c>
      <c r="AB299" s="10">
        <f t="shared" si="101"/>
        <v>3.5417155200000004E-4</v>
      </c>
      <c r="AC299" s="10">
        <f t="shared" si="101"/>
        <v>3.1833423839999997E-4</v>
      </c>
      <c r="AD299" s="10">
        <f t="shared" si="101"/>
        <v>2.8335839999999997E-4</v>
      </c>
      <c r="AE299" s="10">
        <f t="shared" si="101"/>
        <v>3.022368E-4</v>
      </c>
      <c r="AF299" s="10">
        <f t="shared" si="101"/>
        <v>2.8545600000000001E-4</v>
      </c>
      <c r="AG299" s="10">
        <f t="shared" si="101"/>
        <v>3.1582559999999998E-4</v>
      </c>
      <c r="AH299" s="10">
        <f t="shared" si="101"/>
        <v>4.2809280000000004E-4</v>
      </c>
      <c r="AI299" s="10">
        <f t="shared" si="101"/>
        <v>4.6594080000000003E-4</v>
      </c>
    </row>
    <row r="300" spans="1:37" hidden="1" x14ac:dyDescent="0.4">
      <c r="A300" s="14" t="s">
        <v>26</v>
      </c>
      <c r="B300" s="14"/>
      <c r="C300" s="14"/>
      <c r="D300" s="14"/>
      <c r="E300" s="15">
        <f t="shared" ref="E300:AI300" si="102">(E299-$D299)/$D299</f>
        <v>0.52736318407960214</v>
      </c>
      <c r="F300" s="15">
        <f t="shared" si="102"/>
        <v>-0.71144278606965183</v>
      </c>
      <c r="G300" s="15">
        <f t="shared" si="102"/>
        <v>-0.8606965174129354</v>
      </c>
      <c r="H300" s="15">
        <f t="shared" si="102"/>
        <v>-0.78109452736318408</v>
      </c>
      <c r="I300" s="15">
        <f t="shared" si="102"/>
        <v>-0.80099502487562191</v>
      </c>
      <c r="J300" s="15">
        <f t="shared" si="102"/>
        <v>-0.72139303482587069</v>
      </c>
      <c r="K300" s="15">
        <f t="shared" si="102"/>
        <v>-0.68159203980099503</v>
      </c>
      <c r="L300" s="15">
        <f t="shared" si="102"/>
        <v>-0.5074626865671642</v>
      </c>
      <c r="M300" s="15">
        <f t="shared" si="102"/>
        <v>-0.56218905472636815</v>
      </c>
      <c r="N300" s="15">
        <f t="shared" si="102"/>
        <v>-0.66417910447761197</v>
      </c>
      <c r="O300" s="15">
        <f t="shared" si="102"/>
        <v>-0.74902087286930896</v>
      </c>
      <c r="P300" s="15">
        <f t="shared" si="102"/>
        <v>-0.59749831438962053</v>
      </c>
      <c r="Q300" s="15">
        <f t="shared" si="102"/>
        <v>-0.27729671902382003</v>
      </c>
      <c r="R300" s="15">
        <f t="shared" si="102"/>
        <v>-8.6950044198485163E-2</v>
      </c>
      <c r="S300" s="20">
        <f t="shared" si="102"/>
        <v>3.7217817059565034E-2</v>
      </c>
      <c r="T300" s="15">
        <f t="shared" si="102"/>
        <v>-0.13158243374527931</v>
      </c>
      <c r="U300" s="15">
        <f t="shared" si="102"/>
        <v>0.30950782297109874</v>
      </c>
      <c r="V300" s="15">
        <f t="shared" si="102"/>
        <v>0.28119821597096928</v>
      </c>
      <c r="W300" s="15">
        <f t="shared" si="102"/>
        <v>-0.30124335433916971</v>
      </c>
      <c r="X300" s="15">
        <f t="shared" si="102"/>
        <v>-0.25284774489450151</v>
      </c>
      <c r="Y300" s="15">
        <f t="shared" si="102"/>
        <v>-0.32273262301139893</v>
      </c>
      <c r="Z300" s="15">
        <f t="shared" si="102"/>
        <v>-0.28573563549657732</v>
      </c>
      <c r="AA300" s="15">
        <f t="shared" si="102"/>
        <v>-0.28745581843294682</v>
      </c>
      <c r="AB300" s="15">
        <f t="shared" si="102"/>
        <v>-0.26067073172739669</v>
      </c>
      <c r="AC300" s="15">
        <f t="shared" si="102"/>
        <v>-0.33548073465147077</v>
      </c>
      <c r="AD300" s="15">
        <f t="shared" si="102"/>
        <v>-0.40849241745171111</v>
      </c>
      <c r="AE300" s="15">
        <f t="shared" si="102"/>
        <v>-0.36908396248309316</v>
      </c>
      <c r="AF300" s="15">
        <f t="shared" si="102"/>
        <v>-0.40411370023297571</v>
      </c>
      <c r="AG300" s="15">
        <f t="shared" si="102"/>
        <v>-0.34071749006606872</v>
      </c>
      <c r="AH300" s="15">
        <f t="shared" si="102"/>
        <v>-0.10636092935897373</v>
      </c>
      <c r="AI300" s="21">
        <f t="shared" si="102"/>
        <v>-2.7353640412227719E-2</v>
      </c>
    </row>
    <row r="301" spans="1:37" hidden="1" x14ac:dyDescent="0.4">
      <c r="A301" s="16" t="s">
        <v>27</v>
      </c>
      <c r="D301" s="10"/>
      <c r="E301" s="17">
        <f t="shared" ref="E301:AI301" si="103">(E299-D299)/D299</f>
        <v>0.52736318407960214</v>
      </c>
      <c r="F301" s="17">
        <f t="shared" si="103"/>
        <v>-0.81107491856677527</v>
      </c>
      <c r="G301" s="17">
        <f t="shared" si="103"/>
        <v>-0.51724137931034475</v>
      </c>
      <c r="H301" s="17">
        <f t="shared" si="103"/>
        <v>0.5714285714285714</v>
      </c>
      <c r="I301" s="17">
        <f t="shared" si="103"/>
        <v>-9.090909090909087E-2</v>
      </c>
      <c r="J301" s="17">
        <f t="shared" si="103"/>
        <v>0.39999999999999997</v>
      </c>
      <c r="K301" s="17">
        <f t="shared" si="103"/>
        <v>0.14285714285714279</v>
      </c>
      <c r="L301" s="17">
        <f t="shared" si="103"/>
        <v>0.54687500000000011</v>
      </c>
      <c r="M301" s="17">
        <f t="shared" si="103"/>
        <v>-0.11111111111111113</v>
      </c>
      <c r="N301" s="17">
        <f t="shared" si="103"/>
        <v>-0.23295454545454555</v>
      </c>
      <c r="O301" s="17">
        <f t="shared" si="103"/>
        <v>-0.25263993254416423</v>
      </c>
      <c r="P301" s="17">
        <f t="shared" si="103"/>
        <v>0.60372573692467568</v>
      </c>
      <c r="Q301" s="17">
        <f t="shared" si="103"/>
        <v>0.79552858239643465</v>
      </c>
      <c r="R301" s="17">
        <f t="shared" si="103"/>
        <v>0.26338150086744744</v>
      </c>
      <c r="S301" s="17">
        <f t="shared" si="103"/>
        <v>0.13599240706282087</v>
      </c>
      <c r="T301" s="17">
        <f t="shared" si="103"/>
        <v>-0.16274330042206606</v>
      </c>
      <c r="U301" s="17">
        <f t="shared" si="103"/>
        <v>0.50792415291493453</v>
      </c>
      <c r="V301" s="17">
        <f t="shared" si="103"/>
        <v>-2.1618509262433208E-2</v>
      </c>
      <c r="W301" s="17">
        <f t="shared" si="103"/>
        <v>-0.4546069164393346</v>
      </c>
      <c r="X301" s="17">
        <f t="shared" si="103"/>
        <v>6.9259605250550998E-2</v>
      </c>
      <c r="Y301" s="17">
        <f t="shared" si="103"/>
        <v>-9.3534989206490005E-2</v>
      </c>
      <c r="Z301" s="17">
        <f t="shared" si="103"/>
        <v>5.4626856056945894E-2</v>
      </c>
      <c r="AA301" s="17">
        <f t="shared" si="103"/>
        <v>-2.4083280951099689E-3</v>
      </c>
      <c r="AB301" s="17">
        <f t="shared" si="103"/>
        <v>3.7590773173732703E-2</v>
      </c>
      <c r="AC301" s="17">
        <f t="shared" si="103"/>
        <v>-0.10118631323613497</v>
      </c>
      <c r="AD301" s="17">
        <f t="shared" si="103"/>
        <v>-0.10987143128491078</v>
      </c>
      <c r="AE301" s="17">
        <f t="shared" si="103"/>
        <v>6.6623752816221557E-2</v>
      </c>
      <c r="AF301" s="17">
        <f t="shared" si="103"/>
        <v>-5.5522027761013837E-2</v>
      </c>
      <c r="AG301" s="17">
        <f t="shared" si="103"/>
        <v>0.10638977635782736</v>
      </c>
      <c r="AH301" s="22">
        <f t="shared" si="103"/>
        <v>0.35547213398787197</v>
      </c>
      <c r="AI301" s="23">
        <f t="shared" si="103"/>
        <v>8.841073711120577E-2</v>
      </c>
    </row>
    <row r="302" spans="1:37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7" hidden="1" x14ac:dyDescent="0.4">
      <c r="A303" s="2" t="s">
        <v>190</v>
      </c>
      <c r="B303" s="2" t="s">
        <v>191</v>
      </c>
      <c r="AI303" s="28"/>
    </row>
    <row r="304" spans="1:37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194</v>
      </c>
    </row>
    <row r="308" spans="1:38" x14ac:dyDescent="0.4">
      <c r="A308" s="2" t="s">
        <v>67</v>
      </c>
    </row>
    <row r="309" spans="1:38" x14ac:dyDescent="0.4">
      <c r="A309" s="6" t="s">
        <v>195</v>
      </c>
      <c r="B309" s="6"/>
      <c r="C309" s="6"/>
    </row>
    <row r="310" spans="1:38" x14ac:dyDescent="0.4">
      <c r="A310" s="6" t="s">
        <v>196</v>
      </c>
      <c r="B310" s="6"/>
      <c r="C310" s="6"/>
    </row>
    <row r="311" spans="1:38" x14ac:dyDescent="0.4">
      <c r="A311" s="6" t="s">
        <v>197</v>
      </c>
      <c r="B311" s="6"/>
      <c r="C311" s="6"/>
    </row>
    <row r="312" spans="1:38" x14ac:dyDescent="0.4">
      <c r="A312" s="6" t="s">
        <v>198</v>
      </c>
      <c r="B312" s="6"/>
      <c r="C312" s="6"/>
    </row>
    <row r="313" spans="1:38" x14ac:dyDescent="0.4">
      <c r="A313" s="6" t="s">
        <v>199</v>
      </c>
      <c r="B313" s="6"/>
      <c r="C313" s="6"/>
    </row>
    <row r="314" spans="1:38" x14ac:dyDescent="0.4">
      <c r="A314" s="6" t="s">
        <v>200</v>
      </c>
      <c r="B314" s="6"/>
      <c r="C314" s="6"/>
    </row>
    <row r="315" spans="1:38" x14ac:dyDescent="0.4">
      <c r="A315" s="6" t="s">
        <v>201</v>
      </c>
      <c r="B315" s="6"/>
      <c r="C315" s="6"/>
    </row>
    <row r="316" spans="1:38" hidden="1" x14ac:dyDescent="0.4">
      <c r="A316" s="2" t="s">
        <v>36</v>
      </c>
      <c r="D316" s="10">
        <f>D326</f>
        <v>0</v>
      </c>
      <c r="E316" s="10">
        <f t="shared" ref="E316:R316" si="104">E326</f>
        <v>0</v>
      </c>
      <c r="F316" s="10">
        <f t="shared" si="104"/>
        <v>0</v>
      </c>
      <c r="G316" s="10">
        <f t="shared" si="104"/>
        <v>0</v>
      </c>
      <c r="H316" s="10">
        <f t="shared" si="104"/>
        <v>0</v>
      </c>
      <c r="I316" s="10">
        <f t="shared" si="104"/>
        <v>0</v>
      </c>
      <c r="J316" s="10">
        <f t="shared" si="104"/>
        <v>0</v>
      </c>
      <c r="K316" s="10">
        <f t="shared" si="104"/>
        <v>0</v>
      </c>
      <c r="L316" s="10">
        <f t="shared" si="104"/>
        <v>0</v>
      </c>
      <c r="M316" s="10">
        <f t="shared" si="104"/>
        <v>0</v>
      </c>
      <c r="N316" s="10">
        <f t="shared" si="104"/>
        <v>0</v>
      </c>
      <c r="O316" s="10">
        <f t="shared" si="104"/>
        <v>0</v>
      </c>
      <c r="P316" s="10">
        <f t="shared" si="104"/>
        <v>0</v>
      </c>
      <c r="Q316" s="10">
        <f t="shared" si="104"/>
        <v>0</v>
      </c>
      <c r="R316" s="10">
        <f t="shared" si="104"/>
        <v>0</v>
      </c>
      <c r="S316" s="10">
        <f>S326</f>
        <v>0</v>
      </c>
      <c r="T316" s="10">
        <f t="shared" ref="T316:AL316" si="105">T326</f>
        <v>0</v>
      </c>
      <c r="U316" s="10">
        <f t="shared" si="105"/>
        <v>0</v>
      </c>
      <c r="V316" s="10">
        <f t="shared" si="105"/>
        <v>0</v>
      </c>
      <c r="W316" s="10">
        <f t="shared" si="105"/>
        <v>0</v>
      </c>
      <c r="X316" s="10">
        <f t="shared" si="105"/>
        <v>0</v>
      </c>
      <c r="Y316" s="10">
        <f t="shared" si="105"/>
        <v>0</v>
      </c>
      <c r="Z316" s="10">
        <f t="shared" si="105"/>
        <v>0</v>
      </c>
      <c r="AA316" s="10">
        <f t="shared" si="105"/>
        <v>0</v>
      </c>
      <c r="AB316" s="10">
        <f t="shared" si="105"/>
        <v>0</v>
      </c>
      <c r="AC316" s="10">
        <f t="shared" si="105"/>
        <v>0</v>
      </c>
      <c r="AD316" s="10">
        <f t="shared" si="105"/>
        <v>0</v>
      </c>
      <c r="AE316" s="10">
        <f t="shared" si="105"/>
        <v>0</v>
      </c>
      <c r="AF316" s="10">
        <f t="shared" si="105"/>
        <v>0</v>
      </c>
      <c r="AG316" s="10">
        <f t="shared" si="105"/>
        <v>0</v>
      </c>
      <c r="AH316" s="10">
        <f t="shared" si="105"/>
        <v>0</v>
      </c>
      <c r="AI316" s="10">
        <f t="shared" si="105"/>
        <v>0</v>
      </c>
      <c r="AJ316" s="10">
        <f t="shared" si="105"/>
        <v>0</v>
      </c>
      <c r="AK316" s="10">
        <f t="shared" si="105"/>
        <v>0</v>
      </c>
      <c r="AL316" s="10">
        <f t="shared" si="105"/>
        <v>0</v>
      </c>
    </row>
    <row r="317" spans="1:38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L318" si="106">(T316-S316)/S316</f>
        <v>#DIV/0!</v>
      </c>
      <c r="U318" s="17" t="e">
        <f t="shared" si="106"/>
        <v>#DIV/0!</v>
      </c>
      <c r="V318" s="17" t="e">
        <f t="shared" si="106"/>
        <v>#DIV/0!</v>
      </c>
      <c r="W318" s="17" t="e">
        <f t="shared" si="106"/>
        <v>#DIV/0!</v>
      </c>
      <c r="X318" s="17" t="e">
        <f t="shared" si="106"/>
        <v>#DIV/0!</v>
      </c>
      <c r="Y318" s="17" t="e">
        <f t="shared" si="106"/>
        <v>#DIV/0!</v>
      </c>
      <c r="Z318" s="17" t="e">
        <f t="shared" si="106"/>
        <v>#DIV/0!</v>
      </c>
      <c r="AA318" s="17" t="e">
        <f t="shared" si="106"/>
        <v>#DIV/0!</v>
      </c>
      <c r="AB318" s="17" t="e">
        <f t="shared" si="106"/>
        <v>#DIV/0!</v>
      </c>
      <c r="AC318" s="17" t="e">
        <f t="shared" si="106"/>
        <v>#DIV/0!</v>
      </c>
      <c r="AD318" s="17" t="e">
        <f t="shared" si="106"/>
        <v>#DIV/0!</v>
      </c>
      <c r="AE318" s="17" t="e">
        <f t="shared" si="106"/>
        <v>#DIV/0!</v>
      </c>
      <c r="AF318" s="17" t="e">
        <f t="shared" si="106"/>
        <v>#DIV/0!</v>
      </c>
      <c r="AG318" s="17" t="e">
        <f t="shared" si="106"/>
        <v>#DIV/0!</v>
      </c>
      <c r="AH318" s="22" t="e">
        <f t="shared" si="106"/>
        <v>#DIV/0!</v>
      </c>
      <c r="AI318" s="23" t="e">
        <f t="shared" si="106"/>
        <v>#DIV/0!</v>
      </c>
      <c r="AJ318" s="23" t="e">
        <f t="shared" si="106"/>
        <v>#DIV/0!</v>
      </c>
      <c r="AK318" s="23" t="e">
        <f t="shared" si="106"/>
        <v>#DIV/0!</v>
      </c>
      <c r="AL318" s="23" t="e">
        <f t="shared" si="106"/>
        <v>#DIV/0!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8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8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8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8" hidden="1" x14ac:dyDescent="0.4">
      <c r="A325" s="2" t="s">
        <v>213</v>
      </c>
      <c r="B325" s="2" t="s">
        <v>214</v>
      </c>
    </row>
    <row r="326" spans="1:38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</row>
    <row r="329" spans="1:38" x14ac:dyDescent="0.4">
      <c r="A329" s="9" t="s">
        <v>217</v>
      </c>
    </row>
    <row r="330" spans="1:38" x14ac:dyDescent="0.4">
      <c r="A330" s="2" t="s">
        <v>67</v>
      </c>
    </row>
    <row r="331" spans="1:38" x14ac:dyDescent="0.4">
      <c r="A331" s="33" t="s">
        <v>218</v>
      </c>
      <c r="B331" s="33"/>
      <c r="C331" s="33"/>
    </row>
    <row r="332" spans="1:38" x14ac:dyDescent="0.4">
      <c r="A332" s="33" t="s">
        <v>219</v>
      </c>
      <c r="B332" s="33"/>
      <c r="C332" s="33"/>
    </row>
    <row r="333" spans="1:38" x14ac:dyDescent="0.4">
      <c r="A333" s="33" t="s">
        <v>220</v>
      </c>
      <c r="B333" s="33"/>
      <c r="C333" s="33"/>
    </row>
    <row r="334" spans="1:38" x14ac:dyDescent="0.4">
      <c r="A334" s="33" t="s">
        <v>221</v>
      </c>
      <c r="B334" s="33"/>
      <c r="C334" s="33"/>
    </row>
    <row r="335" spans="1:38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>
        <f t="shared" ref="D354:AI354" si="107">SUM(D357:D369)</f>
        <v>0</v>
      </c>
      <c r="E354" s="10">
        <f t="shared" si="107"/>
        <v>0</v>
      </c>
      <c r="F354" s="10">
        <f t="shared" si="107"/>
        <v>0</v>
      </c>
      <c r="G354" s="10">
        <f t="shared" si="107"/>
        <v>0</v>
      </c>
      <c r="H354" s="10">
        <f t="shared" si="107"/>
        <v>0</v>
      </c>
      <c r="I354" s="10">
        <f t="shared" si="107"/>
        <v>0</v>
      </c>
      <c r="J354" s="10">
        <f t="shared" si="107"/>
        <v>0</v>
      </c>
      <c r="K354" s="10">
        <f t="shared" si="107"/>
        <v>0</v>
      </c>
      <c r="L354" s="10">
        <f t="shared" si="107"/>
        <v>0</v>
      </c>
      <c r="M354" s="10">
        <f t="shared" si="107"/>
        <v>0</v>
      </c>
      <c r="N354" s="10">
        <f t="shared" si="107"/>
        <v>0</v>
      </c>
      <c r="O354" s="10">
        <f t="shared" si="107"/>
        <v>0</v>
      </c>
      <c r="P354" s="10">
        <f t="shared" si="107"/>
        <v>0</v>
      </c>
      <c r="Q354" s="10">
        <f t="shared" si="107"/>
        <v>0</v>
      </c>
      <c r="R354" s="10">
        <f t="shared" si="107"/>
        <v>0</v>
      </c>
      <c r="S354" s="10">
        <f t="shared" si="107"/>
        <v>0</v>
      </c>
      <c r="T354" s="10">
        <f t="shared" si="107"/>
        <v>0</v>
      </c>
      <c r="U354" s="10">
        <f t="shared" si="107"/>
        <v>0</v>
      </c>
      <c r="V354" s="10">
        <f t="shared" si="107"/>
        <v>0</v>
      </c>
      <c r="W354" s="10">
        <f t="shared" si="107"/>
        <v>0</v>
      </c>
      <c r="X354" s="10">
        <f t="shared" si="107"/>
        <v>0</v>
      </c>
      <c r="Y354" s="10">
        <f t="shared" si="107"/>
        <v>0</v>
      </c>
      <c r="Z354" s="10">
        <f t="shared" si="107"/>
        <v>0</v>
      </c>
      <c r="AA354" s="10">
        <f t="shared" si="107"/>
        <v>0</v>
      </c>
      <c r="AB354" s="10">
        <f t="shared" si="107"/>
        <v>0</v>
      </c>
      <c r="AC354" s="10">
        <f t="shared" si="107"/>
        <v>0</v>
      </c>
      <c r="AD354" s="10">
        <f t="shared" si="107"/>
        <v>0</v>
      </c>
      <c r="AE354" s="10">
        <f t="shared" si="107"/>
        <v>0</v>
      </c>
      <c r="AF354" s="10">
        <f t="shared" si="107"/>
        <v>0</v>
      </c>
      <c r="AG354" s="10">
        <f t="shared" si="107"/>
        <v>0</v>
      </c>
      <c r="AH354" s="10">
        <f t="shared" si="107"/>
        <v>0</v>
      </c>
      <c r="AI354" s="10">
        <f t="shared" si="107"/>
        <v>0</v>
      </c>
    </row>
    <row r="355" spans="1:35" hidden="1" x14ac:dyDescent="0.4">
      <c r="A355" s="16" t="s">
        <v>26</v>
      </c>
      <c r="B355" s="16"/>
      <c r="C355" s="16"/>
      <c r="D355" s="16"/>
      <c r="E355" s="17" t="e">
        <f t="shared" ref="E355:AI355" si="108">(E354-$D354)/$D354</f>
        <v>#DIV/0!</v>
      </c>
      <c r="F355" s="17" t="e">
        <f t="shared" si="108"/>
        <v>#DIV/0!</v>
      </c>
      <c r="G355" s="17" t="e">
        <f t="shared" si="108"/>
        <v>#DIV/0!</v>
      </c>
      <c r="H355" s="17" t="e">
        <f t="shared" si="108"/>
        <v>#DIV/0!</v>
      </c>
      <c r="I355" s="17" t="e">
        <f t="shared" si="108"/>
        <v>#DIV/0!</v>
      </c>
      <c r="J355" s="17" t="e">
        <f t="shared" si="108"/>
        <v>#DIV/0!</v>
      </c>
      <c r="K355" s="17" t="e">
        <f t="shared" si="108"/>
        <v>#DIV/0!</v>
      </c>
      <c r="L355" s="17" t="e">
        <f t="shared" si="108"/>
        <v>#DIV/0!</v>
      </c>
      <c r="M355" s="17" t="e">
        <f t="shared" si="108"/>
        <v>#DIV/0!</v>
      </c>
      <c r="N355" s="17" t="e">
        <f t="shared" si="108"/>
        <v>#DIV/0!</v>
      </c>
      <c r="O355" s="17" t="e">
        <f t="shared" si="108"/>
        <v>#DIV/0!</v>
      </c>
      <c r="P355" s="17" t="e">
        <f t="shared" si="108"/>
        <v>#DIV/0!</v>
      </c>
      <c r="Q355" s="17" t="e">
        <f t="shared" si="108"/>
        <v>#DIV/0!</v>
      </c>
      <c r="R355" s="17" t="e">
        <f t="shared" si="108"/>
        <v>#DIV/0!</v>
      </c>
      <c r="S355" s="37" t="e">
        <f t="shared" si="108"/>
        <v>#DIV/0!</v>
      </c>
      <c r="T355" s="17" t="e">
        <f t="shared" si="108"/>
        <v>#DIV/0!</v>
      </c>
      <c r="U355" s="17" t="e">
        <f t="shared" si="108"/>
        <v>#DIV/0!</v>
      </c>
      <c r="V355" s="17" t="e">
        <f t="shared" si="108"/>
        <v>#DIV/0!</v>
      </c>
      <c r="W355" s="17" t="e">
        <f t="shared" si="108"/>
        <v>#DIV/0!</v>
      </c>
      <c r="X355" s="17" t="e">
        <f t="shared" si="108"/>
        <v>#DIV/0!</v>
      </c>
      <c r="Y355" s="17" t="e">
        <f t="shared" si="108"/>
        <v>#DIV/0!</v>
      </c>
      <c r="Z355" s="17" t="e">
        <f t="shared" si="108"/>
        <v>#DIV/0!</v>
      </c>
      <c r="AA355" s="17" t="e">
        <f t="shared" si="108"/>
        <v>#DIV/0!</v>
      </c>
      <c r="AB355" s="17" t="e">
        <f t="shared" si="108"/>
        <v>#DIV/0!</v>
      </c>
      <c r="AC355" s="17" t="e">
        <f t="shared" si="108"/>
        <v>#DIV/0!</v>
      </c>
      <c r="AD355" s="17" t="e">
        <f t="shared" si="108"/>
        <v>#DIV/0!</v>
      </c>
      <c r="AE355" s="17" t="e">
        <f t="shared" si="108"/>
        <v>#DIV/0!</v>
      </c>
      <c r="AF355" s="17" t="e">
        <f t="shared" si="108"/>
        <v>#DIV/0!</v>
      </c>
      <c r="AG355" s="17" t="e">
        <f t="shared" si="108"/>
        <v>#DIV/0!</v>
      </c>
      <c r="AH355" s="17" t="e">
        <f t="shared" si="108"/>
        <v>#DIV/0!</v>
      </c>
      <c r="AI355" s="23" t="e">
        <f t="shared" si="108"/>
        <v>#DIV/0!</v>
      </c>
    </row>
    <row r="356" spans="1:35" hidden="1" x14ac:dyDescent="0.4">
      <c r="A356" s="16" t="s">
        <v>27</v>
      </c>
      <c r="D356" s="10"/>
      <c r="E356" s="17" t="e">
        <f t="shared" ref="E356:AI356" si="109">(E354-D354)/D354</f>
        <v>#DIV/0!</v>
      </c>
      <c r="F356" s="17" t="e">
        <f t="shared" si="109"/>
        <v>#DIV/0!</v>
      </c>
      <c r="G356" s="17" t="e">
        <f t="shared" si="109"/>
        <v>#DIV/0!</v>
      </c>
      <c r="H356" s="17" t="e">
        <f t="shared" si="109"/>
        <v>#DIV/0!</v>
      </c>
      <c r="I356" s="17" t="e">
        <f t="shared" si="109"/>
        <v>#DIV/0!</v>
      </c>
      <c r="J356" s="17" t="e">
        <f t="shared" si="109"/>
        <v>#DIV/0!</v>
      </c>
      <c r="K356" s="17" t="e">
        <f t="shared" si="109"/>
        <v>#DIV/0!</v>
      </c>
      <c r="L356" s="17" t="e">
        <f t="shared" si="109"/>
        <v>#DIV/0!</v>
      </c>
      <c r="M356" s="17" t="e">
        <f t="shared" si="109"/>
        <v>#DIV/0!</v>
      </c>
      <c r="N356" s="17" t="e">
        <f t="shared" si="109"/>
        <v>#DIV/0!</v>
      </c>
      <c r="O356" s="17" t="e">
        <f t="shared" si="109"/>
        <v>#DIV/0!</v>
      </c>
      <c r="P356" s="17" t="e">
        <f t="shared" si="109"/>
        <v>#DIV/0!</v>
      </c>
      <c r="Q356" s="17" t="e">
        <f t="shared" si="109"/>
        <v>#DIV/0!</v>
      </c>
      <c r="R356" s="17" t="e">
        <f t="shared" si="109"/>
        <v>#DIV/0!</v>
      </c>
      <c r="S356" s="17" t="e">
        <f t="shared" si="109"/>
        <v>#DIV/0!</v>
      </c>
      <c r="T356" s="17" t="e">
        <f t="shared" si="109"/>
        <v>#DIV/0!</v>
      </c>
      <c r="U356" s="17" t="e">
        <f t="shared" si="109"/>
        <v>#DIV/0!</v>
      </c>
      <c r="V356" s="17" t="e">
        <f t="shared" si="109"/>
        <v>#DIV/0!</v>
      </c>
      <c r="W356" s="17" t="e">
        <f t="shared" si="109"/>
        <v>#DIV/0!</v>
      </c>
      <c r="X356" s="17" t="e">
        <f t="shared" si="109"/>
        <v>#DIV/0!</v>
      </c>
      <c r="Y356" s="17" t="e">
        <f t="shared" si="109"/>
        <v>#DIV/0!</v>
      </c>
      <c r="Z356" s="17" t="e">
        <f t="shared" si="109"/>
        <v>#DIV/0!</v>
      </c>
      <c r="AA356" s="17" t="e">
        <f t="shared" si="109"/>
        <v>#DIV/0!</v>
      </c>
      <c r="AB356" s="17" t="e">
        <f t="shared" si="109"/>
        <v>#DIV/0!</v>
      </c>
      <c r="AC356" s="17" t="e">
        <f t="shared" si="109"/>
        <v>#DIV/0!</v>
      </c>
      <c r="AD356" s="17" t="e">
        <f t="shared" si="109"/>
        <v>#DIV/0!</v>
      </c>
      <c r="AE356" s="17" t="e">
        <f t="shared" si="109"/>
        <v>#DIV/0!</v>
      </c>
      <c r="AF356" s="17" t="e">
        <f t="shared" si="109"/>
        <v>#DIV/0!</v>
      </c>
      <c r="AG356" s="17" t="e">
        <f t="shared" si="109"/>
        <v>#DIV/0!</v>
      </c>
      <c r="AH356" s="22" t="e">
        <f t="shared" si="109"/>
        <v>#DIV/0!</v>
      </c>
      <c r="AI356" s="23" t="e">
        <f t="shared" si="109"/>
        <v>#DIV/0!</v>
      </c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5"/>
    </row>
    <row r="372" spans="1:38" x14ac:dyDescent="0.4">
      <c r="A372" s="9" t="s">
        <v>261</v>
      </c>
    </row>
    <row r="373" spans="1:38" x14ac:dyDescent="0.4">
      <c r="A373" s="2" t="s">
        <v>67</v>
      </c>
    </row>
    <row r="374" spans="1:38" x14ac:dyDescent="0.4">
      <c r="A374" s="4" t="s">
        <v>262</v>
      </c>
      <c r="B374" s="4"/>
      <c r="C374" s="4"/>
    </row>
    <row r="375" spans="1:38" x14ac:dyDescent="0.4">
      <c r="A375" s="33" t="s">
        <v>303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33" t="s">
        <v>263</v>
      </c>
      <c r="B376" s="6"/>
      <c r="C376" s="6"/>
    </row>
    <row r="377" spans="1:38" x14ac:dyDescent="0.4">
      <c r="A377" s="2" t="s">
        <v>36</v>
      </c>
      <c r="D377" s="10">
        <f t="shared" ref="D377:AL377" si="110">D382+D387+D389</f>
        <v>0.12237353249999999</v>
      </c>
      <c r="E377" s="10">
        <f t="shared" si="110"/>
        <v>0.11877059549999999</v>
      </c>
      <c r="F377" s="10">
        <f t="shared" si="110"/>
        <v>0.11513854316000001</v>
      </c>
      <c r="G377" s="10">
        <f t="shared" si="110"/>
        <v>0.11132666258</v>
      </c>
      <c r="H377" s="10">
        <f t="shared" si="110"/>
        <v>0.10778738587999999</v>
      </c>
      <c r="I377" s="10">
        <f t="shared" si="110"/>
        <v>0.104224896931</v>
      </c>
      <c r="J377" s="10">
        <f t="shared" si="110"/>
        <v>0.10696076522799999</v>
      </c>
      <c r="K377" s="10">
        <f t="shared" si="110"/>
        <v>0.11177151501</v>
      </c>
      <c r="L377" s="10">
        <f t="shared" si="110"/>
        <v>0.10933333313599999</v>
      </c>
      <c r="M377" s="10">
        <f t="shared" si="110"/>
        <v>0.101233416588</v>
      </c>
      <c r="N377" s="10">
        <f t="shared" si="110"/>
        <v>9.3060141999999998E-2</v>
      </c>
      <c r="O377" s="10">
        <f t="shared" si="110"/>
        <v>8.7771100000000005E-2</v>
      </c>
      <c r="P377" s="10">
        <f t="shared" si="110"/>
        <v>8.6672271999999995E-2</v>
      </c>
      <c r="Q377" s="10">
        <f t="shared" si="110"/>
        <v>8.1727663000000006E-2</v>
      </c>
      <c r="R377" s="10">
        <f t="shared" si="110"/>
        <v>8.5198955000000007E-2</v>
      </c>
      <c r="S377" s="10">
        <f t="shared" si="110"/>
        <v>0.104165796</v>
      </c>
      <c r="T377" s="10">
        <f t="shared" si="110"/>
        <v>0.104146107</v>
      </c>
      <c r="U377" s="10">
        <f t="shared" si="110"/>
        <v>0.102315368</v>
      </c>
      <c r="V377" s="10">
        <f t="shared" si="110"/>
        <v>0.10339427399999999</v>
      </c>
      <c r="W377" s="10">
        <f t="shared" si="110"/>
        <v>0.114870631</v>
      </c>
      <c r="X377" s="10">
        <f t="shared" si="110"/>
        <v>0.118668356</v>
      </c>
      <c r="Y377" s="10">
        <f t="shared" si="110"/>
        <v>0.12282635823759999</v>
      </c>
      <c r="Z377" s="10">
        <f t="shared" si="110"/>
        <v>0.12840938981754002</v>
      </c>
      <c r="AA377" s="10">
        <f t="shared" si="110"/>
        <v>0.12984205019363998</v>
      </c>
      <c r="AB377" s="10">
        <f t="shared" si="110"/>
        <v>0.13363307848459999</v>
      </c>
      <c r="AC377" s="10">
        <f t="shared" si="110"/>
        <v>0.12299692093396</v>
      </c>
      <c r="AD377" s="10">
        <f t="shared" si="110"/>
        <v>0.12252259154776</v>
      </c>
      <c r="AE377" s="10">
        <f t="shared" si="110"/>
        <v>0.11988031344084001</v>
      </c>
      <c r="AF377" s="10">
        <f t="shared" si="110"/>
        <v>0.11858314453192001</v>
      </c>
      <c r="AG377" s="10">
        <f t="shared" si="110"/>
        <v>0.12665578070596001</v>
      </c>
      <c r="AH377" s="10">
        <f t="shared" si="110"/>
        <v>0.12911661558269999</v>
      </c>
      <c r="AI377" s="10">
        <f t="shared" si="110"/>
        <v>0.1303473829804</v>
      </c>
      <c r="AJ377" s="10">
        <f t="shared" si="110"/>
        <v>0.12923428629699998</v>
      </c>
      <c r="AK377" s="10">
        <f t="shared" si="110"/>
        <v>0.129632546938</v>
      </c>
      <c r="AL377" s="10">
        <f t="shared" si="110"/>
        <v>0.13226510076530001</v>
      </c>
    </row>
    <row r="378" spans="1:38" x14ac:dyDescent="0.4">
      <c r="A378" s="14" t="s">
        <v>26</v>
      </c>
      <c r="B378" s="14"/>
      <c r="C378" s="14"/>
      <c r="D378" s="14"/>
      <c r="E378" s="15">
        <f t="shared" ref="E378:AL378" si="111">(E377-$D377)/$D377</f>
        <v>-2.9442126302924209E-2</v>
      </c>
      <c r="F378" s="15">
        <f t="shared" si="111"/>
        <v>-5.9122174478374104E-2</v>
      </c>
      <c r="G378" s="15">
        <f t="shared" si="111"/>
        <v>-9.0271725383101076E-2</v>
      </c>
      <c r="H378" s="15">
        <f t="shared" si="111"/>
        <v>-0.11919363870614755</v>
      </c>
      <c r="I378" s="15">
        <f t="shared" si="111"/>
        <v>-0.14830523560313172</v>
      </c>
      <c r="J378" s="15">
        <f t="shared" si="111"/>
        <v>-0.12594853606926809</v>
      </c>
      <c r="K378" s="15">
        <f t="shared" si="111"/>
        <v>-8.6636524037581333E-2</v>
      </c>
      <c r="L378" s="15">
        <f t="shared" si="111"/>
        <v>-0.10656061893122191</v>
      </c>
      <c r="M378" s="15">
        <f t="shared" si="111"/>
        <v>-0.17275072052038698</v>
      </c>
      <c r="N378" s="15">
        <f t="shared" si="111"/>
        <v>-0.23954028212759157</v>
      </c>
      <c r="O378" s="15">
        <f t="shared" si="111"/>
        <v>-0.28276075547627089</v>
      </c>
      <c r="P378" s="15">
        <f t="shared" si="111"/>
        <v>-0.29174005007986509</v>
      </c>
      <c r="Q378" s="15">
        <f t="shared" si="111"/>
        <v>-0.33214591970694307</v>
      </c>
      <c r="R378" s="15">
        <f t="shared" si="111"/>
        <v>-0.30377955707047999</v>
      </c>
      <c r="S378" s="20">
        <f t="shared" si="111"/>
        <v>-0.14878819077973407</v>
      </c>
      <c r="T378" s="15">
        <f t="shared" si="111"/>
        <v>-0.14894908341393179</v>
      </c>
      <c r="U378" s="15">
        <f t="shared" si="111"/>
        <v>-0.16390933635915095</v>
      </c>
      <c r="V378" s="15">
        <f t="shared" si="111"/>
        <v>-0.15509283839624388</v>
      </c>
      <c r="W378" s="15">
        <f t="shared" si="111"/>
        <v>-6.1311472723891439E-2</v>
      </c>
      <c r="X378" s="15">
        <f t="shared" si="111"/>
        <v>-3.0277596995902611E-2</v>
      </c>
      <c r="Y378" s="15">
        <f t="shared" si="111"/>
        <v>3.7003568365569484E-3</v>
      </c>
      <c r="Z378" s="15">
        <f t="shared" si="111"/>
        <v>4.93232253268494E-2</v>
      </c>
      <c r="AA378" s="15">
        <f t="shared" si="111"/>
        <v>6.1030498516008655E-2</v>
      </c>
      <c r="AB378" s="15">
        <f t="shared" si="111"/>
        <v>9.2009650735546067E-2</v>
      </c>
      <c r="AC378" s="15">
        <f t="shared" si="111"/>
        <v>5.0941443073894213E-3</v>
      </c>
      <c r="AD378" s="15">
        <f t="shared" si="111"/>
        <v>1.2180660696381484E-3</v>
      </c>
      <c r="AE378" s="15">
        <f t="shared" si="111"/>
        <v>-2.0373842351572122E-2</v>
      </c>
      <c r="AF378" s="15">
        <f t="shared" si="111"/>
        <v>-3.0973919691988819E-2</v>
      </c>
      <c r="AG378" s="15">
        <f t="shared" si="111"/>
        <v>3.4993254819705527E-2</v>
      </c>
      <c r="AH378" s="15">
        <f t="shared" si="111"/>
        <v>5.5102463293686461E-2</v>
      </c>
      <c r="AI378" s="21">
        <f t="shared" si="111"/>
        <v>6.5159927293918743E-2</v>
      </c>
      <c r="AJ378" s="21">
        <f t="shared" si="111"/>
        <v>5.6064033266343696E-2</v>
      </c>
      <c r="AK378" s="21">
        <f t="shared" si="111"/>
        <v>5.9318500411843597E-2</v>
      </c>
      <c r="AL378" s="21">
        <f t="shared" si="111"/>
        <v>8.0830944921035291E-2</v>
      </c>
    </row>
    <row r="379" spans="1:38" x14ac:dyDescent="0.4">
      <c r="A379" s="16" t="s">
        <v>27</v>
      </c>
      <c r="D379" s="10"/>
      <c r="E379" s="17">
        <f t="shared" ref="E379:AL379" si="112">(E377-D377)/D377</f>
        <v>-2.9442126302924209E-2</v>
      </c>
      <c r="F379" s="17">
        <f t="shared" si="112"/>
        <v>-3.0580400179941705E-2</v>
      </c>
      <c r="G379" s="17">
        <f t="shared" si="112"/>
        <v>-3.3106903000352413E-2</v>
      </c>
      <c r="H379" s="17">
        <f t="shared" si="112"/>
        <v>-3.1791815347528854E-2</v>
      </c>
      <c r="I379" s="17">
        <f t="shared" si="112"/>
        <v>-3.3051074760882704E-2</v>
      </c>
      <c r="J379" s="17">
        <f t="shared" si="112"/>
        <v>2.6249661813637706E-2</v>
      </c>
      <c r="K379" s="17">
        <f t="shared" si="112"/>
        <v>4.4976770423671764E-2</v>
      </c>
      <c r="L379" s="17">
        <f t="shared" si="112"/>
        <v>-2.1813982514076766E-2</v>
      </c>
      <c r="M379" s="17">
        <f t="shared" si="112"/>
        <v>-7.4084602706884328E-2</v>
      </c>
      <c r="N379" s="17">
        <f t="shared" si="112"/>
        <v>-8.0736923275677011E-2</v>
      </c>
      <c r="O379" s="17">
        <f t="shared" si="112"/>
        <v>-5.6834665049189305E-2</v>
      </c>
      <c r="P379" s="17">
        <f t="shared" si="112"/>
        <v>-1.2519246084417422E-2</v>
      </c>
      <c r="Q379" s="17">
        <f t="shared" si="112"/>
        <v>-5.7049490983690714E-2</v>
      </c>
      <c r="R379" s="17">
        <f t="shared" si="112"/>
        <v>4.2473892836015638E-2</v>
      </c>
      <c r="S379" s="17">
        <f t="shared" si="112"/>
        <v>0.22261823516497353</v>
      </c>
      <c r="T379" s="17">
        <f t="shared" si="112"/>
        <v>-1.890159798711977E-4</v>
      </c>
      <c r="U379" s="17">
        <f t="shared" si="112"/>
        <v>-1.7578563930382898E-2</v>
      </c>
      <c r="V379" s="17">
        <f t="shared" si="112"/>
        <v>1.0544906606796259E-2</v>
      </c>
      <c r="W379" s="17">
        <f t="shared" si="112"/>
        <v>0.11099605960771103</v>
      </c>
      <c r="X379" s="17">
        <f t="shared" si="112"/>
        <v>3.3060887425611876E-2</v>
      </c>
      <c r="Y379" s="17">
        <f t="shared" si="112"/>
        <v>3.5038845887441036E-2</v>
      </c>
      <c r="Z379" s="17">
        <f t="shared" si="112"/>
        <v>4.54546699914362E-2</v>
      </c>
      <c r="AA379" s="17">
        <f t="shared" si="112"/>
        <v>1.1156975187995679E-2</v>
      </c>
      <c r="AB379" s="17">
        <f t="shared" si="112"/>
        <v>2.9197230676088808E-2</v>
      </c>
      <c r="AC379" s="17">
        <f t="shared" si="112"/>
        <v>-7.9592251194495284E-2</v>
      </c>
      <c r="AD379" s="17">
        <f t="shared" si="112"/>
        <v>-3.8564330114790185E-3</v>
      </c>
      <c r="AE379" s="17">
        <f t="shared" si="112"/>
        <v>-2.1565640046799235E-2</v>
      </c>
      <c r="AF379" s="17">
        <f t="shared" si="112"/>
        <v>-1.0820533177535766E-2</v>
      </c>
      <c r="AG379" s="17">
        <f t="shared" si="112"/>
        <v>6.8075747239667944E-2</v>
      </c>
      <c r="AH379" s="22">
        <f t="shared" si="112"/>
        <v>1.942931355382015E-2</v>
      </c>
      <c r="AI379" s="23">
        <f t="shared" si="112"/>
        <v>9.5322154483803937E-3</v>
      </c>
      <c r="AJ379" s="23">
        <f t="shared" si="112"/>
        <v>-8.5394632247230047E-3</v>
      </c>
      <c r="AK379" s="23">
        <f t="shared" si="112"/>
        <v>3.0816949001037631E-3</v>
      </c>
      <c r="AL379" s="23">
        <f t="shared" si="112"/>
        <v>2.0307815355653704E-2</v>
      </c>
    </row>
    <row r="380" spans="1:38" hidden="1" x14ac:dyDescent="0.4">
      <c r="A380" s="2" t="s">
        <v>37</v>
      </c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</row>
    <row r="381" spans="1:38" hidden="1" x14ac:dyDescent="0.4">
      <c r="A381" s="2" t="s">
        <v>264</v>
      </c>
      <c r="B381" s="2" t="s">
        <v>265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8"/>
    </row>
    <row r="382" spans="1:38" x14ac:dyDescent="0.4">
      <c r="A382" s="2" t="s">
        <v>266</v>
      </c>
      <c r="B382" s="2" t="s">
        <v>267</v>
      </c>
      <c r="D382" s="2">
        <v>1.05E-8</v>
      </c>
      <c r="E382" s="2">
        <v>1.05E-8</v>
      </c>
      <c r="F382" s="2">
        <v>2.016E-8</v>
      </c>
      <c r="G382" s="2">
        <v>7.7657999999999998E-7</v>
      </c>
      <c r="H382" s="2">
        <v>3.6287999999999998E-7</v>
      </c>
      <c r="I382" s="2">
        <v>3.5930999999999999E-8</v>
      </c>
      <c r="J382" s="2">
        <v>1.8228E-8</v>
      </c>
      <c r="K382" s="2">
        <v>1.7010000000000001E-8</v>
      </c>
      <c r="L382" s="2">
        <v>1.22136E-7</v>
      </c>
      <c r="M382" s="2">
        <v>4.2587999999999997E-8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268</v>
      </c>
      <c r="B383" s="2" t="s">
        <v>269</v>
      </c>
      <c r="AI383" s="28"/>
    </row>
    <row r="384" spans="1:38" hidden="1" x14ac:dyDescent="0.4">
      <c r="A384" s="2" t="s">
        <v>270</v>
      </c>
      <c r="B384" s="2" t="s">
        <v>271</v>
      </c>
      <c r="AI384" s="28"/>
    </row>
    <row r="385" spans="1:38" hidden="1" x14ac:dyDescent="0.4">
      <c r="A385" s="2" t="s">
        <v>272</v>
      </c>
      <c r="B385" s="2" t="s">
        <v>273</v>
      </c>
      <c r="AI385" s="28"/>
    </row>
    <row r="386" spans="1:38" hidden="1" x14ac:dyDescent="0.4">
      <c r="A386" s="2" t="s">
        <v>274</v>
      </c>
      <c r="B386" s="2" t="s">
        <v>275</v>
      </c>
    </row>
    <row r="387" spans="1:38" x14ac:dyDescent="0.4">
      <c r="A387" s="2" t="s">
        <v>276</v>
      </c>
      <c r="B387" s="2" t="s">
        <v>277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2.3759999999999999E-10</v>
      </c>
      <c r="Z387" s="2">
        <v>2.8175400000000002E-9</v>
      </c>
      <c r="AA387" s="2">
        <v>4.1936399999999996E-9</v>
      </c>
      <c r="AB387" s="2">
        <v>5.4845999999999999E-9</v>
      </c>
      <c r="AC387" s="2">
        <v>6.9339599999999999E-9</v>
      </c>
      <c r="AD387" s="2">
        <v>7.5477600000000004E-9</v>
      </c>
      <c r="AE387" s="2">
        <v>7.4408399999999997E-9</v>
      </c>
      <c r="AF387" s="2">
        <v>7.5319200000000002E-9</v>
      </c>
      <c r="AG387" s="2">
        <v>9.7059599999999998E-9</v>
      </c>
      <c r="AH387" s="2">
        <v>1.4582699999999999E-8</v>
      </c>
      <c r="AI387" s="2">
        <v>1.7980400000000001E-8</v>
      </c>
      <c r="AJ387" s="2">
        <v>2.0297E-8</v>
      </c>
      <c r="AK387" s="2">
        <v>2.5938E-8</v>
      </c>
      <c r="AL387" s="2">
        <v>2.9765299999999999E-8</v>
      </c>
    </row>
    <row r="388" spans="1:38" hidden="1" x14ac:dyDescent="0.4">
      <c r="A388" s="2" t="s">
        <v>278</v>
      </c>
      <c r="B388" s="2" t="s">
        <v>279</v>
      </c>
    </row>
    <row r="389" spans="1:38" x14ac:dyDescent="0.4">
      <c r="A389" s="2" t="s">
        <v>280</v>
      </c>
      <c r="B389" s="2" t="s">
        <v>281</v>
      </c>
      <c r="D389" s="39">
        <v>0.122373522</v>
      </c>
      <c r="E389" s="39">
        <v>0.118770585</v>
      </c>
      <c r="F389" s="39">
        <v>0.11513852300000001</v>
      </c>
      <c r="G389" s="39">
        <v>0.111325886</v>
      </c>
      <c r="H389" s="39">
        <v>0.107787023</v>
      </c>
      <c r="I389" s="39">
        <v>0.104224861</v>
      </c>
      <c r="J389" s="39">
        <v>0.10696074699999999</v>
      </c>
      <c r="K389" s="39">
        <v>0.111771498</v>
      </c>
      <c r="L389" s="39">
        <v>0.109333211</v>
      </c>
      <c r="M389" s="39">
        <v>0.101233374</v>
      </c>
      <c r="N389" s="39">
        <v>9.3060141999999998E-2</v>
      </c>
      <c r="O389" s="39">
        <v>8.7771100000000005E-2</v>
      </c>
      <c r="P389" s="39">
        <v>8.6672271999999995E-2</v>
      </c>
      <c r="Q389" s="39">
        <v>8.1727663000000006E-2</v>
      </c>
      <c r="R389" s="39">
        <v>8.5198955000000007E-2</v>
      </c>
      <c r="S389" s="39">
        <v>0.104165796</v>
      </c>
      <c r="T389" s="39">
        <v>0.104146107</v>
      </c>
      <c r="U389" s="39">
        <v>0.102315368</v>
      </c>
      <c r="V389" s="39">
        <v>0.10339427399999999</v>
      </c>
      <c r="W389" s="39">
        <v>0.114870631</v>
      </c>
      <c r="X389" s="39">
        <v>0.118668356</v>
      </c>
      <c r="Y389" s="39">
        <v>0.122826358</v>
      </c>
      <c r="Z389" s="39">
        <v>0.12840938700000001</v>
      </c>
      <c r="AA389" s="39">
        <v>0.12984204599999999</v>
      </c>
      <c r="AB389" s="39">
        <v>0.13363307299999999</v>
      </c>
      <c r="AC389" s="39">
        <v>0.122996914</v>
      </c>
      <c r="AD389" s="39">
        <v>0.122522584</v>
      </c>
      <c r="AE389" s="39">
        <v>0.11988030600000001</v>
      </c>
      <c r="AF389" s="39">
        <v>0.11858313700000001</v>
      </c>
      <c r="AG389" s="39">
        <v>0.126655771</v>
      </c>
      <c r="AH389" s="39">
        <v>0.129116601</v>
      </c>
      <c r="AI389" s="39">
        <v>0.13034736499999999</v>
      </c>
      <c r="AJ389" s="2">
        <v>0.12923426599999999</v>
      </c>
      <c r="AK389" s="2">
        <v>0.129632521</v>
      </c>
      <c r="AL389" s="2">
        <v>0.13226507100000001</v>
      </c>
    </row>
    <row r="391" spans="1:38" x14ac:dyDescent="0.4">
      <c r="A391" s="9" t="s">
        <v>282</v>
      </c>
    </row>
    <row r="392" spans="1:38" x14ac:dyDescent="0.4">
      <c r="A392" s="6" t="s">
        <v>283</v>
      </c>
    </row>
    <row r="393" spans="1:38" hidden="1" x14ac:dyDescent="0.4">
      <c r="A393" s="2" t="s">
        <v>36</v>
      </c>
      <c r="D393" s="10">
        <f t="shared" ref="D393:AI393" si="113">D397</f>
        <v>0</v>
      </c>
      <c r="E393" s="10">
        <f t="shared" si="113"/>
        <v>0</v>
      </c>
      <c r="F393" s="10">
        <f t="shared" si="113"/>
        <v>0</v>
      </c>
      <c r="G393" s="10">
        <f t="shared" si="113"/>
        <v>0</v>
      </c>
      <c r="H393" s="10">
        <f t="shared" si="113"/>
        <v>0</v>
      </c>
      <c r="I393" s="10">
        <f t="shared" si="113"/>
        <v>0</v>
      </c>
      <c r="J393" s="10">
        <f t="shared" si="113"/>
        <v>0</v>
      </c>
      <c r="K393" s="10">
        <f t="shared" si="113"/>
        <v>0</v>
      </c>
      <c r="L393" s="10">
        <f t="shared" si="113"/>
        <v>0</v>
      </c>
      <c r="M393" s="10">
        <f t="shared" si="113"/>
        <v>0</v>
      </c>
      <c r="N393" s="10">
        <f t="shared" si="113"/>
        <v>0</v>
      </c>
      <c r="O393" s="10">
        <f t="shared" si="113"/>
        <v>0</v>
      </c>
      <c r="P393" s="10">
        <f t="shared" si="113"/>
        <v>0</v>
      </c>
      <c r="Q393" s="10">
        <f t="shared" si="113"/>
        <v>0</v>
      </c>
      <c r="R393" s="10">
        <f t="shared" si="113"/>
        <v>0</v>
      </c>
      <c r="S393" s="10">
        <f t="shared" si="113"/>
        <v>0</v>
      </c>
      <c r="T393" s="10">
        <f t="shared" si="113"/>
        <v>0</v>
      </c>
      <c r="U393" s="10">
        <f t="shared" si="113"/>
        <v>0</v>
      </c>
      <c r="V393" s="10">
        <f t="shared" si="113"/>
        <v>0</v>
      </c>
      <c r="W393" s="10">
        <f t="shared" si="113"/>
        <v>0</v>
      </c>
      <c r="X393" s="10">
        <f t="shared" si="113"/>
        <v>0</v>
      </c>
      <c r="Y393" s="10">
        <f t="shared" si="113"/>
        <v>0</v>
      </c>
      <c r="Z393" s="10">
        <f t="shared" si="113"/>
        <v>0</v>
      </c>
      <c r="AA393" s="10">
        <f t="shared" si="113"/>
        <v>0</v>
      </c>
      <c r="AB393" s="10">
        <f t="shared" si="113"/>
        <v>0</v>
      </c>
      <c r="AC393" s="10">
        <f t="shared" si="113"/>
        <v>0</v>
      </c>
      <c r="AD393" s="10">
        <f t="shared" si="113"/>
        <v>0</v>
      </c>
      <c r="AE393" s="10">
        <f t="shared" si="113"/>
        <v>0</v>
      </c>
      <c r="AF393" s="10">
        <f t="shared" si="113"/>
        <v>0</v>
      </c>
      <c r="AG393" s="10">
        <f t="shared" si="113"/>
        <v>0</v>
      </c>
      <c r="AH393" s="10">
        <f t="shared" si="113"/>
        <v>0</v>
      </c>
      <c r="AI393" s="27">
        <f t="shared" si="113"/>
        <v>0</v>
      </c>
    </row>
    <row r="394" spans="1:38" hidden="1" x14ac:dyDescent="0.4">
      <c r="A394" s="14" t="s">
        <v>26</v>
      </c>
      <c r="B394" s="14"/>
      <c r="C394" s="14"/>
      <c r="D394" s="14"/>
      <c r="E394" s="15" t="e">
        <f t="shared" ref="E394:AI394" si="114">(E393-$D393)/$D393</f>
        <v>#DIV/0!</v>
      </c>
      <c r="F394" s="15" t="e">
        <f t="shared" si="114"/>
        <v>#DIV/0!</v>
      </c>
      <c r="G394" s="15" t="e">
        <f t="shared" si="114"/>
        <v>#DIV/0!</v>
      </c>
      <c r="H394" s="15" t="e">
        <f t="shared" si="114"/>
        <v>#DIV/0!</v>
      </c>
      <c r="I394" s="15" t="e">
        <f t="shared" si="114"/>
        <v>#DIV/0!</v>
      </c>
      <c r="J394" s="15" t="e">
        <f t="shared" si="114"/>
        <v>#DIV/0!</v>
      </c>
      <c r="K394" s="15" t="e">
        <f t="shared" si="114"/>
        <v>#DIV/0!</v>
      </c>
      <c r="L394" s="15" t="e">
        <f t="shared" si="114"/>
        <v>#DIV/0!</v>
      </c>
      <c r="M394" s="15" t="e">
        <f t="shared" si="114"/>
        <v>#DIV/0!</v>
      </c>
      <c r="N394" s="15" t="e">
        <f t="shared" si="114"/>
        <v>#DIV/0!</v>
      </c>
      <c r="O394" s="15" t="e">
        <f t="shared" si="114"/>
        <v>#DIV/0!</v>
      </c>
      <c r="P394" s="15" t="e">
        <f t="shared" si="114"/>
        <v>#DIV/0!</v>
      </c>
      <c r="Q394" s="15" t="e">
        <f t="shared" si="114"/>
        <v>#DIV/0!</v>
      </c>
      <c r="R394" s="15" t="e">
        <f t="shared" si="114"/>
        <v>#DIV/0!</v>
      </c>
      <c r="S394" s="20" t="e">
        <f t="shared" si="114"/>
        <v>#DIV/0!</v>
      </c>
      <c r="T394" s="15" t="e">
        <f t="shared" si="114"/>
        <v>#DIV/0!</v>
      </c>
      <c r="U394" s="15" t="e">
        <f t="shared" si="114"/>
        <v>#DIV/0!</v>
      </c>
      <c r="V394" s="15" t="e">
        <f t="shared" si="114"/>
        <v>#DIV/0!</v>
      </c>
      <c r="W394" s="15" t="e">
        <f t="shared" si="114"/>
        <v>#DIV/0!</v>
      </c>
      <c r="X394" s="15" t="e">
        <f t="shared" si="114"/>
        <v>#DIV/0!</v>
      </c>
      <c r="Y394" s="15" t="e">
        <f t="shared" si="114"/>
        <v>#DIV/0!</v>
      </c>
      <c r="Z394" s="15" t="e">
        <f t="shared" si="114"/>
        <v>#DIV/0!</v>
      </c>
      <c r="AA394" s="15" t="e">
        <f t="shared" si="114"/>
        <v>#DIV/0!</v>
      </c>
      <c r="AB394" s="15" t="e">
        <f t="shared" si="114"/>
        <v>#DIV/0!</v>
      </c>
      <c r="AC394" s="15" t="e">
        <f t="shared" si="114"/>
        <v>#DIV/0!</v>
      </c>
      <c r="AD394" s="15" t="e">
        <f t="shared" si="114"/>
        <v>#DIV/0!</v>
      </c>
      <c r="AE394" s="15" t="e">
        <f t="shared" si="114"/>
        <v>#DIV/0!</v>
      </c>
      <c r="AF394" s="15" t="e">
        <f t="shared" si="114"/>
        <v>#DIV/0!</v>
      </c>
      <c r="AG394" s="15" t="e">
        <f t="shared" si="114"/>
        <v>#DIV/0!</v>
      </c>
      <c r="AH394" s="15" t="e">
        <f t="shared" si="114"/>
        <v>#DIV/0!</v>
      </c>
      <c r="AI394" s="21" t="e">
        <f t="shared" si="114"/>
        <v>#DIV/0!</v>
      </c>
    </row>
    <row r="395" spans="1:38" hidden="1" x14ac:dyDescent="0.4">
      <c r="A395" s="16" t="s">
        <v>27</v>
      </c>
      <c r="D395" s="10"/>
      <c r="E395" s="17" t="e">
        <f t="shared" ref="E395:AI395" si="115">(E393-D393)/D393</f>
        <v>#DIV/0!</v>
      </c>
      <c r="F395" s="17" t="e">
        <f t="shared" si="115"/>
        <v>#DIV/0!</v>
      </c>
      <c r="G395" s="17" t="e">
        <f t="shared" si="115"/>
        <v>#DIV/0!</v>
      </c>
      <c r="H395" s="17" t="e">
        <f t="shared" si="115"/>
        <v>#DIV/0!</v>
      </c>
      <c r="I395" s="17" t="e">
        <f t="shared" si="115"/>
        <v>#DIV/0!</v>
      </c>
      <c r="J395" s="17" t="e">
        <f t="shared" si="115"/>
        <v>#DIV/0!</v>
      </c>
      <c r="K395" s="17" t="e">
        <f t="shared" si="115"/>
        <v>#DIV/0!</v>
      </c>
      <c r="L395" s="17" t="e">
        <f t="shared" si="115"/>
        <v>#DIV/0!</v>
      </c>
      <c r="M395" s="17" t="e">
        <f t="shared" si="115"/>
        <v>#DIV/0!</v>
      </c>
      <c r="N395" s="17" t="e">
        <f t="shared" si="115"/>
        <v>#DIV/0!</v>
      </c>
      <c r="O395" s="17" t="e">
        <f t="shared" si="115"/>
        <v>#DIV/0!</v>
      </c>
      <c r="P395" s="17" t="e">
        <f t="shared" si="115"/>
        <v>#DIV/0!</v>
      </c>
      <c r="Q395" s="17" t="e">
        <f t="shared" si="115"/>
        <v>#DIV/0!</v>
      </c>
      <c r="R395" s="17" t="e">
        <f t="shared" si="115"/>
        <v>#DIV/0!</v>
      </c>
      <c r="S395" s="17" t="e">
        <f t="shared" si="115"/>
        <v>#DIV/0!</v>
      </c>
      <c r="T395" s="17" t="e">
        <f t="shared" si="115"/>
        <v>#DIV/0!</v>
      </c>
      <c r="U395" s="17" t="e">
        <f t="shared" si="115"/>
        <v>#DIV/0!</v>
      </c>
      <c r="V395" s="17" t="e">
        <f t="shared" si="115"/>
        <v>#DIV/0!</v>
      </c>
      <c r="W395" s="17" t="e">
        <f t="shared" si="115"/>
        <v>#DIV/0!</v>
      </c>
      <c r="X395" s="17" t="e">
        <f t="shared" si="115"/>
        <v>#DIV/0!</v>
      </c>
      <c r="Y395" s="17" t="e">
        <f t="shared" si="115"/>
        <v>#DIV/0!</v>
      </c>
      <c r="Z395" s="17" t="e">
        <f t="shared" si="115"/>
        <v>#DIV/0!</v>
      </c>
      <c r="AA395" s="17" t="e">
        <f t="shared" si="115"/>
        <v>#DIV/0!</v>
      </c>
      <c r="AB395" s="17" t="e">
        <f t="shared" si="115"/>
        <v>#DIV/0!</v>
      </c>
      <c r="AC395" s="17" t="e">
        <f t="shared" si="115"/>
        <v>#DIV/0!</v>
      </c>
      <c r="AD395" s="17" t="e">
        <f t="shared" si="115"/>
        <v>#DIV/0!</v>
      </c>
      <c r="AE395" s="17" t="e">
        <f t="shared" si="115"/>
        <v>#DIV/0!</v>
      </c>
      <c r="AF395" s="17" t="e">
        <f t="shared" si="115"/>
        <v>#DIV/0!</v>
      </c>
      <c r="AG395" s="17" t="e">
        <f t="shared" si="115"/>
        <v>#DIV/0!</v>
      </c>
      <c r="AH395" s="22" t="e">
        <f t="shared" si="115"/>
        <v>#DIV/0!</v>
      </c>
      <c r="AI395" s="23" t="e">
        <f t="shared" si="115"/>
        <v>#DIV/0!</v>
      </c>
    </row>
    <row r="396" spans="1:38" hidden="1" x14ac:dyDescent="0.4">
      <c r="A396" s="2" t="s">
        <v>37</v>
      </c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5"/>
    </row>
    <row r="397" spans="1:38" hidden="1" x14ac:dyDescent="0.4">
      <c r="A397" s="2" t="s">
        <v>284</v>
      </c>
      <c r="B397" s="2" t="s">
        <v>285</v>
      </c>
      <c r="AI397" s="28"/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8" s="40" customFormat="1" x14ac:dyDescent="0.4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</row>
    <row r="403" spans="1:38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8" x14ac:dyDescent="0.4">
      <c r="A404" s="2" t="s">
        <v>286</v>
      </c>
    </row>
    <row r="405" spans="1:38" x14ac:dyDescent="0.4">
      <c r="A405" s="2" t="s">
        <v>287</v>
      </c>
      <c r="D405" s="10">
        <f t="shared" ref="D405:AL405" si="116">D23+D83+D132+D195+D287+D316+D377</f>
        <v>5.9004154530459036</v>
      </c>
      <c r="E405" s="10">
        <f t="shared" si="116"/>
        <v>6.2344410786779241</v>
      </c>
      <c r="F405" s="10">
        <f t="shared" si="116"/>
        <v>2.8216364320601786</v>
      </c>
      <c r="G405" s="10">
        <f t="shared" si="116"/>
        <v>3.2585858721762597</v>
      </c>
      <c r="H405" s="10">
        <f t="shared" si="116"/>
        <v>2.9388723185730767</v>
      </c>
      <c r="I405" s="10">
        <f t="shared" si="116"/>
        <v>2.7904028489894244</v>
      </c>
      <c r="J405" s="10">
        <f t="shared" si="116"/>
        <v>3.0487638657923313</v>
      </c>
      <c r="K405" s="10">
        <f t="shared" si="116"/>
        <v>3.0521380468495281</v>
      </c>
      <c r="L405" s="10">
        <f t="shared" si="116"/>
        <v>2.9198137779346296</v>
      </c>
      <c r="M405" s="10">
        <f t="shared" si="116"/>
        <v>2.9738528476700514</v>
      </c>
      <c r="N405" s="10">
        <f t="shared" si="116"/>
        <v>2.9109054831414567</v>
      </c>
      <c r="O405" s="10">
        <f t="shared" si="116"/>
        <v>2.965384045581771</v>
      </c>
      <c r="P405" s="10">
        <f t="shared" si="116"/>
        <v>3.0150064430356953</v>
      </c>
      <c r="Q405" s="10">
        <f t="shared" si="116"/>
        <v>3.1133940950594656</v>
      </c>
      <c r="R405" s="10">
        <f t="shared" si="116"/>
        <v>3.1342707429566286</v>
      </c>
      <c r="S405" s="10">
        <f t="shared" si="116"/>
        <v>3.2696372198843471</v>
      </c>
      <c r="T405" s="10">
        <f t="shared" si="116"/>
        <v>3.4277604943627562</v>
      </c>
      <c r="U405" s="10">
        <f t="shared" si="116"/>
        <v>3.2848178394643015</v>
      </c>
      <c r="V405" s="10">
        <f t="shared" si="116"/>
        <v>3.3249211880934713</v>
      </c>
      <c r="W405" s="10">
        <f t="shared" si="116"/>
        <v>3.2921768903208171</v>
      </c>
      <c r="X405" s="10">
        <f t="shared" si="116"/>
        <v>3.3703809455051625</v>
      </c>
      <c r="Y405" s="10">
        <f t="shared" si="116"/>
        <v>3.2850715801248414</v>
      </c>
      <c r="Z405" s="10">
        <f t="shared" si="116"/>
        <v>3.2511011233172837</v>
      </c>
      <c r="AA405" s="10">
        <f t="shared" si="116"/>
        <v>3.1730533193607027</v>
      </c>
      <c r="AB405" s="10">
        <f t="shared" si="116"/>
        <v>2.9244153355995226</v>
      </c>
      <c r="AC405" s="10">
        <f t="shared" si="116"/>
        <v>2.7594476110541852</v>
      </c>
      <c r="AD405" s="10">
        <f t="shared" si="116"/>
        <v>2.7211128192420064</v>
      </c>
      <c r="AE405" s="10">
        <f t="shared" si="116"/>
        <v>2.7429302410588066</v>
      </c>
      <c r="AF405" s="10">
        <f t="shared" si="116"/>
        <v>2.7156338026931732</v>
      </c>
      <c r="AG405" s="10">
        <f t="shared" si="116"/>
        <v>2.525727808429211</v>
      </c>
      <c r="AH405" s="10">
        <f t="shared" si="116"/>
        <v>2.3780834923409344</v>
      </c>
      <c r="AI405" s="10">
        <f t="shared" si="116"/>
        <v>2.4720685892376526</v>
      </c>
      <c r="AJ405" s="10">
        <f t="shared" si="116"/>
        <v>2.2864881497984388</v>
      </c>
      <c r="AK405" s="10">
        <f t="shared" si="116"/>
        <v>1.9695790859942135</v>
      </c>
      <c r="AL405" s="10">
        <f t="shared" si="116"/>
        <v>1.9037826092234351</v>
      </c>
    </row>
    <row r="406" spans="1:38" x14ac:dyDescent="0.4">
      <c r="A406" s="2" t="s">
        <v>21</v>
      </c>
      <c r="D406" s="10">
        <f t="shared" ref="D406:AL406" si="117">D8</f>
        <v>5.9004154530459045</v>
      </c>
      <c r="E406" s="10">
        <f t="shared" si="117"/>
        <v>6.2344410786779232</v>
      </c>
      <c r="F406" s="10">
        <f t="shared" si="117"/>
        <v>2.8216364320601786</v>
      </c>
      <c r="G406" s="10">
        <f t="shared" si="117"/>
        <v>3.2585858721762597</v>
      </c>
      <c r="H406" s="10">
        <f t="shared" si="117"/>
        <v>2.9388723185730776</v>
      </c>
      <c r="I406" s="10">
        <f t="shared" si="117"/>
        <v>2.7904028489894239</v>
      </c>
      <c r="J406" s="10">
        <f t="shared" si="117"/>
        <v>3.0487638657923317</v>
      </c>
      <c r="K406" s="10">
        <f t="shared" si="117"/>
        <v>3.0521380468495285</v>
      </c>
      <c r="L406" s="10">
        <f t="shared" si="117"/>
        <v>2.91981377793463</v>
      </c>
      <c r="M406" s="10">
        <f t="shared" si="117"/>
        <v>2.973852847670051</v>
      </c>
      <c r="N406" s="10">
        <f t="shared" si="117"/>
        <v>2.9109054831414571</v>
      </c>
      <c r="O406" s="10">
        <f t="shared" si="117"/>
        <v>2.9653840455817715</v>
      </c>
      <c r="P406" s="10">
        <f t="shared" si="117"/>
        <v>3.0150064430356958</v>
      </c>
      <c r="Q406" s="10">
        <f t="shared" si="117"/>
        <v>3.1133940950594656</v>
      </c>
      <c r="R406" s="10">
        <f t="shared" si="117"/>
        <v>3.1342707429566286</v>
      </c>
      <c r="S406" s="10">
        <f t="shared" si="117"/>
        <v>3.2696372198843475</v>
      </c>
      <c r="T406" s="10">
        <f t="shared" si="117"/>
        <v>3.4277604943627562</v>
      </c>
      <c r="U406" s="10">
        <f t="shared" si="117"/>
        <v>3.2848178394643019</v>
      </c>
      <c r="V406" s="10">
        <f t="shared" si="117"/>
        <v>3.3249211880934717</v>
      </c>
      <c r="W406" s="10">
        <f t="shared" si="117"/>
        <v>3.2921768903208175</v>
      </c>
      <c r="X406" s="10">
        <f t="shared" si="117"/>
        <v>3.3703809455051625</v>
      </c>
      <c r="Y406" s="10">
        <f t="shared" si="117"/>
        <v>3.2850715801248422</v>
      </c>
      <c r="Z406" s="10">
        <f t="shared" si="117"/>
        <v>3.2511011233172837</v>
      </c>
      <c r="AA406" s="10">
        <f t="shared" si="117"/>
        <v>3.1730533193607027</v>
      </c>
      <c r="AB406" s="10">
        <f t="shared" si="117"/>
        <v>2.924415335599523</v>
      </c>
      <c r="AC406" s="10">
        <f t="shared" si="117"/>
        <v>2.7594476110541857</v>
      </c>
      <c r="AD406" s="10">
        <f t="shared" si="117"/>
        <v>2.7211128192420069</v>
      </c>
      <c r="AE406" s="10">
        <f t="shared" si="117"/>
        <v>2.742930241058807</v>
      </c>
      <c r="AF406" s="10">
        <f t="shared" si="117"/>
        <v>2.7156338026931737</v>
      </c>
      <c r="AG406" s="10">
        <f t="shared" si="117"/>
        <v>2.525727808429211</v>
      </c>
      <c r="AH406" s="10">
        <f t="shared" si="117"/>
        <v>2.3780834923409344</v>
      </c>
      <c r="AI406" s="10">
        <f t="shared" si="117"/>
        <v>2.472068589237653</v>
      </c>
      <c r="AJ406" s="10">
        <f t="shared" si="117"/>
        <v>2.2864881497984388</v>
      </c>
      <c r="AK406" s="10">
        <f t="shared" si="117"/>
        <v>1.9695790859942135</v>
      </c>
      <c r="AL406" s="10">
        <f t="shared" si="117"/>
        <v>1.9037826092234351</v>
      </c>
    </row>
    <row r="407" spans="1:38" hidden="1" x14ac:dyDescent="0.4">
      <c r="A407" s="2" t="s">
        <v>288</v>
      </c>
      <c r="D407" s="39">
        <f t="shared" ref="D407:AL407" si="118">D405-D406</f>
        <v>0</v>
      </c>
      <c r="E407" s="39">
        <f t="shared" si="118"/>
        <v>0</v>
      </c>
      <c r="F407" s="39">
        <f t="shared" si="118"/>
        <v>0</v>
      </c>
      <c r="G407" s="39">
        <f t="shared" si="118"/>
        <v>0</v>
      </c>
      <c r="H407" s="39">
        <f t="shared" si="118"/>
        <v>0</v>
      </c>
      <c r="I407" s="39">
        <f t="shared" si="118"/>
        <v>0</v>
      </c>
      <c r="J407" s="39">
        <f t="shared" si="118"/>
        <v>0</v>
      </c>
      <c r="K407" s="39">
        <f t="shared" si="118"/>
        <v>0</v>
      </c>
      <c r="L407" s="39">
        <f t="shared" si="118"/>
        <v>0</v>
      </c>
      <c r="M407" s="39">
        <f t="shared" si="118"/>
        <v>0</v>
      </c>
      <c r="N407" s="39">
        <f t="shared" si="118"/>
        <v>0</v>
      </c>
      <c r="O407" s="39">
        <f t="shared" si="118"/>
        <v>0</v>
      </c>
      <c r="P407" s="39">
        <f t="shared" si="118"/>
        <v>0</v>
      </c>
      <c r="Q407" s="39">
        <f t="shared" si="118"/>
        <v>0</v>
      </c>
      <c r="R407" s="39">
        <f t="shared" si="118"/>
        <v>0</v>
      </c>
      <c r="S407" s="39">
        <f t="shared" si="118"/>
        <v>0</v>
      </c>
      <c r="T407" s="39">
        <f t="shared" si="118"/>
        <v>0</v>
      </c>
      <c r="U407" s="39">
        <f t="shared" si="118"/>
        <v>0</v>
      </c>
      <c r="V407" s="39">
        <f t="shared" si="118"/>
        <v>0</v>
      </c>
      <c r="W407" s="39">
        <f t="shared" si="118"/>
        <v>0</v>
      </c>
      <c r="X407" s="39">
        <f t="shared" si="118"/>
        <v>0</v>
      </c>
      <c r="Y407" s="39">
        <f t="shared" si="118"/>
        <v>0</v>
      </c>
      <c r="Z407" s="39">
        <f t="shared" si="118"/>
        <v>0</v>
      </c>
      <c r="AA407" s="39">
        <f t="shared" si="118"/>
        <v>0</v>
      </c>
      <c r="AB407" s="39">
        <f t="shared" si="118"/>
        <v>0</v>
      </c>
      <c r="AC407" s="39">
        <f t="shared" si="118"/>
        <v>0</v>
      </c>
      <c r="AD407" s="39">
        <f t="shared" si="118"/>
        <v>0</v>
      </c>
      <c r="AE407" s="39">
        <f t="shared" si="118"/>
        <v>0</v>
      </c>
      <c r="AF407" s="39">
        <f t="shared" si="118"/>
        <v>0</v>
      </c>
      <c r="AG407" s="39">
        <f t="shared" si="118"/>
        <v>0</v>
      </c>
      <c r="AH407" s="39">
        <f t="shared" si="118"/>
        <v>0</v>
      </c>
      <c r="AI407" s="39">
        <f t="shared" si="118"/>
        <v>0</v>
      </c>
      <c r="AJ407" s="39">
        <f t="shared" si="118"/>
        <v>0</v>
      </c>
      <c r="AK407" s="39">
        <f t="shared" si="118"/>
        <v>0</v>
      </c>
      <c r="AL407" s="39">
        <f t="shared" si="118"/>
        <v>0</v>
      </c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pageSetup paperSize="9" orientation="portrait" r:id="rId1"/>
  <ignoredErrors>
    <ignoredError sqref="D5:R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2D21-9FF8-4D11-968E-792996979FDC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45" sqref="E45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304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305</v>
      </c>
    </row>
    <row r="6" spans="1:44" x14ac:dyDescent="0.4">
      <c r="C6" s="2" t="str">
        <f>'[1]SO2 analize LT'!A16</f>
        <v>ENERGIJOS GAMYBA</v>
      </c>
      <c r="D6" s="10">
        <f>'Benzo_a analizė LT'!D23</f>
        <v>5.745849413615999</v>
      </c>
      <c r="E6" s="10">
        <f>'Benzo_a analizė LT'!E23</f>
        <v>6.08645601</v>
      </c>
      <c r="F6" s="10">
        <f>'Benzo_a analizė LT'!F23</f>
        <v>2.6852998810000002</v>
      </c>
      <c r="G6" s="10">
        <f>'Benzo_a analizė LT'!G23</f>
        <v>3.1293067159999999</v>
      </c>
      <c r="H6" s="10">
        <f>'Benzo_a analizė LT'!H23</f>
        <v>2.8146304300000002</v>
      </c>
      <c r="I6" s="10">
        <f>'Benzo_a analizė LT'!I23</f>
        <v>2.670034094</v>
      </c>
      <c r="J6" s="10">
        <f>'Benzo_a analizė LT'!J23</f>
        <v>2.927581531</v>
      </c>
      <c r="K6" s="10">
        <f>'Benzo_a analizė LT'!K23</f>
        <v>2.9260414940000001</v>
      </c>
      <c r="L6" s="10">
        <f>'Benzo_a analizė LT'!L23</f>
        <v>2.796268967</v>
      </c>
      <c r="M6" s="10">
        <f>'Benzo_a analizė LT'!M23</f>
        <v>2.8608129660000001</v>
      </c>
      <c r="N6" s="10">
        <f>'Benzo_a analizė LT'!N23</f>
        <v>2.8071845200000003</v>
      </c>
      <c r="O6" s="10">
        <f>'Benzo_a analizė LT'!O23</f>
        <v>2.8671018399999997</v>
      </c>
      <c r="P6" s="10">
        <f>'Benzo_a analizė LT'!P23</f>
        <v>2.9175658999999996</v>
      </c>
      <c r="Q6" s="10">
        <f>'Benzo_a analizė LT'!Q23</f>
        <v>3.0202266700000004</v>
      </c>
      <c r="R6" s="10">
        <f>'Benzo_a analizė LT'!R23</f>
        <v>3.0364040071000002</v>
      </c>
      <c r="S6" s="10">
        <f>'Benzo_a analizė LT'!S23</f>
        <v>3.1469085799999998</v>
      </c>
      <c r="T6" s="10">
        <f>'Benzo_a analizė LT'!T23</f>
        <v>3.3039462199999998</v>
      </c>
      <c r="U6" s="10">
        <f>'Benzo_a analizė LT'!U23</f>
        <v>3.1583680500000004</v>
      </c>
      <c r="V6" s="10">
        <f>'Benzo_a analizė LT'!V23</f>
        <v>3.1972493200000001</v>
      </c>
      <c r="W6" s="10">
        <f>'Benzo_a analizė LT'!W23</f>
        <v>3.1568999199999999</v>
      </c>
      <c r="X6" s="10">
        <f>'Benzo_a analizė LT'!X23</f>
        <v>3.2278134692999996</v>
      </c>
      <c r="Y6" s="10">
        <f>'Benzo_a analizė LT'!Y23</f>
        <v>3.1377658499999996</v>
      </c>
      <c r="Z6" s="10">
        <f>'Benzo_a analizė LT'!Z23</f>
        <v>3.0971978999999998</v>
      </c>
      <c r="AA6" s="10">
        <f>'Benzo_a analizė LT'!AA23</f>
        <v>3.0167949500000004</v>
      </c>
      <c r="AB6" s="10">
        <f>'Benzo_a analizė LT'!AB23</f>
        <v>2.7608327400000001</v>
      </c>
      <c r="AC6" s="10">
        <f>'Benzo_a analizė LT'!AC23</f>
        <v>2.6045673700000003</v>
      </c>
      <c r="AD6" s="10">
        <f>'Benzo_a analizė LT'!AD23</f>
        <v>2.5623833000000005</v>
      </c>
      <c r="AE6" s="10">
        <f>'Benzo_a analizė LT'!AE23</f>
        <v>2.5837584000000002</v>
      </c>
      <c r="AF6" s="10">
        <f>'Benzo_a analizė LT'!AF23</f>
        <v>2.5573417899999997</v>
      </c>
      <c r="AG6" s="10">
        <f>'Benzo_a analizė LT'!AG23</f>
        <v>2.3573780599999998</v>
      </c>
      <c r="AH6" s="10">
        <f>'Benzo_a analizė LT'!AH23</f>
        <v>2.2107374599999998</v>
      </c>
      <c r="AI6" s="10">
        <f>'Benzo_a analizė LT'!AI23</f>
        <v>2.3032855400000001</v>
      </c>
      <c r="AJ6" s="10">
        <f>'Benzo_a analizė LT'!AJ23</f>
        <v>2.1220243499999998</v>
      </c>
      <c r="AK6" s="10">
        <f>'Benzo_a analizė LT'!AK23</f>
        <v>1.8055953999999999</v>
      </c>
      <c r="AL6" s="10">
        <f>'Benzo_a analizė LT'!AL23</f>
        <v>1.7368559000000001</v>
      </c>
    </row>
    <row r="7" spans="1:44" x14ac:dyDescent="0.4">
      <c r="C7" s="2" t="str">
        <f>'[1]SO2 analize LT'!A77</f>
        <v>DEGALŲ / KURO GAMYBA IR PASKIRSTYMAS</v>
      </c>
      <c r="D7" s="10">
        <f>'Benzo_a analizė LT'!D83</f>
        <v>4.2700000000000001E-5</v>
      </c>
      <c r="E7" s="10">
        <f>'Benzo_a analizė LT'!E83</f>
        <v>3.8500000000000001E-5</v>
      </c>
      <c r="F7" s="10">
        <f>'Benzo_a analizė LT'!F83</f>
        <v>2.0000000000000002E-5</v>
      </c>
      <c r="G7" s="10">
        <f>'Benzo_a analizė LT'!G83</f>
        <v>3.3699999999999999E-5</v>
      </c>
      <c r="H7" s="10">
        <f>'Benzo_a analizė LT'!H83</f>
        <v>2.7500000000000001E-5</v>
      </c>
      <c r="I7" s="10">
        <f>'Benzo_a analizė LT'!I83</f>
        <v>3.0300000000000001E-5</v>
      </c>
      <c r="J7" s="10">
        <f>'Benzo_a analizė LT'!J83</f>
        <v>4.4100000000000001E-5</v>
      </c>
      <c r="K7" s="10">
        <f>'Benzo_a analizė LT'!K83</f>
        <v>5.7800000000000002E-5</v>
      </c>
      <c r="L7" s="10">
        <f>'Benzo_a analizė LT'!L83</f>
        <v>6.9499999999999995E-5</v>
      </c>
      <c r="M7" s="10">
        <f>'Benzo_a analizė LT'!M83</f>
        <v>4.5399999999999999E-5</v>
      </c>
      <c r="N7" s="10">
        <f>'Benzo_a analizė LT'!N83</f>
        <v>5.9599999999999999E-5</v>
      </c>
      <c r="O7" s="10">
        <f>'Benzo_a analizė LT'!O83</f>
        <v>7.4400000000000006E-5</v>
      </c>
      <c r="P7" s="10">
        <f>'Benzo_a analizė LT'!P83</f>
        <v>6.6099999999999994E-5</v>
      </c>
      <c r="Q7" s="10">
        <f>'Benzo_a analizė LT'!Q83</f>
        <v>6.8399999999999996E-5</v>
      </c>
      <c r="R7" s="10">
        <f>'Benzo_a analizė LT'!R83</f>
        <v>8.3300000000000005E-5</v>
      </c>
      <c r="S7" s="10">
        <f>'Benzo_a analizė LT'!S83</f>
        <v>8.5699999999999996E-5</v>
      </c>
      <c r="T7" s="10">
        <f>'Benzo_a analizė LT'!T83</f>
        <v>7.2700000000000005E-5</v>
      </c>
      <c r="U7" s="10">
        <f>'Benzo_a analizė LT'!U83</f>
        <v>6.9599999999999998E-5</v>
      </c>
      <c r="V7" s="10">
        <f>'Benzo_a analizė LT'!V83</f>
        <v>8.9400000000000005E-5</v>
      </c>
      <c r="W7" s="10">
        <f>'Benzo_a analizė LT'!W83</f>
        <v>8.4599999999999996E-5</v>
      </c>
      <c r="X7" s="10">
        <f>'Benzo_a analizė LT'!X83</f>
        <v>8.3900000000000006E-5</v>
      </c>
      <c r="Y7" s="10">
        <f>'Benzo_a analizė LT'!Y83</f>
        <v>8.4400000000000005E-5</v>
      </c>
      <c r="Z7" s="10">
        <f>'Benzo_a analizė LT'!Z83</f>
        <v>7.47E-5</v>
      </c>
      <c r="AA7" s="10">
        <f>'Benzo_a analizė LT'!AA83</f>
        <v>8.1299999999999997E-5</v>
      </c>
      <c r="AB7" s="10">
        <f>'Benzo_a analizė LT'!AB83</f>
        <v>7.6699999999999994E-5</v>
      </c>
      <c r="AC7" s="10">
        <f>'Benzo_a analizė LT'!AC83</f>
        <v>8.14E-5</v>
      </c>
      <c r="AD7" s="10">
        <f>'Benzo_a analizė LT'!AD83</f>
        <v>9.0199999999999997E-5</v>
      </c>
      <c r="AE7" s="10">
        <f>'Benzo_a analizė LT'!AE83</f>
        <v>8.4599999999999996E-5</v>
      </c>
      <c r="AF7" s="10">
        <f>'Benzo_a analizė LT'!AF83</f>
        <v>8.6199999999999995E-5</v>
      </c>
      <c r="AG7" s="10">
        <f>'Benzo_a analizė LT'!AG83</f>
        <v>8.6399999999999999E-5</v>
      </c>
      <c r="AH7" s="10">
        <f>'Benzo_a analizė LT'!AH83</f>
        <v>7.2600000000000003E-5</v>
      </c>
      <c r="AI7" s="10">
        <f>'Benzo_a analizė LT'!AI83</f>
        <v>7.8899999999999993E-5</v>
      </c>
      <c r="AJ7" s="10">
        <f>'Benzo_a analizė LT'!AJ83</f>
        <v>7.4400000000000006E-5</v>
      </c>
      <c r="AK7" s="10">
        <f>'Benzo_a analizė LT'!AK83</f>
        <v>8.1500000000000002E-5</v>
      </c>
      <c r="AL7" s="10">
        <f>'Benzo_a analizė LT'!AL83</f>
        <v>7.7299999999999995E-5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'Benzo_a analizė LT'!D195</f>
        <v>2.197526064080452E-2</v>
      </c>
      <c r="E9" s="10">
        <f>'Benzo_a analizė LT'!E195</f>
        <v>1.7709797921024006E-2</v>
      </c>
      <c r="F9" s="10">
        <f>'Benzo_a analizė LT'!F195</f>
        <v>1.4006825199878526E-2</v>
      </c>
      <c r="G9" s="10">
        <f>'Benzo_a analizė LT'!G195</f>
        <v>1.2499129921060049E-2</v>
      </c>
      <c r="H9" s="10">
        <f>'Benzo_a analizė LT'!H195</f>
        <v>1.2228075343376931E-2</v>
      </c>
      <c r="I9" s="10">
        <f>'Benzo_a analizė LT'!I195</f>
        <v>1.0451727142224075E-2</v>
      </c>
      <c r="J9" s="10">
        <f>'Benzo_a analizė LT'!J195</f>
        <v>7.9509426542311214E-3</v>
      </c>
      <c r="K9" s="10">
        <f>'Benzo_a analizė LT'!K195</f>
        <v>7.3703677300282324E-3</v>
      </c>
      <c r="L9" s="10">
        <f>'Benzo_a analizė LT'!L195</f>
        <v>6.7188125338298399E-3</v>
      </c>
      <c r="M9" s="10">
        <f>'Benzo_a analizė LT'!M195</f>
        <v>5.3183246051509642E-3</v>
      </c>
      <c r="N9" s="10">
        <f>'Benzo_a analizė LT'!N195</f>
        <v>4.6790876239561456E-3</v>
      </c>
      <c r="O9" s="10">
        <f>'Benzo_a analizė LT'!O195</f>
        <v>3.9979572095717028E-3</v>
      </c>
      <c r="P9" s="10">
        <f>'Benzo_a analizė LT'!P195</f>
        <v>4.1553058125957743E-3</v>
      </c>
      <c r="Q9" s="10">
        <f>'Benzo_a analizė LT'!Q195</f>
        <v>4.2778461833653438E-3</v>
      </c>
      <c r="R9" s="10">
        <f>'Benzo_a analizė LT'!R195</f>
        <v>4.3962881097281631E-3</v>
      </c>
      <c r="S9" s="10">
        <f>'Benzo_a analizė LT'!S195</f>
        <v>1.0036143884347063E-2</v>
      </c>
      <c r="T9" s="10">
        <f>'Benzo_a analizė LT'!T195</f>
        <v>9.8104673627561634E-3</v>
      </c>
      <c r="U9" s="10">
        <f>'Benzo_a analizė LT'!U195</f>
        <v>9.9718214643013687E-3</v>
      </c>
      <c r="V9" s="10">
        <f>'Benzo_a analizė LT'!V195</f>
        <v>1.0055194093471326E-2</v>
      </c>
      <c r="W9" s="10">
        <f>'Benzo_a analizė LT'!W195</f>
        <v>8.9617393208173898E-3</v>
      </c>
      <c r="X9" s="10">
        <f>'Benzo_a analizė LT'!X195</f>
        <v>9.2392202051628132E-3</v>
      </c>
      <c r="Y9" s="10">
        <f>'Benzo_a analizė LT'!Y195</f>
        <v>9.3489718872418505E-3</v>
      </c>
      <c r="Z9" s="10">
        <f>'Benzo_a analizė LT'!Z195</f>
        <v>9.0141334997440488E-3</v>
      </c>
      <c r="AA9" s="10">
        <f>'Benzo_a analizė LT'!AA195</f>
        <v>8.3910191670621068E-3</v>
      </c>
      <c r="AB9" s="10">
        <f>'Benzo_a analizė LT'!AB195</f>
        <v>9.6608171149227245E-3</v>
      </c>
      <c r="AC9" s="10">
        <f>'Benzo_a analizė LT'!AC195</f>
        <v>8.8259201202253081E-3</v>
      </c>
      <c r="AD9" s="10">
        <f>'Benzo_a analizė LT'!AD195</f>
        <v>9.2227276942461293E-3</v>
      </c>
      <c r="AE9" s="10">
        <f>'Benzo_a analizė LT'!AE195</f>
        <v>9.8339276179660127E-3</v>
      </c>
      <c r="AF9" s="10">
        <f>'Benzo_a analizė LT'!AF195</f>
        <v>9.2246681612535419E-3</v>
      </c>
      <c r="AG9" s="10">
        <f>'Benzo_a analizė LT'!AG195</f>
        <v>9.8825677232510251E-3</v>
      </c>
      <c r="AH9" s="10">
        <f>'Benzo_a analizė LT'!AH195</f>
        <v>9.5368167582339323E-3</v>
      </c>
      <c r="AI9" s="10">
        <f>'Benzo_a analizė LT'!AI195</f>
        <v>9.318766257252576E-3</v>
      </c>
      <c r="AJ9" s="10">
        <f>'Benzo_a analizė LT'!AJ195</f>
        <v>8.8011135014390857E-3</v>
      </c>
      <c r="AK9" s="10">
        <f>'Benzo_a analizė LT'!AK195</f>
        <v>8.1016390562135346E-3</v>
      </c>
      <c r="AL9" s="10">
        <f>'Benzo_a analizė LT'!AL195</f>
        <v>8.6643084581349925E-3</v>
      </c>
    </row>
    <row r="10" spans="1:44" x14ac:dyDescent="0.4">
      <c r="C10" s="2" t="str">
        <f>'[1]SO2 analize LT'!A124</f>
        <v>KELIŲ TRANSPORTAS</v>
      </c>
      <c r="D10" s="10">
        <f>'Benzo_a analizė LT'!D132</f>
        <v>1.01745462891E-2</v>
      </c>
      <c r="E10" s="10">
        <f>'Benzo_a analizė LT'!E132</f>
        <v>1.1466175256900002E-2</v>
      </c>
      <c r="F10" s="10">
        <f>'Benzo_a analizė LT'!F132</f>
        <v>7.1711827002999993E-3</v>
      </c>
      <c r="G10" s="10">
        <f>'Benzo_a analizė LT'!G132</f>
        <v>5.4196636752E-3</v>
      </c>
      <c r="H10" s="10">
        <f>'Benzo_a analizė LT'!H132</f>
        <v>4.1989273497000006E-3</v>
      </c>
      <c r="I10" s="10">
        <f>'Benzo_a analizė LT'!I132</f>
        <v>5.6618309162000001E-3</v>
      </c>
      <c r="J10" s="10">
        <f>'Benzo_a analizė LT'!J132</f>
        <v>6.2265269101000002E-3</v>
      </c>
      <c r="K10" s="10">
        <f>'Benzo_a analizė LT'!K132</f>
        <v>6.8968701094999996E-3</v>
      </c>
      <c r="L10" s="10">
        <f>'Benzo_a analizė LT'!L132</f>
        <v>7.4231652648000003E-3</v>
      </c>
      <c r="M10" s="10">
        <f>'Benzo_a analizė LT'!M132</f>
        <v>6.4427404769000001E-3</v>
      </c>
      <c r="N10" s="10">
        <f>'Benzo_a analizė LT'!N132</f>
        <v>5.9221335174999999E-3</v>
      </c>
      <c r="O10" s="10">
        <f>'Benzo_a analizė LT'!O132</f>
        <v>6.4387483722000002E-3</v>
      </c>
      <c r="P10" s="10">
        <f>'Benzo_a analizė LT'!P132</f>
        <v>6.5468652231000009E-3</v>
      </c>
      <c r="Q10" s="10">
        <f>'Benzo_a analizė LT'!Q132</f>
        <v>7.0935158760999997E-3</v>
      </c>
      <c r="R10" s="10">
        <f>'Benzo_a analizė LT'!R132</f>
        <v>8.1881927469000006E-3</v>
      </c>
      <c r="S10" s="10">
        <f>'Benzo_a analizė LT'!S132</f>
        <v>8.4410000000000006E-3</v>
      </c>
      <c r="T10" s="10">
        <f>'Benzo_a analizė LT'!T132</f>
        <v>9.7850000000000003E-3</v>
      </c>
      <c r="U10" s="10">
        <f>'Benzo_a analizė LT'!U132</f>
        <v>1.4093E-2</v>
      </c>
      <c r="V10" s="10">
        <f>'Benzo_a analizė LT'!V132</f>
        <v>1.4133000000000001E-2</v>
      </c>
      <c r="W10" s="10">
        <f>'Benzo_a analizė LT'!W132</f>
        <v>1.1359999999999999E-2</v>
      </c>
      <c r="X10" s="10">
        <f>'Benzo_a analizė LT'!X132</f>
        <v>1.4576E-2</v>
      </c>
      <c r="Y10" s="10">
        <f>'Benzo_a analizė LT'!Y132</f>
        <v>1.5046E-2</v>
      </c>
      <c r="Z10" s="10">
        <f>'Benzo_a analizė LT'!Z132</f>
        <v>1.6404999999999999E-2</v>
      </c>
      <c r="AA10" s="10">
        <f>'Benzo_a analizė LT'!AA132</f>
        <v>1.7944000000000002E-2</v>
      </c>
      <c r="AB10" s="10">
        <f>'Benzo_a analizė LT'!AB132</f>
        <v>2.0212000000000004E-2</v>
      </c>
      <c r="AC10" s="10">
        <f>'Benzo_a analizė LT'!AC132</f>
        <v>2.2976000000000003E-2</v>
      </c>
      <c r="AD10" s="10">
        <f>'Benzo_a analizė LT'!AD132</f>
        <v>2.6893999999999998E-2</v>
      </c>
      <c r="AE10" s="10">
        <f>'Benzo_a analizė LT'!AE132</f>
        <v>2.9373E-2</v>
      </c>
      <c r="AF10" s="10">
        <f>'Benzo_a analizė LT'!AF132</f>
        <v>3.0397999999999998E-2</v>
      </c>
      <c r="AG10" s="10">
        <f>'Benzo_a analizė LT'!AG132</f>
        <v>3.1725000000000003E-2</v>
      </c>
      <c r="AH10" s="10">
        <f>'Benzo_a analizė LT'!AH132</f>
        <v>2.862E-2</v>
      </c>
      <c r="AI10" s="10">
        <f>'Benzo_a analizė LT'!AI132</f>
        <v>2.9038000000000001E-2</v>
      </c>
      <c r="AJ10" s="10">
        <f>'Benzo_a analizė LT'!AJ132</f>
        <v>2.6354000000000002E-2</v>
      </c>
      <c r="AK10" s="10">
        <f>'Benzo_a analizė LT'!AK132</f>
        <v>2.6168000000000004E-2</v>
      </c>
      <c r="AL10" s="10">
        <f>'Benzo_a analizė LT'!AL132</f>
        <v>2.5920000000000002E-2</v>
      </c>
    </row>
    <row r="11" spans="1:44" x14ac:dyDescent="0.4">
      <c r="C11" s="2" t="str">
        <f>'[1]SO2 analize LT'!A314</f>
        <v>KITI PRAMONĖS PROCESAI</v>
      </c>
      <c r="D11" s="10">
        <f>'Benzo_a analizė LT'!D287+'Benzo_a analizė LT'!D316</f>
        <v>0</v>
      </c>
      <c r="E11" s="10">
        <f>'Benzo_a analizė LT'!E287+'Benzo_a analizė LT'!E316</f>
        <v>0</v>
      </c>
      <c r="F11" s="10">
        <f>'Benzo_a analizė LT'!F287+'Benzo_a analizė LT'!F316</f>
        <v>0</v>
      </c>
      <c r="G11" s="10">
        <f>'Benzo_a analizė LT'!G287+'Benzo_a analizė LT'!G316</f>
        <v>0</v>
      </c>
      <c r="H11" s="10">
        <f>'Benzo_a analizė LT'!H287+'Benzo_a analizė LT'!H316</f>
        <v>0</v>
      </c>
      <c r="I11" s="10">
        <f>'Benzo_a analizė LT'!I287+'Benzo_a analizė LT'!I316</f>
        <v>0</v>
      </c>
      <c r="J11" s="10">
        <f>'Benzo_a analizė LT'!J287+'Benzo_a analizė LT'!J316</f>
        <v>0</v>
      </c>
      <c r="K11" s="10">
        <f>'Benzo_a analizė LT'!K287+'Benzo_a analizė LT'!K316</f>
        <v>0</v>
      </c>
      <c r="L11" s="10">
        <f>'Benzo_a analizė LT'!L287+'Benzo_a analizė LT'!L316</f>
        <v>0</v>
      </c>
      <c r="M11" s="10">
        <f>'Benzo_a analizė LT'!M287+'Benzo_a analizė LT'!M316</f>
        <v>0</v>
      </c>
      <c r="N11" s="10">
        <f>'Benzo_a analizė LT'!N287+'Benzo_a analizė LT'!N316</f>
        <v>0</v>
      </c>
      <c r="O11" s="10">
        <f>'Benzo_a analizė LT'!O287+'Benzo_a analizė LT'!O316</f>
        <v>0</v>
      </c>
      <c r="P11" s="10">
        <f>'Benzo_a analizė LT'!P287+'Benzo_a analizė LT'!P316</f>
        <v>0</v>
      </c>
      <c r="Q11" s="10">
        <f>'Benzo_a analizė LT'!Q287+'Benzo_a analizė LT'!Q316</f>
        <v>0</v>
      </c>
      <c r="R11" s="10">
        <f>'Benzo_a analizė LT'!R287+'Benzo_a analizė LT'!R316</f>
        <v>0</v>
      </c>
      <c r="S11" s="10">
        <f>'Benzo_a analizė LT'!S287+'Benzo_a analizė LT'!S316</f>
        <v>0</v>
      </c>
      <c r="T11" s="10">
        <f>'Benzo_a analizė LT'!T287+'Benzo_a analizė LT'!T316</f>
        <v>0</v>
      </c>
      <c r="U11" s="10">
        <f>'Benzo_a analizė LT'!U287+'Benzo_a analizė LT'!U316</f>
        <v>0</v>
      </c>
      <c r="V11" s="10">
        <f>'Benzo_a analizė LT'!V287+'Benzo_a analizė LT'!V316</f>
        <v>0</v>
      </c>
      <c r="W11" s="10">
        <f>'Benzo_a analizė LT'!W287+'Benzo_a analizė LT'!W316</f>
        <v>0</v>
      </c>
      <c r="X11" s="10">
        <f>'Benzo_a analizė LT'!X287+'Benzo_a analizė LT'!X316</f>
        <v>0</v>
      </c>
      <c r="Y11" s="10">
        <f>'Benzo_a analizė LT'!Y287+'Benzo_a analizė LT'!Y316</f>
        <v>0</v>
      </c>
      <c r="Z11" s="10">
        <f>'Benzo_a analizė LT'!Z287+'Benzo_a analizė LT'!Z316</f>
        <v>0</v>
      </c>
      <c r="AA11" s="10">
        <f>'Benzo_a analizė LT'!AA287+'Benzo_a analizė LT'!AA316</f>
        <v>0</v>
      </c>
      <c r="AB11" s="10">
        <f>'Benzo_a analizė LT'!AB287+'Benzo_a analizė LT'!AB316</f>
        <v>0</v>
      </c>
      <c r="AC11" s="10">
        <f>'Benzo_a analizė LT'!AC287+'Benzo_a analizė LT'!AC316</f>
        <v>0</v>
      </c>
      <c r="AD11" s="10">
        <f>'Benzo_a analizė LT'!AD287+'Benzo_a analizė LT'!AD316</f>
        <v>0</v>
      </c>
      <c r="AE11" s="10">
        <f>'Benzo_a analizė LT'!AE287+'Benzo_a analizė LT'!AE316</f>
        <v>0</v>
      </c>
      <c r="AF11" s="10">
        <f>'Benzo_a analizė LT'!AF287+'Benzo_a analizė LT'!AF316</f>
        <v>0</v>
      </c>
      <c r="AG11" s="10">
        <f>'Benzo_a analizė LT'!AG287+'Benzo_a analizė LT'!AG316</f>
        <v>0</v>
      </c>
      <c r="AH11" s="10">
        <f>'Benzo_a analizė LT'!AH287+'Benzo_a analizė LT'!AH316</f>
        <v>0</v>
      </c>
      <c r="AI11" s="10">
        <f>'Benzo_a analizė LT'!AI287+'Benzo_a analizė LT'!AI316</f>
        <v>0</v>
      </c>
      <c r="AJ11" s="10">
        <f>'Benzo_a analizė LT'!AJ287+'Benzo_a analizė LT'!AJ316</f>
        <v>0</v>
      </c>
      <c r="AK11" s="10">
        <f>'Benzo_a analizė LT'!AK287+'Benzo_a analizė LT'!AK316</f>
        <v>0</v>
      </c>
      <c r="AL11" s="10">
        <f>'Benzo_a analizė LT'!AL287+'Benzo_a analizė LT'!AL316</f>
        <v>0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'Benzo_a analizė LT'!D377</f>
        <v>0.12237353249999999</v>
      </c>
      <c r="E13" s="10">
        <f>'Benzo_a analizė LT'!E377</f>
        <v>0.11877059549999999</v>
      </c>
      <c r="F13" s="10">
        <f>'Benzo_a analizė LT'!F377</f>
        <v>0.11513854316000001</v>
      </c>
      <c r="G13" s="10">
        <f>'Benzo_a analizė LT'!G377</f>
        <v>0.11132666258</v>
      </c>
      <c r="H13" s="10">
        <f>'Benzo_a analizė LT'!H377</f>
        <v>0.10778738587999999</v>
      </c>
      <c r="I13" s="10">
        <f>'Benzo_a analizė LT'!I377</f>
        <v>0.104224896931</v>
      </c>
      <c r="J13" s="10">
        <f>'Benzo_a analizė LT'!J377</f>
        <v>0.10696076522799999</v>
      </c>
      <c r="K13" s="10">
        <f>'Benzo_a analizė LT'!K377</f>
        <v>0.11177151501</v>
      </c>
      <c r="L13" s="10">
        <f>'Benzo_a analizė LT'!L377</f>
        <v>0.10933333313599999</v>
      </c>
      <c r="M13" s="10">
        <f>'Benzo_a analizė LT'!M377</f>
        <v>0.101233416588</v>
      </c>
      <c r="N13" s="10">
        <f>'Benzo_a analizė LT'!N377</f>
        <v>9.3060141999999998E-2</v>
      </c>
      <c r="O13" s="10">
        <f>'Benzo_a analizė LT'!O377</f>
        <v>8.7771100000000005E-2</v>
      </c>
      <c r="P13" s="10">
        <f>'Benzo_a analizė LT'!P377</f>
        <v>8.6672271999999995E-2</v>
      </c>
      <c r="Q13" s="10">
        <f>'Benzo_a analizė LT'!Q377</f>
        <v>8.1727663000000006E-2</v>
      </c>
      <c r="R13" s="10">
        <f>'Benzo_a analizė LT'!R377</f>
        <v>8.5198955000000007E-2</v>
      </c>
      <c r="S13" s="10">
        <f>'Benzo_a analizė LT'!S377</f>
        <v>0.104165796</v>
      </c>
      <c r="T13" s="10">
        <f>'Benzo_a analizė LT'!T377</f>
        <v>0.104146107</v>
      </c>
      <c r="U13" s="10">
        <f>'Benzo_a analizė LT'!U377</f>
        <v>0.102315368</v>
      </c>
      <c r="V13" s="10">
        <f>'Benzo_a analizė LT'!V377</f>
        <v>0.10339427399999999</v>
      </c>
      <c r="W13" s="10">
        <f>'Benzo_a analizė LT'!W377</f>
        <v>0.114870631</v>
      </c>
      <c r="X13" s="10">
        <f>'Benzo_a analizė LT'!X377</f>
        <v>0.118668356</v>
      </c>
      <c r="Y13" s="10">
        <f>'Benzo_a analizė LT'!Y377</f>
        <v>0.12282635823759999</v>
      </c>
      <c r="Z13" s="10">
        <f>'Benzo_a analizė LT'!Z377</f>
        <v>0.12840938981754002</v>
      </c>
      <c r="AA13" s="10">
        <f>'Benzo_a analizė LT'!AA377</f>
        <v>0.12984205019363998</v>
      </c>
      <c r="AB13" s="10">
        <f>'Benzo_a analizė LT'!AB377</f>
        <v>0.13363307848459999</v>
      </c>
      <c r="AC13" s="10">
        <f>'Benzo_a analizė LT'!AC377</f>
        <v>0.12299692093396</v>
      </c>
      <c r="AD13" s="10">
        <f>'Benzo_a analizė LT'!AD377</f>
        <v>0.12252259154776</v>
      </c>
      <c r="AE13" s="10">
        <f>'Benzo_a analizė LT'!AE377</f>
        <v>0.11988031344084001</v>
      </c>
      <c r="AF13" s="10">
        <f>'Benzo_a analizė LT'!AF377</f>
        <v>0.11858314453192001</v>
      </c>
      <c r="AG13" s="10">
        <f>'Benzo_a analizė LT'!AG377</f>
        <v>0.12665578070596001</v>
      </c>
      <c r="AH13" s="10">
        <f>'Benzo_a analizė LT'!AH377</f>
        <v>0.12911661558269999</v>
      </c>
      <c r="AI13" s="10">
        <f>'Benzo_a analizė LT'!AI377</f>
        <v>0.1303473829804</v>
      </c>
      <c r="AJ13" s="10">
        <f>'Benzo_a analizė LT'!AJ377</f>
        <v>0.12923428629699998</v>
      </c>
      <c r="AK13" s="10">
        <f>'Benzo_a analizė LT'!AK377</f>
        <v>0.129632546938</v>
      </c>
      <c r="AL13" s="10">
        <f>'Benzo_a analizė LT'!AL377</f>
        <v>0.13226510076530001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5.9004154530459036</v>
      </c>
      <c r="E15" s="10">
        <f t="shared" ref="E15:R15" si="0">SUM(E6:E14)</f>
        <v>6.2344410786779241</v>
      </c>
      <c r="F15" s="10">
        <f t="shared" si="0"/>
        <v>2.8216364320601786</v>
      </c>
      <c r="G15" s="10">
        <f t="shared" si="0"/>
        <v>3.2585858721762597</v>
      </c>
      <c r="H15" s="10">
        <f t="shared" si="0"/>
        <v>2.9388723185730767</v>
      </c>
      <c r="I15" s="10">
        <f t="shared" si="0"/>
        <v>2.7904028489894244</v>
      </c>
      <c r="J15" s="10">
        <f t="shared" si="0"/>
        <v>3.0487638657923313</v>
      </c>
      <c r="K15" s="10">
        <f t="shared" si="0"/>
        <v>3.0521380468495281</v>
      </c>
      <c r="L15" s="10">
        <f t="shared" si="0"/>
        <v>2.9198137779346296</v>
      </c>
      <c r="M15" s="10">
        <f t="shared" si="0"/>
        <v>2.9738528476700514</v>
      </c>
      <c r="N15" s="10">
        <f t="shared" si="0"/>
        <v>2.9109054831414567</v>
      </c>
      <c r="O15" s="10">
        <f t="shared" si="0"/>
        <v>2.965384045581771</v>
      </c>
      <c r="P15" s="10">
        <f t="shared" si="0"/>
        <v>3.0150064430356953</v>
      </c>
      <c r="Q15" s="10">
        <f t="shared" si="0"/>
        <v>3.1133940950594656</v>
      </c>
      <c r="R15" s="10">
        <f t="shared" si="0"/>
        <v>3.1342707429566286</v>
      </c>
      <c r="S15" s="10">
        <f>SUM(S6:S14)</f>
        <v>3.2696372198843471</v>
      </c>
      <c r="T15" s="10">
        <f t="shared" ref="T15:AL15" si="1">SUM(T6:T14)</f>
        <v>3.4277604943627562</v>
      </c>
      <c r="U15" s="10">
        <f t="shared" si="1"/>
        <v>3.2848178394643015</v>
      </c>
      <c r="V15" s="10">
        <f t="shared" si="1"/>
        <v>3.3249211880934713</v>
      </c>
      <c r="W15" s="10">
        <f t="shared" si="1"/>
        <v>3.2921768903208171</v>
      </c>
      <c r="X15" s="10">
        <f t="shared" si="1"/>
        <v>3.3703809455051625</v>
      </c>
      <c r="Y15" s="10">
        <f t="shared" si="1"/>
        <v>3.2850715801248414</v>
      </c>
      <c r="Z15" s="10">
        <f t="shared" si="1"/>
        <v>3.2511011233172837</v>
      </c>
      <c r="AA15" s="10">
        <f t="shared" si="1"/>
        <v>3.1730533193607027</v>
      </c>
      <c r="AB15" s="10">
        <f t="shared" si="1"/>
        <v>2.9244153355995226</v>
      </c>
      <c r="AC15" s="10">
        <f t="shared" si="1"/>
        <v>2.7594476110541852</v>
      </c>
      <c r="AD15" s="10">
        <f t="shared" si="1"/>
        <v>2.7211128192420064</v>
      </c>
      <c r="AE15" s="10">
        <f t="shared" si="1"/>
        <v>2.7429302410588066</v>
      </c>
      <c r="AF15" s="10">
        <f t="shared" si="1"/>
        <v>2.7156338026931732</v>
      </c>
      <c r="AG15" s="10">
        <f t="shared" si="1"/>
        <v>2.5257278084292105</v>
      </c>
      <c r="AH15" s="10">
        <f t="shared" si="1"/>
        <v>2.3780834923409344</v>
      </c>
      <c r="AI15" s="10">
        <f t="shared" si="1"/>
        <v>2.4720685892376526</v>
      </c>
      <c r="AJ15" s="10">
        <f t="shared" si="1"/>
        <v>2.2864881497984388</v>
      </c>
      <c r="AK15" s="10">
        <f t="shared" si="1"/>
        <v>1.9695790859942135</v>
      </c>
      <c r="AL15" s="10">
        <f t="shared" si="1"/>
        <v>1.9037826092234351</v>
      </c>
    </row>
    <row r="16" spans="1:44" hidden="1" x14ac:dyDescent="0.4">
      <c r="C16" s="2" t="s">
        <v>292</v>
      </c>
      <c r="D16" s="10">
        <f>D15-'Benzo_a analizė LT'!D8</f>
        <v>0</v>
      </c>
      <c r="E16" s="10">
        <f>E15-'Benzo_a analizė LT'!E8</f>
        <v>0</v>
      </c>
      <c r="F16" s="10">
        <f>F15-'Benzo_a analizė LT'!F8</f>
        <v>0</v>
      </c>
      <c r="G16" s="10">
        <f>G15-'Benzo_a analizė LT'!G8</f>
        <v>0</v>
      </c>
      <c r="H16" s="10">
        <f>H15-'Benzo_a analizė LT'!H8</f>
        <v>0</v>
      </c>
      <c r="I16" s="10">
        <f>I15-'Benzo_a analizė LT'!I8</f>
        <v>0</v>
      </c>
      <c r="J16" s="10">
        <f>J15-'Benzo_a analizė LT'!J8</f>
        <v>0</v>
      </c>
      <c r="K16" s="10">
        <f>K15-'Benzo_a analizė LT'!K8</f>
        <v>0</v>
      </c>
      <c r="L16" s="10">
        <f>L15-'Benzo_a analizė LT'!L8</f>
        <v>0</v>
      </c>
      <c r="M16" s="10">
        <f>M15-'Benzo_a analizė LT'!M8</f>
        <v>0</v>
      </c>
      <c r="N16" s="10">
        <f>N15-'Benzo_a analizė LT'!N8</f>
        <v>0</v>
      </c>
      <c r="O16" s="10">
        <f>O15-'Benzo_a analizė LT'!O8</f>
        <v>0</v>
      </c>
      <c r="P16" s="10">
        <f>P15-'Benzo_a analizė LT'!P8</f>
        <v>0</v>
      </c>
      <c r="Q16" s="10">
        <f>Q15-'Benzo_a analizė LT'!Q8</f>
        <v>0</v>
      </c>
      <c r="R16" s="10">
        <f>R15-'Benzo_a analizė LT'!R8</f>
        <v>0</v>
      </c>
      <c r="S16" s="10">
        <f>S15-'Benzo_a analizė LT'!S8</f>
        <v>0</v>
      </c>
      <c r="T16" s="10">
        <f>T15-'Benzo_a analizė LT'!T8</f>
        <v>0</v>
      </c>
      <c r="U16" s="10">
        <f>U15-'Benzo_a analizė LT'!U8</f>
        <v>0</v>
      </c>
      <c r="V16" s="10">
        <f>V15-'Benzo_a analizė LT'!V8</f>
        <v>0</v>
      </c>
      <c r="W16" s="10">
        <f>W15-'Benzo_a analizė LT'!W8</f>
        <v>0</v>
      </c>
      <c r="X16" s="10">
        <f>X15-'Benzo_a analizė LT'!X8</f>
        <v>0</v>
      </c>
      <c r="Y16" s="10">
        <f>Y15-'Benzo_a analizė LT'!Y8</f>
        <v>0</v>
      </c>
      <c r="Z16" s="10">
        <f>Z15-'Benzo_a analizė LT'!Z8</f>
        <v>0</v>
      </c>
      <c r="AA16" s="10">
        <f>AA15-'Benzo_a analizė LT'!AA8</f>
        <v>0</v>
      </c>
      <c r="AB16" s="10">
        <f>AB15-'Benzo_a analizė LT'!AB8</f>
        <v>0</v>
      </c>
      <c r="AC16" s="10">
        <f>AC15-'Benzo_a analizė LT'!AC8</f>
        <v>0</v>
      </c>
      <c r="AD16" s="10">
        <f>AD15-'Benzo_a analizė LT'!AD8</f>
        <v>0</v>
      </c>
      <c r="AE16" s="10">
        <f>AE15-'Benzo_a analizė LT'!AE8</f>
        <v>0</v>
      </c>
      <c r="AF16" s="10">
        <f>AF15-'Benzo_a analizė LT'!AF8</f>
        <v>0</v>
      </c>
      <c r="AG16" s="10">
        <f>AG15-'Benzo_a analizė LT'!AG8</f>
        <v>0</v>
      </c>
      <c r="AH16" s="10">
        <f>AH15-'Benzo_a analizė LT'!AH8</f>
        <v>0</v>
      </c>
      <c r="AI16" s="10">
        <f>AI15-'Benzo_a analizė LT'!AI8</f>
        <v>0</v>
      </c>
      <c r="AJ16" s="10">
        <f>AJ15-'Benzo_a analizė LT'!AJ8</f>
        <v>0</v>
      </c>
      <c r="AK16" s="10">
        <f>AK15-'Benzo_a analizė LT'!AK8</f>
        <v>0</v>
      </c>
      <c r="AL16" s="10">
        <f>AL15-'Benzo_a analizė LT'!AL8</f>
        <v>0</v>
      </c>
    </row>
    <row r="19" spans="1:38" ht="20" x14ac:dyDescent="0.4">
      <c r="A19" s="44" t="s">
        <v>306</v>
      </c>
    </row>
    <row r="21" spans="1:38" x14ac:dyDescent="0.4">
      <c r="C21" s="2" t="s">
        <v>28</v>
      </c>
      <c r="D21" s="24">
        <f t="shared" ref="D21:AI28" si="2">D6/D$15</f>
        <v>0.97380421079500179</v>
      </c>
      <c r="E21" s="24">
        <f t="shared" si="2"/>
        <v>0.97626329821545033</v>
      </c>
      <c r="F21" s="24">
        <f t="shared" si="2"/>
        <v>0.95168174414283624</v>
      </c>
      <c r="G21" s="24">
        <f t="shared" si="2"/>
        <v>0.96032660753852706</v>
      </c>
      <c r="H21" s="24">
        <f t="shared" si="2"/>
        <v>0.95772463887325321</v>
      </c>
      <c r="I21" s="24">
        <f t="shared" si="2"/>
        <v>0.95686330558578048</v>
      </c>
      <c r="J21" s="24">
        <f t="shared" si="2"/>
        <v>0.96025197748109703</v>
      </c>
      <c r="K21" s="24">
        <f t="shared" si="2"/>
        <v>0.95868582910930678</v>
      </c>
      <c r="L21" s="24">
        <f t="shared" si="2"/>
        <v>0.95768743477126106</v>
      </c>
      <c r="M21" s="24">
        <f t="shared" si="2"/>
        <v>0.96198874407702606</v>
      </c>
      <c r="N21" s="24">
        <f t="shared" si="2"/>
        <v>0.96436814464016174</v>
      </c>
      <c r="O21" s="24">
        <f t="shared" si="2"/>
        <v>0.9668568374041786</v>
      </c>
      <c r="P21" s="24">
        <f t="shared" si="2"/>
        <v>0.96768148099292728</v>
      </c>
      <c r="Q21" s="24">
        <f t="shared" si="2"/>
        <v>0.97007528690077838</v>
      </c>
      <c r="R21" s="24">
        <f t="shared" si="2"/>
        <v>0.96877527696783838</v>
      </c>
      <c r="S21" s="24">
        <f t="shared" si="2"/>
        <v>0.96246414154513193</v>
      </c>
      <c r="T21" s="24">
        <f t="shared" si="2"/>
        <v>0.96387895987296091</v>
      </c>
      <c r="U21" s="24">
        <f t="shared" si="2"/>
        <v>0.96150477875968832</v>
      </c>
      <c r="V21" s="24">
        <f t="shared" si="2"/>
        <v>0.96160153553393579</v>
      </c>
      <c r="W21" s="24">
        <f t="shared" si="2"/>
        <v>0.95890956809807548</v>
      </c>
      <c r="X21" s="24">
        <f t="shared" si="2"/>
        <v>0.95769989253134868</v>
      </c>
      <c r="Y21" s="24">
        <f t="shared" si="2"/>
        <v>0.95515905010531199</v>
      </c>
      <c r="Z21" s="24">
        <f t="shared" si="2"/>
        <v>0.95266120078103023</v>
      </c>
      <c r="AA21" s="24">
        <f t="shared" si="2"/>
        <v>0.95075457181659184</v>
      </c>
      <c r="AB21" s="24">
        <f t="shared" si="2"/>
        <v>0.94406314533773739</v>
      </c>
      <c r="AC21" s="24">
        <f t="shared" si="2"/>
        <v>0.94387273727040732</v>
      </c>
      <c r="AD21" s="24">
        <f t="shared" si="2"/>
        <v>0.94166742440093987</v>
      </c>
      <c r="AE21" s="24">
        <f t="shared" si="2"/>
        <v>0.94197014613198327</v>
      </c>
      <c r="AF21" s="24">
        <f t="shared" si="2"/>
        <v>0.94171084019642459</v>
      </c>
      <c r="AG21" s="24">
        <f t="shared" si="2"/>
        <v>0.93334604470546256</v>
      </c>
      <c r="AH21" s="24">
        <f t="shared" si="2"/>
        <v>0.9296298751158637</v>
      </c>
      <c r="AI21" s="24">
        <f t="shared" si="2"/>
        <v>0.93172396187854056</v>
      </c>
      <c r="AJ21" s="24">
        <f t="shared" ref="AJ21:AL22" si="3">AJ6/AJ$15</f>
        <v>0.92807144011967124</v>
      </c>
      <c r="AK21" s="24">
        <f t="shared" si="3"/>
        <v>0.91674176114058548</v>
      </c>
      <c r="AL21" s="24">
        <f t="shared" si="3"/>
        <v>0.91231839790178282</v>
      </c>
    </row>
    <row r="22" spans="1:38" x14ac:dyDescent="0.4">
      <c r="C22" s="2" t="s">
        <v>66</v>
      </c>
      <c r="D22" s="24">
        <f t="shared" si="2"/>
        <v>7.236778552255582E-6</v>
      </c>
      <c r="E22" s="24">
        <f t="shared" si="2"/>
        <v>6.1753731431790694E-6</v>
      </c>
      <c r="F22" s="24">
        <f t="shared" si="2"/>
        <v>7.0880854006401099E-6</v>
      </c>
      <c r="G22" s="24">
        <f t="shared" si="2"/>
        <v>1.0341909442298453E-5</v>
      </c>
      <c r="H22" s="24">
        <f t="shared" si="2"/>
        <v>9.3573306421669224E-6</v>
      </c>
      <c r="I22" s="24">
        <f t="shared" si="2"/>
        <v>1.0858647170236902E-5</v>
      </c>
      <c r="J22" s="24">
        <f t="shared" si="2"/>
        <v>1.4464878862810526E-5</v>
      </c>
      <c r="K22" s="24">
        <f t="shared" si="2"/>
        <v>1.893754447301694E-5</v>
      </c>
      <c r="L22" s="24">
        <f t="shared" si="2"/>
        <v>2.3802887884569741E-5</v>
      </c>
      <c r="M22" s="24">
        <f t="shared" si="2"/>
        <v>1.5266390882645691E-5</v>
      </c>
      <c r="N22" s="24">
        <f t="shared" si="2"/>
        <v>2.0474728686717619E-5</v>
      </c>
      <c r="O22" s="24">
        <f t="shared" si="2"/>
        <v>2.5089498984406813E-5</v>
      </c>
      <c r="P22" s="24">
        <f t="shared" si="2"/>
        <v>2.1923667908797707E-5</v>
      </c>
      <c r="Q22" s="24">
        <f t="shared" si="2"/>
        <v>2.1969592641208358E-5</v>
      </c>
      <c r="R22" s="24">
        <f t="shared" si="2"/>
        <v>2.6577155208174908E-5</v>
      </c>
      <c r="S22" s="24">
        <f t="shared" si="2"/>
        <v>2.6210858953652161E-5</v>
      </c>
      <c r="T22" s="24">
        <f t="shared" si="2"/>
        <v>2.1209183115203451E-5</v>
      </c>
      <c r="U22" s="24">
        <f t="shared" si="2"/>
        <v>2.1188389555066039E-5</v>
      </c>
      <c r="V22" s="24">
        <f t="shared" si="2"/>
        <v>2.6887855363351477E-5</v>
      </c>
      <c r="W22" s="24">
        <f t="shared" si="2"/>
        <v>2.5697282624371946E-5</v>
      </c>
      <c r="X22" s="24">
        <f t="shared" si="2"/>
        <v>2.4893328486173491E-5</v>
      </c>
      <c r="Y22" s="24">
        <f t="shared" si="2"/>
        <v>2.5691982028833779E-5</v>
      </c>
      <c r="Z22" s="24">
        <f t="shared" si="2"/>
        <v>2.2976830669536152E-5</v>
      </c>
      <c r="AA22" s="24">
        <f t="shared" si="2"/>
        <v>2.5622008777457317E-5</v>
      </c>
      <c r="AB22" s="24">
        <f t="shared" si="2"/>
        <v>2.6227464705958408E-5</v>
      </c>
      <c r="AC22" s="24">
        <f t="shared" si="2"/>
        <v>2.9498657511712263E-5</v>
      </c>
      <c r="AD22" s="24">
        <f t="shared" si="2"/>
        <v>3.3148202956585283E-5</v>
      </c>
      <c r="AE22" s="24">
        <f t="shared" si="2"/>
        <v>3.0842928024062071E-5</v>
      </c>
      <c r="AF22" s="24">
        <f t="shared" si="2"/>
        <v>3.1742129559041774E-5</v>
      </c>
      <c r="AG22" s="24">
        <f t="shared" si="2"/>
        <v>3.4207961646403024E-5</v>
      </c>
      <c r="AH22" s="24">
        <f t="shared" si="2"/>
        <v>3.0528785147292752E-5</v>
      </c>
      <c r="AI22" s="24">
        <f t="shared" si="2"/>
        <v>3.1916590155911299E-5</v>
      </c>
      <c r="AJ22" s="24">
        <f t="shared" si="3"/>
        <v>3.2538983421610387E-5</v>
      </c>
      <c r="AK22" s="24">
        <f t="shared" si="3"/>
        <v>4.137939957808805E-5</v>
      </c>
      <c r="AL22" s="24">
        <f t="shared" si="3"/>
        <v>4.0603375419807597E-5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</row>
    <row r="24" spans="1:38" x14ac:dyDescent="0.4">
      <c r="C24" s="2" t="s">
        <v>118</v>
      </c>
      <c r="D24" s="24">
        <f t="shared" si="2"/>
        <v>3.7243581940421644E-3</v>
      </c>
      <c r="E24" s="24">
        <f t="shared" si="2"/>
        <v>2.8406392325355887E-3</v>
      </c>
      <c r="F24" s="24">
        <f t="shared" si="2"/>
        <v>4.9640786604288481E-3</v>
      </c>
      <c r="G24" s="24">
        <f t="shared" si="2"/>
        <v>3.8357528116061139E-3</v>
      </c>
      <c r="H24" s="24">
        <f t="shared" si="2"/>
        <v>4.1608052401929732E-3</v>
      </c>
      <c r="I24" s="24">
        <f t="shared" si="2"/>
        <v>3.7455979325742464E-3</v>
      </c>
      <c r="J24" s="24">
        <f t="shared" si="2"/>
        <v>2.6079234090386934E-3</v>
      </c>
      <c r="K24" s="24">
        <f t="shared" si="2"/>
        <v>2.4148212226626051E-3</v>
      </c>
      <c r="L24" s="24">
        <f t="shared" si="2"/>
        <v>2.3011099490675342E-3</v>
      </c>
      <c r="M24" s="24">
        <f t="shared" si="2"/>
        <v>1.7883617238552186E-3</v>
      </c>
      <c r="N24" s="24">
        <f t="shared" si="2"/>
        <v>1.6074337181523539E-3</v>
      </c>
      <c r="O24" s="24">
        <f t="shared" si="2"/>
        <v>1.348208915984558E-3</v>
      </c>
      <c r="P24" s="24">
        <f t="shared" si="2"/>
        <v>1.3782079378948044E-3</v>
      </c>
      <c r="Q24" s="24">
        <f t="shared" si="2"/>
        <v>1.3740137138930487E-3</v>
      </c>
      <c r="R24" s="24">
        <f t="shared" si="2"/>
        <v>1.4026510376002313E-3</v>
      </c>
      <c r="S24" s="24">
        <f t="shared" si="2"/>
        <v>3.0694976871782917E-3</v>
      </c>
      <c r="T24" s="24">
        <f t="shared" si="2"/>
        <v>2.8620632564294712E-3</v>
      </c>
      <c r="U24" s="24">
        <f t="shared" si="2"/>
        <v>3.0357304275745183E-3</v>
      </c>
      <c r="V24" s="24">
        <f t="shared" si="2"/>
        <v>3.0241902062156942E-3</v>
      </c>
      <c r="W24" s="24">
        <f t="shared" si="2"/>
        <v>2.7221317746216498E-3</v>
      </c>
      <c r="X24" s="24">
        <f t="shared" si="2"/>
        <v>2.7412984925293104E-3</v>
      </c>
      <c r="Y24" s="24">
        <f t="shared" si="2"/>
        <v>2.8458959444915854E-3</v>
      </c>
      <c r="Z24" s="24">
        <f t="shared" si="2"/>
        <v>2.7726401480081971E-3</v>
      </c>
      <c r="AA24" s="24">
        <f t="shared" si="2"/>
        <v>2.6444620756491746E-3</v>
      </c>
      <c r="AB24" s="24">
        <f t="shared" si="2"/>
        <v>3.3035037798220955E-3</v>
      </c>
      <c r="AC24" s="24">
        <f t="shared" si="2"/>
        <v>3.1984372831972566E-3</v>
      </c>
      <c r="AD24" s="24">
        <f t="shared" si="2"/>
        <v>3.3893220556783874E-3</v>
      </c>
      <c r="AE24" s="24">
        <f t="shared" si="2"/>
        <v>3.585190564004278E-3</v>
      </c>
      <c r="AF24" s="24">
        <f t="shared" si="2"/>
        <v>3.3968748481865152E-3</v>
      </c>
      <c r="AG24" s="24">
        <f t="shared" si="2"/>
        <v>3.9127603894091615E-3</v>
      </c>
      <c r="AH24" s="24">
        <f t="shared" si="2"/>
        <v>4.0102951763254088E-3</v>
      </c>
      <c r="AI24" s="24">
        <f t="shared" si="2"/>
        <v>3.7696228566725725E-3</v>
      </c>
      <c r="AJ24" s="24">
        <f t="shared" ref="AJ24:AL26" si="4">AJ9/AJ$15</f>
        <v>3.849183955847281E-3</v>
      </c>
      <c r="AK24" s="24">
        <f t="shared" si="4"/>
        <v>4.1133860091350184E-3</v>
      </c>
      <c r="AL24" s="24">
        <f t="shared" si="4"/>
        <v>4.5511017992065899E-3</v>
      </c>
    </row>
    <row r="25" spans="1:38" x14ac:dyDescent="0.4">
      <c r="C25" s="2" t="s">
        <v>90</v>
      </c>
      <c r="D25" s="24">
        <f t="shared" si="2"/>
        <v>1.7243779476320963E-3</v>
      </c>
      <c r="E25" s="24">
        <f t="shared" si="2"/>
        <v>1.8391665126349255E-3</v>
      </c>
      <c r="F25" s="24">
        <f t="shared" si="2"/>
        <v>2.5414977701659672E-3</v>
      </c>
      <c r="G25" s="24">
        <f t="shared" si="2"/>
        <v>1.6631949832828729E-3</v>
      </c>
      <c r="H25" s="24">
        <f t="shared" si="2"/>
        <v>1.4287546019483839E-3</v>
      </c>
      <c r="I25" s="24">
        <f t="shared" si="2"/>
        <v>2.0290371041767306E-3</v>
      </c>
      <c r="J25" s="24">
        <f t="shared" si="2"/>
        <v>2.0423119612386943E-3</v>
      </c>
      <c r="K25" s="24">
        <f t="shared" si="2"/>
        <v>2.2596848516137969E-3</v>
      </c>
      <c r="L25" s="24">
        <f t="shared" si="2"/>
        <v>2.5423420222541993E-3</v>
      </c>
      <c r="M25" s="24">
        <f t="shared" si="2"/>
        <v>2.1664624333876327E-3</v>
      </c>
      <c r="N25" s="24">
        <f t="shared" si="2"/>
        <v>2.034464379485389E-3</v>
      </c>
      <c r="O25" s="24">
        <f t="shared" si="2"/>
        <v>2.1713033702306841E-3</v>
      </c>
      <c r="P25" s="24">
        <f t="shared" si="2"/>
        <v>2.1714266111180218E-3</v>
      </c>
      <c r="Q25" s="24">
        <f t="shared" si="2"/>
        <v>2.2783867571909539E-3</v>
      </c>
      <c r="R25" s="24">
        <f t="shared" si="2"/>
        <v>2.6124714226748304E-3</v>
      </c>
      <c r="S25" s="24">
        <f t="shared" si="2"/>
        <v>2.5816319769869068E-3</v>
      </c>
      <c r="T25" s="24">
        <f t="shared" si="2"/>
        <v>2.8546335183255262E-3</v>
      </c>
      <c r="U25" s="24">
        <f t="shared" si="2"/>
        <v>4.2903444540164613E-3</v>
      </c>
      <c r="V25" s="24">
        <f t="shared" si="2"/>
        <v>4.2506270676761345E-3</v>
      </c>
      <c r="W25" s="24">
        <f t="shared" si="2"/>
        <v>3.4506043807667288E-3</v>
      </c>
      <c r="X25" s="24">
        <f t="shared" si="2"/>
        <v>4.3247336831283047E-3</v>
      </c>
      <c r="Y25" s="24">
        <f t="shared" si="2"/>
        <v>4.5801132891686372E-3</v>
      </c>
      <c r="Z25" s="24">
        <f t="shared" si="2"/>
        <v>5.0459826925534209E-3</v>
      </c>
      <c r="AA25" s="24">
        <f t="shared" si="2"/>
        <v>5.6551208548916865E-3</v>
      </c>
      <c r="AB25" s="24">
        <f t="shared" si="2"/>
        <v>6.9114669704932402E-3</v>
      </c>
      <c r="AC25" s="24">
        <f t="shared" si="2"/>
        <v>8.3263041153452226E-3</v>
      </c>
      <c r="AD25" s="24">
        <f t="shared" si="2"/>
        <v>9.8834564336408495E-3</v>
      </c>
      <c r="AE25" s="24">
        <f t="shared" si="2"/>
        <v>1.0708620861120274E-2</v>
      </c>
      <c r="AF25" s="24">
        <f t="shared" si="2"/>
        <v>1.1193703646586449E-2</v>
      </c>
      <c r="AG25" s="24">
        <f t="shared" si="2"/>
        <v>1.2560735917038612E-2</v>
      </c>
      <c r="AH25" s="24">
        <f t="shared" si="2"/>
        <v>1.2034901252279871E-2</v>
      </c>
      <c r="AI25" s="24">
        <f t="shared" si="2"/>
        <v>1.1746437832032349E-2</v>
      </c>
      <c r="AJ25" s="24">
        <f t="shared" si="4"/>
        <v>1.1525972702864517E-2</v>
      </c>
      <c r="AK25" s="24">
        <f t="shared" si="4"/>
        <v>1.3286087462078627E-2</v>
      </c>
      <c r="AL25" s="24">
        <f t="shared" si="4"/>
        <v>1.3614999882036391E-2</v>
      </c>
    </row>
    <row r="26" spans="1:38" x14ac:dyDescent="0.4">
      <c r="C26" s="2" t="s">
        <v>217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>
        <f t="shared" si="2"/>
        <v>0</v>
      </c>
      <c r="H26" s="24">
        <f t="shared" si="2"/>
        <v>0</v>
      </c>
      <c r="I26" s="24">
        <f t="shared" si="2"/>
        <v>0</v>
      </c>
      <c r="J26" s="24">
        <f t="shared" si="2"/>
        <v>0</v>
      </c>
      <c r="K26" s="24">
        <f t="shared" si="2"/>
        <v>0</v>
      </c>
      <c r="L26" s="24">
        <f t="shared" si="2"/>
        <v>0</v>
      </c>
      <c r="M26" s="24">
        <f t="shared" si="2"/>
        <v>0</v>
      </c>
      <c r="N26" s="24">
        <f t="shared" si="2"/>
        <v>0</v>
      </c>
      <c r="O26" s="24">
        <f t="shared" si="2"/>
        <v>0</v>
      </c>
      <c r="P26" s="24">
        <f t="shared" si="2"/>
        <v>0</v>
      </c>
      <c r="Q26" s="24">
        <f t="shared" si="2"/>
        <v>0</v>
      </c>
      <c r="R26" s="24">
        <f t="shared" si="2"/>
        <v>0</v>
      </c>
      <c r="S26" s="24">
        <f t="shared" si="2"/>
        <v>0</v>
      </c>
      <c r="T26" s="24">
        <f t="shared" si="2"/>
        <v>0</v>
      </c>
      <c r="U26" s="24">
        <f t="shared" si="2"/>
        <v>0</v>
      </c>
      <c r="V26" s="24">
        <f t="shared" si="2"/>
        <v>0</v>
      </c>
      <c r="W26" s="24">
        <f t="shared" si="2"/>
        <v>0</v>
      </c>
      <c r="X26" s="24">
        <f t="shared" si="2"/>
        <v>0</v>
      </c>
      <c r="Y26" s="24">
        <f t="shared" si="2"/>
        <v>0</v>
      </c>
      <c r="Z26" s="24">
        <f t="shared" si="2"/>
        <v>0</v>
      </c>
      <c r="AA26" s="24">
        <f t="shared" si="2"/>
        <v>0</v>
      </c>
      <c r="AB26" s="24">
        <f t="shared" si="2"/>
        <v>0</v>
      </c>
      <c r="AC26" s="24">
        <f t="shared" si="2"/>
        <v>0</v>
      </c>
      <c r="AD26" s="24">
        <f t="shared" si="2"/>
        <v>0</v>
      </c>
      <c r="AE26" s="24">
        <f t="shared" si="2"/>
        <v>0</v>
      </c>
      <c r="AF26" s="24">
        <f t="shared" si="2"/>
        <v>0</v>
      </c>
      <c r="AG26" s="24">
        <f t="shared" si="2"/>
        <v>0</v>
      </c>
      <c r="AH26" s="24">
        <f t="shared" si="2"/>
        <v>0</v>
      </c>
      <c r="AI26" s="24">
        <f t="shared" si="2"/>
        <v>0</v>
      </c>
      <c r="AJ26" s="24">
        <f t="shared" si="4"/>
        <v>0</v>
      </c>
      <c r="AK26" s="24">
        <f t="shared" si="4"/>
        <v>0</v>
      </c>
      <c r="AL26" s="24">
        <f t="shared" si="4"/>
        <v>0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261</v>
      </c>
      <c r="D28" s="24">
        <f t="shared" si="2"/>
        <v>2.0739816284771697E-2</v>
      </c>
      <c r="E28" s="24">
        <f t="shared" si="2"/>
        <v>1.9050720666235969E-2</v>
      </c>
      <c r="F28" s="24">
        <f t="shared" si="2"/>
        <v>4.080559134116836E-2</v>
      </c>
      <c r="G28" s="24">
        <f t="shared" si="2"/>
        <v>3.4164102757141719E-2</v>
      </c>
      <c r="H28" s="24">
        <f t="shared" si="2"/>
        <v>3.6676443953963425E-2</v>
      </c>
      <c r="I28" s="24">
        <f t="shared" si="2"/>
        <v>3.7351200730298212E-2</v>
      </c>
      <c r="J28" s="24">
        <f t="shared" si="2"/>
        <v>3.5083322269762726E-2</v>
      </c>
      <c r="K28" s="24">
        <f t="shared" si="2"/>
        <v>3.6620727271943869E-2</v>
      </c>
      <c r="L28" s="24">
        <f t="shared" si="2"/>
        <v>3.7445310369532685E-2</v>
      </c>
      <c r="M28" s="24">
        <f t="shared" si="2"/>
        <v>3.404116537484838E-2</v>
      </c>
      <c r="N28" s="24">
        <f t="shared" si="2"/>
        <v>3.1969482533513678E-2</v>
      </c>
      <c r="O28" s="24">
        <f t="shared" si="2"/>
        <v>2.9598560810621889E-2</v>
      </c>
      <c r="P28" s="24">
        <f t="shared" si="2"/>
        <v>2.8746960790151075E-2</v>
      </c>
      <c r="Q28" s="24">
        <f t="shared" si="2"/>
        <v>2.6250343035496448E-2</v>
      </c>
      <c r="R28" s="24">
        <f t="shared" si="2"/>
        <v>2.718302341667839E-2</v>
      </c>
      <c r="S28" s="24">
        <f t="shared" si="2"/>
        <v>3.1858517931749181E-2</v>
      </c>
      <c r="T28" s="24">
        <f t="shared" si="2"/>
        <v>3.0383134169168803E-2</v>
      </c>
      <c r="U28" s="24">
        <f t="shared" si="2"/>
        <v>3.1147957969165779E-2</v>
      </c>
      <c r="V28" s="24">
        <f t="shared" si="2"/>
        <v>3.1096759336809082E-2</v>
      </c>
      <c r="W28" s="24">
        <f t="shared" si="2"/>
        <v>3.489199846391184E-2</v>
      </c>
      <c r="X28" s="24">
        <f t="shared" si="2"/>
        <v>3.5209181964507473E-2</v>
      </c>
      <c r="Y28" s="24">
        <f t="shared" si="2"/>
        <v>3.7389248678999031E-2</v>
      </c>
      <c r="Z28" s="24">
        <f t="shared" si="2"/>
        <v>3.9497199547738643E-2</v>
      </c>
      <c r="AA28" s="24">
        <f t="shared" si="2"/>
        <v>4.0920223244089754E-2</v>
      </c>
      <c r="AB28" s="24">
        <f t="shared" si="2"/>
        <v>4.5695656447241412E-2</v>
      </c>
      <c r="AC28" s="24">
        <f t="shared" si="2"/>
        <v>4.4573022673538555E-2</v>
      </c>
      <c r="AD28" s="24">
        <f t="shared" si="2"/>
        <v>4.5026648906784365E-2</v>
      </c>
      <c r="AE28" s="24">
        <f t="shared" si="2"/>
        <v>4.3705199514867961E-2</v>
      </c>
      <c r="AF28" s="24">
        <f t="shared" si="2"/>
        <v>4.3666839179243404E-2</v>
      </c>
      <c r="AG28" s="24">
        <f t="shared" si="2"/>
        <v>5.0146251026443427E-2</v>
      </c>
      <c r="AH28" s="24">
        <f t="shared" si="2"/>
        <v>5.4294399670383464E-2</v>
      </c>
      <c r="AI28" s="24">
        <f t="shared" ref="AI28:AL28" si="5">AI13/AI$15</f>
        <v>5.2728060842598665E-2</v>
      </c>
      <c r="AJ28" s="24">
        <f t="shared" si="5"/>
        <v>5.6520864238195329E-2</v>
      </c>
      <c r="AK28" s="24">
        <f t="shared" si="5"/>
        <v>6.5817385988622773E-2</v>
      </c>
      <c r="AL28" s="24">
        <f t="shared" si="5"/>
        <v>6.9474897041554434E-2</v>
      </c>
    </row>
    <row r="29" spans="1:38" hidden="1" x14ac:dyDescent="0.4">
      <c r="C29" s="2" t="s">
        <v>282</v>
      </c>
      <c r="D29" s="24">
        <f t="shared" ref="D29:AI29" si="6">D14/D$15</f>
        <v>0</v>
      </c>
      <c r="E29" s="24">
        <f t="shared" si="6"/>
        <v>0</v>
      </c>
      <c r="F29" s="24">
        <f t="shared" si="6"/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4">
        <f t="shared" si="6"/>
        <v>0</v>
      </c>
      <c r="L29" s="24">
        <f t="shared" si="6"/>
        <v>0</v>
      </c>
      <c r="M29" s="24">
        <f t="shared" si="6"/>
        <v>0</v>
      </c>
      <c r="N29" s="24">
        <f t="shared" si="6"/>
        <v>0</v>
      </c>
      <c r="O29" s="24">
        <f t="shared" si="6"/>
        <v>0</v>
      </c>
      <c r="P29" s="24">
        <f t="shared" si="6"/>
        <v>0</v>
      </c>
      <c r="Q29" s="24">
        <f t="shared" si="6"/>
        <v>0</v>
      </c>
      <c r="R29" s="24">
        <f t="shared" si="6"/>
        <v>0</v>
      </c>
      <c r="S29" s="24">
        <f t="shared" si="6"/>
        <v>0</v>
      </c>
      <c r="T29" s="24">
        <f t="shared" si="6"/>
        <v>0</v>
      </c>
      <c r="U29" s="24">
        <f t="shared" si="6"/>
        <v>0</v>
      </c>
      <c r="V29" s="24">
        <f t="shared" si="6"/>
        <v>0</v>
      </c>
      <c r="W29" s="24">
        <f t="shared" si="6"/>
        <v>0</v>
      </c>
      <c r="X29" s="24">
        <f t="shared" si="6"/>
        <v>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24">
        <f t="shared" si="6"/>
        <v>0</v>
      </c>
      <c r="AC29" s="24">
        <f t="shared" si="6"/>
        <v>0</v>
      </c>
      <c r="AD29" s="24">
        <f t="shared" si="6"/>
        <v>0</v>
      </c>
      <c r="AE29" s="24">
        <f t="shared" si="6"/>
        <v>0</v>
      </c>
      <c r="AF29" s="24">
        <f t="shared" si="6"/>
        <v>0</v>
      </c>
      <c r="AG29" s="24">
        <f t="shared" si="6"/>
        <v>0</v>
      </c>
      <c r="AH29" s="24">
        <f t="shared" si="6"/>
        <v>0</v>
      </c>
      <c r="AI29" s="24">
        <f t="shared" si="6"/>
        <v>0</v>
      </c>
    </row>
    <row r="46" spans="1:1" ht="20" x14ac:dyDescent="0.4">
      <c r="A46" s="44" t="s">
        <v>346</v>
      </c>
    </row>
    <row r="47" spans="1:1" ht="20" x14ac:dyDescent="0.4">
      <c r="A47" s="44"/>
    </row>
    <row r="49" spans="3:31" x14ac:dyDescent="0.4">
      <c r="D49" s="2" t="s">
        <v>307</v>
      </c>
      <c r="E49" s="2" t="s">
        <v>307</v>
      </c>
      <c r="F49" s="2" t="s">
        <v>307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'Benzo_a analizė LT'!AJ55</f>
        <v>1.791471</v>
      </c>
      <c r="E51" s="10">
        <f>'Benzo_a analizė LT'!AK55</f>
        <v>1.4828840000000001</v>
      </c>
      <c r="F51" s="10">
        <f>'Benzo_a analizė LT'!AL55</f>
        <v>1.44878</v>
      </c>
      <c r="G51" s="10"/>
      <c r="H51" s="24">
        <f t="shared" ref="H51:H56" si="7">D51/AJ$15</f>
        <v>0.78350329528623353</v>
      </c>
      <c r="I51" s="24">
        <f t="shared" ref="I51:J56" si="8">E51/AK$15</f>
        <v>0.75289385968041134</v>
      </c>
      <c r="J51" s="24">
        <f t="shared" si="8"/>
        <v>0.76100075343737195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38</v>
      </c>
      <c r="D52" s="10">
        <f>'Benzo_a analizė LT'!AJ33</f>
        <v>0.24726699999999999</v>
      </c>
      <c r="E52" s="10">
        <f>'Benzo_a analizė LT'!AK33</f>
        <v>0.24756300000000001</v>
      </c>
      <c r="F52" s="10">
        <f>'Benzo_a analizė LT'!AL33</f>
        <v>0.216722</v>
      </c>
      <c r="G52" s="10"/>
      <c r="H52" s="24">
        <f t="shared" si="7"/>
        <v>0.10814269910902331</v>
      </c>
      <c r="I52" s="24">
        <f t="shared" si="8"/>
        <v>0.12569335334662837</v>
      </c>
      <c r="J52" s="24">
        <f t="shared" si="8"/>
        <v>0.11383757733158528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297</v>
      </c>
      <c r="D53" s="10">
        <f>'Benzo_a analizė LT'!AJ389</f>
        <v>0.12923426599999999</v>
      </c>
      <c r="E53" s="10">
        <f>'Benzo_a analizė LT'!AK389</f>
        <v>0.129632521</v>
      </c>
      <c r="F53" s="10">
        <f>'Benzo_a analizė LT'!AL389</f>
        <v>0.13226507100000001</v>
      </c>
      <c r="G53" s="10"/>
      <c r="H53" s="24">
        <f t="shared" si="7"/>
        <v>5.652085536126325E-2</v>
      </c>
      <c r="I53" s="24">
        <f t="shared" si="8"/>
        <v>6.5817372819311534E-2</v>
      </c>
      <c r="J53" s="24">
        <f t="shared" si="8"/>
        <v>6.9474881406733593E-2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60</v>
      </c>
      <c r="D54" s="10">
        <f>'Benzo_a analizė LT'!AJ62</f>
        <v>2.8164999999999999E-2</v>
      </c>
      <c r="E54" s="10">
        <f>'Benzo_a analizė LT'!AK62</f>
        <v>2.2481999999999999E-2</v>
      </c>
      <c r="F54" s="10">
        <f>'Benzo_a analizė LT'!AL62</f>
        <v>1.7173999999999998E-2</v>
      </c>
      <c r="G54" s="10"/>
      <c r="H54" s="24">
        <f t="shared" si="7"/>
        <v>1.2318017043946994E-2</v>
      </c>
      <c r="I54" s="24">
        <f t="shared" si="8"/>
        <v>1.1414621611221785E-2</v>
      </c>
      <c r="J54" s="24">
        <f t="shared" si="8"/>
        <v>9.0209879619634614E-3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97</v>
      </c>
      <c r="D55" s="10">
        <f>'Benzo_a analizė LT'!AJ138</f>
        <v>2.1059999999999999E-2</v>
      </c>
      <c r="E55" s="10">
        <f>'Benzo_a analizė LT'!AK138</f>
        <v>2.0820000000000002E-2</v>
      </c>
      <c r="F55" s="10">
        <f>'Benzo_a analizė LT'!AL138</f>
        <v>1.9640000000000001E-2</v>
      </c>
      <c r="G55" s="10"/>
      <c r="H55" s="24">
        <f t="shared" si="7"/>
        <v>9.2106315975687449E-3</v>
      </c>
      <c r="I55" s="24">
        <f t="shared" si="8"/>
        <v>1.0570786493445316E-2</v>
      </c>
      <c r="J55" s="24">
        <f t="shared" si="8"/>
        <v>1.0316303922962759E-2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0.25487132323765271</v>
      </c>
      <c r="E56" s="10">
        <f t="shared" ref="E56:F56" si="9">AJ15-SUM(E51:E55)</f>
        <v>0.38310662879843882</v>
      </c>
      <c r="F56" s="10">
        <f t="shared" si="9"/>
        <v>0.13499801499421338</v>
      </c>
      <c r="G56" s="10"/>
      <c r="H56" s="24">
        <f t="shared" si="7"/>
        <v>0.11146846453593928</v>
      </c>
      <c r="I56" s="24">
        <f t="shared" si="8"/>
        <v>0.19451192974312703</v>
      </c>
      <c r="J56" s="24">
        <f t="shared" si="8"/>
        <v>7.0910415054836501E-2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23C6-0FC0-4AD3-A81D-DB5C07114B1D}">
  <dimension ref="A1:AR41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05" sqref="D405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54296875" style="2" customWidth="1"/>
    <col min="36" max="36" width="9.453125" style="2" customWidth="1"/>
    <col min="37" max="37" width="9.81640625" style="2" customWidth="1"/>
    <col min="38" max="16384" width="9.1796875" style="2"/>
  </cols>
  <sheetData>
    <row r="1" spans="1:44" ht="20" x14ac:dyDescent="0.4">
      <c r="A1" s="1" t="s">
        <v>308</v>
      </c>
    </row>
    <row r="2" spans="1:44" ht="20" x14ac:dyDescent="0.5">
      <c r="A2" s="2" t="s">
        <v>1</v>
      </c>
      <c r="B2" s="3" t="s">
        <v>302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6.9913054864428865</v>
      </c>
      <c r="E8" s="10">
        <v>7.3937756978926572</v>
      </c>
      <c r="F8" s="10">
        <v>3.2655130162005257</v>
      </c>
      <c r="G8" s="10">
        <v>3.6023272877153132</v>
      </c>
      <c r="H8" s="10">
        <v>3.2122621162144611</v>
      </c>
      <c r="I8" s="10">
        <v>2.9851323384974293</v>
      </c>
      <c r="J8" s="10">
        <v>3.2603442368362816</v>
      </c>
      <c r="K8" s="10">
        <v>3.2659078645866542</v>
      </c>
      <c r="L8" s="10">
        <v>3.062783407791807</v>
      </c>
      <c r="M8" s="10">
        <v>3.0901734726548229</v>
      </c>
      <c r="N8" s="10">
        <v>2.9491706121266148</v>
      </c>
      <c r="O8" s="10">
        <v>3.0013057510666279</v>
      </c>
      <c r="P8" s="10">
        <v>3.0881352282229275</v>
      </c>
      <c r="Q8" s="10">
        <v>3.2068508344067017</v>
      </c>
      <c r="R8" s="10">
        <v>3.2266498434043607</v>
      </c>
      <c r="S8" s="10">
        <v>3.3982179055136457</v>
      </c>
      <c r="T8" s="10">
        <v>3.5859909477405059</v>
      </c>
      <c r="U8" s="10">
        <v>3.450953631022736</v>
      </c>
      <c r="V8" s="10">
        <v>3.5083007348453159</v>
      </c>
      <c r="W8" s="10">
        <v>3.4832819421655885</v>
      </c>
      <c r="X8" s="10">
        <v>3.6218853154748221</v>
      </c>
      <c r="Y8" s="10">
        <v>3.5630782240805479</v>
      </c>
      <c r="Z8" s="10">
        <v>3.5605258767615706</v>
      </c>
      <c r="AA8" s="10">
        <v>3.5120427862566981</v>
      </c>
      <c r="AB8" s="10">
        <v>3.2624347307821751</v>
      </c>
      <c r="AC8" s="10">
        <v>3.0879287640301833</v>
      </c>
      <c r="AD8" s="10">
        <v>3.0854093194757723</v>
      </c>
      <c r="AE8" s="10">
        <v>3.1553398505273327</v>
      </c>
      <c r="AF8" s="10">
        <v>3.1236759870872364</v>
      </c>
      <c r="AG8" s="10">
        <v>2.9133286732258505</v>
      </c>
      <c r="AH8" s="10">
        <v>2.7341640018012283</v>
      </c>
      <c r="AI8" s="10">
        <v>2.877456920469061</v>
      </c>
      <c r="AJ8" s="10">
        <v>2.6567950315024231</v>
      </c>
      <c r="AK8" s="10">
        <v>2.3036396625271514</v>
      </c>
      <c r="AL8" s="10">
        <v>2.2278150569406803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5.7567247237331622E-2</v>
      </c>
      <c r="F11" s="15">
        <f t="shared" ref="F11:R11" si="0">(F8-$D$8)/$D$8</f>
        <v>-0.53291799041927013</v>
      </c>
      <c r="G11" s="15">
        <f t="shared" si="0"/>
        <v>-0.48474182758846301</v>
      </c>
      <c r="H11" s="15">
        <f t="shared" si="0"/>
        <v>-0.54053472238575695</v>
      </c>
      <c r="I11" s="15">
        <f t="shared" si="0"/>
        <v>-0.5730221853005828</v>
      </c>
      <c r="J11" s="15">
        <f t="shared" si="0"/>
        <v>-0.53365730575519232</v>
      </c>
      <c r="K11" s="15">
        <f t="shared" si="0"/>
        <v>-0.53286151335831289</v>
      </c>
      <c r="L11" s="15">
        <f t="shared" si="0"/>
        <v>-0.56191537993426699</v>
      </c>
      <c r="M11" s="15">
        <f t="shared" si="0"/>
        <v>-0.55799764741404889</v>
      </c>
      <c r="N11" s="15">
        <f t="shared" si="0"/>
        <v>-0.57816596373231488</v>
      </c>
      <c r="O11" s="15">
        <f t="shared" si="0"/>
        <v>-0.57070882442677162</v>
      </c>
      <c r="P11" s="15">
        <f t="shared" si="0"/>
        <v>-0.55828918730396615</v>
      </c>
      <c r="Q11" s="15">
        <f t="shared" si="0"/>
        <v>-0.54130872401081154</v>
      </c>
      <c r="R11" s="15">
        <f t="shared" si="0"/>
        <v>-0.53847677666763616</v>
      </c>
      <c r="S11" s="15">
        <f>(S8-$D$8)/$D$8</f>
        <v>-0.51393657277553351</v>
      </c>
      <c r="T11" s="15">
        <f t="shared" ref="T11:AL11" si="1">(T8-$D$8)/$D$8</f>
        <v>-0.48707849275156967</v>
      </c>
      <c r="U11" s="15">
        <f t="shared" si="1"/>
        <v>-0.50639352868865262</v>
      </c>
      <c r="V11" s="15">
        <f t="shared" si="1"/>
        <v>-0.49819089701509983</v>
      </c>
      <c r="W11" s="15">
        <f t="shared" si="1"/>
        <v>-0.50176945508672788</v>
      </c>
      <c r="X11" s="15">
        <f t="shared" si="1"/>
        <v>-0.48194434894911098</v>
      </c>
      <c r="Y11" s="15">
        <f t="shared" si="1"/>
        <v>-0.49035580965674408</v>
      </c>
      <c r="Z11" s="15">
        <f t="shared" si="1"/>
        <v>-0.49072088415161869</v>
      </c>
      <c r="AA11" s="15">
        <f t="shared" si="1"/>
        <v>-0.49765565343024454</v>
      </c>
      <c r="AB11" s="15">
        <f t="shared" si="1"/>
        <v>-0.53335829236635568</v>
      </c>
      <c r="AC11" s="15">
        <f t="shared" si="1"/>
        <v>-0.5583187188690143</v>
      </c>
      <c r="AD11" s="15">
        <f t="shared" si="1"/>
        <v>-0.55867908712345493</v>
      </c>
      <c r="AE11" s="15">
        <f t="shared" si="1"/>
        <v>-0.54867658742047887</v>
      </c>
      <c r="AF11" s="15">
        <f t="shared" si="1"/>
        <v>-0.55320562187641797</v>
      </c>
      <c r="AG11" s="15">
        <f t="shared" si="1"/>
        <v>-0.58329260838691721</v>
      </c>
      <c r="AH11" s="15">
        <f t="shared" si="1"/>
        <v>-0.60891939179268417</v>
      </c>
      <c r="AI11" s="15">
        <f t="shared" si="1"/>
        <v>-0.58842351746053001</v>
      </c>
      <c r="AJ11" s="15">
        <f t="shared" si="1"/>
        <v>-0.6199858471848616</v>
      </c>
      <c r="AK11" s="15">
        <f t="shared" si="1"/>
        <v>-0.67049935566479979</v>
      </c>
      <c r="AL11" s="15">
        <f t="shared" si="1"/>
        <v>-0.68134491315524359</v>
      </c>
    </row>
    <row r="12" spans="1:44" x14ac:dyDescent="0.4">
      <c r="A12" s="16" t="s">
        <v>27</v>
      </c>
      <c r="D12" s="10"/>
      <c r="E12" s="17">
        <f t="shared" ref="E12:AL12" si="2">(E8-D8)/D8</f>
        <v>5.7567247237331622E-2</v>
      </c>
      <c r="F12" s="17">
        <f t="shared" si="2"/>
        <v>-0.55834296986703991</v>
      </c>
      <c r="G12" s="17">
        <f t="shared" si="2"/>
        <v>0.10314283539640459</v>
      </c>
      <c r="H12" s="17">
        <f t="shared" si="2"/>
        <v>-0.10828143595698692</v>
      </c>
      <c r="I12" s="17">
        <f t="shared" si="2"/>
        <v>-7.0707112153318402E-2</v>
      </c>
      <c r="J12" s="17">
        <f t="shared" si="2"/>
        <v>9.2194203516411138E-2</v>
      </c>
      <c r="K12" s="17">
        <f t="shared" si="2"/>
        <v>1.7064540877350109E-3</v>
      </c>
      <c r="L12" s="17">
        <f t="shared" si="2"/>
        <v>-6.2195403304972093E-2</v>
      </c>
      <c r="M12" s="17">
        <f t="shared" si="2"/>
        <v>8.9428670644273369E-3</v>
      </c>
      <c r="N12" s="17">
        <f t="shared" si="2"/>
        <v>-4.5629432061323742E-2</v>
      </c>
      <c r="O12" s="17">
        <f t="shared" si="2"/>
        <v>1.767789856769901E-2</v>
      </c>
      <c r="P12" s="17">
        <f t="shared" si="2"/>
        <v>2.8930567012521627E-2</v>
      </c>
      <c r="Q12" s="17">
        <f t="shared" si="2"/>
        <v>3.8442489531810196E-2</v>
      </c>
      <c r="R12" s="17">
        <f t="shared" si="2"/>
        <v>6.1739725419196088E-3</v>
      </c>
      <c r="S12" s="17">
        <f t="shared" si="2"/>
        <v>5.3172197305508567E-2</v>
      </c>
      <c r="T12" s="17">
        <f t="shared" si="2"/>
        <v>5.5256327712886327E-2</v>
      </c>
      <c r="U12" s="17">
        <f t="shared" si="2"/>
        <v>-3.7656903959240449E-2</v>
      </c>
      <c r="V12" s="17">
        <f t="shared" si="2"/>
        <v>1.6617755540686396E-2</v>
      </c>
      <c r="W12" s="17">
        <f t="shared" si="2"/>
        <v>-7.1313135818815423E-3</v>
      </c>
      <c r="X12" s="17">
        <f t="shared" si="2"/>
        <v>3.9791029153116032E-2</v>
      </c>
      <c r="Y12" s="17">
        <f t="shared" si="2"/>
        <v>-1.6236596764402162E-2</v>
      </c>
      <c r="Z12" s="17">
        <f t="shared" si="2"/>
        <v>-7.1633210344010259E-4</v>
      </c>
      <c r="AA12" s="17">
        <f t="shared" si="2"/>
        <v>-1.3616834193315762E-2</v>
      </c>
      <c r="AB12" s="17">
        <f t="shared" si="2"/>
        <v>-7.1072042872395394E-2</v>
      </c>
      <c r="AC12" s="17">
        <f t="shared" si="2"/>
        <v>-5.3489489032675162E-2</v>
      </c>
      <c r="AD12" s="17">
        <f t="shared" si="2"/>
        <v>-8.1590112562142391E-4</v>
      </c>
      <c r="AE12" s="17">
        <f t="shared" si="2"/>
        <v>2.2664912110734761E-2</v>
      </c>
      <c r="AF12" s="17">
        <f t="shared" si="2"/>
        <v>-1.0035008886540232E-2</v>
      </c>
      <c r="AG12" s="17">
        <f t="shared" si="2"/>
        <v>-6.7339671185784655E-2</v>
      </c>
      <c r="AH12" s="17">
        <f t="shared" si="2"/>
        <v>-6.1498269340904126E-2</v>
      </c>
      <c r="AI12" s="17">
        <f t="shared" si="2"/>
        <v>5.2408311488789015E-2</v>
      </c>
      <c r="AJ12" s="17">
        <f t="shared" si="2"/>
        <v>-7.6686426614048925E-2</v>
      </c>
      <c r="AK12" s="17">
        <f t="shared" si="2"/>
        <v>-0.13292533476907387</v>
      </c>
      <c r="AL12" s="17">
        <f t="shared" si="2"/>
        <v>-3.2915132874248902E-2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6.6802020075200002</v>
      </c>
      <c r="E23" s="10">
        <f t="shared" si="3"/>
        <v>7.0943356</v>
      </c>
      <c r="F23" s="10">
        <f t="shared" si="3"/>
        <v>2.9911996300000001</v>
      </c>
      <c r="G23" s="10">
        <f t="shared" si="3"/>
        <v>3.34397002</v>
      </c>
      <c r="H23" s="10">
        <f t="shared" si="3"/>
        <v>2.9658254199999998</v>
      </c>
      <c r="I23" s="10">
        <f t="shared" si="3"/>
        <v>2.7446959099999999</v>
      </c>
      <c r="J23" s="10">
        <f t="shared" si="3"/>
        <v>3.01715131</v>
      </c>
      <c r="K23" s="10">
        <f t="shared" si="3"/>
        <v>3.0115684000000003</v>
      </c>
      <c r="L23" s="10">
        <f t="shared" si="3"/>
        <v>2.8130315900000005</v>
      </c>
      <c r="M23" s="10">
        <f t="shared" si="3"/>
        <v>2.8608761899999999</v>
      </c>
      <c r="N23" s="10">
        <f t="shared" si="3"/>
        <v>2.7395147999999998</v>
      </c>
      <c r="O23" s="10">
        <f t="shared" si="3"/>
        <v>2.8017753999999999</v>
      </c>
      <c r="P23" s="10">
        <f t="shared" si="3"/>
        <v>2.8904160999999999</v>
      </c>
      <c r="Q23" s="10">
        <f t="shared" si="3"/>
        <v>3.0190982000000002</v>
      </c>
      <c r="R23" s="10">
        <f t="shared" si="3"/>
        <v>3.0295516349999998</v>
      </c>
      <c r="S23" s="10">
        <f t="shared" si="3"/>
        <v>3.15498491</v>
      </c>
      <c r="T23" s="10">
        <f t="shared" si="3"/>
        <v>3.3416062000000002</v>
      </c>
      <c r="U23" s="10">
        <f t="shared" si="3"/>
        <v>3.2031862899999997</v>
      </c>
      <c r="V23" s="10">
        <f t="shared" si="3"/>
        <v>3.2577536999999999</v>
      </c>
      <c r="W23" s="10">
        <f t="shared" si="3"/>
        <v>3.2179650999999998</v>
      </c>
      <c r="X23" s="10">
        <f t="shared" si="3"/>
        <v>3.3426844049999995</v>
      </c>
      <c r="Y23" s="10">
        <f t="shared" si="3"/>
        <v>3.2742707000000002</v>
      </c>
      <c r="Z23" s="10">
        <f t="shared" si="3"/>
        <v>3.2598224</v>
      </c>
      <c r="AA23" s="10">
        <f t="shared" si="3"/>
        <v>3.2082597000000002</v>
      </c>
      <c r="AB23" s="10">
        <f t="shared" si="3"/>
        <v>2.9438609000000002</v>
      </c>
      <c r="AC23" s="10">
        <f t="shared" si="3"/>
        <v>2.7879671999999998</v>
      </c>
      <c r="AD23" s="10">
        <f t="shared" si="3"/>
        <v>2.7811909999999993</v>
      </c>
      <c r="AE23" s="10">
        <f t="shared" si="3"/>
        <v>2.8515383000000001</v>
      </c>
      <c r="AF23" s="10">
        <f t="shared" si="3"/>
        <v>2.8199222000000002</v>
      </c>
      <c r="AG23" s="10">
        <f t="shared" si="3"/>
        <v>2.5898686</v>
      </c>
      <c r="AH23" s="10">
        <f t="shared" si="3"/>
        <v>2.4124719999999997</v>
      </c>
      <c r="AI23" s="10">
        <f t="shared" si="3"/>
        <v>2.5529169999999999</v>
      </c>
      <c r="AJ23" s="10">
        <f t="shared" si="3"/>
        <v>2.3397422000000003</v>
      </c>
      <c r="AK23" s="10">
        <f t="shared" si="3"/>
        <v>1.9856142999999999</v>
      </c>
      <c r="AL23" s="10">
        <f t="shared" si="3"/>
        <v>1.9011138999999999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6.1994172034588721E-2</v>
      </c>
      <c r="F24" s="15">
        <f t="shared" si="4"/>
        <v>-0.55222916513111975</v>
      </c>
      <c r="G24" s="15">
        <f t="shared" si="4"/>
        <v>-0.49942082346676875</v>
      </c>
      <c r="H24" s="15">
        <f t="shared" si="4"/>
        <v>-0.55602758469559344</v>
      </c>
      <c r="I24" s="15">
        <f t="shared" si="4"/>
        <v>-0.58912980372296286</v>
      </c>
      <c r="J24" s="15">
        <f t="shared" si="4"/>
        <v>-0.54834430057600814</v>
      </c>
      <c r="K24" s="15">
        <f t="shared" si="4"/>
        <v>-0.54918004027275913</v>
      </c>
      <c r="L24" s="15">
        <f t="shared" si="4"/>
        <v>-0.57890022085659532</v>
      </c>
      <c r="M24" s="15">
        <f t="shared" si="4"/>
        <v>-0.57173807217514228</v>
      </c>
      <c r="N24" s="15">
        <f t="shared" si="4"/>
        <v>-0.5899053955380259</v>
      </c>
      <c r="O24" s="15">
        <f t="shared" si="4"/>
        <v>-0.58058522828411463</v>
      </c>
      <c r="P24" s="15">
        <f t="shared" si="4"/>
        <v>-0.56731606368396992</v>
      </c>
      <c r="Q24" s="15">
        <f t="shared" si="4"/>
        <v>-0.54805285879059384</v>
      </c>
      <c r="R24" s="15">
        <f t="shared" si="4"/>
        <v>-0.54648802063326984</v>
      </c>
      <c r="S24" s="20">
        <f t="shared" si="4"/>
        <v>-0.52771115208067243</v>
      </c>
      <c r="T24" s="15">
        <f t="shared" si="4"/>
        <v>-0.49977467803543879</v>
      </c>
      <c r="U24" s="15">
        <f t="shared" si="4"/>
        <v>-0.52049559483468821</v>
      </c>
      <c r="V24" s="15">
        <f t="shared" si="4"/>
        <v>-0.5123270679041293</v>
      </c>
      <c r="W24" s="15">
        <f t="shared" si="4"/>
        <v>-0.51828326503038535</v>
      </c>
      <c r="X24" s="15">
        <f t="shared" si="4"/>
        <v>-0.49961327498223984</v>
      </c>
      <c r="Y24" s="15">
        <f t="shared" si="4"/>
        <v>-0.50985453788461688</v>
      </c>
      <c r="Z24" s="15">
        <f t="shared" si="4"/>
        <v>-0.51201739164019733</v>
      </c>
      <c r="AA24" s="15">
        <f t="shared" si="4"/>
        <v>-0.51973612528656832</v>
      </c>
      <c r="AB24" s="15">
        <f t="shared" si="4"/>
        <v>-0.55931558706068274</v>
      </c>
      <c r="AC24" s="15">
        <f t="shared" si="4"/>
        <v>-0.58265226158407413</v>
      </c>
      <c r="AD24" s="15">
        <f t="shared" si="4"/>
        <v>-0.58366663210645842</v>
      </c>
      <c r="AE24" s="15">
        <f t="shared" si="4"/>
        <v>-0.57313591762794269</v>
      </c>
      <c r="AF24" s="15">
        <f t="shared" si="4"/>
        <v>-0.57786872360662556</v>
      </c>
      <c r="AG24" s="15">
        <f t="shared" si="4"/>
        <v>-0.61230684385224465</v>
      </c>
      <c r="AH24" s="15">
        <f t="shared" si="4"/>
        <v>-0.63886241804001664</v>
      </c>
      <c r="AI24" s="21">
        <f t="shared" si="4"/>
        <v>-0.61783835322253067</v>
      </c>
      <c r="AJ24" s="21">
        <f t="shared" si="4"/>
        <v>-0.64974978340982525</v>
      </c>
      <c r="AK24" s="21">
        <f t="shared" si="4"/>
        <v>-0.70276133898873638</v>
      </c>
      <c r="AL24" s="21">
        <f t="shared" si="4"/>
        <v>-0.71541071694240854</v>
      </c>
    </row>
    <row r="25" spans="1:38" x14ac:dyDescent="0.4">
      <c r="A25" s="16" t="s">
        <v>27</v>
      </c>
      <c r="D25" s="10"/>
      <c r="E25" s="17">
        <f t="shared" ref="E25:AL25" si="5">(E23-D23)/D23</f>
        <v>6.1994172034588721E-2</v>
      </c>
      <c r="F25" s="17">
        <f t="shared" si="5"/>
        <v>-0.57836789818626577</v>
      </c>
      <c r="G25" s="17">
        <f t="shared" si="5"/>
        <v>0.1179360904106557</v>
      </c>
      <c r="H25" s="17">
        <f t="shared" si="5"/>
        <v>-0.11308253295883322</v>
      </c>
      <c r="I25" s="17">
        <f t="shared" si="5"/>
        <v>-7.4559179548740917E-2</v>
      </c>
      <c r="J25" s="17">
        <f t="shared" si="5"/>
        <v>9.9266151491441593E-2</v>
      </c>
      <c r="K25" s="17">
        <f t="shared" si="5"/>
        <v>-1.850391122744114E-3</v>
      </c>
      <c r="L25" s="17">
        <f t="shared" si="5"/>
        <v>-6.5924722148100565E-2</v>
      </c>
      <c r="M25" s="17">
        <f t="shared" si="5"/>
        <v>1.7008198617492046E-2</v>
      </c>
      <c r="N25" s="17">
        <f t="shared" si="5"/>
        <v>-4.2421056326803201E-2</v>
      </c>
      <c r="O25" s="17">
        <f t="shared" si="5"/>
        <v>2.2726871196315536E-2</v>
      </c>
      <c r="P25" s="17">
        <f t="shared" si="5"/>
        <v>3.1637332528510323E-2</v>
      </c>
      <c r="Q25" s="17">
        <f t="shared" si="5"/>
        <v>4.4520268206366634E-2</v>
      </c>
      <c r="R25" s="17">
        <f t="shared" si="5"/>
        <v>3.4624362334420332E-3</v>
      </c>
      <c r="S25" s="17">
        <f t="shared" si="5"/>
        <v>4.1403247117786868E-2</v>
      </c>
      <c r="T25" s="17">
        <f t="shared" si="5"/>
        <v>5.9151246463489474E-2</v>
      </c>
      <c r="U25" s="17">
        <f t="shared" si="5"/>
        <v>-4.1423166499990491E-2</v>
      </c>
      <c r="V25" s="17">
        <f t="shared" si="5"/>
        <v>1.7035353257584096E-2</v>
      </c>
      <c r="W25" s="17">
        <f t="shared" si="5"/>
        <v>-1.2213507730802382E-2</v>
      </c>
      <c r="X25" s="17">
        <f t="shared" si="5"/>
        <v>3.8757196279101888E-2</v>
      </c>
      <c r="Y25" s="17">
        <f t="shared" si="5"/>
        <v>-2.046669583813113E-2</v>
      </c>
      <c r="Z25" s="17">
        <f t="shared" si="5"/>
        <v>-4.4126773024601145E-3</v>
      </c>
      <c r="AA25" s="17">
        <f t="shared" si="5"/>
        <v>-1.5817640862888682E-2</v>
      </c>
      <c r="AB25" s="17">
        <f t="shared" si="5"/>
        <v>-8.241190699119523E-2</v>
      </c>
      <c r="AC25" s="17">
        <f t="shared" si="5"/>
        <v>-5.2955525174440292E-2</v>
      </c>
      <c r="AD25" s="17">
        <f t="shared" si="5"/>
        <v>-2.4305163991887907E-3</v>
      </c>
      <c r="AE25" s="17">
        <f t="shared" si="5"/>
        <v>2.5293947808690879E-2</v>
      </c>
      <c r="AF25" s="17">
        <f t="shared" si="5"/>
        <v>-1.1087383956932973E-2</v>
      </c>
      <c r="AG25" s="17">
        <f t="shared" si="5"/>
        <v>-8.1581541504939459E-2</v>
      </c>
      <c r="AH25" s="22">
        <f t="shared" si="5"/>
        <v>-6.8496370819739749E-2</v>
      </c>
      <c r="AI25" s="23">
        <f t="shared" si="5"/>
        <v>5.8216219711565632E-2</v>
      </c>
      <c r="AJ25" s="23">
        <f t="shared" si="5"/>
        <v>-8.3502440541545056E-2</v>
      </c>
      <c r="AK25" s="23">
        <f t="shared" si="5"/>
        <v>-0.151353384146339</v>
      </c>
      <c r="AL25" s="23">
        <f t="shared" si="5"/>
        <v>-4.2556301090297365E-2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4.2260000000000006E-2</v>
      </c>
      <c r="E29" s="10">
        <f t="shared" si="6"/>
        <v>4.4382200000000004E-2</v>
      </c>
      <c r="F29" s="10">
        <f t="shared" si="6"/>
        <v>3.9892999999999998E-2</v>
      </c>
      <c r="G29" s="10">
        <f t="shared" si="6"/>
        <v>3.7864200000000001E-2</v>
      </c>
      <c r="H29" s="10">
        <f t="shared" si="6"/>
        <v>2.2606999999999999E-2</v>
      </c>
      <c r="I29" s="10">
        <f t="shared" si="6"/>
        <v>3.5249000000000003E-2</v>
      </c>
      <c r="J29" s="10">
        <f t="shared" si="6"/>
        <v>2.4045E-2</v>
      </c>
      <c r="K29" s="10">
        <f t="shared" si="6"/>
        <v>2.222E-2</v>
      </c>
      <c r="L29" s="10">
        <f t="shared" si="6"/>
        <v>2.9448999999999999E-2</v>
      </c>
      <c r="M29" s="10">
        <f t="shared" si="6"/>
        <v>2.5203E-2</v>
      </c>
      <c r="N29" s="10">
        <f t="shared" si="6"/>
        <v>3.8574999999999998E-2</v>
      </c>
      <c r="O29" s="10">
        <f t="shared" si="6"/>
        <v>6.0665999999999998E-2</v>
      </c>
      <c r="P29" s="10">
        <f t="shared" si="6"/>
        <v>7.4756000000000003E-2</v>
      </c>
      <c r="Q29" s="10">
        <f t="shared" si="6"/>
        <v>9.4280000000000003E-2</v>
      </c>
      <c r="R29" s="10">
        <f t="shared" si="6"/>
        <v>0.11058799999999999</v>
      </c>
      <c r="S29" s="10">
        <f t="shared" si="6"/>
        <v>0.10624599999999999</v>
      </c>
      <c r="T29" s="10">
        <f t="shared" si="6"/>
        <v>0.112468</v>
      </c>
      <c r="U29" s="10">
        <f t="shared" si="6"/>
        <v>0.108623</v>
      </c>
      <c r="V29" s="10">
        <f t="shared" si="6"/>
        <v>0.11916</v>
      </c>
      <c r="W29" s="10">
        <f t="shared" si="6"/>
        <v>0.13552900000000001</v>
      </c>
      <c r="X29" s="10">
        <f t="shared" si="6"/>
        <v>0.13367099999999998</v>
      </c>
      <c r="Y29" s="10">
        <f t="shared" si="6"/>
        <v>0.12695500000000001</v>
      </c>
      <c r="Z29" s="10">
        <f t="shared" si="6"/>
        <v>0.171433</v>
      </c>
      <c r="AA29" s="10">
        <f t="shared" si="6"/>
        <v>0.20211200000000001</v>
      </c>
      <c r="AB29" s="10">
        <f t="shared" si="6"/>
        <v>0.234731</v>
      </c>
      <c r="AC29" s="10">
        <f t="shared" si="6"/>
        <v>0.32230400000000003</v>
      </c>
      <c r="AD29" s="10">
        <f t="shared" si="6"/>
        <v>0.34078599999999998</v>
      </c>
      <c r="AE29" s="10">
        <f t="shared" si="6"/>
        <v>0.41055999999999998</v>
      </c>
      <c r="AF29" s="10">
        <f t="shared" si="6"/>
        <v>0.38811400000000001</v>
      </c>
      <c r="AG29" s="10">
        <f t="shared" si="6"/>
        <v>0.38486100000000001</v>
      </c>
      <c r="AH29" s="10">
        <f t="shared" si="6"/>
        <v>0.38165899999999997</v>
      </c>
      <c r="AI29" s="27">
        <f t="shared" si="6"/>
        <v>0.47100200000000003</v>
      </c>
      <c r="AJ29" s="27">
        <f t="shared" si="6"/>
        <v>0.38954500000000003</v>
      </c>
      <c r="AK29" s="27">
        <f t="shared" si="6"/>
        <v>0.38990900000000001</v>
      </c>
      <c r="AL29" s="27">
        <f t="shared" si="6"/>
        <v>0.33205499999999999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5.0217699952673861E-2</v>
      </c>
      <c r="F30" s="15">
        <f t="shared" si="7"/>
        <v>-5.6010411736867195E-2</v>
      </c>
      <c r="G30" s="15">
        <f t="shared" si="7"/>
        <v>-0.10401798390913404</v>
      </c>
      <c r="H30" s="15">
        <f t="shared" si="7"/>
        <v>-0.46504969238050176</v>
      </c>
      <c r="I30" s="15">
        <f t="shared" si="7"/>
        <v>-0.16590156176053011</v>
      </c>
      <c r="J30" s="15">
        <f t="shared" si="7"/>
        <v>-0.43102224325603417</v>
      </c>
      <c r="K30" s="15">
        <f t="shared" si="7"/>
        <v>-0.47420728821580699</v>
      </c>
      <c r="L30" s="15">
        <f t="shared" si="7"/>
        <v>-0.30314718409843833</v>
      </c>
      <c r="M30" s="15">
        <f t="shared" si="7"/>
        <v>-0.40362044486512078</v>
      </c>
      <c r="N30" s="15">
        <f t="shared" si="7"/>
        <v>-8.7198296261240107E-2</v>
      </c>
      <c r="O30" s="15">
        <f t="shared" si="7"/>
        <v>0.43554188357785112</v>
      </c>
      <c r="P30" s="15">
        <f t="shared" si="7"/>
        <v>0.76895409370563161</v>
      </c>
      <c r="Q30" s="15">
        <f t="shared" si="7"/>
        <v>1.2309512541410315</v>
      </c>
      <c r="R30" s="15">
        <f t="shared" si="7"/>
        <v>1.6168480832938943</v>
      </c>
      <c r="S30" s="20">
        <f t="shared" si="7"/>
        <v>1.5141031708471362</v>
      </c>
      <c r="T30" s="15">
        <f t="shared" si="7"/>
        <v>1.661334595362044</v>
      </c>
      <c r="U30" s="15">
        <f t="shared" si="7"/>
        <v>1.5703502129673446</v>
      </c>
      <c r="V30" s="15">
        <f t="shared" si="7"/>
        <v>1.8196876478939892</v>
      </c>
      <c r="W30" s="15">
        <f t="shared" si="7"/>
        <v>2.207027922385234</v>
      </c>
      <c r="X30" s="15">
        <f t="shared" si="7"/>
        <v>2.1630619971604346</v>
      </c>
      <c r="Y30" s="15">
        <f t="shared" si="7"/>
        <v>2.0041410317084711</v>
      </c>
      <c r="Z30" s="15">
        <f t="shared" si="7"/>
        <v>3.0566256507335532</v>
      </c>
      <c r="AA30" s="15">
        <f t="shared" si="7"/>
        <v>3.7825840037860856</v>
      </c>
      <c r="AB30" s="15">
        <f t="shared" si="7"/>
        <v>4.5544486512068145</v>
      </c>
      <c r="AC30" s="15">
        <f t="shared" si="7"/>
        <v>6.6266919072408887</v>
      </c>
      <c r="AD30" s="15">
        <f t="shared" si="7"/>
        <v>7.0640321817321325</v>
      </c>
      <c r="AE30" s="15">
        <f t="shared" si="7"/>
        <v>8.7150970184571683</v>
      </c>
      <c r="AF30" s="15">
        <f t="shared" si="7"/>
        <v>8.1839564600094636</v>
      </c>
      <c r="AG30" s="15">
        <f t="shared" si="7"/>
        <v>8.1069805963085653</v>
      </c>
      <c r="AH30" s="15">
        <f t="shared" si="7"/>
        <v>8.0312115475627053</v>
      </c>
      <c r="AI30" s="21">
        <f t="shared" si="7"/>
        <v>10.145338381448177</v>
      </c>
      <c r="AJ30" s="21">
        <f t="shared" si="7"/>
        <v>8.2178182678655922</v>
      </c>
      <c r="AK30" s="21">
        <f t="shared" si="7"/>
        <v>8.2264316138192122</v>
      </c>
      <c r="AL30" s="21">
        <f t="shared" si="7"/>
        <v>6.8574301940369127</v>
      </c>
    </row>
    <row r="31" spans="1:38" x14ac:dyDescent="0.4">
      <c r="A31" s="16" t="s">
        <v>27</v>
      </c>
      <c r="D31" s="10"/>
      <c r="E31" s="17">
        <f t="shared" ref="E31:AL31" si="8">(E29-D29)/D29</f>
        <v>5.0217699952673861E-2</v>
      </c>
      <c r="F31" s="17">
        <f t="shared" si="8"/>
        <v>-0.10114865869650458</v>
      </c>
      <c r="G31" s="17">
        <f t="shared" si="8"/>
        <v>-5.0856039906750493E-2</v>
      </c>
      <c r="H31" s="17">
        <f t="shared" si="8"/>
        <v>-0.40294526227940908</v>
      </c>
      <c r="I31" s="17">
        <f t="shared" si="8"/>
        <v>0.55920732516477223</v>
      </c>
      <c r="J31" s="17">
        <f t="shared" si="8"/>
        <v>-0.31785298873726919</v>
      </c>
      <c r="K31" s="17">
        <f t="shared" si="8"/>
        <v>-7.5899355375337915E-2</v>
      </c>
      <c r="L31" s="17">
        <f t="shared" si="8"/>
        <v>0.32533753375337532</v>
      </c>
      <c r="M31" s="17">
        <f t="shared" si="8"/>
        <v>-0.14418146626371015</v>
      </c>
      <c r="N31" s="17">
        <f t="shared" si="8"/>
        <v>0.53057175733047646</v>
      </c>
      <c r="O31" s="17">
        <f t="shared" si="8"/>
        <v>0.57267660401814646</v>
      </c>
      <c r="P31" s="17">
        <f t="shared" si="8"/>
        <v>0.2322552995087859</v>
      </c>
      <c r="Q31" s="17">
        <f t="shared" si="8"/>
        <v>0.26116967199957192</v>
      </c>
      <c r="R31" s="17">
        <f t="shared" si="8"/>
        <v>0.17297411964361464</v>
      </c>
      <c r="S31" s="17">
        <f t="shared" si="8"/>
        <v>-3.9262849495424447E-2</v>
      </c>
      <c r="T31" s="17">
        <f t="shared" si="8"/>
        <v>5.856220469476503E-2</v>
      </c>
      <c r="U31" s="17">
        <f t="shared" si="8"/>
        <v>-3.4187502222854514E-2</v>
      </c>
      <c r="V31" s="17">
        <f t="shared" si="8"/>
        <v>9.7005238301280619E-2</v>
      </c>
      <c r="W31" s="17">
        <f t="shared" si="8"/>
        <v>0.1373699227928836</v>
      </c>
      <c r="X31" s="17">
        <f t="shared" si="8"/>
        <v>-1.3709243040235124E-2</v>
      </c>
      <c r="Y31" s="17">
        <f t="shared" si="8"/>
        <v>-5.0242760209768554E-2</v>
      </c>
      <c r="Z31" s="17">
        <f t="shared" si="8"/>
        <v>0.35034461029498631</v>
      </c>
      <c r="AA31" s="17">
        <f t="shared" si="8"/>
        <v>0.17895621029790071</v>
      </c>
      <c r="AB31" s="17">
        <f t="shared" si="8"/>
        <v>0.16139071405953123</v>
      </c>
      <c r="AC31" s="17">
        <f t="shared" si="8"/>
        <v>0.37307811920879663</v>
      </c>
      <c r="AD31" s="17">
        <f t="shared" si="8"/>
        <v>5.7343377680698783E-2</v>
      </c>
      <c r="AE31" s="17">
        <f t="shared" si="8"/>
        <v>0.20474432635143464</v>
      </c>
      <c r="AF31" s="17">
        <f t="shared" si="8"/>
        <v>-5.4671667965705301E-2</v>
      </c>
      <c r="AG31" s="17">
        <f t="shared" si="8"/>
        <v>-8.3815579958465957E-3</v>
      </c>
      <c r="AH31" s="22">
        <f t="shared" si="8"/>
        <v>-8.3198869202128507E-3</v>
      </c>
      <c r="AI31" s="23">
        <f t="shared" si="8"/>
        <v>0.2340911651500425</v>
      </c>
      <c r="AJ31" s="23">
        <f t="shared" si="8"/>
        <v>-0.17294406393178796</v>
      </c>
      <c r="AK31" s="23">
        <f t="shared" si="8"/>
        <v>9.3442349407635945E-4</v>
      </c>
      <c r="AL31" s="23">
        <f t="shared" si="8"/>
        <v>-0.14837821132623258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4.2111000000000003E-2</v>
      </c>
      <c r="E33" s="2">
        <v>4.4283000000000003E-2</v>
      </c>
      <c r="F33" s="2">
        <v>3.9843999999999997E-2</v>
      </c>
      <c r="G33" s="2">
        <v>3.7765E-2</v>
      </c>
      <c r="H33" s="2">
        <v>2.2606999999999999E-2</v>
      </c>
      <c r="I33" s="2">
        <v>1.8818999999999999E-2</v>
      </c>
      <c r="J33" s="2">
        <v>1.8925000000000001E-2</v>
      </c>
      <c r="K33" s="2">
        <v>2.0820999999999999E-2</v>
      </c>
      <c r="L33" s="2">
        <v>2.4575E-2</v>
      </c>
      <c r="M33" s="2">
        <v>1.8943999999999999E-2</v>
      </c>
      <c r="N33" s="2">
        <v>3.2673000000000001E-2</v>
      </c>
      <c r="O33" s="2">
        <v>5.2892000000000002E-2</v>
      </c>
      <c r="P33" s="2">
        <v>7.2788000000000005E-2</v>
      </c>
      <c r="Q33" s="2">
        <v>8.7923000000000001E-2</v>
      </c>
      <c r="R33" s="2">
        <v>0.109581</v>
      </c>
      <c r="S33" s="2">
        <v>0.104377</v>
      </c>
      <c r="T33" s="2">
        <v>0.11108</v>
      </c>
      <c r="U33" s="2">
        <v>0.107989</v>
      </c>
      <c r="V33" s="2">
        <v>0.118965</v>
      </c>
      <c r="W33" s="2">
        <v>0.135158</v>
      </c>
      <c r="X33" s="2">
        <v>0.13315099999999999</v>
      </c>
      <c r="Y33" s="2">
        <v>0.12488200000000001</v>
      </c>
      <c r="Z33" s="2">
        <v>0.167849</v>
      </c>
      <c r="AA33" s="2">
        <v>0.19852800000000001</v>
      </c>
      <c r="AB33" s="2">
        <v>0.23359099999999999</v>
      </c>
      <c r="AC33" s="2">
        <v>0.32167600000000002</v>
      </c>
      <c r="AD33" s="2">
        <v>0.34041399999999999</v>
      </c>
      <c r="AE33" s="2">
        <v>0.41022799999999998</v>
      </c>
      <c r="AF33" s="2">
        <v>0.387903</v>
      </c>
      <c r="AG33" s="2">
        <v>0.38428600000000002</v>
      </c>
      <c r="AH33" s="2">
        <v>0.381324</v>
      </c>
      <c r="AI33" s="28">
        <v>0.47006100000000001</v>
      </c>
      <c r="AJ33" s="2">
        <v>0.38917600000000002</v>
      </c>
      <c r="AK33" s="2">
        <v>0.38939699999999999</v>
      </c>
      <c r="AL33" s="2">
        <v>0.33193</v>
      </c>
    </row>
    <row r="34" spans="1:38" x14ac:dyDescent="0.4">
      <c r="A34" s="2" t="s">
        <v>41</v>
      </c>
      <c r="B34" s="2" t="s">
        <v>42</v>
      </c>
      <c r="D34" s="29">
        <v>1.4899999999999999E-4</v>
      </c>
      <c r="E34" s="29">
        <v>9.9199999999999999E-5</v>
      </c>
      <c r="F34" s="29">
        <v>4.8999999999999998E-5</v>
      </c>
      <c r="G34" s="29">
        <v>9.9199999999999999E-5</v>
      </c>
      <c r="H34" s="42">
        <v>0</v>
      </c>
      <c r="I34" s="29">
        <v>1.643E-2</v>
      </c>
      <c r="J34" s="29">
        <v>5.1200000000000004E-3</v>
      </c>
      <c r="K34" s="29">
        <v>1.3990000000000001E-3</v>
      </c>
      <c r="L34" s="29">
        <v>4.8739999999999999E-3</v>
      </c>
      <c r="M34" s="29">
        <v>6.2589999999999998E-3</v>
      </c>
      <c r="N34" s="29">
        <v>5.9020000000000001E-3</v>
      </c>
      <c r="O34" s="29">
        <v>7.7739999999999997E-3</v>
      </c>
      <c r="P34" s="29">
        <v>1.9680000000000001E-3</v>
      </c>
      <c r="Q34" s="29">
        <v>6.3569999999999998E-3</v>
      </c>
      <c r="R34" s="29">
        <v>1.0070000000000001E-3</v>
      </c>
      <c r="S34" s="29">
        <v>1.869E-3</v>
      </c>
      <c r="T34" s="29">
        <v>1.3879999999999999E-3</v>
      </c>
      <c r="U34" s="29">
        <v>6.3400000000000001E-4</v>
      </c>
      <c r="V34" s="29">
        <v>1.95E-4</v>
      </c>
      <c r="W34" s="29">
        <v>3.7100000000000002E-4</v>
      </c>
      <c r="X34" s="29">
        <v>5.1999999999999995E-4</v>
      </c>
      <c r="Y34" s="29">
        <v>2.0730000000000002E-3</v>
      </c>
      <c r="Z34" s="29">
        <v>3.5839999999999999E-3</v>
      </c>
      <c r="AA34" s="29">
        <v>3.5839999999999999E-3</v>
      </c>
      <c r="AB34" s="29">
        <v>1.14E-3</v>
      </c>
      <c r="AC34" s="29">
        <v>6.2799999999999998E-4</v>
      </c>
      <c r="AD34" s="29">
        <v>3.7199999999999999E-4</v>
      </c>
      <c r="AE34" s="29">
        <v>3.3199999999999999E-4</v>
      </c>
      <c r="AF34" s="29">
        <v>2.1100000000000001E-4</v>
      </c>
      <c r="AG34" s="29">
        <v>5.7499999999999999E-4</v>
      </c>
      <c r="AH34" s="29">
        <v>3.3500000000000001E-4</v>
      </c>
      <c r="AI34" s="30">
        <v>9.41E-4</v>
      </c>
      <c r="AJ34" s="2">
        <v>3.6900000000000002E-4</v>
      </c>
      <c r="AK34" s="2">
        <v>5.1199999999999998E-4</v>
      </c>
      <c r="AL34" s="2">
        <v>1.25E-4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4.2400000000000001E-5</v>
      </c>
      <c r="E37" s="10">
        <f t="shared" si="9"/>
        <v>5.1999999999999997E-5</v>
      </c>
      <c r="F37" s="10">
        <f t="shared" si="9"/>
        <v>3.04E-5</v>
      </c>
      <c r="G37" s="10">
        <f t="shared" si="9"/>
        <v>3.7400000000000001E-5</v>
      </c>
      <c r="H37" s="10">
        <f t="shared" si="9"/>
        <v>2.5599999999999999E-5</v>
      </c>
      <c r="I37" s="10">
        <f t="shared" si="9"/>
        <v>1.9700000000000001E-5</v>
      </c>
      <c r="J37" s="10">
        <f t="shared" si="9"/>
        <v>2.3300000000000001E-5</v>
      </c>
      <c r="K37" s="10">
        <f t="shared" si="9"/>
        <v>2.6999999999999999E-5</v>
      </c>
      <c r="L37" s="10">
        <f t="shared" si="9"/>
        <v>3.0800000000000003E-5</v>
      </c>
      <c r="M37" s="10">
        <f t="shared" si="9"/>
        <v>2.44E-5</v>
      </c>
      <c r="N37" s="10">
        <f t="shared" si="9"/>
        <v>2.7500000000000001E-5</v>
      </c>
      <c r="O37" s="10">
        <f t="shared" si="9"/>
        <v>3.5099999999999999E-5</v>
      </c>
      <c r="P37" s="10">
        <f t="shared" si="9"/>
        <v>3.6300000000000001E-5</v>
      </c>
      <c r="Q37" s="10">
        <f t="shared" si="9"/>
        <v>3.3800000000000002E-5</v>
      </c>
      <c r="R37" s="10">
        <f t="shared" si="9"/>
        <v>3.8500000000000001E-5</v>
      </c>
      <c r="S37" s="10">
        <f t="shared" si="9"/>
        <v>5.8100000000000003E-5</v>
      </c>
      <c r="T37" s="10">
        <f t="shared" si="9"/>
        <v>5.6499999999999998E-5</v>
      </c>
      <c r="U37" s="10">
        <f t="shared" si="9"/>
        <v>4.7800000000000003E-5</v>
      </c>
      <c r="V37" s="10">
        <f t="shared" si="9"/>
        <v>5.3699999999999997E-5</v>
      </c>
      <c r="W37" s="10">
        <f t="shared" si="9"/>
        <v>5.1100000000000002E-5</v>
      </c>
      <c r="X37" s="10">
        <f t="shared" si="9"/>
        <v>4.1699999999999997E-5</v>
      </c>
      <c r="Y37" s="10">
        <f t="shared" si="9"/>
        <v>4.07E-5</v>
      </c>
      <c r="Z37" s="10">
        <f t="shared" si="9"/>
        <v>3.54E-5</v>
      </c>
      <c r="AA37" s="10">
        <f t="shared" si="9"/>
        <v>3.2700000000000002E-5</v>
      </c>
      <c r="AB37" s="10">
        <f t="shared" si="9"/>
        <v>2.7900000000000001E-5</v>
      </c>
      <c r="AC37" s="10">
        <f t="shared" si="9"/>
        <v>3.2199999999999997E-5</v>
      </c>
      <c r="AD37" s="10">
        <f t="shared" si="9"/>
        <v>3.0000000000000001E-5</v>
      </c>
      <c r="AE37" s="10">
        <f t="shared" si="9"/>
        <v>2.73E-5</v>
      </c>
      <c r="AF37" s="10">
        <f t="shared" si="9"/>
        <v>2.5199999999999999E-5</v>
      </c>
      <c r="AG37" s="10">
        <f t="shared" si="9"/>
        <v>2.0599999999999999E-5</v>
      </c>
      <c r="AH37" s="10">
        <f t="shared" si="9"/>
        <v>2.1999999999999999E-5</v>
      </c>
      <c r="AI37" s="27">
        <f t="shared" si="9"/>
        <v>2.0000000000000002E-5</v>
      </c>
      <c r="AJ37" s="27">
        <f t="shared" si="9"/>
        <v>2.9200000000000002E-5</v>
      </c>
      <c r="AK37" s="27">
        <f t="shared" si="9"/>
        <v>2.73E-5</v>
      </c>
      <c r="AL37" s="27">
        <f t="shared" si="9"/>
        <v>2.69E-5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0.22641509433962254</v>
      </c>
      <c r="F38" s="15">
        <f t="shared" si="10"/>
        <v>-0.28301886792452829</v>
      </c>
      <c r="G38" s="15">
        <f t="shared" si="10"/>
        <v>-0.11792452830188678</v>
      </c>
      <c r="H38" s="15">
        <f t="shared" si="10"/>
        <v>-0.39622641509433965</v>
      </c>
      <c r="I38" s="15">
        <f t="shared" si="10"/>
        <v>-0.535377358490566</v>
      </c>
      <c r="J38" s="15">
        <f t="shared" si="10"/>
        <v>-0.45047169811320753</v>
      </c>
      <c r="K38" s="15">
        <f t="shared" si="10"/>
        <v>-0.36320754716981135</v>
      </c>
      <c r="L38" s="15">
        <f t="shared" si="10"/>
        <v>-0.2735849056603773</v>
      </c>
      <c r="M38" s="15">
        <f t="shared" si="10"/>
        <v>-0.42452830188679247</v>
      </c>
      <c r="N38" s="15">
        <f t="shared" si="10"/>
        <v>-0.35141509433962265</v>
      </c>
      <c r="O38" s="15">
        <f t="shared" si="10"/>
        <v>-0.17216981132075473</v>
      </c>
      <c r="P38" s="15">
        <f t="shared" si="10"/>
        <v>-0.14386792452830185</v>
      </c>
      <c r="Q38" s="15">
        <f t="shared" si="10"/>
        <v>-0.20283018867924527</v>
      </c>
      <c r="R38" s="15">
        <f t="shared" si="10"/>
        <v>-9.1981132075471692E-2</v>
      </c>
      <c r="S38" s="20">
        <f t="shared" si="10"/>
        <v>0.37028301886792458</v>
      </c>
      <c r="T38" s="15">
        <f t="shared" si="10"/>
        <v>0.33254716981132071</v>
      </c>
      <c r="U38" s="15">
        <f t="shared" si="10"/>
        <v>0.12735849056603779</v>
      </c>
      <c r="V38" s="15">
        <f t="shared" si="10"/>
        <v>0.26650943396226406</v>
      </c>
      <c r="W38" s="15">
        <f t="shared" si="10"/>
        <v>0.20518867924528306</v>
      </c>
      <c r="X38" s="15">
        <f t="shared" si="10"/>
        <v>-1.6509433962264234E-2</v>
      </c>
      <c r="Y38" s="15">
        <f t="shared" si="10"/>
        <v>-4.0094339622641521E-2</v>
      </c>
      <c r="Z38" s="15">
        <f t="shared" si="10"/>
        <v>-0.16509433962264153</v>
      </c>
      <c r="AA38" s="15">
        <f t="shared" si="10"/>
        <v>-0.22877358490566035</v>
      </c>
      <c r="AB38" s="15">
        <f t="shared" si="10"/>
        <v>-0.34198113207547171</v>
      </c>
      <c r="AC38" s="15">
        <f t="shared" si="10"/>
        <v>-0.24056603773584914</v>
      </c>
      <c r="AD38" s="15">
        <f t="shared" si="10"/>
        <v>-0.29245283018867924</v>
      </c>
      <c r="AE38" s="15">
        <f t="shared" si="10"/>
        <v>-0.35613207547169812</v>
      </c>
      <c r="AF38" s="15">
        <f t="shared" si="10"/>
        <v>-0.40566037735849059</v>
      </c>
      <c r="AG38" s="15">
        <f t="shared" si="10"/>
        <v>-0.51415094339622647</v>
      </c>
      <c r="AH38" s="15">
        <f t="shared" si="10"/>
        <v>-0.48113207547169812</v>
      </c>
      <c r="AI38" s="21">
        <f t="shared" si="10"/>
        <v>-0.52830188679245282</v>
      </c>
      <c r="AJ38" s="21">
        <f t="shared" si="10"/>
        <v>-0.31132075471698112</v>
      </c>
      <c r="AK38" s="21">
        <f t="shared" si="10"/>
        <v>-0.35613207547169812</v>
      </c>
      <c r="AL38" s="21">
        <f t="shared" si="10"/>
        <v>-0.36556603773584906</v>
      </c>
    </row>
    <row r="39" spans="1:38" x14ac:dyDescent="0.4">
      <c r="A39" s="16" t="s">
        <v>27</v>
      </c>
      <c r="D39" s="10"/>
      <c r="E39" s="17">
        <f t="shared" ref="E39:AL39" si="11">(E37-D37)/D37</f>
        <v>0.22641509433962254</v>
      </c>
      <c r="F39" s="17">
        <f t="shared" si="11"/>
        <v>-0.41538461538461535</v>
      </c>
      <c r="G39" s="17">
        <f t="shared" si="11"/>
        <v>0.23026315789473686</v>
      </c>
      <c r="H39" s="17">
        <f t="shared" si="11"/>
        <v>-0.31550802139037437</v>
      </c>
      <c r="I39" s="17">
        <f t="shared" si="11"/>
        <v>-0.23046874999999992</v>
      </c>
      <c r="J39" s="17">
        <f t="shared" si="11"/>
        <v>0.182741116751269</v>
      </c>
      <c r="K39" s="17">
        <f t="shared" si="11"/>
        <v>0.15879828326180251</v>
      </c>
      <c r="L39" s="17">
        <f t="shared" si="11"/>
        <v>0.14074074074074092</v>
      </c>
      <c r="M39" s="17">
        <f t="shared" si="11"/>
        <v>-0.20779220779220786</v>
      </c>
      <c r="N39" s="17">
        <f t="shared" si="11"/>
        <v>0.12704918032786888</v>
      </c>
      <c r="O39" s="17">
        <f t="shared" si="11"/>
        <v>0.27636363636363631</v>
      </c>
      <c r="P39" s="17">
        <f t="shared" si="11"/>
        <v>3.4188034188034247E-2</v>
      </c>
      <c r="Q39" s="17">
        <f t="shared" si="11"/>
        <v>-6.8870523415977949E-2</v>
      </c>
      <c r="R39" s="17">
        <f t="shared" si="11"/>
        <v>0.13905325443786978</v>
      </c>
      <c r="S39" s="17">
        <f t="shared" si="11"/>
        <v>0.50909090909090915</v>
      </c>
      <c r="T39" s="17">
        <f t="shared" si="11"/>
        <v>-2.7538726333907141E-2</v>
      </c>
      <c r="U39" s="17">
        <f t="shared" si="11"/>
        <v>-0.15398230088495565</v>
      </c>
      <c r="V39" s="17">
        <f t="shared" si="11"/>
        <v>0.12343096234309611</v>
      </c>
      <c r="W39" s="17">
        <f t="shared" si="11"/>
        <v>-4.8417132216014812E-2</v>
      </c>
      <c r="X39" s="17">
        <f t="shared" si="11"/>
        <v>-0.18395303326810186</v>
      </c>
      <c r="Y39" s="17">
        <f t="shared" si="11"/>
        <v>-2.3980815347721757E-2</v>
      </c>
      <c r="Z39" s="17">
        <f t="shared" si="11"/>
        <v>-0.13022113022113022</v>
      </c>
      <c r="AA39" s="17">
        <f t="shared" si="11"/>
        <v>-7.6271186440677902E-2</v>
      </c>
      <c r="AB39" s="17">
        <f t="shared" si="11"/>
        <v>-0.14678899082568811</v>
      </c>
      <c r="AC39" s="17">
        <f t="shared" si="11"/>
        <v>0.154121863799283</v>
      </c>
      <c r="AD39" s="17">
        <f t="shared" si="11"/>
        <v>-6.8322981366459506E-2</v>
      </c>
      <c r="AE39" s="17">
        <f t="shared" si="11"/>
        <v>-9.0000000000000038E-2</v>
      </c>
      <c r="AF39" s="17">
        <f t="shared" si="11"/>
        <v>-7.6923076923076927E-2</v>
      </c>
      <c r="AG39" s="17">
        <f t="shared" si="11"/>
        <v>-0.18253968253968256</v>
      </c>
      <c r="AH39" s="22">
        <f t="shared" si="11"/>
        <v>6.7961165048543701E-2</v>
      </c>
      <c r="AI39" s="23">
        <f t="shared" si="11"/>
        <v>-9.0909090909090814E-2</v>
      </c>
      <c r="AJ39" s="23">
        <f t="shared" si="11"/>
        <v>0.45999999999999996</v>
      </c>
      <c r="AK39" s="23">
        <f t="shared" si="11"/>
        <v>-6.5068493150684997E-2</v>
      </c>
      <c r="AL39" s="23">
        <f t="shared" si="11"/>
        <v>-1.4652014652014636E-2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9">
        <v>4.2400000000000001E-5</v>
      </c>
      <c r="E41" s="39">
        <v>5.1999999999999997E-5</v>
      </c>
      <c r="F41" s="39">
        <v>3.04E-5</v>
      </c>
      <c r="G41" s="39">
        <v>3.7400000000000001E-5</v>
      </c>
      <c r="H41" s="39">
        <v>2.5599999999999999E-5</v>
      </c>
      <c r="I41" s="39">
        <v>1.9700000000000001E-5</v>
      </c>
      <c r="J41" s="39">
        <v>2.3300000000000001E-5</v>
      </c>
      <c r="K41" s="39">
        <v>2.6999999999999999E-5</v>
      </c>
      <c r="L41" s="39">
        <v>3.0800000000000003E-5</v>
      </c>
      <c r="M41" s="39">
        <v>2.44E-5</v>
      </c>
      <c r="N41" s="39">
        <v>2.7500000000000001E-5</v>
      </c>
      <c r="O41" s="39">
        <v>3.5099999999999999E-5</v>
      </c>
      <c r="P41" s="39">
        <v>3.6300000000000001E-5</v>
      </c>
      <c r="Q41" s="39">
        <v>3.3800000000000002E-5</v>
      </c>
      <c r="R41" s="39">
        <v>3.8500000000000001E-5</v>
      </c>
      <c r="S41" s="39">
        <v>5.8100000000000003E-5</v>
      </c>
      <c r="T41" s="39">
        <v>5.6499999999999998E-5</v>
      </c>
      <c r="U41" s="39">
        <v>4.7800000000000003E-5</v>
      </c>
      <c r="V41" s="39">
        <v>5.3699999999999997E-5</v>
      </c>
      <c r="W41" s="39">
        <v>5.1100000000000002E-5</v>
      </c>
      <c r="X41" s="39">
        <v>4.1699999999999997E-5</v>
      </c>
      <c r="Y41" s="39">
        <v>4.07E-5</v>
      </c>
      <c r="Z41" s="39">
        <v>3.54E-5</v>
      </c>
      <c r="AA41" s="39">
        <v>3.2700000000000002E-5</v>
      </c>
      <c r="AB41" s="39">
        <v>2.7900000000000001E-5</v>
      </c>
      <c r="AC41" s="39">
        <v>3.2199999999999997E-5</v>
      </c>
      <c r="AD41" s="39">
        <v>3.0000000000000001E-5</v>
      </c>
      <c r="AE41" s="39">
        <v>2.73E-5</v>
      </c>
      <c r="AF41" s="39">
        <v>2.5199999999999999E-5</v>
      </c>
      <c r="AG41" s="39">
        <v>2.0599999999999999E-5</v>
      </c>
      <c r="AH41" s="39">
        <v>2.1999999999999999E-5</v>
      </c>
      <c r="AI41" s="55">
        <v>2.0000000000000002E-5</v>
      </c>
      <c r="AJ41" s="39">
        <v>2.9200000000000002E-5</v>
      </c>
      <c r="AK41" s="39">
        <v>2.73E-5</v>
      </c>
      <c r="AL41" s="39">
        <v>2.69E-5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3.7376607520000001E-2</v>
      </c>
      <c r="E44" s="10">
        <f t="shared" si="12"/>
        <v>4.9262399999999998E-2</v>
      </c>
      <c r="F44" s="10">
        <f t="shared" si="12"/>
        <v>5.2298230000000001E-2</v>
      </c>
      <c r="G44" s="10">
        <f t="shared" si="12"/>
        <v>4.6725420000000004E-2</v>
      </c>
      <c r="H44" s="10">
        <f t="shared" si="12"/>
        <v>5.201182E-2</v>
      </c>
      <c r="I44" s="10">
        <f t="shared" si="12"/>
        <v>3.4925209999999998E-2</v>
      </c>
      <c r="J44" s="10">
        <f t="shared" si="12"/>
        <v>4.2338010000000002E-2</v>
      </c>
      <c r="K44" s="10">
        <f t="shared" si="12"/>
        <v>4.72384E-2</v>
      </c>
      <c r="L44" s="10">
        <f t="shared" si="12"/>
        <v>3.6166790000000004E-2</v>
      </c>
      <c r="M44" s="10">
        <f t="shared" si="12"/>
        <v>3.3224789999999997E-2</v>
      </c>
      <c r="N44" s="10">
        <f t="shared" si="12"/>
        <v>2.93303E-2</v>
      </c>
      <c r="O44" s="10">
        <f t="shared" si="12"/>
        <v>3.6564300000000001E-2</v>
      </c>
      <c r="P44" s="10">
        <f t="shared" si="12"/>
        <v>5.9192800000000004E-2</v>
      </c>
      <c r="Q44" s="10">
        <f t="shared" si="12"/>
        <v>7.2677400000000003E-2</v>
      </c>
      <c r="R44" s="10">
        <f t="shared" si="12"/>
        <v>7.5296135E-2</v>
      </c>
      <c r="S44" s="10">
        <f t="shared" si="12"/>
        <v>7.7975810000000007E-2</v>
      </c>
      <c r="T44" s="10">
        <f t="shared" si="12"/>
        <v>7.4499700000000002E-2</v>
      </c>
      <c r="U44" s="10">
        <f t="shared" si="12"/>
        <v>7.3028490000000001E-2</v>
      </c>
      <c r="V44" s="10">
        <f t="shared" si="12"/>
        <v>6.5765999999999991E-2</v>
      </c>
      <c r="W44" s="10">
        <f t="shared" si="12"/>
        <v>4.9782E-2</v>
      </c>
      <c r="X44" s="10">
        <f t="shared" si="12"/>
        <v>5.8075704999999998E-2</v>
      </c>
      <c r="Y44" s="10">
        <f t="shared" si="12"/>
        <v>6.4325999999999994E-2</v>
      </c>
      <c r="Z44" s="10">
        <f t="shared" si="12"/>
        <v>7.1482999999999991E-2</v>
      </c>
      <c r="AA44" s="10">
        <f t="shared" si="12"/>
        <v>6.9758000000000001E-2</v>
      </c>
      <c r="AB44" s="10">
        <f t="shared" si="12"/>
        <v>6.7935999999999996E-2</v>
      </c>
      <c r="AC44" s="10">
        <f t="shared" si="12"/>
        <v>6.8830000000000002E-2</v>
      </c>
      <c r="AD44" s="10">
        <f t="shared" si="12"/>
        <v>7.4970000000000009E-2</v>
      </c>
      <c r="AE44" s="10">
        <f t="shared" si="12"/>
        <v>7.7041999999999999E-2</v>
      </c>
      <c r="AF44" s="10">
        <f t="shared" si="12"/>
        <v>8.210400000000001E-2</v>
      </c>
      <c r="AG44" s="10">
        <f t="shared" si="12"/>
        <v>8.0711000000000005E-2</v>
      </c>
      <c r="AH44" s="10">
        <f t="shared" si="12"/>
        <v>8.9652000000000009E-2</v>
      </c>
      <c r="AI44" s="27">
        <f t="shared" si="12"/>
        <v>7.6641000000000001E-2</v>
      </c>
      <c r="AJ44" s="27">
        <f t="shared" si="12"/>
        <v>7.1305000000000007E-2</v>
      </c>
      <c r="AK44" s="27">
        <f t="shared" si="12"/>
        <v>6.8278000000000005E-2</v>
      </c>
      <c r="AL44" s="27">
        <f t="shared" si="12"/>
        <v>6.991399999999999E-2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0.31800083711824251</v>
      </c>
      <c r="F45" s="15">
        <f t="shared" si="13"/>
        <v>0.39922356441834722</v>
      </c>
      <c r="G45" s="15">
        <f t="shared" si="13"/>
        <v>0.25012469296464396</v>
      </c>
      <c r="H45" s="15">
        <f t="shared" si="13"/>
        <v>0.39156075018763498</v>
      </c>
      <c r="I45" s="15">
        <f t="shared" si="13"/>
        <v>-6.5586410395546843E-2</v>
      </c>
      <c r="J45" s="15">
        <f t="shared" si="13"/>
        <v>0.13274084538959788</v>
      </c>
      <c r="K45" s="15">
        <f t="shared" si="13"/>
        <v>0.2638493200519339</v>
      </c>
      <c r="L45" s="15">
        <f t="shared" si="13"/>
        <v>-3.2368307352469865E-2</v>
      </c>
      <c r="M45" s="15">
        <f t="shared" si="13"/>
        <v>-0.11108064095379418</v>
      </c>
      <c r="N45" s="15">
        <f t="shared" si="13"/>
        <v>-0.21527656076583379</v>
      </c>
      <c r="O45" s="15">
        <f t="shared" si="13"/>
        <v>-2.173304571757452E-2</v>
      </c>
      <c r="P45" s="15">
        <f t="shared" si="13"/>
        <v>0.58368573093013565</v>
      </c>
      <c r="Q45" s="15">
        <f t="shared" si="13"/>
        <v>0.94446218697378459</v>
      </c>
      <c r="R45" s="15">
        <f t="shared" si="13"/>
        <v>1.0145256617982112</v>
      </c>
      <c r="S45" s="20">
        <f t="shared" si="13"/>
        <v>1.0862195681690912</v>
      </c>
      <c r="T45" s="15">
        <f t="shared" si="13"/>
        <v>0.99321728062493786</v>
      </c>
      <c r="U45" s="15">
        <f t="shared" si="13"/>
        <v>0.95385549533683311</v>
      </c>
      <c r="V45" s="15">
        <f t="shared" si="13"/>
        <v>0.75954973882552057</v>
      </c>
      <c r="W45" s="15">
        <f t="shared" si="13"/>
        <v>0.33190258033348657</v>
      </c>
      <c r="X45" s="15">
        <f t="shared" si="13"/>
        <v>0.55379818697895555</v>
      </c>
      <c r="Y45" s="15">
        <f t="shared" si="13"/>
        <v>0.72102296779020225</v>
      </c>
      <c r="Z45" s="15">
        <f t="shared" si="13"/>
        <v>0.91250637077615626</v>
      </c>
      <c r="AA45" s="15">
        <f t="shared" si="13"/>
        <v>0.86635450964009797</v>
      </c>
      <c r="AB45" s="15">
        <f t="shared" si="13"/>
        <v>0.81760744239957694</v>
      </c>
      <c r="AC45" s="15">
        <f t="shared" si="13"/>
        <v>0.841526146084004</v>
      </c>
      <c r="AD45" s="15">
        <f t="shared" si="13"/>
        <v>1.0058000170262646</v>
      </c>
      <c r="AE45" s="15">
        <f t="shared" si="13"/>
        <v>1.0612357597937503</v>
      </c>
      <c r="AF45" s="15">
        <f t="shared" si="13"/>
        <v>1.1966680618637378</v>
      </c>
      <c r="AG45" s="15">
        <f t="shared" si="13"/>
        <v>1.1593987618274888</v>
      </c>
      <c r="AH45" s="15">
        <f t="shared" si="13"/>
        <v>1.3986125533738651</v>
      </c>
      <c r="AI45" s="21">
        <f t="shared" si="13"/>
        <v>1.0505071242484985</v>
      </c>
      <c r="AJ45" s="21">
        <f t="shared" si="13"/>
        <v>0.90774403380095758</v>
      </c>
      <c r="AK45" s="21">
        <f t="shared" si="13"/>
        <v>0.82675755052046529</v>
      </c>
      <c r="AL45" s="21">
        <f t="shared" si="13"/>
        <v>0.87052824316892385</v>
      </c>
    </row>
    <row r="46" spans="1:38" x14ac:dyDescent="0.4">
      <c r="A46" s="16" t="s">
        <v>27</v>
      </c>
      <c r="D46" s="10"/>
      <c r="E46" s="17">
        <f t="shared" ref="E46:AL46" si="14">(E44-D44)/D44</f>
        <v>0.31800083711824251</v>
      </c>
      <c r="F46" s="17">
        <f t="shared" si="14"/>
        <v>6.1625702361232979E-2</v>
      </c>
      <c r="G46" s="17">
        <f t="shared" si="14"/>
        <v>-0.10655829078727898</v>
      </c>
      <c r="H46" s="17">
        <f t="shared" si="14"/>
        <v>0.11313755981219636</v>
      </c>
      <c r="I46" s="17">
        <f t="shared" si="14"/>
        <v>-0.3285139800914485</v>
      </c>
      <c r="J46" s="17">
        <f t="shared" si="14"/>
        <v>0.21224782900374842</v>
      </c>
      <c r="K46" s="17">
        <f t="shared" si="14"/>
        <v>0.11574445752173985</v>
      </c>
      <c r="L46" s="17">
        <f t="shared" si="14"/>
        <v>-0.23437732861400884</v>
      </c>
      <c r="M46" s="17">
        <f t="shared" si="14"/>
        <v>-8.1345344720944457E-2</v>
      </c>
      <c r="N46" s="17">
        <f t="shared" si="14"/>
        <v>-0.1172163917364112</v>
      </c>
      <c r="O46" s="17">
        <f t="shared" si="14"/>
        <v>0.24663914109299942</v>
      </c>
      <c r="P46" s="17">
        <f t="shared" si="14"/>
        <v>0.61886867791807865</v>
      </c>
      <c r="Q46" s="17">
        <f t="shared" si="14"/>
        <v>0.22780811179738072</v>
      </c>
      <c r="R46" s="17">
        <f t="shared" si="14"/>
        <v>3.6032315410292566E-2</v>
      </c>
      <c r="S46" s="17">
        <f t="shared" si="14"/>
        <v>3.5588480072715638E-2</v>
      </c>
      <c r="T46" s="17">
        <f t="shared" si="14"/>
        <v>-4.4579338130633132E-2</v>
      </c>
      <c r="U46" s="17">
        <f t="shared" si="14"/>
        <v>-1.9747864756502382E-2</v>
      </c>
      <c r="V46" s="17">
        <f t="shared" si="14"/>
        <v>-9.9447352670170366E-2</v>
      </c>
      <c r="W46" s="17">
        <f t="shared" si="14"/>
        <v>-0.24304351792719633</v>
      </c>
      <c r="X46" s="17">
        <f t="shared" si="14"/>
        <v>0.16660047808444817</v>
      </c>
      <c r="Y46" s="17">
        <f t="shared" si="14"/>
        <v>0.10762323074683289</v>
      </c>
      <c r="Z46" s="17">
        <f t="shared" si="14"/>
        <v>0.11126138730839781</v>
      </c>
      <c r="AA46" s="17">
        <f t="shared" si="14"/>
        <v>-2.413161171187542E-2</v>
      </c>
      <c r="AB46" s="17">
        <f t="shared" si="14"/>
        <v>-2.6118868086814476E-2</v>
      </c>
      <c r="AC46" s="17">
        <f t="shared" si="14"/>
        <v>1.3159444182760332E-2</v>
      </c>
      <c r="AD46" s="17">
        <f t="shared" si="14"/>
        <v>8.9205288391689758E-2</v>
      </c>
      <c r="AE46" s="17">
        <f t="shared" si="14"/>
        <v>2.7637721755368685E-2</v>
      </c>
      <c r="AF46" s="17">
        <f t="shared" si="14"/>
        <v>6.5704420965187957E-2</v>
      </c>
      <c r="AG46" s="17">
        <f t="shared" si="14"/>
        <v>-1.6966286660820486E-2</v>
      </c>
      <c r="AH46" s="22">
        <f t="shared" si="14"/>
        <v>0.11077796087274354</v>
      </c>
      <c r="AI46" s="23">
        <f t="shared" si="14"/>
        <v>-0.14512782760005363</v>
      </c>
      <c r="AJ46" s="23">
        <f t="shared" si="14"/>
        <v>-6.962330867290345E-2</v>
      </c>
      <c r="AK46" s="23">
        <f t="shared" si="14"/>
        <v>-4.2451440992917769E-2</v>
      </c>
      <c r="AL46" s="23">
        <f t="shared" si="14"/>
        <v>2.3960865871876513E-2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1.3200000000000001E-5</v>
      </c>
      <c r="E48" s="2">
        <v>1.7499999999999998E-5</v>
      </c>
      <c r="F48" s="2">
        <v>7.8299999999999996E-6</v>
      </c>
      <c r="G48" s="2">
        <v>5.4199999999999998E-6</v>
      </c>
      <c r="H48" s="2">
        <v>4.8199999999999996E-6</v>
      </c>
      <c r="I48" s="2">
        <v>4.2100000000000003E-6</v>
      </c>
      <c r="J48" s="2">
        <v>3.01E-6</v>
      </c>
      <c r="K48" s="2">
        <v>2.3999999999999999E-6</v>
      </c>
      <c r="L48" s="2">
        <v>1.79E-6</v>
      </c>
      <c r="M48" s="2">
        <v>1.79E-6</v>
      </c>
      <c r="N48" s="2">
        <v>4.8300000000000002E-5</v>
      </c>
      <c r="O48" s="2">
        <v>2.73E-5</v>
      </c>
      <c r="P48" s="2">
        <v>1.1800000000000001E-5</v>
      </c>
      <c r="Q48" s="2">
        <v>1.34E-5</v>
      </c>
      <c r="R48" s="2">
        <v>1.35E-7</v>
      </c>
      <c r="S48" s="2">
        <v>6.0399999999999998E-6</v>
      </c>
      <c r="T48" s="2">
        <v>3.9700000000000003E-5</v>
      </c>
      <c r="U48" s="2">
        <v>4.9899999999999997E-6</v>
      </c>
      <c r="V48" s="2">
        <v>0</v>
      </c>
      <c r="W48" s="2">
        <v>3.1999999999999999E-5</v>
      </c>
      <c r="X48" s="2">
        <v>7.0500000000000003E-7</v>
      </c>
      <c r="Y48" s="2">
        <v>0</v>
      </c>
      <c r="Z48" s="2">
        <v>0</v>
      </c>
      <c r="AA48" s="2">
        <v>0</v>
      </c>
      <c r="AB48" s="2">
        <v>0</v>
      </c>
      <c r="AC48" s="2">
        <v>1.0560000000000001E-3</v>
      </c>
      <c r="AD48" s="2">
        <v>1.8079999999999999E-3</v>
      </c>
      <c r="AE48" s="2">
        <v>9.7280000000000005E-3</v>
      </c>
      <c r="AF48" s="2">
        <v>7.3439999999999998E-3</v>
      </c>
      <c r="AG48" s="2">
        <v>7.2160000000000002E-3</v>
      </c>
      <c r="AH48" s="2">
        <v>7.1199999999999996E-3</v>
      </c>
      <c r="AI48" s="28">
        <v>7.2639999999999996E-3</v>
      </c>
      <c r="AJ48" s="2">
        <v>7.1529999999999996E-3</v>
      </c>
      <c r="AK48" s="2">
        <v>7.3920000000000001E-3</v>
      </c>
      <c r="AL48" s="2">
        <v>7.1199999999999996E-3</v>
      </c>
    </row>
    <row r="49" spans="1:38" x14ac:dyDescent="0.4">
      <c r="A49" s="2" t="s">
        <v>49</v>
      </c>
      <c r="B49" s="2" t="s">
        <v>50</v>
      </c>
      <c r="D49" s="2">
        <v>6.1199999999999997E-5</v>
      </c>
      <c r="E49" s="2">
        <v>8.0900000000000001E-5</v>
      </c>
      <c r="F49" s="2">
        <v>5.94E-5</v>
      </c>
      <c r="G49" s="2">
        <v>2.82E-3</v>
      </c>
      <c r="H49" s="2">
        <v>1.1124999999999999E-2</v>
      </c>
      <c r="I49" s="2">
        <v>8.3759999999999998E-3</v>
      </c>
      <c r="J49" s="2">
        <v>1.5275E-2</v>
      </c>
      <c r="K49" s="2">
        <v>2.1727E-2</v>
      </c>
      <c r="L49" s="2">
        <v>5.5620000000000001E-3</v>
      </c>
      <c r="M49" s="2">
        <v>5.5630000000000002E-3</v>
      </c>
      <c r="N49" s="2">
        <v>1.9419999999999999E-3</v>
      </c>
      <c r="O49" s="2">
        <v>4.86E-4</v>
      </c>
      <c r="P49" s="2">
        <v>4.08E-4</v>
      </c>
      <c r="Q49" s="2">
        <v>1.18E-4</v>
      </c>
      <c r="R49" s="2">
        <v>0</v>
      </c>
      <c r="S49" s="2">
        <v>5.7699999999999998E-6</v>
      </c>
      <c r="T49" s="2">
        <v>0</v>
      </c>
      <c r="U49" s="2">
        <v>1.5500000000000001E-5</v>
      </c>
      <c r="V49" s="2">
        <v>0</v>
      </c>
      <c r="W49" s="2">
        <v>1.3600000000000001E-3</v>
      </c>
      <c r="X49" s="2">
        <v>2.0479999999999999E-3</v>
      </c>
      <c r="Y49" s="2">
        <v>2.2399999999999998E-3</v>
      </c>
      <c r="Z49" s="2">
        <v>1.3760000000000001E-3</v>
      </c>
      <c r="AA49" s="2">
        <v>3.4719999999999998E-3</v>
      </c>
      <c r="AB49" s="2">
        <v>3.5040000000000002E-3</v>
      </c>
      <c r="AC49" s="2">
        <v>2.5760000000000002E-3</v>
      </c>
      <c r="AD49" s="2">
        <v>3.1199999999999999E-3</v>
      </c>
      <c r="AE49" s="2">
        <v>4.1279999999999997E-3</v>
      </c>
      <c r="AF49" s="2">
        <v>1.2684000000000001E-2</v>
      </c>
      <c r="AG49" s="2">
        <v>1.2814000000000001E-2</v>
      </c>
      <c r="AH49" s="2">
        <v>1.2475999999999999E-2</v>
      </c>
      <c r="AI49" s="28">
        <v>1.2522E-2</v>
      </c>
      <c r="AJ49" s="2">
        <v>1.2973999999999999E-2</v>
      </c>
      <c r="AK49" s="2">
        <v>1.3264E-2</v>
      </c>
      <c r="AL49" s="2">
        <v>1.3520000000000001E-2</v>
      </c>
    </row>
    <row r="50" spans="1:38" x14ac:dyDescent="0.4">
      <c r="A50" s="2" t="s">
        <v>51</v>
      </c>
      <c r="B50" s="2" t="s">
        <v>52</v>
      </c>
      <c r="D50" s="2">
        <v>1.04720752E-3</v>
      </c>
      <c r="E50" s="2">
        <v>1.354E-3</v>
      </c>
      <c r="F50" s="2">
        <v>1.073E-3</v>
      </c>
      <c r="G50" s="2">
        <v>1.4430000000000001E-3</v>
      </c>
      <c r="H50" s="2">
        <v>1.0120000000000001E-3</v>
      </c>
      <c r="I50" s="2">
        <v>1.124E-3</v>
      </c>
      <c r="J50" s="2">
        <v>1.4E-3</v>
      </c>
      <c r="K50" s="2">
        <v>1.4319999999999999E-3</v>
      </c>
      <c r="L50" s="2">
        <v>1.8959999999999999E-3</v>
      </c>
      <c r="M50" s="2">
        <v>1.242E-3</v>
      </c>
      <c r="N50" s="2">
        <v>1.4710000000000001E-3</v>
      </c>
      <c r="O50" s="2">
        <v>8.7000000000000001E-4</v>
      </c>
      <c r="P50" s="2">
        <v>1.0020000000000001E-3</v>
      </c>
      <c r="Q50" s="2">
        <v>1.3359999999999999E-3</v>
      </c>
      <c r="R50" s="2">
        <v>1.9400000000000001E-3</v>
      </c>
      <c r="S50" s="2">
        <v>4.9119999999999997E-3</v>
      </c>
      <c r="T50" s="2">
        <v>2.4559999999999998E-3</v>
      </c>
      <c r="U50" s="2">
        <v>1.652E-3</v>
      </c>
      <c r="V50" s="2">
        <v>1.7160000000000001E-3</v>
      </c>
      <c r="W50" s="2">
        <v>1.3630000000000001E-3</v>
      </c>
      <c r="X50" s="2">
        <v>1.6260000000000001E-3</v>
      </c>
      <c r="Y50" s="2">
        <v>1.554E-3</v>
      </c>
      <c r="Z50" s="2">
        <v>1.1490000000000001E-3</v>
      </c>
      <c r="AA50" s="2">
        <v>3.2369999999999999E-3</v>
      </c>
      <c r="AB50" s="2">
        <v>9.1389999999999996E-3</v>
      </c>
      <c r="AC50" s="2">
        <v>1.1058999999999999E-2</v>
      </c>
      <c r="AD50" s="2">
        <v>1.0755000000000001E-2</v>
      </c>
      <c r="AE50" s="2">
        <v>1.0529E-2</v>
      </c>
      <c r="AF50" s="2">
        <v>8.2330000000000007E-3</v>
      </c>
      <c r="AG50" s="2">
        <v>6.8479999999999999E-3</v>
      </c>
      <c r="AH50" s="2">
        <v>9.5029999999999993E-3</v>
      </c>
      <c r="AI50" s="28">
        <v>1.0593999999999999E-2</v>
      </c>
      <c r="AJ50" s="2">
        <v>9.7029999999999998E-3</v>
      </c>
      <c r="AK50" s="2">
        <v>9.92E-3</v>
      </c>
      <c r="AL50" s="2">
        <v>1.1084999999999999E-2</v>
      </c>
    </row>
    <row r="51" spans="1:38" x14ac:dyDescent="0.4">
      <c r="A51" s="2" t="s">
        <v>53</v>
      </c>
      <c r="B51" s="2" t="s">
        <v>54</v>
      </c>
      <c r="D51" s="2">
        <v>1.4937000000000001E-2</v>
      </c>
      <c r="E51" s="2">
        <v>2.6075000000000001E-2</v>
      </c>
      <c r="F51" s="2">
        <v>2.9411E-2</v>
      </c>
      <c r="G51" s="2">
        <v>2.7473000000000001E-2</v>
      </c>
      <c r="H51" s="2">
        <v>2.2703000000000001E-2</v>
      </c>
      <c r="I51" s="2">
        <v>1.0638999999999999E-2</v>
      </c>
      <c r="J51" s="2">
        <v>8.8409999999999999E-3</v>
      </c>
      <c r="K51" s="2">
        <v>5.9909999999999998E-3</v>
      </c>
      <c r="L51" s="2">
        <v>6.2880000000000002E-3</v>
      </c>
      <c r="M51" s="2">
        <v>7.5820000000000002E-3</v>
      </c>
      <c r="N51" s="2">
        <v>6.5529999999999998E-3</v>
      </c>
      <c r="O51" s="2">
        <v>6.5259999999999997E-3</v>
      </c>
      <c r="P51" s="2">
        <v>9.4009999999999996E-3</v>
      </c>
      <c r="Q51" s="2">
        <v>1.4019999999999999E-2</v>
      </c>
      <c r="R51" s="2">
        <v>1.3837E-2</v>
      </c>
      <c r="S51" s="2">
        <v>1.6206000000000002E-2</v>
      </c>
      <c r="T51" s="2">
        <v>1.7791999999999999E-2</v>
      </c>
      <c r="U51" s="2">
        <v>1.8737E-2</v>
      </c>
      <c r="V51" s="2">
        <v>1.6524E-2</v>
      </c>
      <c r="W51" s="2">
        <v>1.0089000000000001E-2</v>
      </c>
      <c r="X51" s="2">
        <v>1.3117999999999999E-2</v>
      </c>
      <c r="Y51" s="2">
        <v>2.0166E-2</v>
      </c>
      <c r="Z51" s="2">
        <v>2.0670999999999998E-2</v>
      </c>
      <c r="AA51" s="2">
        <v>1.9588999999999999E-2</v>
      </c>
      <c r="AB51" s="2">
        <v>1.8648999999999999E-2</v>
      </c>
      <c r="AC51" s="2">
        <v>1.4624E-2</v>
      </c>
      <c r="AD51" s="2">
        <v>1.6826000000000001E-2</v>
      </c>
      <c r="AE51" s="2">
        <v>1.3303000000000001E-2</v>
      </c>
      <c r="AF51" s="2">
        <v>1.6923000000000001E-2</v>
      </c>
      <c r="AG51" s="2">
        <v>1.5616E-2</v>
      </c>
      <c r="AH51" s="2">
        <v>1.5035E-2</v>
      </c>
      <c r="AI51" s="28">
        <v>1.6397999999999999E-2</v>
      </c>
      <c r="AJ51" s="2">
        <v>1.2743000000000001E-2</v>
      </c>
      <c r="AK51" s="2">
        <v>1.137E-2</v>
      </c>
      <c r="AL51" s="2">
        <v>1.2605E-2</v>
      </c>
    </row>
    <row r="52" spans="1:38" x14ac:dyDescent="0.4">
      <c r="A52" s="2" t="s">
        <v>55</v>
      </c>
      <c r="B52" s="2" t="s">
        <v>56</v>
      </c>
      <c r="D52" s="2">
        <v>2.1318E-2</v>
      </c>
      <c r="E52" s="2">
        <v>2.1735000000000001E-2</v>
      </c>
      <c r="F52" s="2">
        <v>2.1746999999999999E-2</v>
      </c>
      <c r="G52" s="2">
        <v>1.4984000000000001E-2</v>
      </c>
      <c r="H52" s="2">
        <v>1.7167000000000002E-2</v>
      </c>
      <c r="I52" s="2">
        <v>1.4782E-2</v>
      </c>
      <c r="J52" s="2">
        <v>1.6819000000000001E-2</v>
      </c>
      <c r="K52" s="2">
        <v>1.8086000000000001E-2</v>
      </c>
      <c r="L52" s="2">
        <v>2.2419000000000001E-2</v>
      </c>
      <c r="M52" s="2">
        <v>1.8835999999999999E-2</v>
      </c>
      <c r="N52" s="2">
        <v>1.9316E-2</v>
      </c>
      <c r="O52" s="2">
        <v>2.8655E-2</v>
      </c>
      <c r="P52" s="2">
        <v>4.8370000000000003E-2</v>
      </c>
      <c r="Q52" s="2">
        <v>5.7189999999999998E-2</v>
      </c>
      <c r="R52" s="2">
        <v>5.9519000000000002E-2</v>
      </c>
      <c r="S52" s="2">
        <v>5.6846000000000001E-2</v>
      </c>
      <c r="T52" s="2">
        <v>5.4212000000000003E-2</v>
      </c>
      <c r="U52" s="2">
        <v>5.2618999999999999E-2</v>
      </c>
      <c r="V52" s="2">
        <v>4.7525999999999999E-2</v>
      </c>
      <c r="W52" s="2">
        <v>3.6937999999999999E-2</v>
      </c>
      <c r="X52" s="2">
        <v>4.1283E-2</v>
      </c>
      <c r="Y52" s="2">
        <v>4.0365999999999999E-2</v>
      </c>
      <c r="Z52" s="2">
        <v>4.8286999999999997E-2</v>
      </c>
      <c r="AA52" s="2">
        <v>4.3459999999999999E-2</v>
      </c>
      <c r="AB52" s="2">
        <v>3.6644000000000003E-2</v>
      </c>
      <c r="AC52" s="2">
        <v>3.9515000000000002E-2</v>
      </c>
      <c r="AD52" s="2">
        <v>4.2460999999999999E-2</v>
      </c>
      <c r="AE52" s="2">
        <v>3.9354E-2</v>
      </c>
      <c r="AF52" s="2">
        <v>3.6920000000000001E-2</v>
      </c>
      <c r="AG52" s="2">
        <v>3.8217000000000001E-2</v>
      </c>
      <c r="AH52" s="2">
        <v>4.5518000000000003E-2</v>
      </c>
      <c r="AI52" s="28">
        <v>2.9863000000000001E-2</v>
      </c>
      <c r="AJ52" s="2">
        <v>2.8732000000000001E-2</v>
      </c>
      <c r="AK52" s="2">
        <v>2.6332000000000001E-2</v>
      </c>
      <c r="AL52" s="2">
        <v>2.5583999999999999E-2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5.746759</v>
      </c>
      <c r="E55" s="10">
        <f t="shared" si="15"/>
        <v>6.0069869999999996</v>
      </c>
      <c r="F55" s="10">
        <f t="shared" si="15"/>
        <v>2.400242</v>
      </c>
      <c r="G55" s="10">
        <f t="shared" si="15"/>
        <v>2.7757809999999998</v>
      </c>
      <c r="H55" s="10">
        <f t="shared" si="15"/>
        <v>2.4261430000000002</v>
      </c>
      <c r="I55" s="10">
        <f t="shared" si="15"/>
        <v>2.254858</v>
      </c>
      <c r="J55" s="10">
        <f t="shared" si="15"/>
        <v>2.6190069999999999</v>
      </c>
      <c r="K55" s="10">
        <f t="shared" si="15"/>
        <v>2.715544</v>
      </c>
      <c r="L55" s="10">
        <f t="shared" si="15"/>
        <v>2.523787</v>
      </c>
      <c r="M55" s="10">
        <f t="shared" si="15"/>
        <v>2.6322730000000001</v>
      </c>
      <c r="N55" s="10">
        <f t="shared" si="15"/>
        <v>2.5509740000000001</v>
      </c>
      <c r="O55" s="10">
        <f t="shared" si="15"/>
        <v>2.6019049999999999</v>
      </c>
      <c r="P55" s="10">
        <f t="shared" si="15"/>
        <v>2.6433209999999998</v>
      </c>
      <c r="Q55" s="10">
        <f t="shared" si="15"/>
        <v>2.7424210000000002</v>
      </c>
      <c r="R55" s="10">
        <f t="shared" si="15"/>
        <v>2.7442799999999998</v>
      </c>
      <c r="S55" s="10">
        <f t="shared" si="15"/>
        <v>2.864179</v>
      </c>
      <c r="T55" s="10">
        <f t="shared" si="15"/>
        <v>3.0219939999999998</v>
      </c>
      <c r="U55" s="10">
        <f t="shared" si="15"/>
        <v>2.9186359999999998</v>
      </c>
      <c r="V55" s="10">
        <f t="shared" si="15"/>
        <v>2.9919720000000001</v>
      </c>
      <c r="W55" s="10">
        <f t="shared" si="15"/>
        <v>2.9404650000000001</v>
      </c>
      <c r="X55" s="10">
        <f t="shared" si="15"/>
        <v>3.0588769999999998</v>
      </c>
      <c r="Y55" s="10">
        <f t="shared" si="15"/>
        <v>2.9787919999999999</v>
      </c>
      <c r="Z55" s="10">
        <f t="shared" si="15"/>
        <v>2.9404940000000002</v>
      </c>
      <c r="AA55" s="10">
        <f t="shared" si="15"/>
        <v>2.8501789999999998</v>
      </c>
      <c r="AB55" s="10">
        <f t="shared" si="15"/>
        <v>2.5633240000000002</v>
      </c>
      <c r="AC55" s="10">
        <f t="shared" si="15"/>
        <v>2.3303569999999998</v>
      </c>
      <c r="AD55" s="10">
        <f t="shared" si="15"/>
        <v>2.2925909999999998</v>
      </c>
      <c r="AE55" s="10">
        <f t="shared" si="15"/>
        <v>2.291687</v>
      </c>
      <c r="AF55" s="10">
        <f t="shared" si="15"/>
        <v>2.2742140000000002</v>
      </c>
      <c r="AG55" s="10">
        <f t="shared" si="15"/>
        <v>2.060886</v>
      </c>
      <c r="AH55" s="10">
        <f t="shared" si="15"/>
        <v>1.8876280000000001</v>
      </c>
      <c r="AI55" s="27">
        <f t="shared" si="15"/>
        <v>1.9482409999999999</v>
      </c>
      <c r="AJ55" s="27">
        <f t="shared" si="15"/>
        <v>1.8252409999999999</v>
      </c>
      <c r="AK55" s="27">
        <f t="shared" si="15"/>
        <v>1.4819370000000001</v>
      </c>
      <c r="AL55" s="27">
        <f t="shared" si="15"/>
        <v>1.459889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4.5282567095644641E-2</v>
      </c>
      <c r="F56" s="15">
        <f t="shared" si="16"/>
        <v>-0.58233118876222234</v>
      </c>
      <c r="G56" s="15">
        <f t="shared" si="16"/>
        <v>-0.51698322480549475</v>
      </c>
      <c r="H56" s="15">
        <f t="shared" si="16"/>
        <v>-0.57782412660771054</v>
      </c>
      <c r="I56" s="15">
        <f t="shared" si="16"/>
        <v>-0.60762962219226524</v>
      </c>
      <c r="J56" s="15">
        <f t="shared" si="16"/>
        <v>-0.5442636449518764</v>
      </c>
      <c r="K56" s="15">
        <f t="shared" si="16"/>
        <v>-0.52746513295581043</v>
      </c>
      <c r="L56" s="15">
        <f t="shared" si="16"/>
        <v>-0.56083298429601802</v>
      </c>
      <c r="M56" s="15">
        <f t="shared" si="16"/>
        <v>-0.54195521336461128</v>
      </c>
      <c r="N56" s="15">
        <f t="shared" si="16"/>
        <v>-0.55610214383446388</v>
      </c>
      <c r="O56" s="15">
        <f t="shared" si="16"/>
        <v>-0.54723958321551336</v>
      </c>
      <c r="P56" s="15">
        <f t="shared" si="16"/>
        <v>-0.54003273845310029</v>
      </c>
      <c r="Q56" s="15">
        <f t="shared" si="16"/>
        <v>-0.52278823594307677</v>
      </c>
      <c r="R56" s="15">
        <f t="shared" si="16"/>
        <v>-0.52246474926127928</v>
      </c>
      <c r="S56" s="20">
        <f>(S55-$D55)/$D55</f>
        <v>-0.50160098935765363</v>
      </c>
      <c r="T56" s="15">
        <f t="shared" ref="T56:AL56" si="17">(T55-$D55)/$D55</f>
        <v>-0.47413942362991035</v>
      </c>
      <c r="U56" s="15">
        <f t="shared" si="17"/>
        <v>-0.49212486551115164</v>
      </c>
      <c r="V56" s="15">
        <f t="shared" si="17"/>
        <v>-0.47936358563148374</v>
      </c>
      <c r="W56" s="15">
        <f t="shared" si="17"/>
        <v>-0.48832637665856526</v>
      </c>
      <c r="X56" s="15">
        <f t="shared" si="17"/>
        <v>-0.46772137129815261</v>
      </c>
      <c r="Y56" s="15">
        <f t="shared" si="17"/>
        <v>-0.48165705226197936</v>
      </c>
      <c r="Z56" s="15">
        <f t="shared" si="17"/>
        <v>-0.48832133033593367</v>
      </c>
      <c r="AA56" s="15">
        <f t="shared" si="17"/>
        <v>-0.50403714511083553</v>
      </c>
      <c r="AB56" s="15">
        <f t="shared" si="17"/>
        <v>-0.55395310643790696</v>
      </c>
      <c r="AC56" s="15">
        <f t="shared" si="17"/>
        <v>-0.59449195624873086</v>
      </c>
      <c r="AD56" s="15">
        <f t="shared" si="17"/>
        <v>-0.60106366040406434</v>
      </c>
      <c r="AE56" s="15">
        <f t="shared" si="17"/>
        <v>-0.60122096646126977</v>
      </c>
      <c r="AF56" s="15">
        <f t="shared" si="17"/>
        <v>-0.60426146285236593</v>
      </c>
      <c r="AG56" s="15">
        <f t="shared" si="17"/>
        <v>-0.64138290817485122</v>
      </c>
      <c r="AH56" s="15">
        <f t="shared" si="17"/>
        <v>-0.67153172770947933</v>
      </c>
      <c r="AI56" s="21">
        <f t="shared" si="17"/>
        <v>-0.66098439137607823</v>
      </c>
      <c r="AJ56" s="21">
        <f t="shared" si="17"/>
        <v>-0.68238775977903365</v>
      </c>
      <c r="AK56" s="21">
        <f t="shared" si="17"/>
        <v>-0.74212647511405994</v>
      </c>
      <c r="AL56" s="21">
        <f t="shared" si="17"/>
        <v>-0.74596307240307114</v>
      </c>
    </row>
    <row r="57" spans="1:38" x14ac:dyDescent="0.4">
      <c r="A57" s="16" t="s">
        <v>27</v>
      </c>
      <c r="D57" s="10"/>
      <c r="E57" s="17">
        <f t="shared" ref="E57:AL57" si="18">(E55-D55)/D55</f>
        <v>4.5282567095644641E-2</v>
      </c>
      <c r="F57" s="17">
        <f t="shared" si="18"/>
        <v>-0.6004249717870207</v>
      </c>
      <c r="G57" s="17">
        <f t="shared" si="18"/>
        <v>0.156458807070287</v>
      </c>
      <c r="H57" s="17">
        <f t="shared" si="18"/>
        <v>-0.1259602252483174</v>
      </c>
      <c r="I57" s="17">
        <f t="shared" si="18"/>
        <v>-7.0599713207341902E-2</v>
      </c>
      <c r="J57" s="17">
        <f t="shared" si="18"/>
        <v>0.16149531367385433</v>
      </c>
      <c r="K57" s="17">
        <f t="shared" si="18"/>
        <v>3.6860153485653191E-2</v>
      </c>
      <c r="L57" s="17">
        <f t="shared" si="18"/>
        <v>-7.0614580356643072E-2</v>
      </c>
      <c r="M57" s="17">
        <f t="shared" si="18"/>
        <v>4.2985402492365675E-2</v>
      </c>
      <c r="N57" s="17">
        <f t="shared" si="18"/>
        <v>-3.0885474265017348E-2</v>
      </c>
      <c r="O57" s="17">
        <f t="shared" si="18"/>
        <v>1.9965315209014216E-2</v>
      </c>
      <c r="P57" s="17">
        <f t="shared" si="18"/>
        <v>1.5917568089534359E-2</v>
      </c>
      <c r="Q57" s="17">
        <f t="shared" si="18"/>
        <v>3.7490717169802838E-2</v>
      </c>
      <c r="R57" s="17">
        <f t="shared" si="18"/>
        <v>6.7786820477221067E-4</v>
      </c>
      <c r="S57" s="17">
        <f t="shared" si="18"/>
        <v>4.3690512629906642E-2</v>
      </c>
      <c r="T57" s="17">
        <f t="shared" si="18"/>
        <v>5.50995590708541E-2</v>
      </c>
      <c r="U57" s="17">
        <f t="shared" si="18"/>
        <v>-3.4201920983297808E-2</v>
      </c>
      <c r="V57" s="17">
        <f t="shared" si="18"/>
        <v>2.5126805809289096E-2</v>
      </c>
      <c r="W57" s="17">
        <f t="shared" si="18"/>
        <v>-1.7215067520685343E-2</v>
      </c>
      <c r="X57" s="17">
        <f t="shared" si="18"/>
        <v>4.0269821269765069E-2</v>
      </c>
      <c r="Y57" s="17">
        <f t="shared" si="18"/>
        <v>-2.618117694827218E-2</v>
      </c>
      <c r="Z57" s="17">
        <f t="shared" si="18"/>
        <v>-1.2856889638484232E-2</v>
      </c>
      <c r="AA57" s="17">
        <f t="shared" si="18"/>
        <v>-3.0714226929216777E-2</v>
      </c>
      <c r="AB57" s="17">
        <f t="shared" si="18"/>
        <v>-0.1006445560085874</v>
      </c>
      <c r="AC57" s="17">
        <f t="shared" si="18"/>
        <v>-9.0884726238275135E-2</v>
      </c>
      <c r="AD57" s="17">
        <f t="shared" si="18"/>
        <v>-1.6206100610335658E-2</v>
      </c>
      <c r="AE57" s="17">
        <f t="shared" si="18"/>
        <v>-3.94313682641079E-4</v>
      </c>
      <c r="AF57" s="17">
        <f t="shared" si="18"/>
        <v>-7.624514167946953E-3</v>
      </c>
      <c r="AG57" s="17">
        <f t="shared" si="18"/>
        <v>-9.3802957857088282E-2</v>
      </c>
      <c r="AH57" s="22">
        <f t="shared" si="18"/>
        <v>-8.4069667123751593E-2</v>
      </c>
      <c r="AI57" s="23">
        <f t="shared" si="18"/>
        <v>3.2110670110848005E-2</v>
      </c>
      <c r="AJ57" s="23">
        <f t="shared" si="18"/>
        <v>-6.3133873068064991E-2</v>
      </c>
      <c r="AK57" s="23">
        <f t="shared" si="18"/>
        <v>-0.18808694303930268</v>
      </c>
      <c r="AL57" s="23">
        <f t="shared" si="18"/>
        <v>-1.487782544062269E-2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5.746759</v>
      </c>
      <c r="E59" s="2">
        <v>6.0069869999999996</v>
      </c>
      <c r="F59" s="2">
        <v>2.400242</v>
      </c>
      <c r="G59" s="2">
        <v>2.7757809999999998</v>
      </c>
      <c r="H59" s="2">
        <v>2.4261430000000002</v>
      </c>
      <c r="I59" s="2">
        <v>2.254858</v>
      </c>
      <c r="J59" s="2">
        <v>2.6190069999999999</v>
      </c>
      <c r="K59" s="2">
        <v>2.715544</v>
      </c>
      <c r="L59" s="2">
        <v>2.523787</v>
      </c>
      <c r="M59" s="2">
        <v>2.6322730000000001</v>
      </c>
      <c r="N59" s="2">
        <v>2.5509740000000001</v>
      </c>
      <c r="O59" s="2">
        <v>2.6019049999999999</v>
      </c>
      <c r="P59" s="2">
        <v>2.6433209999999998</v>
      </c>
      <c r="Q59" s="2">
        <v>2.7424210000000002</v>
      </c>
      <c r="R59" s="2">
        <v>2.7442799999999998</v>
      </c>
      <c r="S59" s="2">
        <v>2.864179</v>
      </c>
      <c r="T59" s="2">
        <v>3.0219939999999998</v>
      </c>
      <c r="U59" s="2">
        <v>2.9186359999999998</v>
      </c>
      <c r="V59" s="2">
        <v>2.9919720000000001</v>
      </c>
      <c r="W59" s="2">
        <v>2.9404650000000001</v>
      </c>
      <c r="X59" s="2">
        <v>3.0588769999999998</v>
      </c>
      <c r="Y59" s="2">
        <v>2.9787919999999999</v>
      </c>
      <c r="Z59" s="2">
        <v>2.9404940000000002</v>
      </c>
      <c r="AA59" s="2">
        <v>2.8501789999999998</v>
      </c>
      <c r="AB59" s="2">
        <v>2.5633240000000002</v>
      </c>
      <c r="AC59" s="2">
        <v>2.3303569999999998</v>
      </c>
      <c r="AD59" s="2">
        <v>2.2925909999999998</v>
      </c>
      <c r="AE59" s="2">
        <v>2.291687</v>
      </c>
      <c r="AF59" s="2">
        <v>2.2742140000000002</v>
      </c>
      <c r="AG59" s="2">
        <v>2.060886</v>
      </c>
      <c r="AH59" s="2">
        <v>1.8876280000000001</v>
      </c>
      <c r="AI59" s="28">
        <v>1.9482409999999999</v>
      </c>
      <c r="AJ59" s="2">
        <v>1.8252409999999999</v>
      </c>
      <c r="AK59" s="2">
        <v>1.4819370000000001</v>
      </c>
      <c r="AL59" s="2">
        <v>1.459889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0.76415200000000005</v>
      </c>
      <c r="E62" s="10">
        <f t="shared" si="19"/>
        <v>0.90020100000000003</v>
      </c>
      <c r="F62" s="10">
        <f t="shared" si="19"/>
        <v>0.48494100000000001</v>
      </c>
      <c r="G62" s="10">
        <f t="shared" si="19"/>
        <v>0.47033000000000003</v>
      </c>
      <c r="H62" s="10">
        <f t="shared" si="19"/>
        <v>0.45348300000000002</v>
      </c>
      <c r="I62" s="10">
        <f t="shared" si="19"/>
        <v>0.41348400000000002</v>
      </c>
      <c r="J62" s="10">
        <f t="shared" si="19"/>
        <v>0.32234200000000002</v>
      </c>
      <c r="K62" s="10">
        <f t="shared" si="19"/>
        <v>0.21937000000000001</v>
      </c>
      <c r="L62" s="10">
        <f t="shared" si="19"/>
        <v>0.215444</v>
      </c>
      <c r="M62" s="10">
        <f t="shared" si="19"/>
        <v>0.16270799999999999</v>
      </c>
      <c r="N62" s="10">
        <f t="shared" si="19"/>
        <v>0.115665</v>
      </c>
      <c r="O62" s="10">
        <f t="shared" si="19"/>
        <v>9.5999000000000001E-2</v>
      </c>
      <c r="P62" s="10">
        <f t="shared" si="19"/>
        <v>0.105919</v>
      </c>
      <c r="Q62" s="10">
        <f t="shared" si="19"/>
        <v>0.10002800000000001</v>
      </c>
      <c r="R62" s="10">
        <f t="shared" si="19"/>
        <v>9.3355999999999995E-2</v>
      </c>
      <c r="S62" s="10">
        <f t="shared" si="19"/>
        <v>0.10122200000000001</v>
      </c>
      <c r="T62" s="10">
        <f t="shared" si="19"/>
        <v>0.12672600000000001</v>
      </c>
      <c r="U62" s="10">
        <f t="shared" si="19"/>
        <v>9.6373E-2</v>
      </c>
      <c r="V62" s="10">
        <f t="shared" si="19"/>
        <v>7.3930999999999997E-2</v>
      </c>
      <c r="W62" s="10">
        <f t="shared" si="19"/>
        <v>8.4495000000000001E-2</v>
      </c>
      <c r="X62" s="10">
        <f t="shared" si="19"/>
        <v>8.4229999999999999E-2</v>
      </c>
      <c r="Y62" s="10">
        <f t="shared" si="19"/>
        <v>9.5019000000000006E-2</v>
      </c>
      <c r="Z62" s="10">
        <f t="shared" si="19"/>
        <v>6.7836999999999995E-2</v>
      </c>
      <c r="AA62" s="10">
        <f t="shared" si="19"/>
        <v>7.7326000000000006E-2</v>
      </c>
      <c r="AB62" s="10">
        <f t="shared" si="19"/>
        <v>6.7692000000000002E-2</v>
      </c>
      <c r="AC62" s="10">
        <f t="shared" si="19"/>
        <v>5.7001999999999997E-2</v>
      </c>
      <c r="AD62" s="10">
        <f t="shared" si="19"/>
        <v>6.275E-2</v>
      </c>
      <c r="AE62" s="10">
        <f t="shared" si="19"/>
        <v>6.0335E-2</v>
      </c>
      <c r="AF62" s="10">
        <f t="shared" si="19"/>
        <v>6.3374E-2</v>
      </c>
      <c r="AG62" s="10">
        <f t="shared" si="19"/>
        <v>5.1844000000000001E-2</v>
      </c>
      <c r="AH62" s="10">
        <f t="shared" si="19"/>
        <v>4.1177999999999999E-2</v>
      </c>
      <c r="AI62" s="27">
        <f t="shared" si="19"/>
        <v>4.4443999999999997E-2</v>
      </c>
      <c r="AJ62" s="27">
        <f t="shared" si="19"/>
        <v>4.0635999999999999E-2</v>
      </c>
      <c r="AK62" s="27">
        <f t="shared" si="19"/>
        <v>3.3577999999999997E-2</v>
      </c>
      <c r="AL62" s="27">
        <f t="shared" si="19"/>
        <v>2.6594E-2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0.17803918592112561</v>
      </c>
      <c r="F63" s="15">
        <f t="shared" si="20"/>
        <v>-0.36538672934180638</v>
      </c>
      <c r="G63" s="15">
        <f t="shared" si="20"/>
        <v>-0.38450727080476138</v>
      </c>
      <c r="H63" s="15">
        <f t="shared" si="20"/>
        <v>-0.40655393167851422</v>
      </c>
      <c r="I63" s="15">
        <f t="shared" si="20"/>
        <v>-0.45889822967158367</v>
      </c>
      <c r="J63" s="15">
        <f t="shared" si="20"/>
        <v>-0.57817031166574195</v>
      </c>
      <c r="K63" s="15">
        <f t="shared" si="20"/>
        <v>-0.71292360682167955</v>
      </c>
      <c r="L63" s="15">
        <f t="shared" si="20"/>
        <v>-0.7180613281127316</v>
      </c>
      <c r="M63" s="15">
        <f t="shared" si="20"/>
        <v>-0.78707377589798899</v>
      </c>
      <c r="N63" s="15">
        <f t="shared" si="20"/>
        <v>-0.84863613521917103</v>
      </c>
      <c r="O63" s="15">
        <f t="shared" si="20"/>
        <v>-0.87437185272040108</v>
      </c>
      <c r="P63" s="15">
        <f t="shared" si="20"/>
        <v>-0.86139014227535882</v>
      </c>
      <c r="Q63" s="15">
        <f t="shared" si="20"/>
        <v>-0.86909934149226853</v>
      </c>
      <c r="R63" s="15">
        <f t="shared" si="20"/>
        <v>-0.87783058867869224</v>
      </c>
      <c r="S63" s="20">
        <f t="shared" si="20"/>
        <v>-0.86753682513426644</v>
      </c>
      <c r="T63" s="15">
        <f t="shared" si="20"/>
        <v>-0.83416126634491572</v>
      </c>
      <c r="U63" s="15">
        <f t="shared" si="20"/>
        <v>-0.87388242129838034</v>
      </c>
      <c r="V63" s="15">
        <f t="shared" si="20"/>
        <v>-0.90325092389995709</v>
      </c>
      <c r="W63" s="15">
        <f t="shared" si="20"/>
        <v>-0.88942644918811964</v>
      </c>
      <c r="X63" s="15">
        <f t="shared" si="20"/>
        <v>-0.88977323883206483</v>
      </c>
      <c r="Y63" s="15">
        <f t="shared" si="20"/>
        <v>-0.87565432008291555</v>
      </c>
      <c r="Z63" s="15">
        <f t="shared" si="20"/>
        <v>-0.91122577707053043</v>
      </c>
      <c r="AA63" s="15">
        <f t="shared" si="20"/>
        <v>-0.8988080905369612</v>
      </c>
      <c r="AB63" s="15">
        <f t="shared" si="20"/>
        <v>-0.91141552989457597</v>
      </c>
      <c r="AC63" s="15">
        <f t="shared" si="20"/>
        <v>-0.92540489326730813</v>
      </c>
      <c r="AD63" s="15">
        <f t="shared" si="20"/>
        <v>-0.91788282959411216</v>
      </c>
      <c r="AE63" s="15">
        <f t="shared" si="20"/>
        <v>-0.92104319559459369</v>
      </c>
      <c r="AF63" s="15">
        <f t="shared" si="20"/>
        <v>-0.91706623813063359</v>
      </c>
      <c r="AG63" s="15">
        <f t="shared" si="20"/>
        <v>-0.93215485924266372</v>
      </c>
      <c r="AH63" s="15">
        <f t="shared" si="20"/>
        <v>-0.94611281525141588</v>
      </c>
      <c r="AI63" s="21">
        <f t="shared" si="20"/>
        <v>-0.94183879646981228</v>
      </c>
      <c r="AJ63" s="21">
        <f t="shared" si="20"/>
        <v>-0.94682209822129626</v>
      </c>
      <c r="AK63" s="21">
        <f t="shared" si="20"/>
        <v>-0.9560584805117307</v>
      </c>
      <c r="AL63" s="21">
        <f t="shared" si="20"/>
        <v>-0.96519802342989347</v>
      </c>
    </row>
    <row r="64" spans="1:38" x14ac:dyDescent="0.4">
      <c r="A64" s="16" t="s">
        <v>27</v>
      </c>
      <c r="D64" s="10"/>
      <c r="E64" s="17">
        <f t="shared" ref="E64:AL64" si="21">(E62-D62)/D62</f>
        <v>0.17803918592112561</v>
      </c>
      <c r="F64" s="17">
        <f t="shared" si="21"/>
        <v>-0.46129697700846811</v>
      </c>
      <c r="G64" s="17">
        <f t="shared" si="21"/>
        <v>-3.0129438426530205E-2</v>
      </c>
      <c r="H64" s="17">
        <f t="shared" si="21"/>
        <v>-3.5819530967618481E-2</v>
      </c>
      <c r="I64" s="17">
        <f t="shared" si="21"/>
        <v>-8.8203967954697315E-2</v>
      </c>
      <c r="J64" s="17">
        <f t="shared" si="21"/>
        <v>-0.22042449042768281</v>
      </c>
      <c r="K64" s="17">
        <f t="shared" si="21"/>
        <v>-0.31944952876137767</v>
      </c>
      <c r="L64" s="17">
        <f t="shared" si="21"/>
        <v>-1.7896704198386345E-2</v>
      </c>
      <c r="M64" s="17">
        <f t="shared" si="21"/>
        <v>-0.24477822543213087</v>
      </c>
      <c r="N64" s="17">
        <f t="shared" si="21"/>
        <v>-0.28912530422597532</v>
      </c>
      <c r="O64" s="17">
        <f t="shared" si="21"/>
        <v>-0.17002550469026934</v>
      </c>
      <c r="P64" s="17">
        <f t="shared" si="21"/>
        <v>0.1033344097334347</v>
      </c>
      <c r="Q64" s="17">
        <f t="shared" si="21"/>
        <v>-5.5617972224057947E-2</v>
      </c>
      <c r="R64" s="17">
        <f t="shared" si="21"/>
        <v>-6.6701323629383885E-2</v>
      </c>
      <c r="S64" s="17">
        <f t="shared" si="21"/>
        <v>8.4258108745019197E-2</v>
      </c>
      <c r="T64" s="17">
        <f t="shared" si="21"/>
        <v>0.25196103613838888</v>
      </c>
      <c r="U64" s="17">
        <f t="shared" si="21"/>
        <v>-0.23951675267900829</v>
      </c>
      <c r="V64" s="17">
        <f t="shared" si="21"/>
        <v>-0.23286605169497684</v>
      </c>
      <c r="W64" s="17">
        <f t="shared" si="21"/>
        <v>0.14288999201958588</v>
      </c>
      <c r="X64" s="17">
        <f t="shared" si="21"/>
        <v>-3.1362802532694401E-3</v>
      </c>
      <c r="Y64" s="17">
        <f t="shared" si="21"/>
        <v>0.12808975424433108</v>
      </c>
      <c r="Z64" s="17">
        <f t="shared" si="21"/>
        <v>-0.28606910196907998</v>
      </c>
      <c r="AA64" s="17">
        <f t="shared" si="21"/>
        <v>0.13987941683741928</v>
      </c>
      <c r="AB64" s="17">
        <f t="shared" si="21"/>
        <v>-0.12458940071903374</v>
      </c>
      <c r="AC64" s="17">
        <f t="shared" si="21"/>
        <v>-0.15792117236896538</v>
      </c>
      <c r="AD64" s="17">
        <f t="shared" si="21"/>
        <v>0.10083856706782224</v>
      </c>
      <c r="AE64" s="17">
        <f t="shared" si="21"/>
        <v>-3.8486055776892437E-2</v>
      </c>
      <c r="AF64" s="17">
        <f t="shared" si="21"/>
        <v>5.036877434325019E-2</v>
      </c>
      <c r="AG64" s="17">
        <f t="shared" si="21"/>
        <v>-0.18193580963802189</v>
      </c>
      <c r="AH64" s="22">
        <f t="shared" si="21"/>
        <v>-0.20573258236247205</v>
      </c>
      <c r="AI64" s="23">
        <f t="shared" si="21"/>
        <v>7.9314196901257905E-2</v>
      </c>
      <c r="AJ64" s="23">
        <f t="shared" si="21"/>
        <v>-8.5680856808568059E-2</v>
      </c>
      <c r="AK64" s="23">
        <f t="shared" si="21"/>
        <v>-0.1736883551530663</v>
      </c>
      <c r="AL64" s="23">
        <f t="shared" si="21"/>
        <v>-0.20799332896539394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0.76415200000000005</v>
      </c>
      <c r="E66" s="2">
        <v>0.90020100000000003</v>
      </c>
      <c r="F66" s="2">
        <v>0.48494100000000001</v>
      </c>
      <c r="G66" s="2">
        <v>0.47033000000000003</v>
      </c>
      <c r="H66" s="2">
        <v>0.45348300000000002</v>
      </c>
      <c r="I66" s="2">
        <v>0.41348400000000002</v>
      </c>
      <c r="J66" s="2">
        <v>0.32234200000000002</v>
      </c>
      <c r="K66" s="2">
        <v>0.21937000000000001</v>
      </c>
      <c r="L66" s="2">
        <v>0.215444</v>
      </c>
      <c r="M66" s="2">
        <v>0.16270799999999999</v>
      </c>
      <c r="N66" s="2">
        <v>0.115665</v>
      </c>
      <c r="O66" s="2">
        <v>9.5999000000000001E-2</v>
      </c>
      <c r="P66" s="2">
        <v>0.105919</v>
      </c>
      <c r="Q66" s="2">
        <v>0.10002800000000001</v>
      </c>
      <c r="R66" s="2">
        <v>9.3355999999999995E-2</v>
      </c>
      <c r="S66" s="2">
        <v>0.10122200000000001</v>
      </c>
      <c r="T66" s="2">
        <v>0.12672600000000001</v>
      </c>
      <c r="U66" s="2">
        <v>9.6373E-2</v>
      </c>
      <c r="V66" s="2">
        <v>7.3930999999999997E-2</v>
      </c>
      <c r="W66" s="2">
        <v>8.4495000000000001E-2</v>
      </c>
      <c r="X66" s="2">
        <v>8.4229999999999999E-2</v>
      </c>
      <c r="Y66" s="2">
        <v>9.5019000000000006E-2</v>
      </c>
      <c r="Z66" s="2">
        <v>6.7836999999999995E-2</v>
      </c>
      <c r="AA66" s="2">
        <v>7.7326000000000006E-2</v>
      </c>
      <c r="AB66" s="2">
        <v>6.7692000000000002E-2</v>
      </c>
      <c r="AC66" s="2">
        <v>5.7001999999999997E-2</v>
      </c>
      <c r="AD66" s="2">
        <v>6.275E-2</v>
      </c>
      <c r="AE66" s="2">
        <v>6.0335E-2</v>
      </c>
      <c r="AF66" s="2">
        <v>6.3374E-2</v>
      </c>
      <c r="AG66" s="2">
        <v>5.1844000000000001E-2</v>
      </c>
      <c r="AH66" s="2">
        <v>4.1177999999999999E-2</v>
      </c>
      <c r="AI66" s="28">
        <v>4.4443999999999997E-2</v>
      </c>
      <c r="AJ66" s="2">
        <v>4.0635999999999999E-2</v>
      </c>
      <c r="AK66" s="2">
        <v>3.3577999999999997E-2</v>
      </c>
      <c r="AL66" s="2">
        <v>2.6594E-2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8.9611999999999997E-2</v>
      </c>
      <c r="E69" s="10">
        <f t="shared" si="22"/>
        <v>9.3451000000000006E-2</v>
      </c>
      <c r="F69" s="10">
        <f t="shared" si="22"/>
        <v>1.3795E-2</v>
      </c>
      <c r="G69" s="10">
        <f t="shared" si="22"/>
        <v>1.3232000000000001E-2</v>
      </c>
      <c r="H69" s="10">
        <f t="shared" si="22"/>
        <v>1.1554999999999999E-2</v>
      </c>
      <c r="I69" s="10">
        <f t="shared" si="22"/>
        <v>6.1599999999999997E-3</v>
      </c>
      <c r="J69" s="10">
        <f t="shared" si="22"/>
        <v>9.3959999999999998E-3</v>
      </c>
      <c r="K69" s="10">
        <f t="shared" si="22"/>
        <v>7.169E-3</v>
      </c>
      <c r="L69" s="10">
        <f t="shared" si="22"/>
        <v>8.1539999999999998E-3</v>
      </c>
      <c r="M69" s="10">
        <f t="shared" si="22"/>
        <v>7.443E-3</v>
      </c>
      <c r="N69" s="10">
        <f t="shared" si="22"/>
        <v>4.9430000000000003E-3</v>
      </c>
      <c r="O69" s="10">
        <f t="shared" si="22"/>
        <v>6.6059999999999999E-3</v>
      </c>
      <c r="P69" s="10">
        <f t="shared" si="22"/>
        <v>7.1910000000000003E-3</v>
      </c>
      <c r="Q69" s="10">
        <f t="shared" si="22"/>
        <v>9.6579999999999999E-3</v>
      </c>
      <c r="R69" s="10">
        <f t="shared" si="22"/>
        <v>5.9930000000000001E-3</v>
      </c>
      <c r="S69" s="10">
        <f t="shared" si="22"/>
        <v>5.3039999999999997E-3</v>
      </c>
      <c r="T69" s="10">
        <f t="shared" si="22"/>
        <v>5.862E-3</v>
      </c>
      <c r="U69" s="10">
        <f t="shared" si="22"/>
        <v>6.4780000000000003E-3</v>
      </c>
      <c r="V69" s="10">
        <f t="shared" si="22"/>
        <v>6.8710000000000004E-3</v>
      </c>
      <c r="W69" s="10">
        <f t="shared" si="22"/>
        <v>7.6429999999999996E-3</v>
      </c>
      <c r="X69" s="10">
        <f t="shared" si="22"/>
        <v>7.7889999999999999E-3</v>
      </c>
      <c r="Y69" s="10">
        <f t="shared" si="22"/>
        <v>9.1380000000000003E-3</v>
      </c>
      <c r="Z69" s="10">
        <f t="shared" si="22"/>
        <v>8.5400000000000007E-3</v>
      </c>
      <c r="AA69" s="10">
        <f t="shared" si="22"/>
        <v>8.8520000000000005E-3</v>
      </c>
      <c r="AB69" s="10">
        <f t="shared" si="22"/>
        <v>1.0149999999999999E-2</v>
      </c>
      <c r="AC69" s="10">
        <f t="shared" si="22"/>
        <v>9.4420000000000007E-3</v>
      </c>
      <c r="AD69" s="10">
        <f t="shared" si="22"/>
        <v>1.0064E-2</v>
      </c>
      <c r="AE69" s="10">
        <f t="shared" si="22"/>
        <v>1.1887E-2</v>
      </c>
      <c r="AF69" s="10">
        <f t="shared" si="22"/>
        <v>1.2090999999999999E-2</v>
      </c>
      <c r="AG69" s="10">
        <f t="shared" si="22"/>
        <v>1.1546000000000001E-2</v>
      </c>
      <c r="AH69" s="10">
        <f t="shared" si="22"/>
        <v>1.2333E-2</v>
      </c>
      <c r="AI69" s="27">
        <f t="shared" si="22"/>
        <v>1.2569E-2</v>
      </c>
      <c r="AJ69" s="27">
        <f t="shared" si="22"/>
        <v>1.2985999999999999E-2</v>
      </c>
      <c r="AK69" s="27">
        <f t="shared" si="22"/>
        <v>1.1885E-2</v>
      </c>
      <c r="AL69" s="27">
        <f t="shared" si="22"/>
        <v>1.2635E-2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4.2840244610096966E-2</v>
      </c>
      <c r="F70" s="15">
        <f t="shared" si="23"/>
        <v>-0.84605856358523412</v>
      </c>
      <c r="G70" s="15">
        <f t="shared" si="23"/>
        <v>-0.8523412043029952</v>
      </c>
      <c r="H70" s="15">
        <f t="shared" si="23"/>
        <v>-0.87105521581931</v>
      </c>
      <c r="I70" s="15">
        <f t="shared" si="23"/>
        <v>-0.93125920635629156</v>
      </c>
      <c r="J70" s="15">
        <f t="shared" si="23"/>
        <v>-0.89514797125384993</v>
      </c>
      <c r="K70" s="15">
        <f t="shared" si="23"/>
        <v>-0.91999955363121011</v>
      </c>
      <c r="L70" s="15">
        <f t="shared" si="23"/>
        <v>-0.9090077221800652</v>
      </c>
      <c r="M70" s="15">
        <f t="shared" si="23"/>
        <v>-0.91694192742043468</v>
      </c>
      <c r="N70" s="15">
        <f t="shared" si="23"/>
        <v>-0.94483997678882292</v>
      </c>
      <c r="O70" s="15">
        <f t="shared" si="23"/>
        <v>-0.92628219434897108</v>
      </c>
      <c r="P70" s="15">
        <f t="shared" si="23"/>
        <v>-0.91975405079676831</v>
      </c>
      <c r="Q70" s="15">
        <f t="shared" si="23"/>
        <v>-0.89222425568004282</v>
      </c>
      <c r="R70" s="15">
        <f t="shared" si="23"/>
        <v>-0.93312279605409987</v>
      </c>
      <c r="S70" s="20">
        <f t="shared" si="23"/>
        <v>-0.94081149846002765</v>
      </c>
      <c r="T70" s="15">
        <f t="shared" si="23"/>
        <v>-0.93458465384100342</v>
      </c>
      <c r="U70" s="15">
        <f t="shared" si="23"/>
        <v>-0.92771057447663263</v>
      </c>
      <c r="V70" s="15">
        <f t="shared" si="23"/>
        <v>-0.92332500111592197</v>
      </c>
      <c r="W70" s="15">
        <f t="shared" si="23"/>
        <v>-0.91471008347096372</v>
      </c>
      <c r="X70" s="15">
        <f t="shared" si="23"/>
        <v>-0.91308083738784984</v>
      </c>
      <c r="Y70" s="15">
        <f t="shared" si="23"/>
        <v>-0.89802704994866756</v>
      </c>
      <c r="Z70" s="15">
        <f t="shared" si="23"/>
        <v>-0.90470026335758602</v>
      </c>
      <c r="AA70" s="15">
        <f t="shared" si="23"/>
        <v>-0.9012185867964112</v>
      </c>
      <c r="AB70" s="15">
        <f t="shared" si="23"/>
        <v>-0.88673391956434411</v>
      </c>
      <c r="AC70" s="15">
        <f t="shared" si="23"/>
        <v>-0.89463464714547147</v>
      </c>
      <c r="AD70" s="15">
        <f t="shared" si="23"/>
        <v>-0.88769361246261658</v>
      </c>
      <c r="AE70" s="15">
        <f t="shared" si="23"/>
        <v>-0.86735035486318801</v>
      </c>
      <c r="AF70" s="15">
        <f t="shared" si="23"/>
        <v>-0.86507387403472746</v>
      </c>
      <c r="AG70" s="15">
        <f t="shared" si="23"/>
        <v>-0.87115564879703611</v>
      </c>
      <c r="AH70" s="15">
        <f t="shared" si="23"/>
        <v>-0.86237334285586753</v>
      </c>
      <c r="AI70" s="21">
        <f t="shared" si="23"/>
        <v>-0.85973976699549171</v>
      </c>
      <c r="AJ70" s="21">
        <f t="shared" si="23"/>
        <v>-0.8550863723608445</v>
      </c>
      <c r="AK70" s="21">
        <f t="shared" si="23"/>
        <v>-0.86737267330268264</v>
      </c>
      <c r="AL70" s="21">
        <f t="shared" si="23"/>
        <v>-0.85900325849216619</v>
      </c>
    </row>
    <row r="71" spans="1:38" x14ac:dyDescent="0.4">
      <c r="A71" s="16" t="s">
        <v>27</v>
      </c>
      <c r="D71" s="10"/>
      <c r="E71" s="17">
        <f t="shared" ref="E71:AL71" si="24">(E69-D69)/D69</f>
        <v>4.2840244610096966E-2</v>
      </c>
      <c r="F71" s="17">
        <f t="shared" si="24"/>
        <v>-0.85238253202212921</v>
      </c>
      <c r="G71" s="17">
        <f t="shared" si="24"/>
        <v>-4.0811888365349713E-2</v>
      </c>
      <c r="H71" s="17">
        <f t="shared" si="24"/>
        <v>-0.12673821039903274</v>
      </c>
      <c r="I71" s="17">
        <f t="shared" si="24"/>
        <v>-0.46689744699264385</v>
      </c>
      <c r="J71" s="17">
        <f t="shared" si="24"/>
        <v>0.52532467532467542</v>
      </c>
      <c r="K71" s="17">
        <f t="shared" si="24"/>
        <v>-0.23701575138356745</v>
      </c>
      <c r="L71" s="17">
        <f t="shared" si="24"/>
        <v>0.13739712651694794</v>
      </c>
      <c r="M71" s="17">
        <f t="shared" si="24"/>
        <v>-8.7196467991169965E-2</v>
      </c>
      <c r="N71" s="17">
        <f t="shared" si="24"/>
        <v>-0.33588606744592231</v>
      </c>
      <c r="O71" s="17">
        <f t="shared" si="24"/>
        <v>0.33643536313979355</v>
      </c>
      <c r="P71" s="17">
        <f t="shared" si="24"/>
        <v>8.8555858310626775E-2</v>
      </c>
      <c r="Q71" s="17">
        <f t="shared" si="24"/>
        <v>0.34306772354331794</v>
      </c>
      <c r="R71" s="17">
        <f t="shared" si="24"/>
        <v>-0.37947815282667219</v>
      </c>
      <c r="S71" s="17">
        <f t="shared" si="24"/>
        <v>-0.11496746203904562</v>
      </c>
      <c r="T71" s="17">
        <f t="shared" si="24"/>
        <v>0.10520361990950233</v>
      </c>
      <c r="U71" s="17">
        <f t="shared" si="24"/>
        <v>0.10508358921869673</v>
      </c>
      <c r="V71" s="17">
        <f t="shared" si="24"/>
        <v>6.0666872491509739E-2</v>
      </c>
      <c r="W71" s="17">
        <f t="shared" si="24"/>
        <v>0.11235628001746459</v>
      </c>
      <c r="X71" s="17">
        <f t="shared" si="24"/>
        <v>1.9102446683239606E-2</v>
      </c>
      <c r="Y71" s="17">
        <f t="shared" si="24"/>
        <v>0.17319296443702661</v>
      </c>
      <c r="Z71" s="17">
        <f t="shared" si="24"/>
        <v>-6.5441015539505307E-2</v>
      </c>
      <c r="AA71" s="17">
        <f t="shared" si="24"/>
        <v>3.6533957845433229E-2</v>
      </c>
      <c r="AB71" s="17">
        <f t="shared" si="24"/>
        <v>0.14663352914595557</v>
      </c>
      <c r="AC71" s="17">
        <f t="shared" si="24"/>
        <v>-6.9753694581280654E-2</v>
      </c>
      <c r="AD71" s="17">
        <f t="shared" si="24"/>
        <v>6.5875873755560185E-2</v>
      </c>
      <c r="AE71" s="17">
        <f t="shared" si="24"/>
        <v>0.18114069952305245</v>
      </c>
      <c r="AF71" s="17">
        <f t="shared" si="24"/>
        <v>1.7161605114831273E-2</v>
      </c>
      <c r="AG71" s="17">
        <f t="shared" si="24"/>
        <v>-4.5074849061285144E-2</v>
      </c>
      <c r="AH71" s="22">
        <f t="shared" si="24"/>
        <v>6.8162134072405983E-2</v>
      </c>
      <c r="AI71" s="23">
        <f t="shared" si="24"/>
        <v>1.9135652314927438E-2</v>
      </c>
      <c r="AJ71" s="23">
        <f t="shared" si="24"/>
        <v>3.3176863712307977E-2</v>
      </c>
      <c r="AK71" s="23">
        <f t="shared" si="24"/>
        <v>-8.4783613121823476E-2</v>
      </c>
      <c r="AL71" s="23">
        <f t="shared" si="24"/>
        <v>6.3104753891459878E-2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8.9611999999999997E-2</v>
      </c>
      <c r="E73" s="2">
        <v>9.3451000000000006E-2</v>
      </c>
      <c r="F73" s="2">
        <v>1.3795E-2</v>
      </c>
      <c r="G73" s="2">
        <v>1.3232000000000001E-2</v>
      </c>
      <c r="H73" s="2">
        <v>1.1554999999999999E-2</v>
      </c>
      <c r="I73" s="2">
        <v>6.1599999999999997E-3</v>
      </c>
      <c r="J73" s="2">
        <v>9.3959999999999998E-3</v>
      </c>
      <c r="K73" s="2">
        <v>7.169E-3</v>
      </c>
      <c r="L73" s="2">
        <v>8.1539999999999998E-3</v>
      </c>
      <c r="M73" s="2">
        <v>7.443E-3</v>
      </c>
      <c r="N73" s="2">
        <v>4.9430000000000003E-3</v>
      </c>
      <c r="O73" s="2">
        <v>6.6059999999999999E-3</v>
      </c>
      <c r="P73" s="2">
        <v>7.1910000000000003E-3</v>
      </c>
      <c r="Q73" s="2">
        <v>9.6579999999999999E-3</v>
      </c>
      <c r="R73" s="2">
        <v>5.9930000000000001E-3</v>
      </c>
      <c r="S73" s="2">
        <v>5.3039999999999997E-3</v>
      </c>
      <c r="T73" s="2">
        <v>5.862E-3</v>
      </c>
      <c r="U73" s="2">
        <v>6.4780000000000003E-3</v>
      </c>
      <c r="V73" s="2">
        <v>6.8710000000000004E-3</v>
      </c>
      <c r="W73" s="2">
        <v>7.6429999999999996E-3</v>
      </c>
      <c r="X73" s="2">
        <v>7.7889999999999999E-3</v>
      </c>
      <c r="Y73" s="2">
        <v>9.1380000000000003E-3</v>
      </c>
      <c r="Z73" s="2">
        <v>8.5400000000000007E-3</v>
      </c>
      <c r="AA73" s="2">
        <v>8.8520000000000005E-3</v>
      </c>
      <c r="AB73" s="2">
        <v>1.0149999999999999E-2</v>
      </c>
      <c r="AC73" s="2">
        <v>9.4420000000000007E-3</v>
      </c>
      <c r="AD73" s="2">
        <v>1.0064E-2</v>
      </c>
      <c r="AE73" s="2">
        <v>1.1887E-2</v>
      </c>
      <c r="AF73" s="2">
        <v>1.2090999999999999E-2</v>
      </c>
      <c r="AG73" s="2">
        <v>1.1546000000000001E-2</v>
      </c>
      <c r="AH73" s="2">
        <v>1.2333E-2</v>
      </c>
      <c r="AI73" s="28">
        <v>1.2569E-2</v>
      </c>
      <c r="AJ73" s="2">
        <v>1.2985999999999999E-2</v>
      </c>
      <c r="AK73" s="2">
        <v>1.1885E-2</v>
      </c>
      <c r="AL73" s="2">
        <v>1.2635E-2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7.2100000000000004E-5</v>
      </c>
      <c r="E83" s="10">
        <f t="shared" si="25"/>
        <v>6.5099999999999997E-5</v>
      </c>
      <c r="F83" s="10">
        <f t="shared" si="25"/>
        <v>3.3699999999999999E-5</v>
      </c>
      <c r="G83" s="10">
        <f t="shared" si="25"/>
        <v>5.7000000000000003E-5</v>
      </c>
      <c r="H83" s="10">
        <f t="shared" si="25"/>
        <v>4.6499999999999999E-5</v>
      </c>
      <c r="I83" s="10">
        <f t="shared" si="25"/>
        <v>5.1199999999999998E-5</v>
      </c>
      <c r="J83" s="10">
        <f t="shared" si="25"/>
        <v>7.4499999999999995E-5</v>
      </c>
      <c r="K83" s="10">
        <f t="shared" si="25"/>
        <v>9.7700000000000003E-5</v>
      </c>
      <c r="L83" s="10">
        <f t="shared" si="25"/>
        <v>1.18E-4</v>
      </c>
      <c r="M83" s="10">
        <f t="shared" si="25"/>
        <v>7.6799999999999997E-5</v>
      </c>
      <c r="N83" s="10">
        <f t="shared" si="25"/>
        <v>1.01E-4</v>
      </c>
      <c r="O83" s="10">
        <f t="shared" si="25"/>
        <v>1.26E-4</v>
      </c>
      <c r="P83" s="10">
        <f t="shared" si="25"/>
        <v>1.12E-4</v>
      </c>
      <c r="Q83" s="10">
        <f t="shared" si="25"/>
        <v>1.16E-4</v>
      </c>
      <c r="R83" s="10">
        <f t="shared" si="25"/>
        <v>1.4100000000000001E-4</v>
      </c>
      <c r="S83" s="10">
        <f t="shared" si="25"/>
        <v>1.45E-4</v>
      </c>
      <c r="T83" s="10">
        <f t="shared" si="25"/>
        <v>1.2300000000000001E-4</v>
      </c>
      <c r="U83" s="10">
        <f t="shared" si="25"/>
        <v>1.18E-4</v>
      </c>
      <c r="V83" s="10">
        <f t="shared" si="25"/>
        <v>1.5100000000000001E-4</v>
      </c>
      <c r="W83" s="10">
        <f t="shared" si="25"/>
        <v>1.4300000000000001E-4</v>
      </c>
      <c r="X83" s="10">
        <f t="shared" si="25"/>
        <v>1.4200000000000001E-4</v>
      </c>
      <c r="Y83" s="10">
        <f t="shared" si="25"/>
        <v>1.4300000000000001E-4</v>
      </c>
      <c r="Z83" s="10">
        <f t="shared" si="25"/>
        <v>1.26E-4</v>
      </c>
      <c r="AA83" s="10">
        <f t="shared" si="25"/>
        <v>1.37E-4</v>
      </c>
      <c r="AB83" s="10">
        <f t="shared" si="25"/>
        <v>1.2999999999999999E-4</v>
      </c>
      <c r="AC83" s="10">
        <f t="shared" si="25"/>
        <v>1.3799999999999999E-4</v>
      </c>
      <c r="AD83" s="10">
        <f t="shared" si="25"/>
        <v>1.5200000000000001E-4</v>
      </c>
      <c r="AE83" s="10">
        <f t="shared" si="25"/>
        <v>1.4300000000000001E-4</v>
      </c>
      <c r="AF83" s="10">
        <f t="shared" si="25"/>
        <v>1.46E-4</v>
      </c>
      <c r="AG83" s="10">
        <f t="shared" si="25"/>
        <v>1.46E-4</v>
      </c>
      <c r="AH83" s="10">
        <f t="shared" si="25"/>
        <v>1.2300000000000001E-4</v>
      </c>
      <c r="AI83" s="10">
        <f t="shared" si="25"/>
        <v>1.3300000000000001E-4</v>
      </c>
      <c r="AJ83" s="10">
        <f t="shared" si="25"/>
        <v>1.26E-4</v>
      </c>
      <c r="AK83" s="10">
        <f t="shared" si="25"/>
        <v>1.3799999999999999E-4</v>
      </c>
      <c r="AL83" s="10">
        <f t="shared" si="25"/>
        <v>1.3100000000000001E-4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-9.7087378640776795E-2</v>
      </c>
      <c r="F84" s="15">
        <f t="shared" si="26"/>
        <v>-0.53259361997226073</v>
      </c>
      <c r="G84" s="15">
        <f t="shared" si="26"/>
        <v>-0.20943134535367544</v>
      </c>
      <c r="H84" s="15">
        <f t="shared" si="26"/>
        <v>-0.35506241331484056</v>
      </c>
      <c r="I84" s="15">
        <f t="shared" si="26"/>
        <v>-0.28987517337031909</v>
      </c>
      <c r="J84" s="15">
        <f t="shared" si="26"/>
        <v>3.3287101248266164E-2</v>
      </c>
      <c r="K84" s="15">
        <f t="shared" si="26"/>
        <v>0.35506241331484045</v>
      </c>
      <c r="L84" s="15">
        <f t="shared" si="26"/>
        <v>0.63661581137309275</v>
      </c>
      <c r="M84" s="15">
        <f t="shared" si="26"/>
        <v>6.5187239944521386E-2</v>
      </c>
      <c r="N84" s="15">
        <f t="shared" si="26"/>
        <v>0.40083217753120659</v>
      </c>
      <c r="O84" s="15">
        <f t="shared" si="26"/>
        <v>0.74757281553398047</v>
      </c>
      <c r="P84" s="15">
        <f t="shared" si="26"/>
        <v>0.55339805825242705</v>
      </c>
      <c r="Q84" s="15">
        <f t="shared" si="26"/>
        <v>0.60887656033287096</v>
      </c>
      <c r="R84" s="15">
        <f t="shared" si="26"/>
        <v>0.95561719833564496</v>
      </c>
      <c r="S84" s="20">
        <f t="shared" si="26"/>
        <v>1.0110957004160888</v>
      </c>
      <c r="T84" s="15">
        <f t="shared" si="26"/>
        <v>0.70596393897364773</v>
      </c>
      <c r="U84" s="15">
        <f t="shared" si="26"/>
        <v>0.63661581137309275</v>
      </c>
      <c r="V84" s="15">
        <f t="shared" si="26"/>
        <v>1.0943134535367545</v>
      </c>
      <c r="W84" s="15">
        <f t="shared" si="26"/>
        <v>0.98335644937586686</v>
      </c>
      <c r="X84" s="15">
        <f t="shared" si="26"/>
        <v>0.96948682385575591</v>
      </c>
      <c r="Y84" s="15">
        <f t="shared" si="26"/>
        <v>0.98335644937586686</v>
      </c>
      <c r="Z84" s="15">
        <f t="shared" si="26"/>
        <v>0.74757281553398047</v>
      </c>
      <c r="AA84" s="15">
        <f t="shared" si="26"/>
        <v>0.90013869625520093</v>
      </c>
      <c r="AB84" s="15">
        <f t="shared" si="26"/>
        <v>0.80305131761442416</v>
      </c>
      <c r="AC84" s="15">
        <f t="shared" si="26"/>
        <v>0.91400832177531188</v>
      </c>
      <c r="AD84" s="15">
        <f t="shared" si="26"/>
        <v>1.1081830790568654</v>
      </c>
      <c r="AE84" s="15">
        <f t="shared" si="26"/>
        <v>0.98335644937586686</v>
      </c>
      <c r="AF84" s="15">
        <f t="shared" si="26"/>
        <v>1.0249653259361995</v>
      </c>
      <c r="AG84" s="15">
        <f t="shared" si="26"/>
        <v>1.0249653259361995</v>
      </c>
      <c r="AH84" s="15">
        <f t="shared" si="26"/>
        <v>0.70596393897364773</v>
      </c>
      <c r="AI84" s="21">
        <f t="shared" si="26"/>
        <v>0.84466019417475724</v>
      </c>
      <c r="AJ84" s="21">
        <f t="shared" si="26"/>
        <v>0.74757281553398047</v>
      </c>
      <c r="AK84" s="21">
        <f t="shared" si="26"/>
        <v>0.91400832177531188</v>
      </c>
      <c r="AL84" s="21">
        <f t="shared" si="26"/>
        <v>0.81692094313453545</v>
      </c>
    </row>
    <row r="85" spans="1:38" x14ac:dyDescent="0.4">
      <c r="A85" s="16" t="s">
        <v>27</v>
      </c>
      <c r="D85" s="10"/>
      <c r="E85" s="17">
        <f t="shared" ref="E85:AL85" si="27">(E83-D83)/D83</f>
        <v>-9.7087378640776795E-2</v>
      </c>
      <c r="F85" s="17">
        <f t="shared" si="27"/>
        <v>-0.48233486943164361</v>
      </c>
      <c r="G85" s="17">
        <f t="shared" si="27"/>
        <v>0.69139465875370931</v>
      </c>
      <c r="H85" s="17">
        <f t="shared" si="27"/>
        <v>-0.18421052631578955</v>
      </c>
      <c r="I85" s="17">
        <f t="shared" si="27"/>
        <v>0.10107526881720429</v>
      </c>
      <c r="J85" s="17">
        <f t="shared" si="27"/>
        <v>0.45507812499999994</v>
      </c>
      <c r="K85" s="17">
        <f t="shared" si="27"/>
        <v>0.31140939597315448</v>
      </c>
      <c r="L85" s="17">
        <f t="shared" si="27"/>
        <v>0.20777891504605928</v>
      </c>
      <c r="M85" s="17">
        <f t="shared" si="27"/>
        <v>-0.34915254237288135</v>
      </c>
      <c r="N85" s="17">
        <f t="shared" si="27"/>
        <v>0.31510416666666674</v>
      </c>
      <c r="O85" s="17">
        <f t="shared" si="27"/>
        <v>0.24752475247524749</v>
      </c>
      <c r="P85" s="17">
        <f t="shared" si="27"/>
        <v>-0.11111111111111112</v>
      </c>
      <c r="Q85" s="17">
        <f t="shared" si="27"/>
        <v>3.5714285714285733E-2</v>
      </c>
      <c r="R85" s="17">
        <f t="shared" si="27"/>
        <v>0.21551724137931044</v>
      </c>
      <c r="S85" s="17">
        <f t="shared" si="27"/>
        <v>2.8368794326241054E-2</v>
      </c>
      <c r="T85" s="17">
        <f t="shared" si="27"/>
        <v>-0.15172413793103443</v>
      </c>
      <c r="U85" s="17">
        <f t="shared" si="27"/>
        <v>-4.0650406504065144E-2</v>
      </c>
      <c r="V85" s="17">
        <f t="shared" si="27"/>
        <v>0.27966101694915269</v>
      </c>
      <c r="W85" s="17">
        <f t="shared" si="27"/>
        <v>-5.2980132450331154E-2</v>
      </c>
      <c r="X85" s="17">
        <f t="shared" si="27"/>
        <v>-6.9930069930069731E-3</v>
      </c>
      <c r="Y85" s="17">
        <f t="shared" si="27"/>
        <v>7.0422535211267408E-3</v>
      </c>
      <c r="Z85" s="17">
        <f t="shared" si="27"/>
        <v>-0.11888111888111892</v>
      </c>
      <c r="AA85" s="17">
        <f t="shared" si="27"/>
        <v>8.7301587301587269E-2</v>
      </c>
      <c r="AB85" s="17">
        <f t="shared" si="27"/>
        <v>-5.1094890510948961E-2</v>
      </c>
      <c r="AC85" s="17">
        <f t="shared" si="27"/>
        <v>6.1538461538461584E-2</v>
      </c>
      <c r="AD85" s="17">
        <f t="shared" si="27"/>
        <v>0.10144927536231896</v>
      </c>
      <c r="AE85" s="17">
        <f t="shared" si="27"/>
        <v>-5.9210526315789484E-2</v>
      </c>
      <c r="AF85" s="17">
        <f t="shared" si="27"/>
        <v>2.0979020979020921E-2</v>
      </c>
      <c r="AG85" s="17">
        <f t="shared" si="27"/>
        <v>0</v>
      </c>
      <c r="AH85" s="22">
        <f t="shared" si="27"/>
        <v>-0.1575342465753424</v>
      </c>
      <c r="AI85" s="23">
        <f t="shared" si="27"/>
        <v>8.1300813008130066E-2</v>
      </c>
      <c r="AJ85" s="23">
        <f t="shared" si="27"/>
        <v>-5.2631578947368474E-2</v>
      </c>
      <c r="AK85" s="23">
        <f t="shared" si="27"/>
        <v>9.5238095238095191E-2</v>
      </c>
      <c r="AL85" s="23">
        <f t="shared" si="27"/>
        <v>-5.0724637681159278E-2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7.2100000000000004E-5</v>
      </c>
      <c r="E96" s="10">
        <f t="shared" si="28"/>
        <v>6.5099999999999997E-5</v>
      </c>
      <c r="F96" s="10">
        <f t="shared" si="28"/>
        <v>3.3699999999999999E-5</v>
      </c>
      <c r="G96" s="10">
        <f t="shared" si="28"/>
        <v>5.7000000000000003E-5</v>
      </c>
      <c r="H96" s="10">
        <f t="shared" si="28"/>
        <v>4.6499999999999999E-5</v>
      </c>
      <c r="I96" s="10">
        <f t="shared" si="28"/>
        <v>5.1199999999999998E-5</v>
      </c>
      <c r="J96" s="10">
        <f t="shared" si="28"/>
        <v>7.4499999999999995E-5</v>
      </c>
      <c r="K96" s="10">
        <f t="shared" si="28"/>
        <v>9.7700000000000003E-5</v>
      </c>
      <c r="L96" s="10">
        <f t="shared" si="28"/>
        <v>1.18E-4</v>
      </c>
      <c r="M96" s="10">
        <f t="shared" si="28"/>
        <v>7.6799999999999997E-5</v>
      </c>
      <c r="N96" s="10">
        <f t="shared" si="28"/>
        <v>1.01E-4</v>
      </c>
      <c r="O96" s="10">
        <f t="shared" si="28"/>
        <v>1.26E-4</v>
      </c>
      <c r="P96" s="10">
        <f t="shared" si="28"/>
        <v>1.12E-4</v>
      </c>
      <c r="Q96" s="10">
        <f t="shared" si="28"/>
        <v>1.16E-4</v>
      </c>
      <c r="R96" s="10">
        <f t="shared" si="28"/>
        <v>1.4100000000000001E-4</v>
      </c>
      <c r="S96" s="10">
        <f t="shared" si="28"/>
        <v>1.45E-4</v>
      </c>
      <c r="T96" s="10">
        <f t="shared" si="28"/>
        <v>1.2300000000000001E-4</v>
      </c>
      <c r="U96" s="10">
        <f t="shared" si="28"/>
        <v>1.18E-4</v>
      </c>
      <c r="V96" s="10">
        <f t="shared" si="28"/>
        <v>1.5100000000000001E-4</v>
      </c>
      <c r="W96" s="10">
        <f t="shared" si="28"/>
        <v>1.4300000000000001E-4</v>
      </c>
      <c r="X96" s="10">
        <f t="shared" si="28"/>
        <v>1.4200000000000001E-4</v>
      </c>
      <c r="Y96" s="10">
        <f t="shared" si="28"/>
        <v>1.4300000000000001E-4</v>
      </c>
      <c r="Z96" s="10">
        <f t="shared" si="28"/>
        <v>1.26E-4</v>
      </c>
      <c r="AA96" s="10">
        <f t="shared" si="28"/>
        <v>1.37E-4</v>
      </c>
      <c r="AB96" s="10">
        <f t="shared" si="28"/>
        <v>1.2999999999999999E-4</v>
      </c>
      <c r="AC96" s="10">
        <f t="shared" si="28"/>
        <v>1.3799999999999999E-4</v>
      </c>
      <c r="AD96" s="10">
        <f t="shared" si="28"/>
        <v>1.5200000000000001E-4</v>
      </c>
      <c r="AE96" s="10">
        <f t="shared" si="28"/>
        <v>1.4300000000000001E-4</v>
      </c>
      <c r="AF96" s="10">
        <f t="shared" si="28"/>
        <v>1.46E-4</v>
      </c>
      <c r="AG96" s="10">
        <f t="shared" si="28"/>
        <v>1.46E-4</v>
      </c>
      <c r="AH96" s="10">
        <f t="shared" si="28"/>
        <v>1.2300000000000001E-4</v>
      </c>
      <c r="AI96" s="27">
        <f t="shared" si="28"/>
        <v>1.3300000000000001E-4</v>
      </c>
      <c r="AJ96" s="27">
        <f t="shared" si="28"/>
        <v>1.26E-4</v>
      </c>
      <c r="AK96" s="27">
        <f t="shared" si="28"/>
        <v>1.3799999999999999E-4</v>
      </c>
      <c r="AL96" s="27">
        <f t="shared" si="28"/>
        <v>1.3100000000000001E-4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-9.7087378640776795E-2</v>
      </c>
      <c r="F97" s="15">
        <f t="shared" si="29"/>
        <v>-0.53259361997226073</v>
      </c>
      <c r="G97" s="15">
        <f t="shared" si="29"/>
        <v>-0.20943134535367544</v>
      </c>
      <c r="H97" s="15">
        <f t="shared" si="29"/>
        <v>-0.35506241331484056</v>
      </c>
      <c r="I97" s="15">
        <f t="shared" si="29"/>
        <v>-0.28987517337031909</v>
      </c>
      <c r="J97" s="15">
        <f t="shared" si="29"/>
        <v>3.3287101248266164E-2</v>
      </c>
      <c r="K97" s="15">
        <f t="shared" si="29"/>
        <v>0.35506241331484045</v>
      </c>
      <c r="L97" s="15">
        <f t="shared" si="29"/>
        <v>0.63661581137309275</v>
      </c>
      <c r="M97" s="15">
        <f t="shared" si="29"/>
        <v>6.5187239944521386E-2</v>
      </c>
      <c r="N97" s="15">
        <f t="shared" si="29"/>
        <v>0.40083217753120659</v>
      </c>
      <c r="O97" s="15">
        <f t="shared" si="29"/>
        <v>0.74757281553398047</v>
      </c>
      <c r="P97" s="15">
        <f t="shared" si="29"/>
        <v>0.55339805825242705</v>
      </c>
      <c r="Q97" s="15">
        <f t="shared" si="29"/>
        <v>0.60887656033287096</v>
      </c>
      <c r="R97" s="15">
        <f t="shared" si="29"/>
        <v>0.95561719833564496</v>
      </c>
      <c r="S97" s="20">
        <f t="shared" si="29"/>
        <v>1.0110957004160888</v>
      </c>
      <c r="T97" s="15">
        <f t="shared" si="29"/>
        <v>0.70596393897364773</v>
      </c>
      <c r="U97" s="15">
        <f t="shared" si="29"/>
        <v>0.63661581137309275</v>
      </c>
      <c r="V97" s="15">
        <f t="shared" si="29"/>
        <v>1.0943134535367545</v>
      </c>
      <c r="W97" s="15">
        <f t="shared" si="29"/>
        <v>0.98335644937586686</v>
      </c>
      <c r="X97" s="15">
        <f t="shared" si="29"/>
        <v>0.96948682385575591</v>
      </c>
      <c r="Y97" s="15">
        <f t="shared" si="29"/>
        <v>0.98335644937586686</v>
      </c>
      <c r="Z97" s="15">
        <f t="shared" si="29"/>
        <v>0.74757281553398047</v>
      </c>
      <c r="AA97" s="15">
        <f t="shared" si="29"/>
        <v>0.90013869625520093</v>
      </c>
      <c r="AB97" s="15">
        <f t="shared" si="29"/>
        <v>0.80305131761442416</v>
      </c>
      <c r="AC97" s="15">
        <f t="shared" si="29"/>
        <v>0.91400832177531188</v>
      </c>
      <c r="AD97" s="15">
        <f t="shared" si="29"/>
        <v>1.1081830790568654</v>
      </c>
      <c r="AE97" s="15">
        <f t="shared" si="29"/>
        <v>0.98335644937586686</v>
      </c>
      <c r="AF97" s="15">
        <f t="shared" si="29"/>
        <v>1.0249653259361995</v>
      </c>
      <c r="AG97" s="15">
        <f t="shared" si="29"/>
        <v>1.0249653259361995</v>
      </c>
      <c r="AH97" s="15">
        <f t="shared" si="29"/>
        <v>0.70596393897364773</v>
      </c>
      <c r="AI97" s="21">
        <f t="shared" si="29"/>
        <v>0.84466019417475724</v>
      </c>
      <c r="AJ97" s="21">
        <f t="shared" si="29"/>
        <v>0.74757281553398047</v>
      </c>
      <c r="AK97" s="21">
        <f t="shared" si="29"/>
        <v>0.91400832177531188</v>
      </c>
      <c r="AL97" s="21">
        <f t="shared" si="29"/>
        <v>0.81692094313453545</v>
      </c>
    </row>
    <row r="98" spans="1:38" x14ac:dyDescent="0.4">
      <c r="A98" s="16" t="s">
        <v>27</v>
      </c>
      <c r="D98" s="10"/>
      <c r="E98" s="17">
        <f t="shared" ref="E98:AL98" si="30">(E96-D96)/D96</f>
        <v>-9.7087378640776795E-2</v>
      </c>
      <c r="F98" s="17">
        <f t="shared" si="30"/>
        <v>-0.48233486943164361</v>
      </c>
      <c r="G98" s="17">
        <f t="shared" si="30"/>
        <v>0.69139465875370931</v>
      </c>
      <c r="H98" s="17">
        <f t="shared" si="30"/>
        <v>-0.18421052631578955</v>
      </c>
      <c r="I98" s="17">
        <f t="shared" si="30"/>
        <v>0.10107526881720429</v>
      </c>
      <c r="J98" s="17">
        <f t="shared" si="30"/>
        <v>0.45507812499999994</v>
      </c>
      <c r="K98" s="17">
        <f t="shared" si="30"/>
        <v>0.31140939597315448</v>
      </c>
      <c r="L98" s="17">
        <f t="shared" si="30"/>
        <v>0.20777891504605928</v>
      </c>
      <c r="M98" s="17">
        <f t="shared" si="30"/>
        <v>-0.34915254237288135</v>
      </c>
      <c r="N98" s="17">
        <f t="shared" si="30"/>
        <v>0.31510416666666674</v>
      </c>
      <c r="O98" s="17">
        <f t="shared" si="30"/>
        <v>0.24752475247524749</v>
      </c>
      <c r="P98" s="17">
        <f t="shared" si="30"/>
        <v>-0.11111111111111112</v>
      </c>
      <c r="Q98" s="17">
        <f t="shared" si="30"/>
        <v>3.5714285714285733E-2</v>
      </c>
      <c r="R98" s="17">
        <f t="shared" si="30"/>
        <v>0.21551724137931044</v>
      </c>
      <c r="S98" s="17">
        <f t="shared" si="30"/>
        <v>2.8368794326241054E-2</v>
      </c>
      <c r="T98" s="17">
        <f t="shared" si="30"/>
        <v>-0.15172413793103443</v>
      </c>
      <c r="U98" s="17">
        <f t="shared" si="30"/>
        <v>-4.0650406504065144E-2</v>
      </c>
      <c r="V98" s="17">
        <f t="shared" si="30"/>
        <v>0.27966101694915269</v>
      </c>
      <c r="W98" s="17">
        <f t="shared" si="30"/>
        <v>-5.2980132450331154E-2</v>
      </c>
      <c r="X98" s="17">
        <f t="shared" si="30"/>
        <v>-6.9930069930069731E-3</v>
      </c>
      <c r="Y98" s="17">
        <f t="shared" si="30"/>
        <v>7.0422535211267408E-3</v>
      </c>
      <c r="Z98" s="17">
        <f t="shared" si="30"/>
        <v>-0.11888111888111892</v>
      </c>
      <c r="AA98" s="17">
        <f t="shared" si="30"/>
        <v>8.7301587301587269E-2</v>
      </c>
      <c r="AB98" s="17">
        <f t="shared" si="30"/>
        <v>-5.1094890510948961E-2</v>
      </c>
      <c r="AC98" s="17">
        <f t="shared" si="30"/>
        <v>6.1538461538461584E-2</v>
      </c>
      <c r="AD98" s="17">
        <f t="shared" si="30"/>
        <v>0.10144927536231896</v>
      </c>
      <c r="AE98" s="17">
        <f t="shared" si="30"/>
        <v>-5.9210526315789484E-2</v>
      </c>
      <c r="AF98" s="17">
        <f t="shared" si="30"/>
        <v>2.0979020979020921E-2</v>
      </c>
      <c r="AG98" s="17">
        <f t="shared" si="30"/>
        <v>0</v>
      </c>
      <c r="AH98" s="22">
        <f t="shared" si="30"/>
        <v>-0.1575342465753424</v>
      </c>
      <c r="AI98" s="23">
        <f t="shared" si="30"/>
        <v>8.1300813008130066E-2</v>
      </c>
      <c r="AJ98" s="23">
        <f t="shared" si="30"/>
        <v>-5.2631578947368474E-2</v>
      </c>
      <c r="AK98" s="23">
        <f t="shared" si="30"/>
        <v>9.5238095238095191E-2</v>
      </c>
      <c r="AL98" s="23">
        <f t="shared" si="30"/>
        <v>-5.0724637681159278E-2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7.2100000000000004E-5</v>
      </c>
      <c r="E100" s="2">
        <v>6.5099999999999997E-5</v>
      </c>
      <c r="F100" s="2">
        <v>3.3699999999999999E-5</v>
      </c>
      <c r="G100" s="2">
        <v>5.7000000000000003E-5</v>
      </c>
      <c r="H100" s="2">
        <v>4.6499999999999999E-5</v>
      </c>
      <c r="I100" s="2">
        <v>5.1199999999999998E-5</v>
      </c>
      <c r="J100" s="2">
        <v>7.4499999999999995E-5</v>
      </c>
      <c r="K100" s="2">
        <v>9.7700000000000003E-5</v>
      </c>
      <c r="L100" s="2">
        <v>1.18E-4</v>
      </c>
      <c r="M100" s="2">
        <v>7.6799999999999997E-5</v>
      </c>
      <c r="N100" s="2">
        <v>1.01E-4</v>
      </c>
      <c r="O100" s="2">
        <v>1.26E-4</v>
      </c>
      <c r="P100" s="2">
        <v>1.12E-4</v>
      </c>
      <c r="Q100" s="2">
        <v>1.16E-4</v>
      </c>
      <c r="R100" s="2">
        <v>1.4100000000000001E-4</v>
      </c>
      <c r="S100" s="2">
        <v>1.45E-4</v>
      </c>
      <c r="T100" s="2">
        <v>1.2300000000000001E-4</v>
      </c>
      <c r="U100" s="2">
        <v>1.18E-4</v>
      </c>
      <c r="V100" s="2">
        <v>1.5100000000000001E-4</v>
      </c>
      <c r="W100" s="2">
        <v>1.4300000000000001E-4</v>
      </c>
      <c r="X100" s="2">
        <v>1.4200000000000001E-4</v>
      </c>
      <c r="Y100" s="2">
        <v>1.4300000000000001E-4</v>
      </c>
      <c r="Z100" s="2">
        <v>1.26E-4</v>
      </c>
      <c r="AA100" s="2">
        <v>1.37E-4</v>
      </c>
      <c r="AB100" s="2">
        <v>1.2999999999999999E-4</v>
      </c>
      <c r="AC100" s="2">
        <v>1.3799999999999999E-4</v>
      </c>
      <c r="AD100" s="2">
        <v>1.5200000000000001E-4</v>
      </c>
      <c r="AE100" s="2">
        <v>1.4300000000000001E-4</v>
      </c>
      <c r="AF100" s="2">
        <v>1.46E-4</v>
      </c>
      <c r="AG100" s="2">
        <v>1.46E-4</v>
      </c>
      <c r="AH100" s="2">
        <v>1.2300000000000001E-4</v>
      </c>
      <c r="AI100" s="28">
        <v>1.3300000000000001E-4</v>
      </c>
      <c r="AJ100" s="2">
        <v>1.26E-4</v>
      </c>
      <c r="AK100" s="2">
        <v>1.3799999999999999E-4</v>
      </c>
      <c r="AL100" s="2">
        <v>1.3100000000000001E-4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3.1979960795599997E-2</v>
      </c>
      <c r="E132" s="10">
        <f t="shared" si="31"/>
        <v>3.4618811744599999E-2</v>
      </c>
      <c r="F132" s="10">
        <f t="shared" si="31"/>
        <v>2.26993281954E-2</v>
      </c>
      <c r="G132" s="10">
        <f t="shared" si="31"/>
        <v>1.66757483915E-2</v>
      </c>
      <c r="H132" s="10">
        <f t="shared" si="31"/>
        <v>1.2249291952200002E-2</v>
      </c>
      <c r="I132" s="10">
        <f t="shared" si="31"/>
        <v>1.6230328781899998E-2</v>
      </c>
      <c r="J132" s="10">
        <f t="shared" si="31"/>
        <v>1.77219228407E-2</v>
      </c>
      <c r="K132" s="10">
        <f t="shared" si="31"/>
        <v>2.0200052758000003E-2</v>
      </c>
      <c r="L132" s="10">
        <f t="shared" si="31"/>
        <v>2.1549778769299997E-2</v>
      </c>
      <c r="M132" s="10">
        <f t="shared" si="31"/>
        <v>1.9538793960600001E-2</v>
      </c>
      <c r="N132" s="10">
        <f t="shared" si="31"/>
        <v>1.7062316237E-2</v>
      </c>
      <c r="O132" s="10">
        <f t="shared" si="31"/>
        <v>1.8440847587E-2</v>
      </c>
      <c r="P132" s="10">
        <f t="shared" si="31"/>
        <v>1.8556410729600001E-2</v>
      </c>
      <c r="Q132" s="10">
        <f t="shared" si="31"/>
        <v>1.8198748620100003E-2</v>
      </c>
      <c r="R132" s="10">
        <f t="shared" si="31"/>
        <v>2.04204074263E-2</v>
      </c>
      <c r="S132" s="10">
        <f t="shared" si="31"/>
        <v>1.9473900000000002E-2</v>
      </c>
      <c r="T132" s="10">
        <f t="shared" si="31"/>
        <v>2.1054799999999999E-2</v>
      </c>
      <c r="U132" s="10">
        <f t="shared" si="31"/>
        <v>2.7800999999999999E-2</v>
      </c>
      <c r="V132" s="10">
        <f t="shared" si="31"/>
        <v>2.827E-2</v>
      </c>
      <c r="W132" s="10">
        <f t="shared" si="31"/>
        <v>2.2037600000000001E-2</v>
      </c>
      <c r="X132" s="10">
        <f t="shared" si="31"/>
        <v>2.7907499999999998E-2</v>
      </c>
      <c r="Y132" s="10">
        <f t="shared" si="31"/>
        <v>2.9068699999999999E-2</v>
      </c>
      <c r="Z132" s="10">
        <f t="shared" si="31"/>
        <v>3.0438299999999998E-2</v>
      </c>
      <c r="AA132" s="10">
        <f t="shared" si="31"/>
        <v>3.1692100000000001E-2</v>
      </c>
      <c r="AB132" s="10">
        <f t="shared" si="31"/>
        <v>3.6840199999999997E-2</v>
      </c>
      <c r="AC132" s="10">
        <f t="shared" si="31"/>
        <v>4.0737500000000003E-2</v>
      </c>
      <c r="AD132" s="10">
        <f t="shared" si="31"/>
        <v>4.5254900000000001E-2</v>
      </c>
      <c r="AE132" s="10">
        <f t="shared" si="31"/>
        <v>4.9077200000000008E-2</v>
      </c>
      <c r="AF132" s="10">
        <f t="shared" si="31"/>
        <v>5.2628000000000001E-2</v>
      </c>
      <c r="AG132" s="10">
        <f t="shared" si="31"/>
        <v>5.5193599999999995E-2</v>
      </c>
      <c r="AH132" s="10">
        <f t="shared" si="31"/>
        <v>4.9129800000000001E-2</v>
      </c>
      <c r="AI132" s="10">
        <f t="shared" si="31"/>
        <v>4.9886899999999998E-2</v>
      </c>
      <c r="AJ132" s="10">
        <f t="shared" si="31"/>
        <v>4.6449700000000003E-2</v>
      </c>
      <c r="AK132" s="10">
        <f t="shared" si="31"/>
        <v>4.6937999999999994E-2</v>
      </c>
      <c r="AL132" s="10">
        <f t="shared" si="31"/>
        <v>4.9328999999999998E-2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8.2515765602910657E-2</v>
      </c>
      <c r="F133" s="15">
        <f t="shared" si="32"/>
        <v>-0.29020150023063457</v>
      </c>
      <c r="G133" s="15">
        <f t="shared" si="32"/>
        <v>-0.47855632162643696</v>
      </c>
      <c r="H133" s="15">
        <f t="shared" si="32"/>
        <v>-0.6169697633311253</v>
      </c>
      <c r="I133" s="15">
        <f t="shared" si="32"/>
        <v>-0.4924844065433292</v>
      </c>
      <c r="J133" s="15">
        <f t="shared" si="32"/>
        <v>-0.44584288411203138</v>
      </c>
      <c r="K133" s="15">
        <f t="shared" si="32"/>
        <v>-0.36835279795654874</v>
      </c>
      <c r="L133" s="15">
        <f t="shared" si="32"/>
        <v>-0.32614743004109781</v>
      </c>
      <c r="M133" s="15">
        <f t="shared" si="32"/>
        <v>-0.38903008401160172</v>
      </c>
      <c r="N133" s="15">
        <f t="shared" si="32"/>
        <v>-0.46646850676103579</v>
      </c>
      <c r="O133" s="15">
        <f t="shared" si="32"/>
        <v>-0.42336240795088131</v>
      </c>
      <c r="P133" s="15">
        <f t="shared" si="32"/>
        <v>-0.41974879681049804</v>
      </c>
      <c r="Q133" s="15">
        <f t="shared" si="32"/>
        <v>-0.43093274139961107</v>
      </c>
      <c r="R133" s="15">
        <f t="shared" si="32"/>
        <v>-0.36146239963153526</v>
      </c>
      <c r="S133" s="20">
        <f t="shared" si="32"/>
        <v>-0.39105929102079001</v>
      </c>
      <c r="T133" s="15">
        <f t="shared" si="32"/>
        <v>-0.34162520915607725</v>
      </c>
      <c r="U133" s="15">
        <f t="shared" si="32"/>
        <v>-0.13067435642932262</v>
      </c>
      <c r="V133" s="15">
        <f t="shared" si="32"/>
        <v>-0.11600892256598504</v>
      </c>
      <c r="W133" s="15">
        <f t="shared" si="32"/>
        <v>-0.31089346416484437</v>
      </c>
      <c r="X133" s="15">
        <f t="shared" si="32"/>
        <v>-0.12734414596781851</v>
      </c>
      <c r="Y133" s="15">
        <f t="shared" si="32"/>
        <v>-9.1033907583793761E-2</v>
      </c>
      <c r="Z133" s="15">
        <f t="shared" si="32"/>
        <v>-4.8207088353032335E-2</v>
      </c>
      <c r="AA133" s="15">
        <f t="shared" si="32"/>
        <v>-9.0012866944978297E-3</v>
      </c>
      <c r="AB133" s="15">
        <f t="shared" si="32"/>
        <v>0.15197764736061531</v>
      </c>
      <c r="AC133" s="15">
        <f t="shared" si="32"/>
        <v>0.27384458850258886</v>
      </c>
      <c r="AD133" s="15">
        <f t="shared" si="32"/>
        <v>0.41510179731760183</v>
      </c>
      <c r="AE133" s="15">
        <f t="shared" si="32"/>
        <v>0.53462351982471334</v>
      </c>
      <c r="AF133" s="15">
        <f t="shared" si="32"/>
        <v>0.6456555508736237</v>
      </c>
      <c r="AG133" s="15">
        <f t="shared" si="32"/>
        <v>0.72588078993498562</v>
      </c>
      <c r="AH133" s="15">
        <f t="shared" si="32"/>
        <v>0.5362682998272964</v>
      </c>
      <c r="AI133" s="21">
        <f t="shared" si="32"/>
        <v>0.55994250020668412</v>
      </c>
      <c r="AJ133" s="21">
        <f t="shared" si="32"/>
        <v>0.45246269365004482</v>
      </c>
      <c r="AK133" s="21">
        <f t="shared" si="32"/>
        <v>0.4677316304420866</v>
      </c>
      <c r="AL133" s="21">
        <f t="shared" si="32"/>
        <v>0.54249720052148998</v>
      </c>
    </row>
    <row r="134" spans="1:38" x14ac:dyDescent="0.4">
      <c r="A134" s="16" t="s">
        <v>27</v>
      </c>
      <c r="D134" s="10"/>
      <c r="E134" s="17">
        <f t="shared" ref="E134:AL134" si="33">(E132-D132)/D132</f>
        <v>8.2515765602910657E-2</v>
      </c>
      <c r="F134" s="17">
        <f t="shared" si="33"/>
        <v>-0.3443065474671948</v>
      </c>
      <c r="G134" s="17">
        <f t="shared" si="33"/>
        <v>-0.2653637919170081</v>
      </c>
      <c r="H134" s="17">
        <f t="shared" si="33"/>
        <v>-0.26544274567948395</v>
      </c>
      <c r="I134" s="17">
        <f t="shared" si="33"/>
        <v>0.32500138336444767</v>
      </c>
      <c r="J134" s="17">
        <f t="shared" si="33"/>
        <v>9.190165392480662E-2</v>
      </c>
      <c r="K134" s="17">
        <f t="shared" si="33"/>
        <v>0.13983414438577471</v>
      </c>
      <c r="L134" s="17">
        <f t="shared" si="33"/>
        <v>6.6817944857369291E-2</v>
      </c>
      <c r="M134" s="17">
        <f t="shared" si="33"/>
        <v>-9.3318118493395524E-2</v>
      </c>
      <c r="N134" s="17">
        <f t="shared" si="33"/>
        <v>-0.12674670343491112</v>
      </c>
      <c r="O134" s="17">
        <f t="shared" si="33"/>
        <v>8.0793916303732852E-2</v>
      </c>
      <c r="P134" s="17">
        <f t="shared" si="33"/>
        <v>6.2666936568288407E-3</v>
      </c>
      <c r="Q134" s="17">
        <f t="shared" si="33"/>
        <v>-1.9274315206306455E-2</v>
      </c>
      <c r="R134" s="17">
        <f t="shared" si="33"/>
        <v>0.12207755887930875</v>
      </c>
      <c r="S134" s="17">
        <f t="shared" si="33"/>
        <v>-4.6351054929539025E-2</v>
      </c>
      <c r="T134" s="17">
        <f t="shared" si="33"/>
        <v>8.1180451784182733E-2</v>
      </c>
      <c r="U134" s="17">
        <f t="shared" si="33"/>
        <v>0.32041149761574567</v>
      </c>
      <c r="V134" s="17">
        <f t="shared" si="33"/>
        <v>1.6869896766303395E-2</v>
      </c>
      <c r="W134" s="17">
        <f t="shared" si="33"/>
        <v>-0.22045985143261404</v>
      </c>
      <c r="X134" s="17">
        <f t="shared" si="33"/>
        <v>0.2663584056340072</v>
      </c>
      <c r="Y134" s="17">
        <f t="shared" si="33"/>
        <v>4.1608886500044837E-2</v>
      </c>
      <c r="Z134" s="17">
        <f t="shared" si="33"/>
        <v>4.7115970098421965E-2</v>
      </c>
      <c r="AA134" s="17">
        <f t="shared" si="33"/>
        <v>4.1191525150879087E-2</v>
      </c>
      <c r="AB134" s="17">
        <f t="shared" si="33"/>
        <v>0.16244111308496426</v>
      </c>
      <c r="AC134" s="17">
        <f t="shared" si="33"/>
        <v>0.10578932796238909</v>
      </c>
      <c r="AD134" s="17">
        <f t="shared" si="33"/>
        <v>0.11089045719545867</v>
      </c>
      <c r="AE134" s="17">
        <f t="shared" si="33"/>
        <v>8.4461572117052686E-2</v>
      </c>
      <c r="AF134" s="17">
        <f t="shared" si="33"/>
        <v>7.235131588599171E-2</v>
      </c>
      <c r="AG134" s="17">
        <f t="shared" si="33"/>
        <v>4.8749714980618572E-2</v>
      </c>
      <c r="AH134" s="22">
        <f t="shared" si="33"/>
        <v>-0.10986418715213349</v>
      </c>
      <c r="AI134" s="23">
        <f t="shared" si="33"/>
        <v>1.5410199105227309E-2</v>
      </c>
      <c r="AJ134" s="23">
        <f t="shared" si="33"/>
        <v>-6.889985146401148E-2</v>
      </c>
      <c r="AK134" s="23">
        <f t="shared" si="33"/>
        <v>1.0512446797288036E-2</v>
      </c>
      <c r="AL134" s="23">
        <f t="shared" si="33"/>
        <v>5.0939537261920076E-2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1.1206887194000001E-2</v>
      </c>
      <c r="E138" s="10">
        <f t="shared" si="34"/>
        <v>1.35194218416E-2</v>
      </c>
      <c r="F138" s="10">
        <f t="shared" si="34"/>
        <v>7.9559472417999998E-3</v>
      </c>
      <c r="G138" s="10">
        <f t="shared" si="34"/>
        <v>6.2183031609999995E-3</v>
      </c>
      <c r="H138" s="10">
        <f t="shared" si="34"/>
        <v>5.1583814222999997E-3</v>
      </c>
      <c r="I138" s="10">
        <f t="shared" si="34"/>
        <v>7.0730243393000002E-3</v>
      </c>
      <c r="J138" s="10">
        <f t="shared" si="34"/>
        <v>7.8063928975000002E-3</v>
      </c>
      <c r="K138" s="10">
        <f t="shared" si="34"/>
        <v>8.2102804884000014E-3</v>
      </c>
      <c r="L138" s="10">
        <f t="shared" si="34"/>
        <v>8.3606661084999999E-3</v>
      </c>
      <c r="M138" s="10">
        <f t="shared" si="34"/>
        <v>6.4304553728999998E-3</v>
      </c>
      <c r="N138" s="10">
        <f t="shared" si="34"/>
        <v>5.3688686586000007E-3</v>
      </c>
      <c r="O138" s="10">
        <f t="shared" si="34"/>
        <v>5.5422339527000002E-3</v>
      </c>
      <c r="P138" s="10">
        <f t="shared" si="34"/>
        <v>5.4599966318000003E-3</v>
      </c>
      <c r="Q138" s="10">
        <f t="shared" si="34"/>
        <v>5.8223905121000006E-3</v>
      </c>
      <c r="R138" s="10">
        <f t="shared" si="34"/>
        <v>6.4243027141000003E-3</v>
      </c>
      <c r="S138" s="10">
        <f t="shared" si="34"/>
        <v>6.9430000000000004E-3</v>
      </c>
      <c r="T138" s="10">
        <f t="shared" si="34"/>
        <v>8.2459999999999999E-3</v>
      </c>
      <c r="U138" s="10">
        <f t="shared" si="34"/>
        <v>1.2289E-2</v>
      </c>
      <c r="V138" s="10">
        <f t="shared" si="34"/>
        <v>1.223E-2</v>
      </c>
      <c r="W138" s="10">
        <f t="shared" si="34"/>
        <v>9.9170000000000005E-3</v>
      </c>
      <c r="X138" s="10">
        <f t="shared" si="34"/>
        <v>1.2756999999999999E-2</v>
      </c>
      <c r="Y138" s="10">
        <f t="shared" si="34"/>
        <v>1.3109000000000001E-2</v>
      </c>
      <c r="Z138" s="10">
        <f t="shared" si="34"/>
        <v>1.4541E-2</v>
      </c>
      <c r="AA138" s="10">
        <f t="shared" si="34"/>
        <v>1.6303999999999999E-2</v>
      </c>
      <c r="AB138" s="10">
        <f t="shared" si="34"/>
        <v>1.7987E-2</v>
      </c>
      <c r="AC138" s="10">
        <f t="shared" si="34"/>
        <v>2.0753000000000001E-2</v>
      </c>
      <c r="AD138" s="10">
        <f t="shared" si="34"/>
        <v>2.4871000000000001E-2</v>
      </c>
      <c r="AE138" s="10">
        <f t="shared" si="34"/>
        <v>2.7119000000000001E-2</v>
      </c>
      <c r="AF138" s="10">
        <f t="shared" si="34"/>
        <v>2.7393000000000001E-2</v>
      </c>
      <c r="AG138" s="10">
        <f t="shared" si="34"/>
        <v>2.8503000000000001E-2</v>
      </c>
      <c r="AH138" s="10">
        <f t="shared" si="34"/>
        <v>2.5842E-2</v>
      </c>
      <c r="AI138" s="27">
        <f t="shared" si="34"/>
        <v>2.5958999999999999E-2</v>
      </c>
      <c r="AJ138" s="27">
        <f t="shared" si="34"/>
        <v>2.3716999999999998E-2</v>
      </c>
      <c r="AK138" s="27">
        <f t="shared" si="34"/>
        <v>2.3463999999999999E-2</v>
      </c>
      <c r="AL138" s="27">
        <f t="shared" si="34"/>
        <v>2.2209E-2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0.2063494177792827</v>
      </c>
      <c r="F139" s="15">
        <f t="shared" si="35"/>
        <v>-0.29008411487718955</v>
      </c>
      <c r="G139" s="15">
        <f t="shared" si="35"/>
        <v>-0.44513556232374807</v>
      </c>
      <c r="H139" s="15">
        <f t="shared" si="35"/>
        <v>-0.53971327336446107</v>
      </c>
      <c r="I139" s="15">
        <f t="shared" si="35"/>
        <v>-0.36886807042308845</v>
      </c>
      <c r="J139" s="15">
        <f t="shared" si="35"/>
        <v>-0.30342897520379913</v>
      </c>
      <c r="K139" s="15">
        <f t="shared" si="35"/>
        <v>-0.26738974469238325</v>
      </c>
      <c r="L139" s="15">
        <f t="shared" si="35"/>
        <v>-0.25397070892476054</v>
      </c>
      <c r="M139" s="15">
        <f t="shared" si="35"/>
        <v>-0.42620504145497518</v>
      </c>
      <c r="N139" s="15">
        <f t="shared" si="35"/>
        <v>-0.52093131967327977</v>
      </c>
      <c r="O139" s="15">
        <f t="shared" si="35"/>
        <v>-0.50546178820580712</v>
      </c>
      <c r="P139" s="15">
        <f t="shared" si="35"/>
        <v>-0.51279989373648727</v>
      </c>
      <c r="Q139" s="15">
        <f t="shared" si="35"/>
        <v>-0.48046318203174015</v>
      </c>
      <c r="R139" s="15">
        <f t="shared" si="35"/>
        <v>-0.42675404839093273</v>
      </c>
      <c r="S139" s="20">
        <f t="shared" si="35"/>
        <v>-0.38047025192533585</v>
      </c>
      <c r="T139" s="15">
        <f t="shared" si="35"/>
        <v>-0.26420246253439716</v>
      </c>
      <c r="U139" s="15">
        <f t="shared" si="35"/>
        <v>9.655783869934427E-2</v>
      </c>
      <c r="V139" s="15">
        <f t="shared" si="35"/>
        <v>9.1293218918787569E-2</v>
      </c>
      <c r="W139" s="15">
        <f t="shared" si="35"/>
        <v>-0.11509772264778273</v>
      </c>
      <c r="X139" s="15">
        <f t="shared" si="35"/>
        <v>0.13831787356884487</v>
      </c>
      <c r="Y139" s="15">
        <f t="shared" si="35"/>
        <v>0.16972713056470873</v>
      </c>
      <c r="Z139" s="15">
        <f t="shared" si="35"/>
        <v>0.29750569879788152</v>
      </c>
      <c r="AA139" s="15">
        <f t="shared" si="35"/>
        <v>0.45481967630841474</v>
      </c>
      <c r="AB139" s="15">
        <f t="shared" si="35"/>
        <v>0.60499518631988813</v>
      </c>
      <c r="AC139" s="15">
        <f t="shared" si="35"/>
        <v>0.85180770009988549</v>
      </c>
      <c r="AD139" s="15">
        <f t="shared" si="35"/>
        <v>1.2192603146139958</v>
      </c>
      <c r="AE139" s="15">
        <f t="shared" si="35"/>
        <v>1.4198512513375801</v>
      </c>
      <c r="AF139" s="15">
        <f t="shared" si="35"/>
        <v>1.44430050252186</v>
      </c>
      <c r="AG139" s="15">
        <f t="shared" si="35"/>
        <v>1.5433467390713167</v>
      </c>
      <c r="AH139" s="15">
        <f t="shared" si="35"/>
        <v>1.3059034638838356</v>
      </c>
      <c r="AI139" s="21">
        <f t="shared" si="35"/>
        <v>1.3163434726012107</v>
      </c>
      <c r="AJ139" s="21">
        <f t="shared" si="35"/>
        <v>1.116287920940056</v>
      </c>
      <c r="AK139" s="21">
        <f t="shared" si="35"/>
        <v>1.093712517474279</v>
      </c>
      <c r="AL139" s="21">
        <f t="shared" si="35"/>
        <v>0.98172780858277631</v>
      </c>
    </row>
    <row r="140" spans="1:38" x14ac:dyDescent="0.4">
      <c r="A140" s="16" t="s">
        <v>27</v>
      </c>
      <c r="D140" s="10"/>
      <c r="E140" s="17">
        <f t="shared" ref="E140:AL140" si="36">(E138-D138)/D138</f>
        <v>0.2063494177792827</v>
      </c>
      <c r="F140" s="17">
        <f t="shared" si="36"/>
        <v>-0.41151719836723227</v>
      </c>
      <c r="G140" s="17">
        <f t="shared" si="36"/>
        <v>-0.21840819552831345</v>
      </c>
      <c r="H140" s="17">
        <f t="shared" si="36"/>
        <v>-0.17045192414349061</v>
      </c>
      <c r="I140" s="17">
        <f t="shared" si="36"/>
        <v>0.37117125707743936</v>
      </c>
      <c r="J140" s="17">
        <f t="shared" si="36"/>
        <v>0.10368528694651426</v>
      </c>
      <c r="K140" s="17">
        <f t="shared" si="36"/>
        <v>5.173805574522726E-2</v>
      </c>
      <c r="L140" s="17">
        <f t="shared" si="36"/>
        <v>1.831674573267902E-2</v>
      </c>
      <c r="M140" s="17">
        <f t="shared" si="36"/>
        <v>-0.23086805651018902</v>
      </c>
      <c r="N140" s="17">
        <f t="shared" si="36"/>
        <v>-0.16508733094919931</v>
      </c>
      <c r="O140" s="17">
        <f t="shared" si="36"/>
        <v>3.2290842843081709E-2</v>
      </c>
      <c r="P140" s="17">
        <f t="shared" si="36"/>
        <v>-1.4838298347173977E-2</v>
      </c>
      <c r="Q140" s="17">
        <f t="shared" si="36"/>
        <v>6.6372546493774984E-2</v>
      </c>
      <c r="R140" s="17">
        <f t="shared" si="36"/>
        <v>0.10337887861508346</v>
      </c>
      <c r="S140" s="17">
        <f t="shared" si="36"/>
        <v>8.0739857535288326E-2</v>
      </c>
      <c r="T140" s="17">
        <f t="shared" si="36"/>
        <v>0.1876710355753996</v>
      </c>
      <c r="U140" s="17">
        <f t="shared" si="36"/>
        <v>0.49029832646131455</v>
      </c>
      <c r="V140" s="17">
        <f t="shared" si="36"/>
        <v>-4.8010415819025164E-3</v>
      </c>
      <c r="W140" s="17">
        <f t="shared" si="36"/>
        <v>-0.18912510220768594</v>
      </c>
      <c r="X140" s="17">
        <f t="shared" si="36"/>
        <v>0.28637692850660468</v>
      </c>
      <c r="Y140" s="17">
        <f t="shared" si="36"/>
        <v>2.7592694207102111E-2</v>
      </c>
      <c r="Z140" s="17">
        <f t="shared" si="36"/>
        <v>0.10923792814097179</v>
      </c>
      <c r="AA140" s="17">
        <f t="shared" si="36"/>
        <v>0.12124338078536545</v>
      </c>
      <c r="AB140" s="17">
        <f t="shared" si="36"/>
        <v>0.10322620215897943</v>
      </c>
      <c r="AC140" s="17">
        <f t="shared" si="36"/>
        <v>0.15377772835937073</v>
      </c>
      <c r="AD140" s="17">
        <f t="shared" si="36"/>
        <v>0.19842914277453863</v>
      </c>
      <c r="AE140" s="17">
        <f t="shared" si="36"/>
        <v>9.0386393791966543E-2</v>
      </c>
      <c r="AF140" s="17">
        <f t="shared" si="36"/>
        <v>1.0103617390021753E-2</v>
      </c>
      <c r="AG140" s="17">
        <f t="shared" si="36"/>
        <v>4.0521301062315183E-2</v>
      </c>
      <c r="AH140" s="22">
        <f t="shared" si="36"/>
        <v>-9.3358593832228193E-2</v>
      </c>
      <c r="AI140" s="23">
        <f t="shared" si="36"/>
        <v>4.5275133503598422E-3</v>
      </c>
      <c r="AJ140" s="23">
        <f t="shared" si="36"/>
        <v>-8.6366963288262294E-2</v>
      </c>
      <c r="AK140" s="23">
        <f t="shared" si="36"/>
        <v>-1.0667453725176024E-2</v>
      </c>
      <c r="AL140" s="23">
        <f t="shared" si="36"/>
        <v>-5.3486191612683226E-2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98</v>
      </c>
      <c r="B142" s="2" t="s">
        <v>99</v>
      </c>
      <c r="D142" s="2">
        <v>1.1206887194000001E-2</v>
      </c>
      <c r="E142" s="2">
        <v>1.35194218416E-2</v>
      </c>
      <c r="F142" s="2">
        <v>7.9559472417999998E-3</v>
      </c>
      <c r="G142" s="2">
        <v>6.2183031609999995E-3</v>
      </c>
      <c r="H142" s="2">
        <v>5.1583814222999997E-3</v>
      </c>
      <c r="I142" s="2">
        <v>7.0730243393000002E-3</v>
      </c>
      <c r="J142" s="2">
        <v>7.8063928975000002E-3</v>
      </c>
      <c r="K142" s="2">
        <v>8.2102804884000014E-3</v>
      </c>
      <c r="L142" s="2">
        <v>8.3606661084999999E-3</v>
      </c>
      <c r="M142" s="2">
        <v>6.4304553728999998E-3</v>
      </c>
      <c r="N142" s="2">
        <v>5.3688686586000007E-3</v>
      </c>
      <c r="O142" s="2">
        <v>5.5422339527000002E-3</v>
      </c>
      <c r="P142" s="2">
        <v>5.4599966318000003E-3</v>
      </c>
      <c r="Q142" s="2">
        <v>5.8223905121000006E-3</v>
      </c>
      <c r="R142" s="2">
        <v>6.4243027141000003E-3</v>
      </c>
      <c r="S142" s="2">
        <v>6.9430000000000004E-3</v>
      </c>
      <c r="T142" s="2">
        <v>8.2459999999999999E-3</v>
      </c>
      <c r="U142" s="2">
        <v>1.2289E-2</v>
      </c>
      <c r="V142" s="2">
        <v>1.223E-2</v>
      </c>
      <c r="W142" s="2">
        <v>9.9170000000000005E-3</v>
      </c>
      <c r="X142" s="2">
        <v>1.2756999999999999E-2</v>
      </c>
      <c r="Y142" s="2">
        <v>1.3109000000000001E-2</v>
      </c>
      <c r="Z142" s="2">
        <v>1.4541E-2</v>
      </c>
      <c r="AA142" s="2">
        <v>1.6303999999999999E-2</v>
      </c>
      <c r="AB142" s="2">
        <v>1.7987E-2</v>
      </c>
      <c r="AC142" s="2">
        <v>2.0753000000000001E-2</v>
      </c>
      <c r="AD142" s="2">
        <v>2.4871000000000001E-2</v>
      </c>
      <c r="AE142" s="2">
        <v>2.7119000000000001E-2</v>
      </c>
      <c r="AF142" s="2">
        <v>2.7393000000000001E-2</v>
      </c>
      <c r="AG142" s="2">
        <v>2.8503000000000001E-2</v>
      </c>
      <c r="AH142" s="2">
        <v>2.5842E-2</v>
      </c>
      <c r="AI142" s="28">
        <v>2.5958999999999999E-2</v>
      </c>
      <c r="AJ142" s="2">
        <v>2.3716999999999998E-2</v>
      </c>
      <c r="AK142" s="2">
        <v>2.3463999999999999E-2</v>
      </c>
      <c r="AL142" s="2">
        <v>2.2209E-2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1.97868632219E-2</v>
      </c>
      <c r="E145" s="10">
        <f t="shared" si="37"/>
        <v>2.0214978199900001E-2</v>
      </c>
      <c r="F145" s="10">
        <f t="shared" si="37"/>
        <v>1.4142578485600001E-2</v>
      </c>
      <c r="G145" s="10">
        <f t="shared" si="37"/>
        <v>9.9894765560000001E-3</v>
      </c>
      <c r="H145" s="10">
        <f t="shared" si="37"/>
        <v>6.7480064073000001E-3</v>
      </c>
      <c r="I145" s="10">
        <f t="shared" si="37"/>
        <v>8.6573377018999993E-3</v>
      </c>
      <c r="J145" s="10">
        <f t="shared" si="37"/>
        <v>9.3434874388000008E-3</v>
      </c>
      <c r="K145" s="10">
        <f t="shared" si="37"/>
        <v>1.1413985901900001E-2</v>
      </c>
      <c r="L145" s="10">
        <f t="shared" si="37"/>
        <v>1.25707305374E-2</v>
      </c>
      <c r="M145" s="10">
        <f t="shared" si="37"/>
        <v>1.2568913002800001E-2</v>
      </c>
      <c r="N145" s="10">
        <f t="shared" si="37"/>
        <v>1.11443821403E-2</v>
      </c>
      <c r="O145" s="10">
        <f t="shared" si="37"/>
        <v>1.23021915078E-2</v>
      </c>
      <c r="P145" s="10">
        <f t="shared" si="37"/>
        <v>1.25213916621E-2</v>
      </c>
      <c r="Q145" s="10">
        <f t="shared" si="37"/>
        <v>1.1756078260400002E-2</v>
      </c>
      <c r="R145" s="10">
        <f t="shared" si="37"/>
        <v>1.32460037907E-2</v>
      </c>
      <c r="S145" s="10">
        <f t="shared" si="37"/>
        <v>1.1864E-2</v>
      </c>
      <c r="T145" s="10">
        <f t="shared" si="37"/>
        <v>1.2102E-2</v>
      </c>
      <c r="U145" s="10">
        <f t="shared" si="37"/>
        <v>1.4541E-2</v>
      </c>
      <c r="V145" s="10">
        <f t="shared" si="37"/>
        <v>1.5136E-2</v>
      </c>
      <c r="W145" s="10">
        <f t="shared" si="37"/>
        <v>1.1365E-2</v>
      </c>
      <c r="X145" s="10">
        <f t="shared" si="37"/>
        <v>1.4189E-2</v>
      </c>
      <c r="Y145" s="10">
        <f t="shared" si="37"/>
        <v>1.4981E-2</v>
      </c>
      <c r="Z145" s="10">
        <f t="shared" si="37"/>
        <v>1.4814000000000001E-2</v>
      </c>
      <c r="AA145" s="10">
        <f t="shared" si="37"/>
        <v>1.4237E-2</v>
      </c>
      <c r="AB145" s="10">
        <f t="shared" si="37"/>
        <v>1.7439E-2</v>
      </c>
      <c r="AC145" s="10">
        <f t="shared" si="37"/>
        <v>1.8405000000000001E-2</v>
      </c>
      <c r="AD145" s="10">
        <f t="shared" si="37"/>
        <v>1.8571000000000001E-2</v>
      </c>
      <c r="AE145" s="10">
        <f t="shared" si="37"/>
        <v>1.9843E-2</v>
      </c>
      <c r="AF145" s="10">
        <f t="shared" si="37"/>
        <v>2.2879E-2</v>
      </c>
      <c r="AG145" s="10">
        <f t="shared" si="37"/>
        <v>2.4237999999999999E-2</v>
      </c>
      <c r="AH145" s="10">
        <f t="shared" si="37"/>
        <v>2.1093000000000001E-2</v>
      </c>
      <c r="AI145" s="27">
        <f t="shared" si="37"/>
        <v>2.1691999999999999E-2</v>
      </c>
      <c r="AJ145" s="27">
        <f t="shared" si="37"/>
        <v>2.0605999999999999E-2</v>
      </c>
      <c r="AK145" s="27">
        <f t="shared" si="37"/>
        <v>2.1437999999999999E-2</v>
      </c>
      <c r="AL145" s="27">
        <f t="shared" si="37"/>
        <v>2.4608000000000001E-2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2.1636323716341516E-2</v>
      </c>
      <c r="F146" s="15">
        <f t="shared" si="38"/>
        <v>-0.28525414427754947</v>
      </c>
      <c r="G146" s="15">
        <f t="shared" si="38"/>
        <v>-0.49514602471483715</v>
      </c>
      <c r="H146" s="15">
        <f t="shared" si="38"/>
        <v>-0.65896532807527874</v>
      </c>
      <c r="I146" s="15">
        <f t="shared" si="38"/>
        <v>-0.56247043279108022</v>
      </c>
      <c r="J146" s="15">
        <f t="shared" si="38"/>
        <v>-0.52779339837662209</v>
      </c>
      <c r="K146" s="15">
        <f t="shared" si="38"/>
        <v>-0.42315334300855434</v>
      </c>
      <c r="L146" s="15">
        <f t="shared" si="38"/>
        <v>-0.36469310994747367</v>
      </c>
      <c r="M146" s="15">
        <f t="shared" si="38"/>
        <v>-0.36478496556802437</v>
      </c>
      <c r="N146" s="15">
        <f t="shared" si="38"/>
        <v>-0.43677873469275036</v>
      </c>
      <c r="O146" s="15">
        <f t="shared" si="38"/>
        <v>-0.37826469158668885</v>
      </c>
      <c r="P146" s="15">
        <f t="shared" si="38"/>
        <v>-0.36718662671901492</v>
      </c>
      <c r="Q146" s="15">
        <f t="shared" si="38"/>
        <v>-0.40586448046052931</v>
      </c>
      <c r="R146" s="15">
        <f t="shared" si="38"/>
        <v>-0.3305657575861044</v>
      </c>
      <c r="S146" s="20">
        <f t="shared" si="38"/>
        <v>-0.40041026882578418</v>
      </c>
      <c r="T146" s="15">
        <f t="shared" si="38"/>
        <v>-0.38838208642360417</v>
      </c>
      <c r="U146" s="15">
        <f t="shared" si="38"/>
        <v>-0.26511848609202016</v>
      </c>
      <c r="V146" s="15">
        <f t="shared" si="38"/>
        <v>-0.23504803008657016</v>
      </c>
      <c r="W146" s="15">
        <f t="shared" si="38"/>
        <v>-0.42562902100514471</v>
      </c>
      <c r="X146" s="15">
        <f t="shared" si="38"/>
        <v>-0.28290806678768127</v>
      </c>
      <c r="Y146" s="15">
        <f t="shared" si="38"/>
        <v>-0.24288151022244373</v>
      </c>
      <c r="Z146" s="15">
        <f t="shared" si="38"/>
        <v>-0.25132145333657835</v>
      </c>
      <c r="AA146" s="15">
        <f t="shared" si="38"/>
        <v>-0.28048221487463659</v>
      </c>
      <c r="AB146" s="15">
        <f t="shared" si="38"/>
        <v>-0.1186576768419462</v>
      </c>
      <c r="AC146" s="15">
        <f t="shared" si="38"/>
        <v>-6.9837407091921461E-2</v>
      </c>
      <c r="AD146" s="15">
        <f t="shared" si="38"/>
        <v>-6.1448002559308552E-2</v>
      </c>
      <c r="AE146" s="15">
        <f t="shared" si="38"/>
        <v>2.8370731363760323E-3</v>
      </c>
      <c r="AF146" s="15">
        <f t="shared" si="38"/>
        <v>0.15627220663645355</v>
      </c>
      <c r="AG146" s="15">
        <f t="shared" si="38"/>
        <v>0.22495413892453167</v>
      </c>
      <c r="AH146" s="15">
        <f t="shared" si="38"/>
        <v>6.6010300038581909E-2</v>
      </c>
      <c r="AI146" s="21">
        <f t="shared" si="38"/>
        <v>9.6282910370118879E-2</v>
      </c>
      <c r="AJ146" s="21">
        <f t="shared" si="38"/>
        <v>4.139801083748245E-2</v>
      </c>
      <c r="AK146" s="21">
        <f t="shared" si="38"/>
        <v>8.3446110663590617E-2</v>
      </c>
      <c r="AL146" s="21">
        <f t="shared" si="38"/>
        <v>0.2436534140875847</v>
      </c>
    </row>
    <row r="147" spans="1:38" x14ac:dyDescent="0.4">
      <c r="A147" s="16" t="s">
        <v>27</v>
      </c>
      <c r="D147" s="10"/>
      <c r="E147" s="17">
        <f t="shared" ref="E147:AL147" si="39">(E145-D145)/D145</f>
        <v>2.1636323716341516E-2</v>
      </c>
      <c r="F147" s="17">
        <f t="shared" si="39"/>
        <v>-0.30039110872402719</v>
      </c>
      <c r="G147" s="17">
        <f t="shared" si="39"/>
        <v>-0.2936594577734673</v>
      </c>
      <c r="H147" s="17">
        <f t="shared" si="39"/>
        <v>-0.32448848851375189</v>
      </c>
      <c r="I147" s="17">
        <f t="shared" si="39"/>
        <v>0.28294746319957292</v>
      </c>
      <c r="J147" s="17">
        <f t="shared" si="39"/>
        <v>7.9256436623630189E-2</v>
      </c>
      <c r="K147" s="17">
        <f t="shared" si="39"/>
        <v>0.22159803570795159</v>
      </c>
      <c r="L147" s="17">
        <f t="shared" si="39"/>
        <v>0.10134449485411093</v>
      </c>
      <c r="M147" s="17">
        <f t="shared" si="39"/>
        <v>-1.4458464403414452E-4</v>
      </c>
      <c r="N147" s="17">
        <f t="shared" si="39"/>
        <v>-0.1133376340645094</v>
      </c>
      <c r="O147" s="17">
        <f t="shared" si="39"/>
        <v>0.10389175038364509</v>
      </c>
      <c r="P147" s="17">
        <f t="shared" si="39"/>
        <v>1.7817976102958478E-2</v>
      </c>
      <c r="Q147" s="17">
        <f t="shared" si="39"/>
        <v>-6.1120474652706855E-2</v>
      </c>
      <c r="R147" s="17">
        <f t="shared" si="39"/>
        <v>0.12673661209952708</v>
      </c>
      <c r="S147" s="17">
        <f t="shared" si="39"/>
        <v>-0.10433363998206786</v>
      </c>
      <c r="T147" s="17">
        <f t="shared" si="39"/>
        <v>2.0060687795010145E-2</v>
      </c>
      <c r="U147" s="17">
        <f t="shared" si="39"/>
        <v>0.20153693604362918</v>
      </c>
      <c r="V147" s="17">
        <f t="shared" si="39"/>
        <v>4.0918781376796644E-2</v>
      </c>
      <c r="W147" s="17">
        <f t="shared" si="39"/>
        <v>-0.24914112050739959</v>
      </c>
      <c r="X147" s="17">
        <f t="shared" si="39"/>
        <v>0.24848218213814344</v>
      </c>
      <c r="Y147" s="17">
        <f t="shared" si="39"/>
        <v>5.5817887095637418E-2</v>
      </c>
      <c r="Z147" s="17">
        <f t="shared" si="39"/>
        <v>-1.1147453441025216E-2</v>
      </c>
      <c r="AA147" s="17">
        <f t="shared" si="39"/>
        <v>-3.894964223032274E-2</v>
      </c>
      <c r="AB147" s="17">
        <f t="shared" si="39"/>
        <v>0.22490693264030343</v>
      </c>
      <c r="AC147" s="17">
        <f t="shared" si="39"/>
        <v>5.5393084465852491E-2</v>
      </c>
      <c r="AD147" s="17">
        <f t="shared" si="39"/>
        <v>9.0192882368921208E-3</v>
      </c>
      <c r="AE147" s="17">
        <f t="shared" si="39"/>
        <v>6.8493888320499643E-2</v>
      </c>
      <c r="AF147" s="17">
        <f t="shared" si="39"/>
        <v>0.1530010583077156</v>
      </c>
      <c r="AG147" s="17">
        <f t="shared" si="39"/>
        <v>5.9399449276629185E-2</v>
      </c>
      <c r="AH147" s="22">
        <f t="shared" si="39"/>
        <v>-0.12975493027477508</v>
      </c>
      <c r="AI147" s="23">
        <f t="shared" si="39"/>
        <v>2.8398046745365706E-2</v>
      </c>
      <c r="AJ147" s="23">
        <f t="shared" si="39"/>
        <v>-5.0064539922552102E-2</v>
      </c>
      <c r="AK147" s="23">
        <f t="shared" si="39"/>
        <v>4.0376589342909802E-2</v>
      </c>
      <c r="AL147" s="23">
        <f t="shared" si="39"/>
        <v>0.14786827129396413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1.97868632219E-2</v>
      </c>
      <c r="E149" s="2">
        <v>2.0214978199900001E-2</v>
      </c>
      <c r="F149" s="2">
        <v>1.4142578485600001E-2</v>
      </c>
      <c r="G149" s="2">
        <v>9.9894765560000001E-3</v>
      </c>
      <c r="H149" s="2">
        <v>6.7480064073000001E-3</v>
      </c>
      <c r="I149" s="2">
        <v>8.6573377018999993E-3</v>
      </c>
      <c r="J149" s="2">
        <v>9.3434874388000008E-3</v>
      </c>
      <c r="K149" s="2">
        <v>1.1413985901900001E-2</v>
      </c>
      <c r="L149" s="2">
        <v>1.25707305374E-2</v>
      </c>
      <c r="M149" s="2">
        <v>1.2568913002800001E-2</v>
      </c>
      <c r="N149" s="2">
        <v>1.11443821403E-2</v>
      </c>
      <c r="O149" s="2">
        <v>1.23021915078E-2</v>
      </c>
      <c r="P149" s="2">
        <v>1.25213916621E-2</v>
      </c>
      <c r="Q149" s="2">
        <v>1.1756078260400002E-2</v>
      </c>
      <c r="R149" s="2">
        <v>1.32460037907E-2</v>
      </c>
      <c r="S149" s="2">
        <v>1.1864E-2</v>
      </c>
      <c r="T149" s="2">
        <v>1.2102E-2</v>
      </c>
      <c r="U149" s="2">
        <v>1.4541E-2</v>
      </c>
      <c r="V149" s="2">
        <v>1.5136E-2</v>
      </c>
      <c r="W149" s="2">
        <v>1.1365E-2</v>
      </c>
      <c r="X149" s="2">
        <v>1.4189E-2</v>
      </c>
      <c r="Y149" s="2">
        <v>1.4981E-2</v>
      </c>
      <c r="Z149" s="2">
        <v>1.4814000000000001E-2</v>
      </c>
      <c r="AA149" s="2">
        <v>1.4237E-2</v>
      </c>
      <c r="AB149" s="2">
        <v>1.7439E-2</v>
      </c>
      <c r="AC149" s="2">
        <v>1.8405000000000001E-2</v>
      </c>
      <c r="AD149" s="2">
        <v>1.8571000000000001E-2</v>
      </c>
      <c r="AE149" s="2">
        <v>1.9843E-2</v>
      </c>
      <c r="AF149" s="2">
        <v>2.2879E-2</v>
      </c>
      <c r="AG149" s="2">
        <v>2.4237999999999999E-2</v>
      </c>
      <c r="AH149" s="2">
        <v>2.1093000000000001E-2</v>
      </c>
      <c r="AI149" s="28">
        <v>2.1691999999999999E-2</v>
      </c>
      <c r="AJ149" s="2">
        <v>2.0605999999999999E-2</v>
      </c>
      <c r="AK149" s="2">
        <v>2.1437999999999999E-2</v>
      </c>
      <c r="AL149" s="2">
        <v>2.4608000000000001E-2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7.9540125050000003E-4</v>
      </c>
      <c r="E152" s="10">
        <f t="shared" si="40"/>
        <v>7.191028464E-4</v>
      </c>
      <c r="F152" s="10">
        <f t="shared" si="40"/>
        <v>4.8751567709999998E-4</v>
      </c>
      <c r="G152" s="10">
        <f t="shared" si="40"/>
        <v>3.5224794920000004E-4</v>
      </c>
      <c r="H152" s="10">
        <f t="shared" si="40"/>
        <v>2.5392128069999997E-4</v>
      </c>
      <c r="I152" s="10">
        <f t="shared" si="40"/>
        <v>3.6287126900000003E-4</v>
      </c>
      <c r="J152" s="10">
        <f t="shared" si="40"/>
        <v>4.3407663179999999E-4</v>
      </c>
      <c r="K152" s="10">
        <f t="shared" si="40"/>
        <v>4.486282146E-4</v>
      </c>
      <c r="L152" s="10">
        <f t="shared" si="40"/>
        <v>5.0360262690000003E-4</v>
      </c>
      <c r="M152" s="10">
        <f t="shared" si="40"/>
        <v>4.4789624760000006E-4</v>
      </c>
      <c r="N152" s="10">
        <f t="shared" si="40"/>
        <v>4.6815324710000004E-4</v>
      </c>
      <c r="O152" s="10">
        <f t="shared" si="40"/>
        <v>5.2025444040000005E-4</v>
      </c>
      <c r="P152" s="10">
        <f t="shared" si="40"/>
        <v>5.0365720280000001E-4</v>
      </c>
      <c r="Q152" s="10">
        <f t="shared" si="40"/>
        <v>5.7680179519999997E-4</v>
      </c>
      <c r="R152" s="10">
        <f t="shared" si="40"/>
        <v>7.084327377000001E-4</v>
      </c>
      <c r="S152" s="10">
        <f t="shared" si="40"/>
        <v>6.29E-4</v>
      </c>
      <c r="T152" s="10">
        <f t="shared" si="40"/>
        <v>6.8099999999999996E-4</v>
      </c>
      <c r="U152" s="10">
        <f t="shared" si="40"/>
        <v>9.3199999999999999E-4</v>
      </c>
      <c r="V152" s="10">
        <f t="shared" si="40"/>
        <v>8.6600000000000002E-4</v>
      </c>
      <c r="W152" s="10">
        <f t="shared" si="40"/>
        <v>7.2400000000000003E-4</v>
      </c>
      <c r="X152" s="10">
        <f t="shared" si="40"/>
        <v>9.3800000000000003E-4</v>
      </c>
      <c r="Y152" s="10">
        <f t="shared" si="40"/>
        <v>9.5699999999999995E-4</v>
      </c>
      <c r="Z152" s="10">
        <f t="shared" si="40"/>
        <v>1.0640000000000001E-3</v>
      </c>
      <c r="AA152" s="10">
        <f t="shared" si="40"/>
        <v>1.1329999999999999E-3</v>
      </c>
      <c r="AB152" s="10">
        <f t="shared" si="40"/>
        <v>1.387E-3</v>
      </c>
      <c r="AC152" s="10">
        <f t="shared" si="40"/>
        <v>1.549E-3</v>
      </c>
      <c r="AD152" s="10">
        <f t="shared" si="40"/>
        <v>1.7619999999999999E-3</v>
      </c>
      <c r="AE152" s="10">
        <f t="shared" si="40"/>
        <v>2.055E-3</v>
      </c>
      <c r="AF152" s="10">
        <f t="shared" si="40"/>
        <v>2.2910000000000001E-3</v>
      </c>
      <c r="AG152" s="10">
        <f t="shared" si="40"/>
        <v>2.379E-3</v>
      </c>
      <c r="AH152" s="10">
        <f t="shared" si="40"/>
        <v>2.1159999999999998E-3</v>
      </c>
      <c r="AI152" s="27">
        <f t="shared" si="40"/>
        <v>2.1589999999999999E-3</v>
      </c>
      <c r="AJ152" s="27">
        <f t="shared" si="40"/>
        <v>2.055E-3</v>
      </c>
      <c r="AK152" s="27">
        <f t="shared" si="40"/>
        <v>1.934E-3</v>
      </c>
      <c r="AL152" s="27">
        <f t="shared" si="40"/>
        <v>2.3379999999999998E-3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-9.5924420601599267E-2</v>
      </c>
      <c r="F153" s="15">
        <f t="shared" si="41"/>
        <v>-0.38708208367344027</v>
      </c>
      <c r="G153" s="15">
        <f t="shared" si="41"/>
        <v>-0.55714433566885624</v>
      </c>
      <c r="H153" s="15">
        <f t="shared" si="41"/>
        <v>-0.68076328703232281</v>
      </c>
      <c r="I153" s="15">
        <f t="shared" si="41"/>
        <v>-0.54378841022453228</v>
      </c>
      <c r="J153" s="15">
        <f t="shared" si="41"/>
        <v>-0.45426709911867308</v>
      </c>
      <c r="K153" s="15">
        <f t="shared" si="41"/>
        <v>-0.43597245501187454</v>
      </c>
      <c r="L153" s="15">
        <f t="shared" si="41"/>
        <v>-0.36685713458027808</v>
      </c>
      <c r="M153" s="15">
        <f t="shared" si="41"/>
        <v>-0.436892703753676</v>
      </c>
      <c r="N153" s="15">
        <f t="shared" si="41"/>
        <v>-0.41142505520866035</v>
      </c>
      <c r="O153" s="15">
        <f t="shared" si="41"/>
        <v>-0.34592202354099766</v>
      </c>
      <c r="P153" s="15">
        <f t="shared" si="41"/>
        <v>-0.36678852028030601</v>
      </c>
      <c r="Q153" s="15">
        <f t="shared" si="41"/>
        <v>-0.27482915718649609</v>
      </c>
      <c r="R153" s="15">
        <f t="shared" si="41"/>
        <v>-0.10933917031854092</v>
      </c>
      <c r="S153" s="20">
        <f t="shared" si="41"/>
        <v>-0.20920416003293676</v>
      </c>
      <c r="T153" s="15">
        <f t="shared" si="41"/>
        <v>-0.14382835132341806</v>
      </c>
      <c r="U153" s="15">
        <f t="shared" si="41"/>
        <v>0.17173564840906666</v>
      </c>
      <c r="V153" s="15">
        <f t="shared" si="41"/>
        <v>8.8758660431600606E-2</v>
      </c>
      <c r="W153" s="15">
        <f t="shared" si="41"/>
        <v>-8.9767586429008242E-2</v>
      </c>
      <c r="X153" s="15">
        <f t="shared" si="41"/>
        <v>0.17927901095247273</v>
      </c>
      <c r="Y153" s="15">
        <f t="shared" si="41"/>
        <v>0.20316632567325832</v>
      </c>
      <c r="Z153" s="15">
        <f t="shared" si="41"/>
        <v>0.33768962436399896</v>
      </c>
      <c r="AA153" s="15">
        <f t="shared" si="41"/>
        <v>0.42443829361316782</v>
      </c>
      <c r="AB153" s="15">
        <f t="shared" si="41"/>
        <v>0.74377397461735562</v>
      </c>
      <c r="AC153" s="15">
        <f t="shared" si="41"/>
        <v>0.94744476328931793</v>
      </c>
      <c r="AD153" s="15">
        <f t="shared" si="41"/>
        <v>1.215234133580231</v>
      </c>
      <c r="AE153" s="15">
        <f t="shared" si="41"/>
        <v>1.5836016711165581</v>
      </c>
      <c r="AF153" s="15">
        <f t="shared" si="41"/>
        <v>1.8803072644905279</v>
      </c>
      <c r="AG153" s="15">
        <f t="shared" si="41"/>
        <v>1.9909432484604825</v>
      </c>
      <c r="AH153" s="15">
        <f t="shared" si="41"/>
        <v>1.6602925236411856</v>
      </c>
      <c r="AI153" s="21">
        <f t="shared" si="41"/>
        <v>1.7143532885355954</v>
      </c>
      <c r="AJ153" s="21">
        <f t="shared" si="41"/>
        <v>1.5836016711165581</v>
      </c>
      <c r="AK153" s="21">
        <f t="shared" si="41"/>
        <v>1.4314771931578703</v>
      </c>
      <c r="AL153" s="21">
        <f t="shared" si="41"/>
        <v>1.939396937747208</v>
      </c>
    </row>
    <row r="154" spans="1:38" x14ac:dyDescent="0.4">
      <c r="A154" s="16" t="s">
        <v>27</v>
      </c>
      <c r="D154" s="10"/>
      <c r="E154" s="17">
        <f t="shared" ref="E154:AL154" si="42">(E152-D152)/D152</f>
        <v>-9.5924420601599267E-2</v>
      </c>
      <c r="F154" s="17">
        <f t="shared" si="42"/>
        <v>-0.32205013574814856</v>
      </c>
      <c r="G154" s="17">
        <f t="shared" si="42"/>
        <v>-0.27746333965021108</v>
      </c>
      <c r="H154" s="17">
        <f t="shared" si="42"/>
        <v>-0.2791404995353769</v>
      </c>
      <c r="I154" s="17">
        <f t="shared" si="42"/>
        <v>0.42906993852445574</v>
      </c>
      <c r="J154" s="17">
        <f t="shared" si="42"/>
        <v>0.19622761260826072</v>
      </c>
      <c r="K154" s="17">
        <f t="shared" si="42"/>
        <v>3.3523073425211755E-2</v>
      </c>
      <c r="L154" s="17">
        <f t="shared" si="42"/>
        <v>0.12253890974961437</v>
      </c>
      <c r="M154" s="17">
        <f t="shared" si="42"/>
        <v>-0.11061574408955882</v>
      </c>
      <c r="N154" s="17">
        <f t="shared" si="42"/>
        <v>4.5226990867962738E-2</v>
      </c>
      <c r="O154" s="17">
        <f t="shared" si="42"/>
        <v>0.11129089378903938</v>
      </c>
      <c r="P154" s="17">
        <f t="shared" si="42"/>
        <v>-3.1902154621187229E-2</v>
      </c>
      <c r="Q154" s="17">
        <f t="shared" si="42"/>
        <v>0.14522693608542583</v>
      </c>
      <c r="R154" s="17">
        <f t="shared" si="42"/>
        <v>0.22820827465413571</v>
      </c>
      <c r="S154" s="17">
        <f t="shared" si="42"/>
        <v>-0.11212460050602216</v>
      </c>
      <c r="T154" s="17">
        <f t="shared" si="42"/>
        <v>8.2670906200317903E-2</v>
      </c>
      <c r="U154" s="17">
        <f t="shared" si="42"/>
        <v>0.3685756240822321</v>
      </c>
      <c r="V154" s="17">
        <f t="shared" si="42"/>
        <v>-7.0815450643776798E-2</v>
      </c>
      <c r="W154" s="17">
        <f t="shared" si="42"/>
        <v>-0.16397228637413391</v>
      </c>
      <c r="X154" s="17">
        <f t="shared" si="42"/>
        <v>0.29558011049723754</v>
      </c>
      <c r="Y154" s="17">
        <f t="shared" si="42"/>
        <v>2.0255863539445543E-2</v>
      </c>
      <c r="Z154" s="17">
        <f t="shared" si="42"/>
        <v>0.11180773249738779</v>
      </c>
      <c r="AA154" s="17">
        <f t="shared" si="42"/>
        <v>6.4849624060150213E-2</v>
      </c>
      <c r="AB154" s="17">
        <f t="shared" si="42"/>
        <v>0.22418358340688449</v>
      </c>
      <c r="AC154" s="17">
        <f t="shared" si="42"/>
        <v>0.11679884643114638</v>
      </c>
      <c r="AD154" s="17">
        <f t="shared" si="42"/>
        <v>0.13750806972240145</v>
      </c>
      <c r="AE154" s="17">
        <f t="shared" si="42"/>
        <v>0.16628830874006817</v>
      </c>
      <c r="AF154" s="17">
        <f t="shared" si="42"/>
        <v>0.11484184914841854</v>
      </c>
      <c r="AG154" s="17">
        <f t="shared" si="42"/>
        <v>3.8411174159755548E-2</v>
      </c>
      <c r="AH154" s="22">
        <f t="shared" si="42"/>
        <v>-0.11055065153425818</v>
      </c>
      <c r="AI154" s="23">
        <f t="shared" si="42"/>
        <v>2.0321361058601169E-2</v>
      </c>
      <c r="AJ154" s="23">
        <f t="shared" si="42"/>
        <v>-4.8170449282074999E-2</v>
      </c>
      <c r="AK154" s="23">
        <f t="shared" si="42"/>
        <v>-5.8880778588807796E-2</v>
      </c>
      <c r="AL154" s="23">
        <f t="shared" si="42"/>
        <v>0.20889348500517055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7.9540125050000003E-4</v>
      </c>
      <c r="E156" s="2">
        <v>7.191028464E-4</v>
      </c>
      <c r="F156" s="2">
        <v>4.8751567709999998E-4</v>
      </c>
      <c r="G156" s="2">
        <v>3.5224794920000004E-4</v>
      </c>
      <c r="H156" s="2">
        <v>2.5392128069999997E-4</v>
      </c>
      <c r="I156" s="2">
        <v>3.6287126900000003E-4</v>
      </c>
      <c r="J156" s="2">
        <v>4.3407663179999999E-4</v>
      </c>
      <c r="K156" s="2">
        <v>4.486282146E-4</v>
      </c>
      <c r="L156" s="2">
        <v>5.0360262690000003E-4</v>
      </c>
      <c r="M156" s="2">
        <v>4.4789624760000006E-4</v>
      </c>
      <c r="N156" s="2">
        <v>4.6815324710000004E-4</v>
      </c>
      <c r="O156" s="2">
        <v>5.2025444040000005E-4</v>
      </c>
      <c r="P156" s="2">
        <v>5.0365720280000001E-4</v>
      </c>
      <c r="Q156" s="2">
        <v>5.7680179519999997E-4</v>
      </c>
      <c r="R156" s="2">
        <v>7.084327377000001E-4</v>
      </c>
      <c r="S156" s="2">
        <v>6.29E-4</v>
      </c>
      <c r="T156" s="2">
        <v>6.8099999999999996E-4</v>
      </c>
      <c r="U156" s="2">
        <v>9.3199999999999999E-4</v>
      </c>
      <c r="V156" s="2">
        <v>8.6600000000000002E-4</v>
      </c>
      <c r="W156" s="2">
        <v>7.2400000000000003E-4</v>
      </c>
      <c r="X156" s="2">
        <v>9.3800000000000003E-4</v>
      </c>
      <c r="Y156" s="2">
        <v>9.5699999999999995E-4</v>
      </c>
      <c r="Z156" s="2">
        <v>1.0640000000000001E-3</v>
      </c>
      <c r="AA156" s="2">
        <v>1.1329999999999999E-3</v>
      </c>
      <c r="AB156" s="2">
        <v>1.387E-3</v>
      </c>
      <c r="AC156" s="2">
        <v>1.549E-3</v>
      </c>
      <c r="AD156" s="2">
        <v>1.7619999999999999E-3</v>
      </c>
      <c r="AE156" s="2">
        <v>2.055E-3</v>
      </c>
      <c r="AF156" s="2">
        <v>2.2910000000000001E-3</v>
      </c>
      <c r="AG156" s="2">
        <v>2.379E-3</v>
      </c>
      <c r="AH156" s="2">
        <v>2.1159999999999998E-3</v>
      </c>
      <c r="AI156" s="28">
        <v>2.1589999999999999E-3</v>
      </c>
      <c r="AJ156" s="2">
        <v>2.055E-3</v>
      </c>
      <c r="AK156" s="2">
        <v>1.934E-3</v>
      </c>
      <c r="AL156" s="2">
        <v>2.3379999999999998E-3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1.9080912920000002E-4</v>
      </c>
      <c r="E159" s="10">
        <f t="shared" si="43"/>
        <v>1.653088567E-4</v>
      </c>
      <c r="F159" s="10">
        <f t="shared" si="43"/>
        <v>1.132867909E-4</v>
      </c>
      <c r="G159" s="10">
        <f t="shared" si="43"/>
        <v>1.157207253E-4</v>
      </c>
      <c r="H159" s="10">
        <f t="shared" si="43"/>
        <v>8.8982841900000001E-5</v>
      </c>
      <c r="I159" s="10">
        <f t="shared" si="43"/>
        <v>1.370954717E-4</v>
      </c>
      <c r="J159" s="10">
        <f t="shared" si="43"/>
        <v>1.3796587260000003E-4</v>
      </c>
      <c r="K159" s="10">
        <f t="shared" si="43"/>
        <v>1.2715815310000001E-4</v>
      </c>
      <c r="L159" s="10">
        <f t="shared" si="43"/>
        <v>1.147794965E-4</v>
      </c>
      <c r="M159" s="10">
        <f t="shared" si="43"/>
        <v>9.1529337300000007E-5</v>
      </c>
      <c r="N159" s="10">
        <f t="shared" si="43"/>
        <v>8.0912190999999996E-5</v>
      </c>
      <c r="O159" s="10">
        <f t="shared" si="43"/>
        <v>7.6167686100000006E-5</v>
      </c>
      <c r="P159" s="10">
        <f t="shared" si="43"/>
        <v>7.1365232900000004E-5</v>
      </c>
      <c r="Q159" s="10">
        <f t="shared" si="43"/>
        <v>4.3478052400000001E-5</v>
      </c>
      <c r="R159" s="10">
        <f t="shared" si="43"/>
        <v>4.1668183800000002E-5</v>
      </c>
      <c r="S159" s="10">
        <f t="shared" si="43"/>
        <v>3.79E-5</v>
      </c>
      <c r="T159" s="10">
        <f t="shared" si="43"/>
        <v>2.58E-5</v>
      </c>
      <c r="U159" s="10">
        <f t="shared" si="43"/>
        <v>3.8999999999999999E-5</v>
      </c>
      <c r="V159" s="10">
        <f t="shared" si="43"/>
        <v>3.8000000000000002E-5</v>
      </c>
      <c r="W159" s="10">
        <f t="shared" si="43"/>
        <v>3.1600000000000002E-5</v>
      </c>
      <c r="X159" s="10">
        <f t="shared" si="43"/>
        <v>2.3499999999999999E-5</v>
      </c>
      <c r="Y159" s="10">
        <f t="shared" si="43"/>
        <v>2.1699999999999999E-5</v>
      </c>
      <c r="Z159" s="10">
        <f t="shared" si="43"/>
        <v>1.9300000000000002E-5</v>
      </c>
      <c r="AA159" s="10">
        <f t="shared" si="43"/>
        <v>1.8099999999999999E-5</v>
      </c>
      <c r="AB159" s="10">
        <f t="shared" si="43"/>
        <v>2.72E-5</v>
      </c>
      <c r="AC159" s="10">
        <f t="shared" si="43"/>
        <v>3.0499999999999999E-5</v>
      </c>
      <c r="AD159" s="10">
        <f t="shared" si="43"/>
        <v>5.0899999999999997E-5</v>
      </c>
      <c r="AE159" s="10">
        <f t="shared" si="43"/>
        <v>6.02E-5</v>
      </c>
      <c r="AF159" s="10">
        <f t="shared" si="43"/>
        <v>6.4999999999999994E-5</v>
      </c>
      <c r="AG159" s="10">
        <f t="shared" si="43"/>
        <v>7.36E-5</v>
      </c>
      <c r="AH159" s="10">
        <f t="shared" si="43"/>
        <v>7.8800000000000004E-5</v>
      </c>
      <c r="AI159" s="27">
        <f t="shared" si="43"/>
        <v>7.6899999999999999E-5</v>
      </c>
      <c r="AJ159" s="27">
        <f t="shared" si="43"/>
        <v>7.1699999999999995E-5</v>
      </c>
      <c r="AK159" s="27">
        <f t="shared" si="43"/>
        <v>1.02E-4</v>
      </c>
      <c r="AL159" s="27">
        <f t="shared" si="43"/>
        <v>1.74E-4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-0.13364283253591838</v>
      </c>
      <c r="F160" s="15">
        <f t="shared" si="44"/>
        <v>-0.4062821240525844</v>
      </c>
      <c r="G160" s="15">
        <f t="shared" si="44"/>
        <v>-0.3935262647799978</v>
      </c>
      <c r="H160" s="15">
        <f t="shared" si="44"/>
        <v>-0.53365521726829412</v>
      </c>
      <c r="I160" s="15">
        <f t="shared" si="44"/>
        <v>-0.28150465192731466</v>
      </c>
      <c r="J160" s="15">
        <f t="shared" si="44"/>
        <v>-0.27694302060679382</v>
      </c>
      <c r="K160" s="15">
        <f t="shared" si="44"/>
        <v>-0.33358454266243781</v>
      </c>
      <c r="L160" s="15">
        <f t="shared" si="44"/>
        <v>-0.39845909374864447</v>
      </c>
      <c r="M160" s="15">
        <f t="shared" si="44"/>
        <v>-0.52030944387329658</v>
      </c>
      <c r="N160" s="15">
        <f t="shared" si="44"/>
        <v>-0.57595220239598477</v>
      </c>
      <c r="O160" s="15">
        <f t="shared" si="44"/>
        <v>-0.6008173905549169</v>
      </c>
      <c r="P160" s="15">
        <f t="shared" si="44"/>
        <v>-0.62598627644698668</v>
      </c>
      <c r="Q160" s="15">
        <f t="shared" si="44"/>
        <v>-0.7721385104460714</v>
      </c>
      <c r="R160" s="15">
        <f t="shared" si="44"/>
        <v>-0.78162374109299171</v>
      </c>
      <c r="S160" s="20">
        <f t="shared" si="44"/>
        <v>-0.80137218717520353</v>
      </c>
      <c r="T160" s="15">
        <f t="shared" si="44"/>
        <v>-0.86478634377625996</v>
      </c>
      <c r="U160" s="15">
        <f t="shared" si="44"/>
        <v>-0.79560726384783487</v>
      </c>
      <c r="V160" s="15">
        <f t="shared" si="44"/>
        <v>-0.80084810323635192</v>
      </c>
      <c r="W160" s="15">
        <f t="shared" si="44"/>
        <v>-0.83438947532286101</v>
      </c>
      <c r="X160" s="15">
        <f t="shared" si="44"/>
        <v>-0.87684027436984913</v>
      </c>
      <c r="Y160" s="15">
        <f t="shared" si="44"/>
        <v>-0.88627378526917977</v>
      </c>
      <c r="Z160" s="15">
        <f t="shared" si="44"/>
        <v>-0.89885179980162078</v>
      </c>
      <c r="AA160" s="15">
        <f t="shared" si="44"/>
        <v>-0.90514080706784128</v>
      </c>
      <c r="AB160" s="15">
        <f t="shared" si="44"/>
        <v>-0.857449168632336</v>
      </c>
      <c r="AC160" s="15">
        <f t="shared" si="44"/>
        <v>-0.84015439865022978</v>
      </c>
      <c r="AD160" s="15">
        <f t="shared" si="44"/>
        <v>-0.73324127512448189</v>
      </c>
      <c r="AE160" s="15">
        <f t="shared" si="44"/>
        <v>-0.68450146881127327</v>
      </c>
      <c r="AF160" s="15">
        <f t="shared" si="44"/>
        <v>-0.65934543974639148</v>
      </c>
      <c r="AG160" s="15">
        <f t="shared" si="44"/>
        <v>-0.61427422100514473</v>
      </c>
      <c r="AH160" s="15">
        <f t="shared" si="44"/>
        <v>-0.58702185618485603</v>
      </c>
      <c r="AI160" s="21">
        <f t="shared" si="44"/>
        <v>-0.5969794510230384</v>
      </c>
      <c r="AJ160" s="21">
        <f t="shared" si="44"/>
        <v>-0.6242318158433271</v>
      </c>
      <c r="AK160" s="21">
        <f t="shared" si="44"/>
        <v>-0.46543438237126034</v>
      </c>
      <c r="AL160" s="21">
        <f t="shared" si="44"/>
        <v>-8.809394639803228E-2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-0.13364283253591838</v>
      </c>
      <c r="F161" s="17">
        <f t="shared" si="45"/>
        <v>-0.31469618046181791</v>
      </c>
      <c r="G161" s="17">
        <f t="shared" si="45"/>
        <v>2.1484714860962633E-2</v>
      </c>
      <c r="H161" s="17">
        <f t="shared" si="45"/>
        <v>-0.23105526975123444</v>
      </c>
      <c r="I161" s="17">
        <f t="shared" si="45"/>
        <v>0.54069558549354446</v>
      </c>
      <c r="J161" s="17">
        <f t="shared" si="45"/>
        <v>6.348866882377336E-3</v>
      </c>
      <c r="K161" s="17">
        <f t="shared" si="45"/>
        <v>-7.8336180508454353E-2</v>
      </c>
      <c r="L161" s="17">
        <f t="shared" si="45"/>
        <v>-9.7348508909728779E-2</v>
      </c>
      <c r="M161" s="17">
        <f t="shared" si="45"/>
        <v>-0.20256369742831198</v>
      </c>
      <c r="N161" s="17">
        <f t="shared" si="45"/>
        <v>-0.11599719404938826</v>
      </c>
      <c r="O161" s="17">
        <f t="shared" si="45"/>
        <v>-5.8637701455890506E-2</v>
      </c>
      <c r="P161" s="17">
        <f t="shared" si="45"/>
        <v>-6.3051058078551783E-2</v>
      </c>
      <c r="Q161" s="17">
        <f t="shared" si="45"/>
        <v>-0.39076703552662267</v>
      </c>
      <c r="R161" s="17">
        <f t="shared" si="45"/>
        <v>-4.1627177393990161E-2</v>
      </c>
      <c r="S161" s="17">
        <f t="shared" si="45"/>
        <v>-9.0433118421638564E-2</v>
      </c>
      <c r="T161" s="17">
        <f t="shared" si="45"/>
        <v>-0.31926121372031663</v>
      </c>
      <c r="U161" s="17">
        <f t="shared" si="45"/>
        <v>0.5116279069767441</v>
      </c>
      <c r="V161" s="17">
        <f t="shared" si="45"/>
        <v>-2.5641025641025571E-2</v>
      </c>
      <c r="W161" s="17">
        <f t="shared" si="45"/>
        <v>-0.16842105263157894</v>
      </c>
      <c r="X161" s="17">
        <f t="shared" si="45"/>
        <v>-0.25632911392405072</v>
      </c>
      <c r="Y161" s="17">
        <f t="shared" si="45"/>
        <v>-7.6595744680851049E-2</v>
      </c>
      <c r="Z161" s="17">
        <f t="shared" si="45"/>
        <v>-0.11059907834101371</v>
      </c>
      <c r="AA161" s="17">
        <f t="shared" si="45"/>
        <v>-6.2176165803108911E-2</v>
      </c>
      <c r="AB161" s="17">
        <f t="shared" si="45"/>
        <v>0.50276243093922657</v>
      </c>
      <c r="AC161" s="17">
        <f t="shared" si="45"/>
        <v>0.12132352941176466</v>
      </c>
      <c r="AD161" s="17">
        <f t="shared" si="45"/>
        <v>0.66885245901639334</v>
      </c>
      <c r="AE161" s="17">
        <f t="shared" si="45"/>
        <v>0.18271119842829081</v>
      </c>
      <c r="AF161" s="17">
        <f t="shared" si="45"/>
        <v>7.9734219269102902E-2</v>
      </c>
      <c r="AG161" s="17">
        <f t="shared" si="45"/>
        <v>0.1323076923076924</v>
      </c>
      <c r="AH161" s="22">
        <f t="shared" si="45"/>
        <v>7.0652173913043542E-2</v>
      </c>
      <c r="AI161" s="23">
        <f t="shared" si="45"/>
        <v>-2.4111675126903622E-2</v>
      </c>
      <c r="AJ161" s="23">
        <f t="shared" si="45"/>
        <v>-6.7620286085825806E-2</v>
      </c>
      <c r="AK161" s="23">
        <f t="shared" si="45"/>
        <v>0.42259414225941433</v>
      </c>
      <c r="AL161" s="23">
        <f t="shared" si="45"/>
        <v>0.70588235294117652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1.9080912920000002E-4</v>
      </c>
      <c r="E163" s="2">
        <v>1.653088567E-4</v>
      </c>
      <c r="F163" s="2">
        <v>1.132867909E-4</v>
      </c>
      <c r="G163" s="2">
        <v>1.157207253E-4</v>
      </c>
      <c r="H163" s="2">
        <v>8.8982841900000001E-5</v>
      </c>
      <c r="I163" s="2">
        <v>1.370954717E-4</v>
      </c>
      <c r="J163" s="2">
        <v>1.3796587260000003E-4</v>
      </c>
      <c r="K163" s="2">
        <v>1.2715815310000001E-4</v>
      </c>
      <c r="L163" s="2">
        <v>1.147794965E-4</v>
      </c>
      <c r="M163" s="2">
        <v>9.1529337300000007E-5</v>
      </c>
      <c r="N163" s="2">
        <v>8.0912190999999996E-5</v>
      </c>
      <c r="O163" s="2">
        <v>7.6167686100000006E-5</v>
      </c>
      <c r="P163" s="2">
        <v>7.1365232900000004E-5</v>
      </c>
      <c r="Q163" s="2">
        <v>4.3478052400000001E-5</v>
      </c>
      <c r="R163" s="2">
        <v>4.1668183800000002E-5</v>
      </c>
      <c r="S163" s="2">
        <v>3.79E-5</v>
      </c>
      <c r="T163" s="2">
        <v>2.58E-5</v>
      </c>
      <c r="U163" s="2">
        <v>3.8999999999999999E-5</v>
      </c>
      <c r="V163" s="2">
        <v>3.8000000000000002E-5</v>
      </c>
      <c r="W163" s="2">
        <v>3.1600000000000002E-5</v>
      </c>
      <c r="X163" s="2">
        <v>2.3499999999999999E-5</v>
      </c>
      <c r="Y163" s="2">
        <v>2.1699999999999999E-5</v>
      </c>
      <c r="Z163" s="2">
        <v>1.9300000000000002E-5</v>
      </c>
      <c r="AA163" s="2">
        <v>1.8099999999999999E-5</v>
      </c>
      <c r="AB163" s="2">
        <v>2.72E-5</v>
      </c>
      <c r="AC163" s="2">
        <v>3.0499999999999999E-5</v>
      </c>
      <c r="AD163" s="2">
        <v>5.0899999999999997E-5</v>
      </c>
      <c r="AE163" s="2">
        <v>6.02E-5</v>
      </c>
      <c r="AF163" s="2">
        <v>6.4999999999999994E-5</v>
      </c>
      <c r="AG163" s="2">
        <v>7.36E-5</v>
      </c>
      <c r="AH163" s="2">
        <v>7.8800000000000004E-5</v>
      </c>
      <c r="AI163" s="28">
        <v>7.6899999999999999E-5</v>
      </c>
      <c r="AJ163" s="2">
        <v>7.1699999999999995E-5</v>
      </c>
      <c r="AK163" s="2">
        <v>1.02E-4</v>
      </c>
      <c r="AL163" s="2">
        <v>1.74E-4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4" t="s">
        <v>119</v>
      </c>
      <c r="B189" s="4"/>
      <c r="C189" s="4"/>
    </row>
    <row r="190" spans="1:35" x14ac:dyDescent="0.4">
      <c r="A190" s="4" t="s">
        <v>120</v>
      </c>
      <c r="B190" s="4"/>
      <c r="C190" s="4"/>
    </row>
    <row r="191" spans="1:35" x14ac:dyDescent="0.4">
      <c r="A191" s="4" t="s">
        <v>121</v>
      </c>
      <c r="B191" s="4"/>
      <c r="C191" s="4"/>
    </row>
    <row r="192" spans="1:35" x14ac:dyDescent="0.4">
      <c r="A192" s="6" t="s">
        <v>122</v>
      </c>
      <c r="B192" s="6"/>
      <c r="C192" s="6"/>
    </row>
    <row r="193" spans="1:38" x14ac:dyDescent="0.4">
      <c r="A193" s="36" t="s">
        <v>123</v>
      </c>
      <c r="B193" s="4"/>
      <c r="C193" s="4"/>
    </row>
    <row r="194" spans="1:38" x14ac:dyDescent="0.4">
      <c r="A194" s="4" t="s">
        <v>124</v>
      </c>
      <c r="B194" s="4"/>
      <c r="C194" s="4"/>
    </row>
    <row r="195" spans="1:38" x14ac:dyDescent="0.4">
      <c r="A195" s="2" t="s">
        <v>36</v>
      </c>
      <c r="D195" s="10">
        <f t="shared" ref="D195:AL195" si="52">D201+D208+D230+D215</f>
        <v>3.587999012728698E-2</v>
      </c>
      <c r="E195" s="10">
        <f t="shared" si="52"/>
        <v>2.8744243148058485E-2</v>
      </c>
      <c r="F195" s="10">
        <f t="shared" si="52"/>
        <v>2.2785767645126034E-2</v>
      </c>
      <c r="G195" s="10">
        <f t="shared" si="52"/>
        <v>2.0405536643813373E-2</v>
      </c>
      <c r="H195" s="10">
        <f t="shared" si="52"/>
        <v>1.9954396782261581E-2</v>
      </c>
      <c r="I195" s="10">
        <f t="shared" si="52"/>
        <v>1.7047101339528772E-2</v>
      </c>
      <c r="J195" s="10">
        <f t="shared" si="52"/>
        <v>1.285217310758169E-2</v>
      </c>
      <c r="K195" s="10">
        <f t="shared" si="52"/>
        <v>1.1937820868654381E-2</v>
      </c>
      <c r="L195" s="10">
        <f t="shared" si="52"/>
        <v>1.0825246966507199E-2</v>
      </c>
      <c r="M195" s="10">
        <f t="shared" si="52"/>
        <v>8.5183422462234513E-3</v>
      </c>
      <c r="N195" s="10">
        <f t="shared" si="52"/>
        <v>7.5704118896150717E-3</v>
      </c>
      <c r="O195" s="10">
        <f t="shared" si="52"/>
        <v>6.5514034796282841E-3</v>
      </c>
      <c r="P195" s="10">
        <f t="shared" si="52"/>
        <v>6.8221254933271986E-3</v>
      </c>
      <c r="Q195" s="10">
        <f t="shared" si="52"/>
        <v>7.0348477866019428E-3</v>
      </c>
      <c r="R195" s="10">
        <f t="shared" si="52"/>
        <v>7.2358739780604107E-3</v>
      </c>
      <c r="S195" s="10">
        <f t="shared" si="52"/>
        <v>1.6623694513645346E-2</v>
      </c>
      <c r="T195" s="10">
        <f t="shared" si="52"/>
        <v>1.6255670740506413E-2</v>
      </c>
      <c r="U195" s="10">
        <f t="shared" si="52"/>
        <v>1.6534971022736614E-2</v>
      </c>
      <c r="V195" s="10">
        <f t="shared" si="52"/>
        <v>1.6668742845316272E-2</v>
      </c>
      <c r="W195" s="10">
        <f t="shared" si="52"/>
        <v>1.4874001165588778E-2</v>
      </c>
      <c r="X195" s="10">
        <f t="shared" si="52"/>
        <v>1.5342616474823274E-2</v>
      </c>
      <c r="Y195" s="10">
        <f t="shared" si="52"/>
        <v>1.5524563950767905E-2</v>
      </c>
      <c r="Z195" s="10">
        <f t="shared" si="52"/>
        <v>1.4973740222600966E-2</v>
      </c>
      <c r="AA195" s="10">
        <f t="shared" si="52"/>
        <v>1.394167796607838E-2</v>
      </c>
      <c r="AB195" s="10">
        <f t="shared" si="52"/>
        <v>1.6058079786415255E-2</v>
      </c>
      <c r="AC195" s="10">
        <f t="shared" si="52"/>
        <v>1.4675884242773331E-2</v>
      </c>
      <c r="AD195" s="10">
        <f t="shared" si="52"/>
        <v>1.5343791353092627E-2</v>
      </c>
      <c r="AE195" s="10">
        <f t="shared" si="52"/>
        <v>1.6364258463052648E-2</v>
      </c>
      <c r="AF195" s="10">
        <f t="shared" si="52"/>
        <v>1.5340330973206405E-2</v>
      </c>
      <c r="AG195" s="10">
        <f t="shared" si="52"/>
        <v>1.6439686924340568E-2</v>
      </c>
      <c r="AH195" s="10">
        <f t="shared" si="52"/>
        <v>1.5868437835978747E-2</v>
      </c>
      <c r="AI195" s="10">
        <f t="shared" si="52"/>
        <v>1.5503573647961079E-2</v>
      </c>
      <c r="AJ195" s="10">
        <f t="shared" si="52"/>
        <v>1.3672549415922977E-2</v>
      </c>
      <c r="AK195" s="10">
        <f t="shared" si="52"/>
        <v>1.3353395359451401E-2</v>
      </c>
      <c r="AL195" s="10">
        <f t="shared" si="52"/>
        <v>1.4413981682480511E-2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-0.19887817566041385</v>
      </c>
      <c r="F196" s="15">
        <f t="shared" si="53"/>
        <v>-0.36494498565100492</v>
      </c>
      <c r="G196" s="15">
        <f t="shared" si="53"/>
        <v>-0.43128366057451001</v>
      </c>
      <c r="H196" s="15">
        <f t="shared" si="53"/>
        <v>-0.44385723877091804</v>
      </c>
      <c r="I196" s="15">
        <f t="shared" si="53"/>
        <v>-0.52488556214611848</v>
      </c>
      <c r="J196" s="15">
        <f t="shared" si="53"/>
        <v>-0.64180109687913423</v>
      </c>
      <c r="K196" s="15">
        <f t="shared" si="53"/>
        <v>-0.66728472259038929</v>
      </c>
      <c r="L196" s="15">
        <f t="shared" si="53"/>
        <v>-0.69829292237529006</v>
      </c>
      <c r="M196" s="15">
        <f t="shared" si="53"/>
        <v>-0.76258794341904812</v>
      </c>
      <c r="N196" s="15">
        <f t="shared" si="53"/>
        <v>-0.78900741436219846</v>
      </c>
      <c r="O196" s="15">
        <f t="shared" si="53"/>
        <v>-0.81740787953433969</v>
      </c>
      <c r="P196" s="15">
        <f t="shared" si="53"/>
        <v>-0.8098626708333756</v>
      </c>
      <c r="Q196" s="15">
        <f t="shared" si="53"/>
        <v>-0.80393395422782199</v>
      </c>
      <c r="R196" s="15">
        <f t="shared" si="53"/>
        <v>-0.7983312160234548</v>
      </c>
      <c r="S196" s="20">
        <f t="shared" si="53"/>
        <v>-0.53668620156606694</v>
      </c>
      <c r="T196" s="15">
        <f t="shared" si="53"/>
        <v>-0.54694327721835512</v>
      </c>
      <c r="U196" s="15">
        <f t="shared" si="53"/>
        <v>-0.53915898627403314</v>
      </c>
      <c r="V196" s="15">
        <f t="shared" si="53"/>
        <v>-0.53543067358205376</v>
      </c>
      <c r="W196" s="15">
        <f t="shared" si="53"/>
        <v>-0.58545135846408736</v>
      </c>
      <c r="X196" s="15">
        <f t="shared" si="53"/>
        <v>-0.57239072752266151</v>
      </c>
      <c r="Y196" s="15">
        <f t="shared" si="53"/>
        <v>-0.56731972624035454</v>
      </c>
      <c r="Z196" s="15">
        <f t="shared" si="53"/>
        <v>-0.58267156235326467</v>
      </c>
      <c r="AA196" s="15">
        <f t="shared" si="53"/>
        <v>-0.61143584720566468</v>
      </c>
      <c r="AB196" s="15">
        <f t="shared" si="53"/>
        <v>-0.55245027299483629</v>
      </c>
      <c r="AC196" s="15">
        <f t="shared" si="53"/>
        <v>-0.59097301335063024</v>
      </c>
      <c r="AD196" s="15">
        <f t="shared" si="53"/>
        <v>-0.57235798285731498</v>
      </c>
      <c r="AE196" s="15">
        <f t="shared" si="53"/>
        <v>-0.54391686271375206</v>
      </c>
      <c r="AF196" s="15">
        <f t="shared" si="53"/>
        <v>-0.57245442602449392</v>
      </c>
      <c r="AG196" s="15">
        <f t="shared" si="53"/>
        <v>-0.54181461962448885</v>
      </c>
      <c r="AH196" s="15">
        <f t="shared" si="53"/>
        <v>-0.55773572457282561</v>
      </c>
      <c r="AI196" s="21">
        <f t="shared" si="53"/>
        <v>-0.5679047404148948</v>
      </c>
      <c r="AJ196" s="21">
        <f t="shared" si="53"/>
        <v>-0.61893664498182488</v>
      </c>
      <c r="AK196" s="21">
        <f t="shared" si="53"/>
        <v>-0.62783168802223122</v>
      </c>
      <c r="AL196" s="21">
        <f t="shared" si="53"/>
        <v>-0.5982724178199097</v>
      </c>
    </row>
    <row r="197" spans="1:38" x14ac:dyDescent="0.4">
      <c r="A197" s="16" t="s">
        <v>27</v>
      </c>
      <c r="D197" s="10"/>
      <c r="E197" s="17">
        <f t="shared" ref="E197:AL197" si="54">(E195-D195)/D195</f>
        <v>-0.19887817566041385</v>
      </c>
      <c r="F197" s="17">
        <f t="shared" si="54"/>
        <v>-0.20729282981085945</v>
      </c>
      <c r="G197" s="17">
        <f t="shared" si="54"/>
        <v>-0.10446130402026646</v>
      </c>
      <c r="H197" s="17">
        <f t="shared" si="54"/>
        <v>-2.2108698704014221E-2</v>
      </c>
      <c r="I197" s="17">
        <f t="shared" si="54"/>
        <v>-0.14569698470250145</v>
      </c>
      <c r="J197" s="17">
        <f t="shared" si="54"/>
        <v>-0.24607868214051698</v>
      </c>
      <c r="K197" s="17">
        <f t="shared" si="54"/>
        <v>-7.1143784889414433E-2</v>
      </c>
      <c r="L197" s="17">
        <f t="shared" si="54"/>
        <v>-9.3197402975656318E-2</v>
      </c>
      <c r="M197" s="17">
        <f t="shared" si="54"/>
        <v>-0.21310411923360287</v>
      </c>
      <c r="N197" s="17">
        <f t="shared" si="54"/>
        <v>-0.11128108371422128</v>
      </c>
      <c r="O197" s="17">
        <f t="shared" si="54"/>
        <v>-0.13460409087973688</v>
      </c>
      <c r="P197" s="17">
        <f t="shared" si="54"/>
        <v>4.1322750848841759E-2</v>
      </c>
      <c r="Q197" s="17">
        <f t="shared" si="54"/>
        <v>3.1181234277031452E-2</v>
      </c>
      <c r="R197" s="17">
        <f t="shared" si="54"/>
        <v>2.8575769875409072E-2</v>
      </c>
      <c r="S197" s="17">
        <f t="shared" si="54"/>
        <v>1.2973996733565774</v>
      </c>
      <c r="T197" s="17">
        <f t="shared" si="54"/>
        <v>-2.2138506746309961E-2</v>
      </c>
      <c r="U197" s="17">
        <f t="shared" si="54"/>
        <v>1.7181713796295781E-2</v>
      </c>
      <c r="V197" s="17">
        <f t="shared" si="54"/>
        <v>8.0902362874246264E-3</v>
      </c>
      <c r="W197" s="17">
        <f t="shared" si="54"/>
        <v>-0.10767108811878971</v>
      </c>
      <c r="X197" s="17">
        <f t="shared" si="54"/>
        <v>3.150566575983902E-2</v>
      </c>
      <c r="Y197" s="17">
        <f t="shared" si="54"/>
        <v>1.1858960056989023E-2</v>
      </c>
      <c r="Z197" s="17">
        <f t="shared" si="54"/>
        <v>-3.5480785799442242E-2</v>
      </c>
      <c r="AA197" s="17">
        <f t="shared" si="54"/>
        <v>-6.8924813785991759E-2</v>
      </c>
      <c r="AB197" s="17">
        <f t="shared" si="54"/>
        <v>0.15180395254332449</v>
      </c>
      <c r="AC197" s="17">
        <f t="shared" si="54"/>
        <v>-8.6074771207154413E-2</v>
      </c>
      <c r="AD197" s="17">
        <f t="shared" si="54"/>
        <v>4.5510519112208547E-2</v>
      </c>
      <c r="AE197" s="17">
        <f t="shared" si="54"/>
        <v>6.6506842179807138E-2</v>
      </c>
      <c r="AF197" s="17">
        <f t="shared" si="54"/>
        <v>-6.2570967829558191E-2</v>
      </c>
      <c r="AG197" s="17">
        <f t="shared" si="54"/>
        <v>7.1664421912037618E-2</v>
      </c>
      <c r="AH197" s="22">
        <f t="shared" si="54"/>
        <v>-3.4748173185465622E-2</v>
      </c>
      <c r="AI197" s="23">
        <f t="shared" si="54"/>
        <v>-2.2993075423618989E-2</v>
      </c>
      <c r="AJ197" s="23">
        <f t="shared" si="54"/>
        <v>-0.11810336594743139</v>
      </c>
      <c r="AK197" s="23">
        <f t="shared" si="54"/>
        <v>-2.3342688094430356E-2</v>
      </c>
      <c r="AL197" s="23">
        <f t="shared" si="54"/>
        <v>7.9424468045757118E-2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x14ac:dyDescent="0.4">
      <c r="A201" s="2" t="s">
        <v>36</v>
      </c>
      <c r="D201" s="10">
        <f t="shared" ref="D201:AL201" si="55">D205</f>
        <v>5.6074428607351982E-3</v>
      </c>
      <c r="E201" s="10">
        <f t="shared" si="55"/>
        <v>5.9548065777718919E-3</v>
      </c>
      <c r="F201" s="10">
        <f t="shared" si="55"/>
        <v>5.7564998866081541E-3</v>
      </c>
      <c r="G201" s="10">
        <f t="shared" si="55"/>
        <v>5.6570662488832973E-3</v>
      </c>
      <c r="H201" s="10">
        <f t="shared" si="55"/>
        <v>6.0052591635096622E-3</v>
      </c>
      <c r="I201" s="10">
        <f t="shared" si="55"/>
        <v>3.8706242755517303E-3</v>
      </c>
      <c r="J201" s="10">
        <f t="shared" si="55"/>
        <v>4.0291995554469729E-3</v>
      </c>
      <c r="K201" s="10">
        <f t="shared" si="55"/>
        <v>3.885E-3</v>
      </c>
      <c r="L201" s="10">
        <f t="shared" si="55"/>
        <v>3.7650000000000001E-3</v>
      </c>
      <c r="M201" s="10">
        <f t="shared" si="55"/>
        <v>3.3349999999999999E-3</v>
      </c>
      <c r="N201" s="10">
        <f t="shared" si="55"/>
        <v>3.4919729480540436E-3</v>
      </c>
      <c r="O201" s="10">
        <f t="shared" si="55"/>
        <v>3.0699999999999998E-3</v>
      </c>
      <c r="P201" s="10">
        <f t="shared" si="55"/>
        <v>3.3149999999999998E-3</v>
      </c>
      <c r="Q201" s="10">
        <f t="shared" si="55"/>
        <v>3.6349999999999998E-3</v>
      </c>
      <c r="R201" s="10">
        <f t="shared" si="55"/>
        <v>3.62E-3</v>
      </c>
      <c r="S201" s="10">
        <f t="shared" si="55"/>
        <v>3.6649999999999999E-3</v>
      </c>
      <c r="T201" s="10">
        <f t="shared" si="55"/>
        <v>3.49E-3</v>
      </c>
      <c r="U201" s="10">
        <f t="shared" si="55"/>
        <v>3.5999999999999999E-3</v>
      </c>
      <c r="V201" s="10">
        <f t="shared" si="55"/>
        <v>3.64E-3</v>
      </c>
      <c r="W201" s="10">
        <f t="shared" si="55"/>
        <v>2.7850000000000001E-3</v>
      </c>
      <c r="X201" s="10">
        <f t="shared" si="55"/>
        <v>2.9500000000000004E-3</v>
      </c>
      <c r="Y201" s="10">
        <f t="shared" si="55"/>
        <v>3.075E-3</v>
      </c>
      <c r="Z201" s="10">
        <f t="shared" si="55"/>
        <v>2.895E-3</v>
      </c>
      <c r="AA201" s="10">
        <f t="shared" si="55"/>
        <v>2.6649999999999998E-3</v>
      </c>
      <c r="AB201" s="10">
        <f t="shared" si="55"/>
        <v>2.7899999999999999E-3</v>
      </c>
      <c r="AC201" s="10">
        <f t="shared" si="55"/>
        <v>2.6099999999999999E-3</v>
      </c>
      <c r="AD201" s="10">
        <f t="shared" si="55"/>
        <v>2.5272811701880665E-3</v>
      </c>
      <c r="AE201" s="10">
        <f t="shared" si="55"/>
        <v>2.7153471093568611E-3</v>
      </c>
      <c r="AF201" s="10">
        <f t="shared" si="55"/>
        <v>3.0612955653587189E-3</v>
      </c>
      <c r="AG201" s="10">
        <f t="shared" si="55"/>
        <v>2.7791966566055263E-3</v>
      </c>
      <c r="AH201" s="10">
        <f t="shared" si="55"/>
        <v>2.6886463895983291E-3</v>
      </c>
      <c r="AI201" s="27">
        <f t="shared" si="55"/>
        <v>2.6340840492222002E-3</v>
      </c>
      <c r="AJ201" s="27">
        <f t="shared" si="55"/>
        <v>1.4162990480612958E-3</v>
      </c>
      <c r="AK201" s="27">
        <f t="shared" si="55"/>
        <v>1.4429997678198283E-3</v>
      </c>
      <c r="AL201" s="27">
        <f t="shared" si="55"/>
        <v>1.3895983283027631E-3</v>
      </c>
    </row>
    <row r="202" spans="1:38" x14ac:dyDescent="0.4">
      <c r="A202" s="14" t="s">
        <v>26</v>
      </c>
      <c r="B202" s="14"/>
      <c r="C202" s="14"/>
      <c r="D202" s="14"/>
      <c r="E202" s="15">
        <f t="shared" ref="E202:AL202" si="56">(E201-$D201)/$D201</f>
        <v>6.194690265486727E-2</v>
      </c>
      <c r="F202" s="15">
        <f t="shared" si="56"/>
        <v>2.6581996388530801E-2</v>
      </c>
      <c r="G202" s="15">
        <f t="shared" si="56"/>
        <v>8.8495575221238954E-3</v>
      </c>
      <c r="H202" s="15">
        <f t="shared" si="56"/>
        <v>7.0944334637822029E-2</v>
      </c>
      <c r="I202" s="15">
        <f t="shared" si="56"/>
        <v>-0.30973451327433615</v>
      </c>
      <c r="J202" s="15">
        <f t="shared" si="56"/>
        <v>-0.28145508469457681</v>
      </c>
      <c r="K202" s="15">
        <f t="shared" si="56"/>
        <v>-0.30717082697287917</v>
      </c>
      <c r="L202" s="15">
        <f t="shared" si="56"/>
        <v>-0.32857095586946977</v>
      </c>
      <c r="M202" s="15">
        <f t="shared" si="56"/>
        <v>-0.40525475108225278</v>
      </c>
      <c r="N202" s="15">
        <f t="shared" si="56"/>
        <v>-0.37726107340196652</v>
      </c>
      <c r="O202" s="15">
        <f t="shared" si="56"/>
        <v>-0.45251336906222372</v>
      </c>
      <c r="P202" s="15">
        <f t="shared" si="56"/>
        <v>-0.40882143923168457</v>
      </c>
      <c r="Q202" s="15">
        <f t="shared" si="56"/>
        <v>-0.35175442884077629</v>
      </c>
      <c r="R202" s="15">
        <f t="shared" si="56"/>
        <v>-0.35442944495285011</v>
      </c>
      <c r="S202" s="20">
        <f t="shared" si="56"/>
        <v>-0.34640439661662864</v>
      </c>
      <c r="T202" s="15">
        <f t="shared" si="56"/>
        <v>-0.37761291792415658</v>
      </c>
      <c r="U202" s="15">
        <f t="shared" si="56"/>
        <v>-0.3579961331022819</v>
      </c>
      <c r="V202" s="15">
        <f t="shared" si="56"/>
        <v>-0.35086275680341833</v>
      </c>
      <c r="W202" s="15">
        <f t="shared" si="56"/>
        <v>-0.50333867519162634</v>
      </c>
      <c r="X202" s="15">
        <f t="shared" si="56"/>
        <v>-0.47391349795881427</v>
      </c>
      <c r="Y202" s="15">
        <f t="shared" si="56"/>
        <v>-0.45162169702486576</v>
      </c>
      <c r="Z202" s="15">
        <f t="shared" si="56"/>
        <v>-0.48372189036975166</v>
      </c>
      <c r="AA202" s="15">
        <f t="shared" si="56"/>
        <v>-0.52473880408821705</v>
      </c>
      <c r="AB202" s="15">
        <f t="shared" si="56"/>
        <v>-0.50244700315426849</v>
      </c>
      <c r="AC202" s="15">
        <f t="shared" si="56"/>
        <v>-0.53454719649915439</v>
      </c>
      <c r="AD202" s="15">
        <f t="shared" si="56"/>
        <v>-0.5492988100004087</v>
      </c>
      <c r="AE202" s="15">
        <f t="shared" si="56"/>
        <v>-0.51576018217315389</v>
      </c>
      <c r="AF202" s="15">
        <f t="shared" si="56"/>
        <v>-0.45406566925635172</v>
      </c>
      <c r="AG202" s="15">
        <f t="shared" si="56"/>
        <v>-0.50437361099723399</v>
      </c>
      <c r="AH202" s="15">
        <f t="shared" si="56"/>
        <v>-0.52052183921035666</v>
      </c>
      <c r="AI202" s="21">
        <f t="shared" si="56"/>
        <v>-0.53025218185159673</v>
      </c>
      <c r="AJ202" s="21">
        <f t="shared" si="56"/>
        <v>-0.74742514846141417</v>
      </c>
      <c r="AK202" s="21">
        <f t="shared" si="56"/>
        <v>-0.7426634914242114</v>
      </c>
      <c r="AL202" s="21">
        <f t="shared" si="56"/>
        <v>-0.75218680549861705</v>
      </c>
    </row>
    <row r="203" spans="1:38" x14ac:dyDescent="0.4">
      <c r="A203" s="16" t="s">
        <v>27</v>
      </c>
      <c r="D203" s="10"/>
      <c r="E203" s="17">
        <f t="shared" ref="E203:AL203" si="57">(E201-D201)/D201</f>
        <v>6.194690265486727E-2</v>
      </c>
      <c r="F203" s="17">
        <f t="shared" si="57"/>
        <v>-3.3301953400800173E-2</v>
      </c>
      <c r="G203" s="17">
        <f t="shared" si="57"/>
        <v>-1.7273280584297043E-2</v>
      </c>
      <c r="H203" s="17">
        <f t="shared" si="57"/>
        <v>6.1550086088367449E-2</v>
      </c>
      <c r="I203" s="17">
        <f t="shared" si="57"/>
        <v>-0.35546091015169179</v>
      </c>
      <c r="J203" s="17">
        <f t="shared" si="57"/>
        <v>4.0968915762984726E-2</v>
      </c>
      <c r="K203" s="17">
        <f t="shared" si="57"/>
        <v>-3.5788635797905123E-2</v>
      </c>
      <c r="L203" s="17">
        <f t="shared" si="57"/>
        <v>-3.0888030888030858E-2</v>
      </c>
      <c r="M203" s="17">
        <f t="shared" si="57"/>
        <v>-0.11420982735723778</v>
      </c>
      <c r="N203" s="17">
        <f t="shared" si="57"/>
        <v>4.7068350241092564E-2</v>
      </c>
      <c r="O203" s="17">
        <f t="shared" si="57"/>
        <v>-0.12084084107501313</v>
      </c>
      <c r="P203" s="17">
        <f t="shared" si="57"/>
        <v>7.9804560260586327E-2</v>
      </c>
      <c r="Q203" s="17">
        <f t="shared" si="57"/>
        <v>9.6530920060331829E-2</v>
      </c>
      <c r="R203" s="17">
        <f t="shared" si="57"/>
        <v>-4.1265474552956869E-3</v>
      </c>
      <c r="S203" s="17">
        <f t="shared" si="57"/>
        <v>1.243093922651931E-2</v>
      </c>
      <c r="T203" s="17">
        <f t="shared" si="57"/>
        <v>-4.7748976807639787E-2</v>
      </c>
      <c r="U203" s="17">
        <f t="shared" si="57"/>
        <v>3.1518624641833769E-2</v>
      </c>
      <c r="V203" s="17">
        <f t="shared" si="57"/>
        <v>1.1111111111111141E-2</v>
      </c>
      <c r="W203" s="17">
        <f t="shared" si="57"/>
        <v>-0.23489010989010986</v>
      </c>
      <c r="X203" s="17">
        <f t="shared" si="57"/>
        <v>5.9245960502693075E-2</v>
      </c>
      <c r="Y203" s="17">
        <f t="shared" si="57"/>
        <v>4.237288135593209E-2</v>
      </c>
      <c r="Z203" s="17">
        <f t="shared" si="57"/>
        <v>-5.8536585365853669E-2</v>
      </c>
      <c r="AA203" s="17">
        <f t="shared" si="57"/>
        <v>-7.9447322970639098E-2</v>
      </c>
      <c r="AB203" s="17">
        <f t="shared" si="57"/>
        <v>4.690431519699817E-2</v>
      </c>
      <c r="AC203" s="17">
        <f t="shared" si="57"/>
        <v>-6.4516129032258077E-2</v>
      </c>
      <c r="AD203" s="17">
        <f t="shared" si="57"/>
        <v>-3.1693038242120088E-2</v>
      </c>
      <c r="AE203" s="17">
        <f t="shared" si="57"/>
        <v>7.4414331649058196E-2</v>
      </c>
      <c r="AF203" s="17">
        <f t="shared" si="57"/>
        <v>0.12740487387772564</v>
      </c>
      <c r="AG203" s="17">
        <f t="shared" si="57"/>
        <v>-9.2150170648464202E-2</v>
      </c>
      <c r="AH203" s="22">
        <f t="shared" si="57"/>
        <v>-3.2581453634085059E-2</v>
      </c>
      <c r="AI203" s="23">
        <f t="shared" si="57"/>
        <v>-2.0293609671846916E-2</v>
      </c>
      <c r="AJ203" s="23">
        <f t="shared" si="57"/>
        <v>-0.46231820185103639</v>
      </c>
      <c r="AK203" s="23">
        <f t="shared" si="57"/>
        <v>1.8852459016393319E-2</v>
      </c>
      <c r="AL203" s="23">
        <f t="shared" si="57"/>
        <v>-3.7007240547063468E-2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x14ac:dyDescent="0.4">
      <c r="A205" s="2" t="s">
        <v>126</v>
      </c>
      <c r="B205" s="2" t="s">
        <v>127</v>
      </c>
      <c r="D205" s="2">
        <v>5.6074428607351982E-3</v>
      </c>
      <c r="E205" s="2">
        <v>5.9548065777718919E-3</v>
      </c>
      <c r="F205" s="2">
        <v>5.7564998866081541E-3</v>
      </c>
      <c r="G205" s="2">
        <v>5.6570662488832973E-3</v>
      </c>
      <c r="H205" s="2">
        <v>6.0052591635096622E-3</v>
      </c>
      <c r="I205" s="2">
        <v>3.8706242755517303E-3</v>
      </c>
      <c r="J205" s="2">
        <v>4.0291995554469729E-3</v>
      </c>
      <c r="K205" s="2">
        <v>3.885E-3</v>
      </c>
      <c r="L205" s="2">
        <v>3.7650000000000001E-3</v>
      </c>
      <c r="M205" s="2">
        <v>3.3349999999999999E-3</v>
      </c>
      <c r="N205" s="2">
        <v>3.4919729480540436E-3</v>
      </c>
      <c r="O205" s="2">
        <v>3.0699999999999998E-3</v>
      </c>
      <c r="P205" s="2">
        <v>3.3149999999999998E-3</v>
      </c>
      <c r="Q205" s="2">
        <v>3.6349999999999998E-3</v>
      </c>
      <c r="R205" s="2">
        <v>3.62E-3</v>
      </c>
      <c r="S205" s="2">
        <v>3.6649999999999999E-3</v>
      </c>
      <c r="T205" s="2">
        <v>3.49E-3</v>
      </c>
      <c r="U205" s="2">
        <v>3.5999999999999999E-3</v>
      </c>
      <c r="V205" s="2">
        <v>3.64E-3</v>
      </c>
      <c r="W205" s="2">
        <v>2.7850000000000001E-3</v>
      </c>
      <c r="X205" s="2">
        <v>2.9500000000000004E-3</v>
      </c>
      <c r="Y205" s="2">
        <v>3.075E-3</v>
      </c>
      <c r="Z205" s="2">
        <v>2.895E-3</v>
      </c>
      <c r="AA205" s="2">
        <v>2.6649999999999998E-3</v>
      </c>
      <c r="AB205" s="2">
        <v>2.7899999999999999E-3</v>
      </c>
      <c r="AC205" s="2">
        <v>2.6099999999999999E-3</v>
      </c>
      <c r="AD205" s="2">
        <v>2.5272811701880665E-3</v>
      </c>
      <c r="AE205" s="2">
        <v>2.7153471093568611E-3</v>
      </c>
      <c r="AF205" s="2">
        <v>3.0612955653587189E-3</v>
      </c>
      <c r="AG205" s="2">
        <v>2.7791966566055263E-3</v>
      </c>
      <c r="AH205" s="2">
        <v>2.6886463895983291E-3</v>
      </c>
      <c r="AI205" s="28">
        <v>2.6340840492222002E-3</v>
      </c>
      <c r="AJ205" s="2">
        <v>1.4162990480612958E-3</v>
      </c>
      <c r="AK205" s="2">
        <v>1.4429997678198283E-3</v>
      </c>
      <c r="AL205" s="2">
        <v>1.3895983283027631E-3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2.4784181054596357E-4</v>
      </c>
      <c r="E208" s="10">
        <f t="shared" si="58"/>
        <v>1.4870508632757815E-4</v>
      </c>
      <c r="F208" s="10">
        <f t="shared" si="58"/>
        <v>4.8996733551096591E-5</v>
      </c>
      <c r="G208" s="10">
        <f t="shared" si="58"/>
        <v>4.8996733551096591E-5</v>
      </c>
      <c r="H208" s="10">
        <f t="shared" si="58"/>
        <v>4.8996733551096591E-5</v>
      </c>
      <c r="I208" s="10">
        <f t="shared" si="58"/>
        <v>4.8996733551096591E-5</v>
      </c>
      <c r="J208" s="10">
        <f t="shared" si="58"/>
        <v>2.4848343443770415E-4</v>
      </c>
      <c r="K208" s="10">
        <f t="shared" si="58"/>
        <v>2.4965002333177789E-4</v>
      </c>
      <c r="L208" s="10">
        <f t="shared" si="58"/>
        <v>1.7382174521698553E-4</v>
      </c>
      <c r="M208" s="10">
        <f t="shared" si="58"/>
        <v>1.4815678954736351E-4</v>
      </c>
      <c r="N208" s="10">
        <f t="shared" si="58"/>
        <v>1.434904339710686E-4</v>
      </c>
      <c r="O208" s="10">
        <f t="shared" si="58"/>
        <v>1.6682221185254317E-4</v>
      </c>
      <c r="P208" s="10">
        <f t="shared" si="58"/>
        <v>1.9015398973401773E-4</v>
      </c>
      <c r="Q208" s="10">
        <f t="shared" si="58"/>
        <v>2.0881941203919737E-4</v>
      </c>
      <c r="R208" s="10">
        <f t="shared" si="58"/>
        <v>2.7181521231917874E-4</v>
      </c>
      <c r="S208" s="10">
        <f t="shared" si="58"/>
        <v>2.6831544563695755E-4</v>
      </c>
      <c r="T208" s="10">
        <f t="shared" si="58"/>
        <v>3.0447970135324314E-4</v>
      </c>
      <c r="U208" s="10">
        <f t="shared" si="58"/>
        <v>2.8464769015398969E-4</v>
      </c>
      <c r="V208" s="10">
        <f t="shared" si="58"/>
        <v>3.0214652356509567E-4</v>
      </c>
      <c r="W208" s="10">
        <f t="shared" si="58"/>
        <v>2.6248250116658889E-4</v>
      </c>
      <c r="X208" s="10">
        <f t="shared" si="58"/>
        <v>3.1614559029398035E-4</v>
      </c>
      <c r="Y208" s="10">
        <f t="shared" si="58"/>
        <v>2.6131591227251515E-4</v>
      </c>
      <c r="Z208" s="10">
        <f t="shared" si="58"/>
        <v>2.3915072328511435E-4</v>
      </c>
      <c r="AA208" s="10">
        <f t="shared" si="58"/>
        <v>2.2865142323845079E-4</v>
      </c>
      <c r="AB208" s="10">
        <f t="shared" si="58"/>
        <v>2.3215118992067198E-4</v>
      </c>
      <c r="AC208" s="10">
        <f t="shared" si="58"/>
        <v>2.1815212319178725E-4</v>
      </c>
      <c r="AD208" s="10">
        <f t="shared" si="58"/>
        <v>2.1115258982734486E-4</v>
      </c>
      <c r="AE208" s="10">
        <f t="shared" si="58"/>
        <v>2.7064862342510496E-4</v>
      </c>
      <c r="AF208" s="10">
        <f t="shared" si="58"/>
        <v>2.3565095660289313E-4</v>
      </c>
      <c r="AG208" s="10">
        <f t="shared" si="58"/>
        <v>2.5781614559029396E-4</v>
      </c>
      <c r="AH208" s="10">
        <f t="shared" si="58"/>
        <v>1.8548763415772283E-4</v>
      </c>
      <c r="AI208" s="27">
        <f t="shared" si="58"/>
        <v>1.9715352309846012E-4</v>
      </c>
      <c r="AJ208" s="27">
        <f t="shared" si="58"/>
        <v>1.5398973401773217E-4</v>
      </c>
      <c r="AK208" s="27">
        <f t="shared" si="58"/>
        <v>1.2482501166588894E-4</v>
      </c>
      <c r="AL208" s="27">
        <f t="shared" si="58"/>
        <v>1.2482501166588894E-4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-0.8023064250411861</v>
      </c>
      <c r="G209" s="15">
        <f t="shared" si="59"/>
        <v>-0.8023064250411861</v>
      </c>
      <c r="H209" s="15">
        <f t="shared" si="59"/>
        <v>-0.8023064250411861</v>
      </c>
      <c r="I209" s="15">
        <f t="shared" si="59"/>
        <v>-0.8023064250411861</v>
      </c>
      <c r="J209" s="15">
        <f t="shared" si="59"/>
        <v>2.5888444339845851E-3</v>
      </c>
      <c r="K209" s="15">
        <f t="shared" si="59"/>
        <v>7.2958343139563593E-3</v>
      </c>
      <c r="L209" s="15">
        <f t="shared" si="59"/>
        <v>-0.29865850788420795</v>
      </c>
      <c r="M209" s="15">
        <f t="shared" si="59"/>
        <v>-0.40221228524358665</v>
      </c>
      <c r="N209" s="15">
        <f t="shared" si="59"/>
        <v>-0.42104024476347368</v>
      </c>
      <c r="O209" s="15">
        <f t="shared" si="59"/>
        <v>-0.32690044716403849</v>
      </c>
      <c r="P209" s="15">
        <f t="shared" si="59"/>
        <v>-0.23276064956460335</v>
      </c>
      <c r="Q209" s="15">
        <f t="shared" si="59"/>
        <v>-0.1574488114850553</v>
      </c>
      <c r="R209" s="15">
        <f t="shared" si="59"/>
        <v>9.672864203341984E-2</v>
      </c>
      <c r="S209" s="20">
        <f t="shared" si="59"/>
        <v>8.2607672393504528E-2</v>
      </c>
      <c r="T209" s="15">
        <f t="shared" si="59"/>
        <v>0.22852435867262907</v>
      </c>
      <c r="U209" s="15">
        <f t="shared" si="59"/>
        <v>0.14850553071310893</v>
      </c>
      <c r="V209" s="15">
        <f t="shared" si="59"/>
        <v>0.21911037891268553</v>
      </c>
      <c r="W209" s="15">
        <f t="shared" si="59"/>
        <v>5.9072722993645653E-2</v>
      </c>
      <c r="X209" s="15">
        <f t="shared" si="59"/>
        <v>0.27559425747234639</v>
      </c>
      <c r="Y209" s="15">
        <f t="shared" si="59"/>
        <v>5.4365733113673882E-2</v>
      </c>
      <c r="Z209" s="15">
        <f t="shared" si="59"/>
        <v>-3.5067074605789388E-2</v>
      </c>
      <c r="AA209" s="15">
        <f t="shared" si="59"/>
        <v>-7.7429983525535248E-2</v>
      </c>
      <c r="AB209" s="15">
        <f t="shared" si="59"/>
        <v>-6.3309013885619922E-2</v>
      </c>
      <c r="AC209" s="15">
        <f t="shared" si="59"/>
        <v>-0.11979289244528099</v>
      </c>
      <c r="AD209" s="15">
        <f t="shared" si="59"/>
        <v>-0.14803483172511164</v>
      </c>
      <c r="AE209" s="15">
        <f t="shared" si="59"/>
        <v>9.2021652153447847E-2</v>
      </c>
      <c r="AF209" s="15">
        <f t="shared" si="59"/>
        <v>-4.9188044245704818E-2</v>
      </c>
      <c r="AG209" s="15">
        <f t="shared" si="59"/>
        <v>4.0244763473758556E-2</v>
      </c>
      <c r="AH209" s="15">
        <f t="shared" si="59"/>
        <v>-0.25158860908449032</v>
      </c>
      <c r="AI209" s="21">
        <f t="shared" si="59"/>
        <v>-0.2045187102847727</v>
      </c>
      <c r="AJ209" s="21">
        <f t="shared" si="59"/>
        <v>-0.37867733584372781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4.6948356807511894E-3</v>
      </c>
      <c r="L210" s="17">
        <f t="shared" si="60"/>
        <v>-0.30373831775700938</v>
      </c>
      <c r="M210" s="17">
        <f t="shared" si="60"/>
        <v>-0.1476510067114094</v>
      </c>
      <c r="N210" s="17">
        <f t="shared" si="60"/>
        <v>-3.1496062992125907E-2</v>
      </c>
      <c r="O210" s="17">
        <f t="shared" si="60"/>
        <v>0.16260162601626013</v>
      </c>
      <c r="P210" s="17">
        <f t="shared" si="60"/>
        <v>0.13986013986013981</v>
      </c>
      <c r="Q210" s="17">
        <f t="shared" si="60"/>
        <v>9.8159509202453879E-2</v>
      </c>
      <c r="R210" s="17">
        <f t="shared" si="60"/>
        <v>0.30167597765363152</v>
      </c>
      <c r="S210" s="17">
        <f t="shared" si="60"/>
        <v>-1.2875536480686737E-2</v>
      </c>
      <c r="T210" s="17">
        <f t="shared" si="60"/>
        <v>0.1347826086956522</v>
      </c>
      <c r="U210" s="17">
        <f t="shared" si="60"/>
        <v>-6.513409961685844E-2</v>
      </c>
      <c r="V210" s="17">
        <f t="shared" si="60"/>
        <v>6.1475409836065788E-2</v>
      </c>
      <c r="W210" s="17">
        <f t="shared" si="60"/>
        <v>-0.13127413127413134</v>
      </c>
      <c r="X210" s="17">
        <f t="shared" si="60"/>
        <v>0.20444444444444429</v>
      </c>
      <c r="Y210" s="17">
        <f t="shared" si="60"/>
        <v>-0.17343173431734307</v>
      </c>
      <c r="Z210" s="17">
        <f t="shared" si="60"/>
        <v>-8.4821428571428437E-2</v>
      </c>
      <c r="AA210" s="17">
        <f t="shared" si="60"/>
        <v>-4.3902439024390269E-2</v>
      </c>
      <c r="AB210" s="17">
        <f t="shared" si="60"/>
        <v>1.530612244897964E-2</v>
      </c>
      <c r="AC210" s="17">
        <f t="shared" si="60"/>
        <v>-6.0301507537688398E-2</v>
      </c>
      <c r="AD210" s="17">
        <f t="shared" si="60"/>
        <v>-3.2085561497326304E-2</v>
      </c>
      <c r="AE210" s="17">
        <f t="shared" si="60"/>
        <v>0.2817679558011047</v>
      </c>
      <c r="AF210" s="17">
        <f t="shared" si="60"/>
        <v>-0.12931034482758616</v>
      </c>
      <c r="AG210" s="17">
        <f t="shared" si="60"/>
        <v>9.4059405940594032E-2</v>
      </c>
      <c r="AH210" s="22">
        <f t="shared" si="60"/>
        <v>-0.28054298642533926</v>
      </c>
      <c r="AI210" s="23">
        <f t="shared" si="60"/>
        <v>6.2893081761006345E-2</v>
      </c>
      <c r="AJ210" s="23">
        <f t="shared" si="60"/>
        <v>-0.21893491124260356</v>
      </c>
      <c r="AK210" s="23">
        <f t="shared" si="60"/>
        <v>-0.18939393939393948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129</v>
      </c>
      <c r="B212" s="2" t="s">
        <v>130</v>
      </c>
      <c r="D212" s="2">
        <v>2.4784181054596357E-4</v>
      </c>
      <c r="E212" s="2">
        <v>1.4870508632757815E-4</v>
      </c>
      <c r="F212" s="2">
        <v>4.8996733551096591E-5</v>
      </c>
      <c r="G212" s="2">
        <v>4.8996733551096591E-5</v>
      </c>
      <c r="H212" s="2">
        <v>4.8996733551096591E-5</v>
      </c>
      <c r="I212" s="2">
        <v>4.8996733551096591E-5</v>
      </c>
      <c r="J212" s="2">
        <v>2.4848343443770415E-4</v>
      </c>
      <c r="K212" s="2">
        <v>2.4965002333177789E-4</v>
      </c>
      <c r="L212" s="2">
        <v>1.7382174521698553E-4</v>
      </c>
      <c r="M212" s="2">
        <v>1.4815678954736351E-4</v>
      </c>
      <c r="N212" s="2">
        <v>1.434904339710686E-4</v>
      </c>
      <c r="O212" s="2">
        <v>1.6682221185254317E-4</v>
      </c>
      <c r="P212" s="2">
        <v>1.9015398973401773E-4</v>
      </c>
      <c r="Q212" s="2">
        <v>2.0881941203919737E-4</v>
      </c>
      <c r="R212" s="2">
        <v>2.7181521231917874E-4</v>
      </c>
      <c r="S212" s="2">
        <v>2.6831544563695755E-4</v>
      </c>
      <c r="T212" s="2">
        <v>3.0447970135324314E-4</v>
      </c>
      <c r="U212" s="2">
        <v>2.8464769015398969E-4</v>
      </c>
      <c r="V212" s="2">
        <v>3.0214652356509567E-4</v>
      </c>
      <c r="W212" s="2">
        <v>2.6248250116658889E-4</v>
      </c>
      <c r="X212" s="2">
        <v>3.1614559029398035E-4</v>
      </c>
      <c r="Y212" s="2">
        <v>2.6131591227251515E-4</v>
      </c>
      <c r="Z212" s="2">
        <v>2.3915072328511435E-4</v>
      </c>
      <c r="AA212" s="2">
        <v>2.2865142323845079E-4</v>
      </c>
      <c r="AB212" s="2">
        <v>2.3215118992067198E-4</v>
      </c>
      <c r="AC212" s="2">
        <v>2.1815212319178725E-4</v>
      </c>
      <c r="AD212" s="2">
        <v>2.1115258982734486E-4</v>
      </c>
      <c r="AE212" s="2">
        <v>2.7064862342510496E-4</v>
      </c>
      <c r="AF212" s="2">
        <v>2.3565095660289313E-4</v>
      </c>
      <c r="AG212" s="2">
        <v>2.5781614559029396E-4</v>
      </c>
      <c r="AH212" s="2">
        <v>1.8548763415772283E-4</v>
      </c>
      <c r="AI212" s="28">
        <v>1.9715352309846012E-4</v>
      </c>
      <c r="AJ212" s="2">
        <v>1.5398973401773217E-4</v>
      </c>
      <c r="AK212" s="2">
        <v>1.2482501166588894E-4</v>
      </c>
      <c r="AL212" s="2">
        <v>1.2482501166588894E-4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x14ac:dyDescent="0.4">
      <c r="A215" s="2" t="s">
        <v>36</v>
      </c>
      <c r="D215" s="10">
        <f t="shared" ref="D215:AL215" si="61">D220</f>
        <v>4.202666666666672E-7</v>
      </c>
      <c r="E215" s="10">
        <f t="shared" si="61"/>
        <v>4.2026666666666662E-7</v>
      </c>
      <c r="F215" s="10">
        <f t="shared" si="61"/>
        <v>3.7824000000000003E-7</v>
      </c>
      <c r="G215" s="10">
        <f t="shared" si="61"/>
        <v>4.6229333333333331E-7</v>
      </c>
      <c r="H215" s="10">
        <f t="shared" si="61"/>
        <v>3.7824000000000003E-7</v>
      </c>
      <c r="I215" s="10">
        <f t="shared" si="61"/>
        <v>3.7824000000000003E-7</v>
      </c>
      <c r="J215" s="10">
        <f t="shared" si="61"/>
        <v>4.2026666666666662E-7</v>
      </c>
      <c r="K215" s="10">
        <f t="shared" si="61"/>
        <v>5.0432000000000011E-7</v>
      </c>
      <c r="L215" s="10">
        <f t="shared" si="61"/>
        <v>5.4634666666666675E-7</v>
      </c>
      <c r="M215" s="10">
        <f t="shared" si="61"/>
        <v>5.8837333333333329E-7</v>
      </c>
      <c r="N215" s="10">
        <f t="shared" si="61"/>
        <v>6.1824000000000001E-7</v>
      </c>
      <c r="O215" s="10">
        <f t="shared" si="61"/>
        <v>9.5423999999999995E-7</v>
      </c>
      <c r="P215" s="10">
        <f t="shared" si="61"/>
        <v>9.7343999999999991E-7</v>
      </c>
      <c r="Q215" s="10">
        <f t="shared" si="61"/>
        <v>8.9663999999999996E-7</v>
      </c>
      <c r="R215" s="10">
        <f t="shared" si="61"/>
        <v>9.6575999999999988E-7</v>
      </c>
      <c r="S215" s="10">
        <f t="shared" si="61"/>
        <v>8.4287999999999999E-7</v>
      </c>
      <c r="T215" s="10">
        <f t="shared" si="61"/>
        <v>8.8704000000000009E-7</v>
      </c>
      <c r="U215" s="10">
        <f t="shared" si="61"/>
        <v>9.254399999999999E-7</v>
      </c>
      <c r="V215" s="10">
        <f t="shared" si="61"/>
        <v>1.00224E-6</v>
      </c>
      <c r="W215" s="10">
        <f t="shared" si="61"/>
        <v>7.6607999999999994E-7</v>
      </c>
      <c r="X215" s="10">
        <f t="shared" si="61"/>
        <v>7.4304000000000007E-7</v>
      </c>
      <c r="Y215" s="10">
        <f t="shared" si="61"/>
        <v>7.8143999999999988E-7</v>
      </c>
      <c r="Z215" s="10">
        <f t="shared" si="61"/>
        <v>7.6992000000000016E-7</v>
      </c>
      <c r="AA215" s="10">
        <f t="shared" si="61"/>
        <v>6.8736000000000004E-7</v>
      </c>
      <c r="AB215" s="10">
        <f t="shared" si="61"/>
        <v>8.025599999999999E-7</v>
      </c>
      <c r="AC215" s="10">
        <f t="shared" si="61"/>
        <v>8.0447999999999996E-7</v>
      </c>
      <c r="AD215" s="10">
        <f t="shared" si="61"/>
        <v>6.8927999999999988E-7</v>
      </c>
      <c r="AE215" s="10">
        <f t="shared" si="61"/>
        <v>7.987200000000001E-7</v>
      </c>
      <c r="AF215" s="10">
        <f t="shared" si="61"/>
        <v>9.2159999999999999E-7</v>
      </c>
      <c r="AG215" s="10">
        <f t="shared" si="61"/>
        <v>8.3519999999999996E-7</v>
      </c>
      <c r="AH215" s="10">
        <f t="shared" si="61"/>
        <v>8.1791999999999995E-7</v>
      </c>
      <c r="AI215" s="27">
        <f t="shared" si="61"/>
        <v>7.5648000000000006E-7</v>
      </c>
      <c r="AJ215" s="10">
        <f t="shared" si="61"/>
        <v>7.4496000000000002E-7</v>
      </c>
      <c r="AK215" s="10">
        <f t="shared" si="61"/>
        <v>9.3120000000000008E-7</v>
      </c>
      <c r="AL215" s="10">
        <f t="shared" si="61"/>
        <v>4.2240000000000002E-7</v>
      </c>
    </row>
    <row r="216" spans="1:38" x14ac:dyDescent="0.4">
      <c r="A216" s="14" t="s">
        <v>75</v>
      </c>
      <c r="B216" s="14"/>
      <c r="C216" s="14"/>
      <c r="D216" s="14"/>
      <c r="E216" s="15">
        <f t="shared" ref="E216:AL216" si="62">(E215-$D215)/$D215</f>
        <v>-1.385632498185273E-15</v>
      </c>
      <c r="F216" s="15">
        <f t="shared" si="62"/>
        <v>-0.10000000000000107</v>
      </c>
      <c r="G216" s="15">
        <f t="shared" si="62"/>
        <v>9.9999999999998548E-2</v>
      </c>
      <c r="H216" s="15">
        <f t="shared" si="62"/>
        <v>-0.10000000000000107</v>
      </c>
      <c r="I216" s="15">
        <f t="shared" si="62"/>
        <v>-0.10000000000000107</v>
      </c>
      <c r="J216" s="15">
        <f t="shared" si="62"/>
        <v>-1.385632498185273E-15</v>
      </c>
      <c r="K216" s="15">
        <f t="shared" si="62"/>
        <v>0.19999999999999873</v>
      </c>
      <c r="L216" s="15">
        <f t="shared" si="62"/>
        <v>0.29999999999999855</v>
      </c>
      <c r="M216" s="15">
        <f t="shared" si="62"/>
        <v>0.39999999999999813</v>
      </c>
      <c r="N216" s="15">
        <f t="shared" si="62"/>
        <v>0.47106598984771386</v>
      </c>
      <c r="O216" s="15">
        <f t="shared" si="62"/>
        <v>1.2705583756345147</v>
      </c>
      <c r="P216" s="15">
        <f t="shared" si="62"/>
        <v>1.3162436548223317</v>
      </c>
      <c r="Q216" s="15">
        <f t="shared" si="62"/>
        <v>1.1335025380710633</v>
      </c>
      <c r="R216" s="15">
        <f t="shared" si="62"/>
        <v>1.2979695431472047</v>
      </c>
      <c r="S216" s="34">
        <f t="shared" si="62"/>
        <v>1.0055837563451751</v>
      </c>
      <c r="T216" s="15">
        <f t="shared" si="62"/>
        <v>1.110659898477155</v>
      </c>
      <c r="U216" s="15">
        <f t="shared" si="62"/>
        <v>1.2020304568527886</v>
      </c>
      <c r="V216" s="15">
        <f t="shared" si="62"/>
        <v>1.3847715736040576</v>
      </c>
      <c r="W216" s="15">
        <f t="shared" si="62"/>
        <v>0.82284263959390613</v>
      </c>
      <c r="X216" s="15">
        <f t="shared" si="62"/>
        <v>0.76802030456852588</v>
      </c>
      <c r="Y216" s="15">
        <f t="shared" si="62"/>
        <v>0.85939086294415978</v>
      </c>
      <c r="Z216" s="15">
        <f t="shared" si="62"/>
        <v>0.8319796954314701</v>
      </c>
      <c r="AA216" s="15">
        <f t="shared" si="62"/>
        <v>0.63553299492385584</v>
      </c>
      <c r="AB216" s="15">
        <f t="shared" si="62"/>
        <v>0.90964467005075877</v>
      </c>
      <c r="AC216" s="15">
        <f t="shared" si="62"/>
        <v>0.91421319796954059</v>
      </c>
      <c r="AD216" s="15">
        <f t="shared" si="62"/>
        <v>0.64010152284263722</v>
      </c>
      <c r="AE216" s="15">
        <f t="shared" si="62"/>
        <v>0.90050761421319581</v>
      </c>
      <c r="AF216" s="15">
        <f t="shared" si="62"/>
        <v>1.1928934010152255</v>
      </c>
      <c r="AG216" s="15">
        <f t="shared" si="62"/>
        <v>0.98730964467004811</v>
      </c>
      <c r="AH216" s="15">
        <f t="shared" si="62"/>
        <v>0.94619289340101265</v>
      </c>
      <c r="AI216" s="21">
        <f t="shared" si="62"/>
        <v>0.79999999999999782</v>
      </c>
      <c r="AJ216" s="21">
        <f t="shared" si="62"/>
        <v>0.77258883248730748</v>
      </c>
      <c r="AK216" s="21">
        <f t="shared" si="62"/>
        <v>1.2157360406091342</v>
      </c>
      <c r="AL216" s="21">
        <f t="shared" si="62"/>
        <v>5.0761421319784747E-3</v>
      </c>
    </row>
    <row r="217" spans="1:38" x14ac:dyDescent="0.4">
      <c r="A217" s="16" t="s">
        <v>27</v>
      </c>
      <c r="D217" s="10"/>
      <c r="E217" s="17">
        <f t="shared" ref="E217:AI217" si="63">(E215-D215)/D215</f>
        <v>-1.385632498185273E-15</v>
      </c>
      <c r="F217" s="17">
        <f t="shared" si="63"/>
        <v>-9.9999999999999825E-2</v>
      </c>
      <c r="G217" s="17">
        <f t="shared" si="63"/>
        <v>0.22222222222222207</v>
      </c>
      <c r="H217" s="17">
        <f t="shared" si="63"/>
        <v>-0.18181818181818171</v>
      </c>
      <c r="I217" s="17">
        <f t="shared" si="63"/>
        <v>0</v>
      </c>
      <c r="J217" s="17">
        <f t="shared" si="63"/>
        <v>0.1111111111111109</v>
      </c>
      <c r="K217" s="17">
        <f t="shared" si="63"/>
        <v>0.2000000000000004</v>
      </c>
      <c r="L217" s="17">
        <f t="shared" si="63"/>
        <v>8.3333333333333259E-2</v>
      </c>
      <c r="M217" s="17">
        <f t="shared" si="63"/>
        <v>7.6923076923076664E-2</v>
      </c>
      <c r="N217" s="17">
        <f t="shared" si="63"/>
        <v>5.0761421319797051E-2</v>
      </c>
      <c r="O217" s="17">
        <f t="shared" si="63"/>
        <v>0.54347826086956508</v>
      </c>
      <c r="P217" s="17">
        <f t="shared" si="63"/>
        <v>2.0120724346076417E-2</v>
      </c>
      <c r="Q217" s="17">
        <f t="shared" si="63"/>
        <v>-7.8895463510848085E-2</v>
      </c>
      <c r="R217" s="17">
        <f t="shared" si="63"/>
        <v>7.7087794432548096E-2</v>
      </c>
      <c r="S217" s="22">
        <f t="shared" si="63"/>
        <v>-0.12723658051689851</v>
      </c>
      <c r="T217" s="17">
        <f t="shared" si="63"/>
        <v>5.2391799544419256E-2</v>
      </c>
      <c r="U217" s="17">
        <f t="shared" si="63"/>
        <v>4.329004329004308E-2</v>
      </c>
      <c r="V217" s="17">
        <f t="shared" si="63"/>
        <v>8.2987551867219983E-2</v>
      </c>
      <c r="W217" s="17">
        <f t="shared" si="63"/>
        <v>-0.23563218390804599</v>
      </c>
      <c r="X217" s="17">
        <f t="shared" si="63"/>
        <v>-3.007518796992464E-2</v>
      </c>
      <c r="Y217" s="17">
        <f t="shared" si="63"/>
        <v>5.1679586563307241E-2</v>
      </c>
      <c r="Z217" s="17">
        <f t="shared" si="63"/>
        <v>-1.4742014742014389E-2</v>
      </c>
      <c r="AA217" s="17">
        <f t="shared" si="63"/>
        <v>-0.10723192019950138</v>
      </c>
      <c r="AB217" s="17">
        <f t="shared" si="63"/>
        <v>0.16759776536312829</v>
      </c>
      <c r="AC217" s="17">
        <f t="shared" si="63"/>
        <v>2.39234449760773E-3</v>
      </c>
      <c r="AD217" s="17">
        <f t="shared" si="63"/>
        <v>-0.14319809069212422</v>
      </c>
      <c r="AE217" s="17">
        <f t="shared" si="63"/>
        <v>0.15877437325905328</v>
      </c>
      <c r="AF217" s="17">
        <f t="shared" si="63"/>
        <v>0.15384615384615369</v>
      </c>
      <c r="AG217" s="17">
        <f t="shared" si="63"/>
        <v>-9.3750000000000042E-2</v>
      </c>
      <c r="AH217" s="22">
        <f t="shared" si="63"/>
        <v>-2.0689655172413803E-2</v>
      </c>
      <c r="AI217" s="23">
        <f t="shared" si="63"/>
        <v>-7.5117370892018656E-2</v>
      </c>
      <c r="AJ217" s="23">
        <f t="shared" ref="AJ217" si="64">(AJ215-AI215)/AI215</f>
        <v>-1.5228426395939137E-2</v>
      </c>
      <c r="AK217" s="23">
        <f t="shared" ref="AK217:AL217" si="65">(AK215-AJ215)/AJ215</f>
        <v>0.25000000000000006</v>
      </c>
      <c r="AL217" s="23">
        <f t="shared" si="65"/>
        <v>-0.54639175257731964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x14ac:dyDescent="0.4">
      <c r="A220" s="2" t="s">
        <v>134</v>
      </c>
      <c r="B220" s="2" t="s">
        <v>135</v>
      </c>
      <c r="D220" s="2">
        <v>4.202666666666672E-7</v>
      </c>
      <c r="E220" s="2">
        <v>4.2026666666666662E-7</v>
      </c>
      <c r="F220" s="2">
        <v>3.7824000000000003E-7</v>
      </c>
      <c r="G220" s="2">
        <v>4.6229333333333331E-7</v>
      </c>
      <c r="H220" s="2">
        <v>3.7824000000000003E-7</v>
      </c>
      <c r="I220" s="2">
        <v>3.7824000000000003E-7</v>
      </c>
      <c r="J220" s="2">
        <v>4.2026666666666662E-7</v>
      </c>
      <c r="K220" s="2">
        <v>5.0432000000000011E-7</v>
      </c>
      <c r="L220" s="2">
        <v>5.4634666666666675E-7</v>
      </c>
      <c r="M220" s="2">
        <v>5.8837333333333329E-7</v>
      </c>
      <c r="N220" s="2">
        <v>6.1824000000000001E-7</v>
      </c>
      <c r="O220" s="2">
        <v>9.5423999999999995E-7</v>
      </c>
      <c r="P220" s="2">
        <v>9.7343999999999991E-7</v>
      </c>
      <c r="Q220" s="2">
        <v>8.9663999999999996E-7</v>
      </c>
      <c r="R220" s="2">
        <v>9.6575999999999988E-7</v>
      </c>
      <c r="S220" s="2">
        <v>8.4287999999999999E-7</v>
      </c>
      <c r="T220" s="2">
        <v>8.8704000000000009E-7</v>
      </c>
      <c r="U220" s="2">
        <v>9.254399999999999E-7</v>
      </c>
      <c r="V220" s="2">
        <v>1.00224E-6</v>
      </c>
      <c r="W220" s="2">
        <v>7.6607999999999994E-7</v>
      </c>
      <c r="X220" s="2">
        <v>7.4304000000000007E-7</v>
      </c>
      <c r="Y220" s="2">
        <v>7.8143999999999988E-7</v>
      </c>
      <c r="Z220" s="2">
        <v>7.6992000000000016E-7</v>
      </c>
      <c r="AA220" s="2">
        <v>6.8736000000000004E-7</v>
      </c>
      <c r="AB220" s="2">
        <v>8.025599999999999E-7</v>
      </c>
      <c r="AC220" s="2">
        <v>8.0447999999999996E-7</v>
      </c>
      <c r="AD220" s="2">
        <v>6.8927999999999988E-7</v>
      </c>
      <c r="AE220" s="2">
        <v>7.987200000000001E-7</v>
      </c>
      <c r="AF220" s="2">
        <v>9.2159999999999999E-7</v>
      </c>
      <c r="AG220" s="2">
        <v>8.3519999999999996E-7</v>
      </c>
      <c r="AH220" s="2">
        <v>8.1791999999999995E-7</v>
      </c>
      <c r="AI220" s="28">
        <v>7.5648000000000006E-7</v>
      </c>
      <c r="AJ220" s="2">
        <v>7.4496000000000002E-7</v>
      </c>
      <c r="AK220" s="2">
        <v>9.3120000000000008E-7</v>
      </c>
      <c r="AL220" s="2">
        <v>4.2240000000000002E-7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6">D227</f>
        <v>0</v>
      </c>
      <c r="E223" s="10">
        <f t="shared" si="66"/>
        <v>0</v>
      </c>
      <c r="F223" s="10">
        <f t="shared" si="66"/>
        <v>0</v>
      </c>
      <c r="G223" s="10">
        <f t="shared" si="66"/>
        <v>0</v>
      </c>
      <c r="H223" s="10">
        <f t="shared" si="66"/>
        <v>0</v>
      </c>
      <c r="I223" s="10">
        <f t="shared" si="66"/>
        <v>0</v>
      </c>
      <c r="J223" s="10">
        <f t="shared" si="66"/>
        <v>0</v>
      </c>
      <c r="K223" s="10">
        <f t="shared" si="66"/>
        <v>0</v>
      </c>
      <c r="L223" s="10">
        <f t="shared" si="66"/>
        <v>0</v>
      </c>
      <c r="M223" s="10">
        <f t="shared" si="66"/>
        <v>0</v>
      </c>
      <c r="N223" s="10">
        <f t="shared" si="66"/>
        <v>0</v>
      </c>
      <c r="O223" s="10">
        <f t="shared" si="66"/>
        <v>0</v>
      </c>
      <c r="P223" s="10">
        <f t="shared" si="66"/>
        <v>0</v>
      </c>
      <c r="Q223" s="10">
        <f t="shared" si="66"/>
        <v>0</v>
      </c>
      <c r="R223" s="10">
        <f t="shared" si="66"/>
        <v>0</v>
      </c>
      <c r="S223" s="10">
        <f t="shared" si="66"/>
        <v>0</v>
      </c>
      <c r="T223" s="10">
        <f t="shared" si="66"/>
        <v>0</v>
      </c>
      <c r="U223" s="10">
        <f t="shared" si="66"/>
        <v>0</v>
      </c>
      <c r="V223" s="10">
        <f t="shared" si="66"/>
        <v>0</v>
      </c>
      <c r="W223" s="10">
        <f t="shared" si="66"/>
        <v>0</v>
      </c>
      <c r="X223" s="10">
        <f t="shared" si="66"/>
        <v>0</v>
      </c>
      <c r="Y223" s="10">
        <f t="shared" si="66"/>
        <v>0</v>
      </c>
      <c r="Z223" s="10">
        <f t="shared" si="66"/>
        <v>0</v>
      </c>
      <c r="AA223" s="10">
        <f t="shared" si="66"/>
        <v>0</v>
      </c>
      <c r="AB223" s="10">
        <f t="shared" si="66"/>
        <v>0</v>
      </c>
      <c r="AC223" s="10">
        <f t="shared" si="66"/>
        <v>0</v>
      </c>
      <c r="AD223" s="10">
        <f t="shared" si="66"/>
        <v>0</v>
      </c>
      <c r="AE223" s="10">
        <f t="shared" si="66"/>
        <v>0</v>
      </c>
      <c r="AF223" s="10">
        <f t="shared" si="66"/>
        <v>0</v>
      </c>
      <c r="AG223" s="10">
        <f t="shared" si="66"/>
        <v>0</v>
      </c>
      <c r="AH223" s="10">
        <f t="shared" si="66"/>
        <v>0</v>
      </c>
      <c r="AI223" s="27">
        <f t="shared" si="66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7">(E223-$D223)/$D223</f>
        <v>#DIV/0!</v>
      </c>
      <c r="F224" s="15" t="e">
        <f t="shared" si="67"/>
        <v>#DIV/0!</v>
      </c>
      <c r="G224" s="15" t="e">
        <f t="shared" si="67"/>
        <v>#DIV/0!</v>
      </c>
      <c r="H224" s="15" t="e">
        <f t="shared" si="67"/>
        <v>#DIV/0!</v>
      </c>
      <c r="I224" s="15" t="e">
        <f t="shared" si="67"/>
        <v>#DIV/0!</v>
      </c>
      <c r="J224" s="15" t="e">
        <f t="shared" si="67"/>
        <v>#DIV/0!</v>
      </c>
      <c r="K224" s="15" t="e">
        <f t="shared" si="67"/>
        <v>#DIV/0!</v>
      </c>
      <c r="L224" s="15" t="e">
        <f t="shared" si="67"/>
        <v>#DIV/0!</v>
      </c>
      <c r="M224" s="15" t="e">
        <f t="shared" si="67"/>
        <v>#DIV/0!</v>
      </c>
      <c r="N224" s="15" t="e">
        <f t="shared" si="67"/>
        <v>#DIV/0!</v>
      </c>
      <c r="O224" s="15" t="e">
        <f t="shared" si="67"/>
        <v>#DIV/0!</v>
      </c>
      <c r="P224" s="15" t="e">
        <f t="shared" si="67"/>
        <v>#DIV/0!</v>
      </c>
      <c r="Q224" s="15" t="e">
        <f t="shared" si="67"/>
        <v>#DIV/0!</v>
      </c>
      <c r="R224" s="15" t="e">
        <f t="shared" si="67"/>
        <v>#DIV/0!</v>
      </c>
      <c r="S224" s="20" t="e">
        <f t="shared" si="67"/>
        <v>#DIV/0!</v>
      </c>
      <c r="T224" s="15" t="e">
        <f t="shared" si="67"/>
        <v>#DIV/0!</v>
      </c>
      <c r="U224" s="15" t="e">
        <f t="shared" si="67"/>
        <v>#DIV/0!</v>
      </c>
      <c r="V224" s="15" t="e">
        <f t="shared" si="67"/>
        <v>#DIV/0!</v>
      </c>
      <c r="W224" s="15" t="e">
        <f t="shared" si="67"/>
        <v>#DIV/0!</v>
      </c>
      <c r="X224" s="15" t="e">
        <f t="shared" si="67"/>
        <v>#DIV/0!</v>
      </c>
      <c r="Y224" s="15" t="e">
        <f t="shared" si="67"/>
        <v>#DIV/0!</v>
      </c>
      <c r="Z224" s="15" t="e">
        <f t="shared" si="67"/>
        <v>#DIV/0!</v>
      </c>
      <c r="AA224" s="15" t="e">
        <f t="shared" si="67"/>
        <v>#DIV/0!</v>
      </c>
      <c r="AB224" s="15" t="e">
        <f t="shared" si="67"/>
        <v>#DIV/0!</v>
      </c>
      <c r="AC224" s="15" t="e">
        <f t="shared" si="67"/>
        <v>#DIV/0!</v>
      </c>
      <c r="AD224" s="15" t="e">
        <f t="shared" si="67"/>
        <v>#DIV/0!</v>
      </c>
      <c r="AE224" s="15" t="e">
        <f t="shared" si="67"/>
        <v>#DIV/0!</v>
      </c>
      <c r="AF224" s="15" t="e">
        <f t="shared" si="67"/>
        <v>#DIV/0!</v>
      </c>
      <c r="AG224" s="15" t="e">
        <f t="shared" si="67"/>
        <v>#DIV/0!</v>
      </c>
      <c r="AH224" s="15" t="e">
        <f t="shared" si="67"/>
        <v>#DIV/0!</v>
      </c>
      <c r="AI224" s="21" t="e">
        <f t="shared" si="67"/>
        <v>#DIV/0!</v>
      </c>
    </row>
    <row r="225" spans="1:38" hidden="1" x14ac:dyDescent="0.4">
      <c r="A225" s="16" t="s">
        <v>27</v>
      </c>
      <c r="D225" s="10"/>
      <c r="E225" s="17" t="e">
        <f t="shared" ref="E225:AI225" si="68">(E223-D223)/D223</f>
        <v>#DIV/0!</v>
      </c>
      <c r="F225" s="17" t="e">
        <f t="shared" si="68"/>
        <v>#DIV/0!</v>
      </c>
      <c r="G225" s="17" t="e">
        <f t="shared" si="68"/>
        <v>#DIV/0!</v>
      </c>
      <c r="H225" s="17" t="e">
        <f t="shared" si="68"/>
        <v>#DIV/0!</v>
      </c>
      <c r="I225" s="17" t="e">
        <f t="shared" si="68"/>
        <v>#DIV/0!</v>
      </c>
      <c r="J225" s="17" t="e">
        <f t="shared" si="68"/>
        <v>#DIV/0!</v>
      </c>
      <c r="K225" s="17" t="e">
        <f t="shared" si="68"/>
        <v>#DIV/0!</v>
      </c>
      <c r="L225" s="17" t="e">
        <f t="shared" si="68"/>
        <v>#DIV/0!</v>
      </c>
      <c r="M225" s="17" t="e">
        <f t="shared" si="68"/>
        <v>#DIV/0!</v>
      </c>
      <c r="N225" s="17" t="e">
        <f t="shared" si="68"/>
        <v>#DIV/0!</v>
      </c>
      <c r="O225" s="17" t="e">
        <f t="shared" si="68"/>
        <v>#DIV/0!</v>
      </c>
      <c r="P225" s="17" t="e">
        <f t="shared" si="68"/>
        <v>#DIV/0!</v>
      </c>
      <c r="Q225" s="17" t="e">
        <f t="shared" si="68"/>
        <v>#DIV/0!</v>
      </c>
      <c r="R225" s="17" t="e">
        <f t="shared" si="68"/>
        <v>#DIV/0!</v>
      </c>
      <c r="S225" s="17" t="e">
        <f t="shared" si="68"/>
        <v>#DIV/0!</v>
      </c>
      <c r="T225" s="17" t="e">
        <f t="shared" si="68"/>
        <v>#DIV/0!</v>
      </c>
      <c r="U225" s="17" t="e">
        <f t="shared" si="68"/>
        <v>#DIV/0!</v>
      </c>
      <c r="V225" s="17" t="e">
        <f t="shared" si="68"/>
        <v>#DIV/0!</v>
      </c>
      <c r="W225" s="17" t="e">
        <f t="shared" si="68"/>
        <v>#DIV/0!</v>
      </c>
      <c r="X225" s="17" t="e">
        <f t="shared" si="68"/>
        <v>#DIV/0!</v>
      </c>
      <c r="Y225" s="17" t="e">
        <f t="shared" si="68"/>
        <v>#DIV/0!</v>
      </c>
      <c r="Z225" s="17" t="e">
        <f t="shared" si="68"/>
        <v>#DIV/0!</v>
      </c>
      <c r="AA225" s="17" t="e">
        <f t="shared" si="68"/>
        <v>#DIV/0!</v>
      </c>
      <c r="AB225" s="17" t="e">
        <f t="shared" si="68"/>
        <v>#DIV/0!</v>
      </c>
      <c r="AC225" s="17" t="e">
        <f t="shared" si="68"/>
        <v>#DIV/0!</v>
      </c>
      <c r="AD225" s="17" t="e">
        <f t="shared" si="68"/>
        <v>#DIV/0!</v>
      </c>
      <c r="AE225" s="17" t="e">
        <f t="shared" si="68"/>
        <v>#DIV/0!</v>
      </c>
      <c r="AF225" s="17" t="e">
        <f t="shared" si="68"/>
        <v>#DIV/0!</v>
      </c>
      <c r="AG225" s="17" t="e">
        <f t="shared" si="68"/>
        <v>#DIV/0!</v>
      </c>
      <c r="AH225" s="22" t="e">
        <f t="shared" si="68"/>
        <v>#DIV/0!</v>
      </c>
      <c r="AI225" s="23" t="e">
        <f t="shared" si="68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137</v>
      </c>
      <c r="B227" s="2" t="s">
        <v>138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9">D234+D235+D236+D237++D238+D239</f>
        <v>3.0024285189339153E-2</v>
      </c>
      <c r="E230" s="10">
        <f t="shared" si="69"/>
        <v>2.2640311217292351E-2</v>
      </c>
      <c r="F230" s="10">
        <f t="shared" si="69"/>
        <v>1.6979892784966782E-2</v>
      </c>
      <c r="G230" s="10">
        <f t="shared" si="69"/>
        <v>1.4699011368045646E-2</v>
      </c>
      <c r="H230" s="10">
        <f t="shared" si="69"/>
        <v>1.3899762645200823E-2</v>
      </c>
      <c r="I230" s="10">
        <f t="shared" si="69"/>
        <v>1.3127102090425944E-2</v>
      </c>
      <c r="J230" s="10">
        <f t="shared" si="69"/>
        <v>8.5740698510303453E-3</v>
      </c>
      <c r="K230" s="10">
        <f t="shared" si="69"/>
        <v>7.8026665253226029E-3</v>
      </c>
      <c r="L230" s="10">
        <f t="shared" si="69"/>
        <v>6.8858788746235461E-3</v>
      </c>
      <c r="M230" s="10">
        <f t="shared" si="69"/>
        <v>5.0345970833427537E-3</v>
      </c>
      <c r="N230" s="10">
        <f t="shared" si="69"/>
        <v>3.9343302675899595E-3</v>
      </c>
      <c r="O230" s="10">
        <f t="shared" si="69"/>
        <v>3.3136270277757418E-3</v>
      </c>
      <c r="P230" s="10">
        <f t="shared" si="69"/>
        <v>3.3159980635931812E-3</v>
      </c>
      <c r="Q230" s="10">
        <f t="shared" si="69"/>
        <v>3.1901317345627458E-3</v>
      </c>
      <c r="R230" s="10">
        <f t="shared" si="69"/>
        <v>3.3430930057412322E-3</v>
      </c>
      <c r="S230" s="10">
        <f t="shared" si="69"/>
        <v>1.2689536188008388E-2</v>
      </c>
      <c r="T230" s="10">
        <f t="shared" si="69"/>
        <v>1.2460303999153169E-2</v>
      </c>
      <c r="U230" s="10">
        <f t="shared" si="69"/>
        <v>1.2649397892582622E-2</v>
      </c>
      <c r="V230" s="10">
        <f t="shared" si="69"/>
        <v>1.2725594081751179E-2</v>
      </c>
      <c r="W230" s="10">
        <f t="shared" si="69"/>
        <v>1.182575258442219E-2</v>
      </c>
      <c r="X230" s="10">
        <f t="shared" si="69"/>
        <v>1.2075727844529293E-2</v>
      </c>
      <c r="Y230" s="10">
        <f t="shared" si="69"/>
        <v>1.218746659849539E-2</v>
      </c>
      <c r="Z230" s="10">
        <f t="shared" si="69"/>
        <v>1.1838819579315853E-2</v>
      </c>
      <c r="AA230" s="10">
        <f t="shared" si="69"/>
        <v>1.104733918283993E-2</v>
      </c>
      <c r="AB230" s="10">
        <f t="shared" si="69"/>
        <v>1.3035126036494584E-2</v>
      </c>
      <c r="AC230" s="10">
        <f t="shared" si="69"/>
        <v>1.1846927639581544E-2</v>
      </c>
      <c r="AD230" s="10">
        <f t="shared" si="69"/>
        <v>1.2604668313077215E-2</v>
      </c>
      <c r="AE230" s="10">
        <f t="shared" si="69"/>
        <v>1.3377464010270682E-2</v>
      </c>
      <c r="AF230" s="10">
        <f t="shared" si="69"/>
        <v>1.2042462851244794E-2</v>
      </c>
      <c r="AG230" s="10">
        <f t="shared" si="69"/>
        <v>1.3401838922144747E-2</v>
      </c>
      <c r="AH230" s="10">
        <f t="shared" si="69"/>
        <v>1.2993485892222696E-2</v>
      </c>
      <c r="AI230" s="10">
        <f t="shared" si="69"/>
        <v>1.2671579595640419E-2</v>
      </c>
      <c r="AJ230" s="2">
        <f t="shared" si="69"/>
        <v>1.210151567384395E-2</v>
      </c>
      <c r="AK230" s="2">
        <f t="shared" si="69"/>
        <v>1.1784639379965683E-2</v>
      </c>
      <c r="AL230" s="2">
        <f t="shared" si="69"/>
        <v>1.2899135942511859E-2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70">(E230-$D230)/$D230</f>
        <v>-0.24593338111072369</v>
      </c>
      <c r="F231" s="15">
        <f t="shared" si="70"/>
        <v>-0.43446138091587594</v>
      </c>
      <c r="G231" s="15">
        <f t="shared" si="70"/>
        <v>-0.51042926499829266</v>
      </c>
      <c r="H231" s="15">
        <f t="shared" si="70"/>
        <v>-0.5370493399744195</v>
      </c>
      <c r="I231" s="15">
        <f t="shared" si="70"/>
        <v>-0.56278385954423849</v>
      </c>
      <c r="J231" s="15">
        <f t="shared" si="70"/>
        <v>-0.71442884328600842</v>
      </c>
      <c r="K231" s="15">
        <f t="shared" si="70"/>
        <v>-0.7401214891173119</v>
      </c>
      <c r="L231" s="15">
        <f t="shared" si="70"/>
        <v>-0.77065635930381637</v>
      </c>
      <c r="M231" s="15">
        <f t="shared" si="70"/>
        <v>-0.83231583860886016</v>
      </c>
      <c r="N231" s="15">
        <f t="shared" si="70"/>
        <v>-0.86896173405031008</v>
      </c>
      <c r="O231" s="15">
        <f t="shared" si="70"/>
        <v>-0.88963510681838565</v>
      </c>
      <c r="P231" s="15">
        <f t="shared" si="70"/>
        <v>-0.88955613621833685</v>
      </c>
      <c r="Q231" s="15">
        <f t="shared" si="70"/>
        <v>-0.89374828694687858</v>
      </c>
      <c r="R231" s="15">
        <f t="shared" si="70"/>
        <v>-0.88865370200625871</v>
      </c>
      <c r="S231" s="20">
        <f t="shared" si="70"/>
        <v>-0.57735759209634363</v>
      </c>
      <c r="T231" s="15">
        <f t="shared" si="70"/>
        <v>-0.58499248456454511</v>
      </c>
      <c r="U231" s="15">
        <f t="shared" si="70"/>
        <v>-0.57869445307979905</v>
      </c>
      <c r="V231" s="15">
        <f t="shared" si="70"/>
        <v>-0.57615663448768106</v>
      </c>
      <c r="W231" s="15">
        <f t="shared" si="70"/>
        <v>-0.606127089792592</v>
      </c>
      <c r="X231" s="15">
        <f t="shared" si="70"/>
        <v>-0.59780132088483251</v>
      </c>
      <c r="Y231" s="15">
        <f t="shared" si="70"/>
        <v>-0.59407970842140667</v>
      </c>
      <c r="Z231" s="15">
        <f t="shared" si="70"/>
        <v>-0.60569187560476845</v>
      </c>
      <c r="AA231" s="15">
        <f t="shared" si="70"/>
        <v>-0.63205321581602369</v>
      </c>
      <c r="AB231" s="15">
        <f t="shared" si="70"/>
        <v>-0.5658472481761857</v>
      </c>
      <c r="AC231" s="15">
        <f t="shared" si="70"/>
        <v>-0.60542182553648005</v>
      </c>
      <c r="AD231" s="15">
        <f t="shared" si="70"/>
        <v>-0.5801842330770024</v>
      </c>
      <c r="AE231" s="15">
        <f t="shared" si="70"/>
        <v>-0.55444521240356881</v>
      </c>
      <c r="AF231" s="15">
        <f t="shared" si="70"/>
        <v>-0.59890925711294662</v>
      </c>
      <c r="AG231" s="15">
        <f t="shared" si="70"/>
        <v>-0.55363337253060085</v>
      </c>
      <c r="AH231" s="15">
        <f t="shared" si="70"/>
        <v>-0.56723413029542002</v>
      </c>
      <c r="AI231" s="21">
        <f t="shared" si="70"/>
        <v>-0.57795566103469564</v>
      </c>
      <c r="AJ231" s="21">
        <f t="shared" si="70"/>
        <v>-0.59694242185852653</v>
      </c>
      <c r="AK231" s="21">
        <f t="shared" si="70"/>
        <v>-0.60749642145851634</v>
      </c>
      <c r="AL231" s="21">
        <f t="shared" si="70"/>
        <v>-0.57037658478237452</v>
      </c>
    </row>
    <row r="232" spans="1:38" x14ac:dyDescent="0.4">
      <c r="A232" s="16" t="s">
        <v>27</v>
      </c>
      <c r="D232" s="10"/>
      <c r="E232" s="17">
        <f t="shared" ref="E232:AL232" si="71">(E230-D230)/D230</f>
        <v>-0.24593338111072369</v>
      </c>
      <c r="F232" s="17">
        <f t="shared" si="71"/>
        <v>-0.25001504519965345</v>
      </c>
      <c r="G232" s="17">
        <f t="shared" si="71"/>
        <v>-0.13432837567387496</v>
      </c>
      <c r="H232" s="17">
        <f t="shared" si="71"/>
        <v>-5.4374318301591298E-2</v>
      </c>
      <c r="I232" s="17">
        <f t="shared" si="71"/>
        <v>-5.5588039486534346E-2</v>
      </c>
      <c r="J232" s="17">
        <f t="shared" si="71"/>
        <v>-0.34684214444529116</v>
      </c>
      <c r="K232" s="17">
        <f t="shared" si="71"/>
        <v>-8.9969330680813489E-2</v>
      </c>
      <c r="L232" s="17">
        <f t="shared" si="71"/>
        <v>-0.11749671060832015</v>
      </c>
      <c r="M232" s="17">
        <f t="shared" si="71"/>
        <v>-0.26885192507572286</v>
      </c>
      <c r="N232" s="17">
        <f t="shared" si="71"/>
        <v>-0.21854118562795991</v>
      </c>
      <c r="O232" s="17">
        <f t="shared" si="71"/>
        <v>-0.1577659214142284</v>
      </c>
      <c r="P232" s="17">
        <f t="shared" si="71"/>
        <v>7.1554094578682383E-4</v>
      </c>
      <c r="Q232" s="17">
        <f t="shared" si="71"/>
        <v>-3.7957298712668099E-2</v>
      </c>
      <c r="R232" s="17">
        <f t="shared" si="71"/>
        <v>4.7948261672476671E-2</v>
      </c>
      <c r="S232" s="17">
        <f t="shared" si="71"/>
        <v>2.7957472813996262</v>
      </c>
      <c r="T232" s="17">
        <f t="shared" si="71"/>
        <v>-1.8064662526581819E-2</v>
      </c>
      <c r="U232" s="17">
        <f t="shared" si="71"/>
        <v>1.5175704657149978E-2</v>
      </c>
      <c r="V232" s="17">
        <f t="shared" si="71"/>
        <v>6.0237008761686974E-3</v>
      </c>
      <c r="W232" s="17">
        <f t="shared" si="71"/>
        <v>-7.071115828056973E-2</v>
      </c>
      <c r="X232" s="17">
        <f t="shared" si="71"/>
        <v>2.1138211570263257E-2</v>
      </c>
      <c r="Y232" s="17">
        <f t="shared" si="71"/>
        <v>9.253169283433102E-3</v>
      </c>
      <c r="Z232" s="17">
        <f t="shared" si="71"/>
        <v>-2.8607013308457344E-2</v>
      </c>
      <c r="AA232" s="17">
        <f t="shared" si="71"/>
        <v>-6.685467171564588E-2</v>
      </c>
      <c r="AB232" s="17">
        <f t="shared" si="71"/>
        <v>0.1799335406250879</v>
      </c>
      <c r="AC232" s="17">
        <f t="shared" si="71"/>
        <v>-9.1153579458029654E-2</v>
      </c>
      <c r="AD232" s="17">
        <f t="shared" si="71"/>
        <v>6.3960943845389723E-2</v>
      </c>
      <c r="AE232" s="17">
        <f t="shared" si="71"/>
        <v>6.1310276319742583E-2</v>
      </c>
      <c r="AF232" s="17">
        <f t="shared" si="71"/>
        <v>-9.9794786067144564E-2</v>
      </c>
      <c r="AG232" s="17">
        <f t="shared" si="71"/>
        <v>0.11288189863582918</v>
      </c>
      <c r="AH232" s="22">
        <f t="shared" si="71"/>
        <v>-3.046992523147718E-2</v>
      </c>
      <c r="AI232" s="23">
        <f t="shared" si="71"/>
        <v>-2.4774436918037115E-2</v>
      </c>
      <c r="AJ232" s="23">
        <f t="shared" si="71"/>
        <v>-4.4987597441490002E-2</v>
      </c>
      <c r="AK232" s="23">
        <f t="shared" si="71"/>
        <v>-2.6184843487263187E-2</v>
      </c>
      <c r="AL232" s="23">
        <f t="shared" si="71"/>
        <v>9.4571970054583135E-2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x14ac:dyDescent="0.4">
      <c r="A234" s="2" t="s">
        <v>140</v>
      </c>
      <c r="B234" s="2" t="s">
        <v>141</v>
      </c>
      <c r="D234" s="2">
        <v>6.260919907999608E-3</v>
      </c>
      <c r="E234" s="2">
        <v>5.1944406952145594E-3</v>
      </c>
      <c r="F234" s="2">
        <v>3.8721033773443441E-3</v>
      </c>
      <c r="G234" s="2">
        <v>3.2847908169522442E-3</v>
      </c>
      <c r="H234" s="2">
        <v>3.6312507179680075E-3</v>
      </c>
      <c r="I234" s="2">
        <v>3.7122486997784952E-3</v>
      </c>
      <c r="J234" s="2">
        <v>2.1492453085715157E-3</v>
      </c>
      <c r="K234" s="2">
        <v>2.6577011732082543E-3</v>
      </c>
      <c r="L234" s="2">
        <v>2.402751333336531E-3</v>
      </c>
      <c r="M234" s="2">
        <v>2.0693179697885912E-3</v>
      </c>
      <c r="N234" s="2">
        <v>1.5471997591966708E-3</v>
      </c>
      <c r="O234" s="2">
        <v>1.3252772469857905E-3</v>
      </c>
      <c r="P234" s="2">
        <v>1.1665843358621792E-3</v>
      </c>
      <c r="Q234" s="2">
        <v>1.167425685886399E-3</v>
      </c>
      <c r="R234" s="2">
        <v>1.1612781668983577E-3</v>
      </c>
      <c r="S234" s="2">
        <v>1.4586917463882355E-3</v>
      </c>
      <c r="T234" s="2">
        <v>1.403230245117418E-3</v>
      </c>
      <c r="U234" s="2">
        <v>1.3101904981801581E-3</v>
      </c>
      <c r="V234" s="2">
        <v>1.2438394062864193E-3</v>
      </c>
      <c r="W234" s="2">
        <v>7.550497558965869E-4</v>
      </c>
      <c r="X234" s="2">
        <v>7.5819043057983042E-4</v>
      </c>
      <c r="Y234" s="2">
        <v>8.1623330517414277E-4</v>
      </c>
      <c r="Z234" s="2">
        <v>8.4668405548068515E-4</v>
      </c>
      <c r="AA234" s="2">
        <v>8.1804503963183394E-4</v>
      </c>
      <c r="AB234" s="2">
        <v>8.1462231628411943E-4</v>
      </c>
      <c r="AC234" s="2">
        <v>7.3590447525588196E-4</v>
      </c>
      <c r="AD234" s="2">
        <v>7.0573097764461729E-4</v>
      </c>
      <c r="AE234" s="2">
        <v>7.8130334802041805E-4</v>
      </c>
      <c r="AF234" s="2">
        <v>8.5310882716400406E-4</v>
      </c>
      <c r="AG234" s="2">
        <v>8.682624911588591E-4</v>
      </c>
      <c r="AH234" s="2">
        <v>7.4742987436616126E-4</v>
      </c>
      <c r="AI234" s="28">
        <v>6.7898020338106691E-4</v>
      </c>
      <c r="AJ234" s="2">
        <v>6.9986550732104686E-4</v>
      </c>
      <c r="AK234" s="2">
        <v>7.7187652800149442E-4</v>
      </c>
      <c r="AL234" s="2">
        <v>8.4102412669397628E-4</v>
      </c>
    </row>
    <row r="235" spans="1:38" x14ac:dyDescent="0.4">
      <c r="A235" s="2" t="s">
        <v>142</v>
      </c>
      <c r="B235" s="2" t="s">
        <v>143</v>
      </c>
      <c r="D235" s="2">
        <v>3.9118804606962333E-3</v>
      </c>
      <c r="E235" s="2">
        <v>3.2847908169522442E-3</v>
      </c>
      <c r="F235" s="2">
        <v>2.7915027758384551E-3</v>
      </c>
      <c r="G235" s="2">
        <v>1.722858068772828E-3</v>
      </c>
      <c r="H235" s="2">
        <v>2.430037429113862E-3</v>
      </c>
      <c r="I235" s="2">
        <v>3.5652339736408968E-3</v>
      </c>
      <c r="J235" s="2">
        <v>6.1424969231573835E-4</v>
      </c>
      <c r="K235" s="2">
        <v>7.339541144505521E-4</v>
      </c>
      <c r="L235" s="2">
        <v>7.2111416302230098E-4</v>
      </c>
      <c r="M235" s="2">
        <v>4.6742155221771327E-4</v>
      </c>
      <c r="N235" s="2">
        <v>4.5373545479604911E-4</v>
      </c>
      <c r="O235" s="2">
        <v>2.6751733457389072E-4</v>
      </c>
      <c r="P235" s="2">
        <v>2.5578159795755658E-4</v>
      </c>
      <c r="Q235" s="2">
        <v>9.9952108821911275E-5</v>
      </c>
      <c r="R235" s="2">
        <v>2.2735291961476037E-4</v>
      </c>
      <c r="S235" s="2">
        <v>2.511016455427062E-4</v>
      </c>
      <c r="T235" s="2">
        <v>1.5261710329398585E-4</v>
      </c>
      <c r="U235" s="2">
        <v>1.0211760310248963E-4</v>
      </c>
      <c r="V235" s="2">
        <v>1.857257340516325E-4</v>
      </c>
      <c r="W235" s="2">
        <v>7.6275094052381562E-5</v>
      </c>
      <c r="X235" s="2">
        <v>5.6647019179537571E-5</v>
      </c>
      <c r="Y235" s="2">
        <v>1.0840374843816978E-4</v>
      </c>
      <c r="Z235" s="2">
        <v>8.7939119510299578E-5</v>
      </c>
      <c r="AA235" s="2">
        <v>8.4516396162585174E-5</v>
      </c>
      <c r="AB235" s="2">
        <v>6.7962080783761852E-5</v>
      </c>
      <c r="AC235" s="2">
        <v>3.0594172623374598E-5</v>
      </c>
      <c r="AD235" s="2">
        <v>4.512162006925836E-5</v>
      </c>
      <c r="AE235" s="2">
        <v>4.4772656215564659E-5</v>
      </c>
      <c r="AF235" s="2">
        <v>4.2258198081292587E-5</v>
      </c>
      <c r="AG235" s="2">
        <v>6.1326971594387981E-5</v>
      </c>
      <c r="AH235" s="2">
        <v>6.1465597942026779E-5</v>
      </c>
      <c r="AI235" s="28">
        <v>7.7809575814795191E-5</v>
      </c>
      <c r="AJ235" s="2">
        <v>6.0557332728584454E-5</v>
      </c>
      <c r="AK235" s="2">
        <v>7.061516526567273E-5</v>
      </c>
      <c r="AL235" s="2">
        <v>5.5877380313734031E-5</v>
      </c>
    </row>
    <row r="236" spans="1:38" x14ac:dyDescent="0.4">
      <c r="A236" s="2" t="s">
        <v>144</v>
      </c>
      <c r="B236" s="2" t="s">
        <v>145</v>
      </c>
      <c r="D236" s="2">
        <v>1.4961025898918782E-3</v>
      </c>
      <c r="E236" s="2">
        <v>1.3351772692984662E-3</v>
      </c>
      <c r="F236" s="2">
        <v>6.9399044505908975E-4</v>
      </c>
      <c r="G236" s="2">
        <v>5.3432235353281375E-4</v>
      </c>
      <c r="H236" s="2">
        <v>1.1755091777721899E-3</v>
      </c>
      <c r="I236" s="2">
        <v>2.6653256223283883E-4</v>
      </c>
      <c r="J236" s="2">
        <v>5.0300000000000003E-5</v>
      </c>
      <c r="K236" s="2">
        <v>5.0300000000000003E-5</v>
      </c>
      <c r="L236" s="2">
        <v>5.0300000000000003E-5</v>
      </c>
      <c r="M236" s="2">
        <v>5.0300000000000003E-5</v>
      </c>
      <c r="N236" s="2">
        <v>5.0300000000000003E-5</v>
      </c>
      <c r="O236" s="2">
        <v>5.0300000000000003E-5</v>
      </c>
      <c r="P236" s="2">
        <v>5.0300000000000003E-5</v>
      </c>
      <c r="Q236" s="2">
        <v>5.0300000000000003E-5</v>
      </c>
      <c r="R236" s="2">
        <v>5.0300000000000003E-5</v>
      </c>
      <c r="S236" s="2">
        <v>5.0300000000000003E-5</v>
      </c>
      <c r="T236" s="2">
        <v>5.0300000000000003E-5</v>
      </c>
      <c r="U236" s="2">
        <v>5.0300000000000003E-5</v>
      </c>
      <c r="V236" s="2">
        <v>5.0300000000000003E-5</v>
      </c>
      <c r="W236" s="2">
        <v>5.0300000000000003E-5</v>
      </c>
      <c r="X236" s="2">
        <v>5.0300000000000003E-5</v>
      </c>
      <c r="Y236" s="2">
        <v>5.0300000000000003E-5</v>
      </c>
      <c r="Z236" s="2">
        <v>5.0300000000000003E-5</v>
      </c>
      <c r="AA236" s="2">
        <v>5.0300000000000003E-5</v>
      </c>
      <c r="AB236" s="2">
        <v>5.0300000000000003E-5</v>
      </c>
      <c r="AC236" s="2">
        <v>5.0300000000000003E-5</v>
      </c>
      <c r="AD236" s="2">
        <v>5.0300000000000003E-5</v>
      </c>
      <c r="AE236" s="2">
        <v>5.0300000000000003E-5</v>
      </c>
      <c r="AF236" s="2">
        <v>5.0300000000000003E-5</v>
      </c>
      <c r="AG236" s="2">
        <v>5.0300000000000003E-5</v>
      </c>
      <c r="AH236" s="2">
        <v>5.0300000000000003E-5</v>
      </c>
      <c r="AI236" s="28">
        <v>5.0300000000000003E-5</v>
      </c>
      <c r="AJ236" s="2">
        <v>5.0300000000000003E-5</v>
      </c>
      <c r="AK236" s="2">
        <v>5.0300000000000003E-5</v>
      </c>
      <c r="AL236" s="2">
        <v>5.0300000000000003E-5</v>
      </c>
    </row>
    <row r="237" spans="1:38" x14ac:dyDescent="0.4">
      <c r="A237" s="2" t="s">
        <v>146</v>
      </c>
      <c r="B237" s="2" t="s">
        <v>147</v>
      </c>
      <c r="D237" s="2">
        <v>1.8349096085415757E-2</v>
      </c>
      <c r="E237" s="2">
        <v>1.2818359061424261E-2</v>
      </c>
      <c r="F237" s="2">
        <v>9.6134955832549423E-3</v>
      </c>
      <c r="G237" s="2">
        <v>9.1469822962506712E-3</v>
      </c>
      <c r="H237" s="2">
        <v>6.650393029675402E-3</v>
      </c>
      <c r="I237" s="2">
        <v>5.5680001059680807E-3</v>
      </c>
      <c r="J237" s="2">
        <v>5.7414164141360502E-3</v>
      </c>
      <c r="K237" s="2">
        <v>4.3393383435224838E-3</v>
      </c>
      <c r="L237" s="2">
        <v>3.6853115678548566E-3</v>
      </c>
      <c r="M237" s="2">
        <v>2.4161268346580486E-3</v>
      </c>
      <c r="N237" s="2">
        <v>1.8227480583747097E-3</v>
      </c>
      <c r="O237" s="2">
        <v>1.6579601555446997E-3</v>
      </c>
      <c r="P237" s="2">
        <v>1.8244736937664049E-3</v>
      </c>
      <c r="Q237" s="2">
        <v>1.8121069446319059E-3</v>
      </c>
      <c r="R237" s="2">
        <v>1.7419793695675656E-3</v>
      </c>
      <c r="S237" s="2">
        <v>1.0722000000000001E-2</v>
      </c>
      <c r="T237" s="2">
        <v>1.0652999999999999E-2</v>
      </c>
      <c r="U237" s="2">
        <v>1.0919E-2</v>
      </c>
      <c r="V237" s="2">
        <v>1.1032E-2</v>
      </c>
      <c r="W237" s="2">
        <v>1.0748000000000001E-2</v>
      </c>
      <c r="X237" s="2">
        <v>1.0933999999999999E-2</v>
      </c>
      <c r="Y237" s="2">
        <v>1.099E-2</v>
      </c>
      <c r="Z237" s="2">
        <v>1.0697999999999999E-2</v>
      </c>
      <c r="AA237" s="2">
        <v>9.7940000000000006E-3</v>
      </c>
      <c r="AB237" s="2">
        <v>1.1495E-2</v>
      </c>
      <c r="AC237" s="2">
        <v>1.0399E-2</v>
      </c>
      <c r="AD237" s="2">
        <v>1.1365999999999999E-2</v>
      </c>
      <c r="AE237" s="2">
        <v>1.2050999999999999E-2</v>
      </c>
      <c r="AF237" s="2">
        <v>1.0741000000000001E-2</v>
      </c>
      <c r="AG237" s="2">
        <v>1.1908999999999999E-2</v>
      </c>
      <c r="AH237" s="2">
        <v>1.1649E-2</v>
      </c>
      <c r="AI237" s="28">
        <v>1.1388000000000001E-2</v>
      </c>
      <c r="AJ237" s="2">
        <v>1.077E-2</v>
      </c>
      <c r="AK237" s="2">
        <v>1.0092E-2</v>
      </c>
      <c r="AL237" s="2">
        <v>1.1136999999999999E-2</v>
      </c>
    </row>
    <row r="238" spans="1:38" x14ac:dyDescent="0.4">
      <c r="A238" s="2" t="s">
        <v>148</v>
      </c>
      <c r="B238" s="2" t="s">
        <v>149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3.0000000000000004E-7</v>
      </c>
      <c r="AK238" s="2">
        <v>2.4999999999999999E-7</v>
      </c>
      <c r="AL238" s="2">
        <v>2.4999999999999999E-7</v>
      </c>
    </row>
    <row r="239" spans="1:38" x14ac:dyDescent="0.4">
      <c r="A239" s="2" t="s">
        <v>150</v>
      </c>
      <c r="B239" s="2" t="s">
        <v>151</v>
      </c>
      <c r="D239" s="2">
        <v>6.286145335680162E-6</v>
      </c>
      <c r="E239" s="2">
        <v>7.5433744028161931E-6</v>
      </c>
      <c r="F239" s="2">
        <v>8.8006034699522258E-6</v>
      </c>
      <c r="G239" s="2">
        <v>1.0057832537088259E-5</v>
      </c>
      <c r="H239" s="2">
        <v>1.2572290671360324E-5</v>
      </c>
      <c r="I239" s="2">
        <v>1.5086748805632386E-5</v>
      </c>
      <c r="J239" s="2">
        <v>1.8858436007040481E-5</v>
      </c>
      <c r="K239" s="2">
        <v>2.1372894141312546E-5</v>
      </c>
      <c r="L239" s="2">
        <v>2.6401810409856677E-5</v>
      </c>
      <c r="M239" s="2">
        <v>3.1430726678400805E-5</v>
      </c>
      <c r="N239" s="2">
        <v>6.0346995222529545E-5</v>
      </c>
      <c r="O239" s="2">
        <v>1.2572290671360324E-5</v>
      </c>
      <c r="P239" s="2">
        <v>1.8858436007040481E-5</v>
      </c>
      <c r="Q239" s="2">
        <v>6.0346995222529545E-5</v>
      </c>
      <c r="R239" s="2">
        <v>1.6218254966054814E-4</v>
      </c>
      <c r="S239" s="2">
        <v>2.0744279607744529E-4</v>
      </c>
      <c r="T239" s="2">
        <v>2.0115665074176518E-4</v>
      </c>
      <c r="U239" s="2">
        <v>2.6778979129997487E-4</v>
      </c>
      <c r="V239" s="2">
        <v>2.1372894141312548E-4</v>
      </c>
      <c r="W239" s="2">
        <v>1.96127734473221E-4</v>
      </c>
      <c r="X239" s="2">
        <v>2.765903947699271E-4</v>
      </c>
      <c r="Y239" s="2">
        <v>2.2252954488307769E-4</v>
      </c>
      <c r="Z239" s="2">
        <v>1.5589640432486801E-4</v>
      </c>
      <c r="AA239" s="2">
        <v>3.0047774704551172E-4</v>
      </c>
      <c r="AB239" s="2">
        <v>6.0724163942670354E-4</v>
      </c>
      <c r="AC239" s="2">
        <v>6.3112899170228811E-4</v>
      </c>
      <c r="AD239" s="2">
        <v>4.3751571536333923E-4</v>
      </c>
      <c r="AE239" s="2">
        <v>4.5008800603469956E-4</v>
      </c>
      <c r="AF239" s="2">
        <v>3.557958259994971E-4</v>
      </c>
      <c r="AG239" s="2">
        <v>5.1294945939150103E-4</v>
      </c>
      <c r="AH239" s="2">
        <v>4.8529041991450842E-4</v>
      </c>
      <c r="AI239" s="2">
        <v>4.7648981644455619E-4</v>
      </c>
      <c r="AJ239" s="2">
        <v>5.2049283379431734E-4</v>
      </c>
      <c r="AK239" s="2">
        <v>7.995976866985165E-4</v>
      </c>
      <c r="AL239" s="2">
        <v>8.1468443550414889E-4</v>
      </c>
    </row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hidden="1" x14ac:dyDescent="0.4">
      <c r="A247" s="53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2">D254</f>
        <v>0</v>
      </c>
      <c r="E248" s="10">
        <f t="shared" si="72"/>
        <v>0</v>
      </c>
      <c r="F248" s="10">
        <f t="shared" si="72"/>
        <v>0</v>
      </c>
      <c r="G248" s="10">
        <f t="shared" si="72"/>
        <v>0</v>
      </c>
      <c r="H248" s="10">
        <f t="shared" si="72"/>
        <v>0</v>
      </c>
      <c r="I248" s="10">
        <f t="shared" si="72"/>
        <v>0</v>
      </c>
      <c r="J248" s="10">
        <f t="shared" si="72"/>
        <v>0</v>
      </c>
      <c r="K248" s="10">
        <f t="shared" si="72"/>
        <v>0</v>
      </c>
      <c r="L248" s="10">
        <f t="shared" si="72"/>
        <v>0</v>
      </c>
      <c r="M248" s="10">
        <f t="shared" si="72"/>
        <v>0</v>
      </c>
      <c r="N248" s="10">
        <f t="shared" si="72"/>
        <v>0</v>
      </c>
      <c r="O248" s="10">
        <f t="shared" si="72"/>
        <v>0</v>
      </c>
      <c r="P248" s="10">
        <f t="shared" si="72"/>
        <v>0</v>
      </c>
      <c r="Q248" s="10">
        <f t="shared" si="72"/>
        <v>0</v>
      </c>
      <c r="R248" s="10">
        <f t="shared" si="72"/>
        <v>0</v>
      </c>
      <c r="S248" s="10">
        <f t="shared" si="72"/>
        <v>0</v>
      </c>
      <c r="T248" s="10">
        <f t="shared" si="72"/>
        <v>0</v>
      </c>
      <c r="U248" s="10">
        <f t="shared" si="72"/>
        <v>0</v>
      </c>
      <c r="V248" s="10">
        <f t="shared" si="72"/>
        <v>0</v>
      </c>
      <c r="W248" s="10">
        <f t="shared" si="72"/>
        <v>0</v>
      </c>
      <c r="X248" s="10">
        <f t="shared" si="72"/>
        <v>0</v>
      </c>
      <c r="Y248" s="10">
        <f t="shared" si="72"/>
        <v>0</v>
      </c>
      <c r="Z248" s="10">
        <f t="shared" si="72"/>
        <v>0</v>
      </c>
      <c r="AA248" s="10">
        <f t="shared" si="72"/>
        <v>0</v>
      </c>
      <c r="AB248" s="10">
        <f t="shared" si="72"/>
        <v>0</v>
      </c>
      <c r="AC248" s="10">
        <f t="shared" si="72"/>
        <v>0</v>
      </c>
      <c r="AD248" s="10">
        <f t="shared" si="72"/>
        <v>0</v>
      </c>
      <c r="AE248" s="10">
        <f t="shared" si="72"/>
        <v>0</v>
      </c>
      <c r="AF248" s="10">
        <f t="shared" si="72"/>
        <v>0</v>
      </c>
      <c r="AG248" s="10">
        <f t="shared" si="72"/>
        <v>0</v>
      </c>
      <c r="AH248" s="10">
        <f t="shared" si="72"/>
        <v>0</v>
      </c>
      <c r="AI248" s="10">
        <f t="shared" si="72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3">(E248-$D248)/$D248</f>
        <v>#DIV/0!</v>
      </c>
      <c r="F249" s="15" t="e">
        <f t="shared" si="73"/>
        <v>#DIV/0!</v>
      </c>
      <c r="G249" s="15" t="e">
        <f t="shared" si="73"/>
        <v>#DIV/0!</v>
      </c>
      <c r="H249" s="15" t="e">
        <f t="shared" si="73"/>
        <v>#DIV/0!</v>
      </c>
      <c r="I249" s="15" t="e">
        <f t="shared" si="73"/>
        <v>#DIV/0!</v>
      </c>
      <c r="J249" s="15" t="e">
        <f t="shared" si="73"/>
        <v>#DIV/0!</v>
      </c>
      <c r="K249" s="15" t="e">
        <f t="shared" si="73"/>
        <v>#DIV/0!</v>
      </c>
      <c r="L249" s="15" t="e">
        <f t="shared" si="73"/>
        <v>#DIV/0!</v>
      </c>
      <c r="M249" s="15" t="e">
        <f t="shared" si="73"/>
        <v>#DIV/0!</v>
      </c>
      <c r="N249" s="15" t="e">
        <f t="shared" si="73"/>
        <v>#DIV/0!</v>
      </c>
      <c r="O249" s="15" t="e">
        <f t="shared" si="73"/>
        <v>#DIV/0!</v>
      </c>
      <c r="P249" s="15" t="e">
        <f t="shared" si="73"/>
        <v>#DIV/0!</v>
      </c>
      <c r="Q249" s="15" t="e">
        <f t="shared" si="73"/>
        <v>#DIV/0!</v>
      </c>
      <c r="R249" s="15" t="e">
        <f t="shared" si="73"/>
        <v>#DIV/0!</v>
      </c>
      <c r="S249" s="20" t="e">
        <f t="shared" si="73"/>
        <v>#DIV/0!</v>
      </c>
      <c r="T249" s="15" t="e">
        <f t="shared" si="73"/>
        <v>#DIV/0!</v>
      </c>
      <c r="U249" s="15" t="e">
        <f t="shared" si="73"/>
        <v>#DIV/0!</v>
      </c>
      <c r="V249" s="15" t="e">
        <f t="shared" si="73"/>
        <v>#DIV/0!</v>
      </c>
      <c r="W249" s="15" t="e">
        <f t="shared" si="73"/>
        <v>#DIV/0!</v>
      </c>
      <c r="X249" s="15" t="e">
        <f t="shared" si="73"/>
        <v>#DIV/0!</v>
      </c>
      <c r="Y249" s="15" t="e">
        <f t="shared" si="73"/>
        <v>#DIV/0!</v>
      </c>
      <c r="Z249" s="15" t="e">
        <f t="shared" si="73"/>
        <v>#DIV/0!</v>
      </c>
      <c r="AA249" s="15" t="e">
        <f t="shared" si="73"/>
        <v>#DIV/0!</v>
      </c>
      <c r="AB249" s="15" t="e">
        <f t="shared" si="73"/>
        <v>#DIV/0!</v>
      </c>
      <c r="AC249" s="15" t="e">
        <f t="shared" si="73"/>
        <v>#DIV/0!</v>
      </c>
      <c r="AD249" s="15" t="e">
        <f t="shared" si="73"/>
        <v>#DIV/0!</v>
      </c>
      <c r="AE249" s="15" t="e">
        <f t="shared" si="73"/>
        <v>#DIV/0!</v>
      </c>
      <c r="AF249" s="15" t="e">
        <f t="shared" si="73"/>
        <v>#DIV/0!</v>
      </c>
      <c r="AG249" s="15" t="e">
        <f t="shared" si="73"/>
        <v>#DIV/0!</v>
      </c>
      <c r="AH249" s="15" t="e">
        <f t="shared" si="73"/>
        <v>#DIV/0!</v>
      </c>
      <c r="AI249" s="21" t="e">
        <f t="shared" si="73"/>
        <v>#DIV/0!</v>
      </c>
    </row>
    <row r="250" spans="1:35" hidden="1" x14ac:dyDescent="0.4">
      <c r="A250" s="16" t="s">
        <v>27</v>
      </c>
      <c r="D250" s="10"/>
      <c r="E250" s="17" t="e">
        <f t="shared" ref="E250:AI250" si="74">(E248-D248)/D248</f>
        <v>#DIV/0!</v>
      </c>
      <c r="F250" s="17" t="e">
        <f t="shared" si="74"/>
        <v>#DIV/0!</v>
      </c>
      <c r="G250" s="17" t="e">
        <f t="shared" si="74"/>
        <v>#DIV/0!</v>
      </c>
      <c r="H250" s="17" t="e">
        <f t="shared" si="74"/>
        <v>#DIV/0!</v>
      </c>
      <c r="I250" s="17" t="e">
        <f t="shared" si="74"/>
        <v>#DIV/0!</v>
      </c>
      <c r="J250" s="17" t="e">
        <f t="shared" si="74"/>
        <v>#DIV/0!</v>
      </c>
      <c r="K250" s="17" t="e">
        <f t="shared" si="74"/>
        <v>#DIV/0!</v>
      </c>
      <c r="L250" s="17" t="e">
        <f t="shared" si="74"/>
        <v>#DIV/0!</v>
      </c>
      <c r="M250" s="17" t="e">
        <f t="shared" si="74"/>
        <v>#DIV/0!</v>
      </c>
      <c r="N250" s="17" t="e">
        <f t="shared" si="74"/>
        <v>#DIV/0!</v>
      </c>
      <c r="O250" s="17" t="e">
        <f t="shared" si="74"/>
        <v>#DIV/0!</v>
      </c>
      <c r="P250" s="17" t="e">
        <f t="shared" si="74"/>
        <v>#DIV/0!</v>
      </c>
      <c r="Q250" s="17" t="e">
        <f t="shared" si="74"/>
        <v>#DIV/0!</v>
      </c>
      <c r="R250" s="17" t="e">
        <f t="shared" si="74"/>
        <v>#DIV/0!</v>
      </c>
      <c r="S250" s="17" t="e">
        <f t="shared" si="74"/>
        <v>#DIV/0!</v>
      </c>
      <c r="T250" s="17" t="e">
        <f t="shared" si="74"/>
        <v>#DIV/0!</v>
      </c>
      <c r="U250" s="17" t="e">
        <f t="shared" si="74"/>
        <v>#DIV/0!</v>
      </c>
      <c r="V250" s="17" t="e">
        <f t="shared" si="74"/>
        <v>#DIV/0!</v>
      </c>
      <c r="W250" s="17" t="e">
        <f t="shared" si="74"/>
        <v>#DIV/0!</v>
      </c>
      <c r="X250" s="17" t="e">
        <f t="shared" si="74"/>
        <v>#DIV/0!</v>
      </c>
      <c r="Y250" s="17" t="e">
        <f t="shared" si="74"/>
        <v>#DIV/0!</v>
      </c>
      <c r="Z250" s="17" t="e">
        <f t="shared" si="74"/>
        <v>#DIV/0!</v>
      </c>
      <c r="AA250" s="17" t="e">
        <f t="shared" si="74"/>
        <v>#DIV/0!</v>
      </c>
      <c r="AB250" s="17" t="e">
        <f t="shared" si="74"/>
        <v>#DIV/0!</v>
      </c>
      <c r="AC250" s="17" t="e">
        <f t="shared" si="74"/>
        <v>#DIV/0!</v>
      </c>
      <c r="AD250" s="17" t="e">
        <f t="shared" si="74"/>
        <v>#DIV/0!</v>
      </c>
      <c r="AE250" s="17" t="e">
        <f t="shared" si="74"/>
        <v>#DIV/0!</v>
      </c>
      <c r="AF250" s="17" t="e">
        <f t="shared" si="74"/>
        <v>#DIV/0!</v>
      </c>
      <c r="AG250" s="17" t="e">
        <f t="shared" si="74"/>
        <v>#DIV/0!</v>
      </c>
      <c r="AH250" s="22" t="e">
        <f t="shared" si="74"/>
        <v>#DIV/0!</v>
      </c>
      <c r="AI250" s="23" t="e">
        <f t="shared" si="74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7" spans="1:35" hidden="1" x14ac:dyDescent="0.4"/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5">D266</f>
        <v>0</v>
      </c>
      <c r="E262" s="10">
        <f t="shared" si="75"/>
        <v>0</v>
      </c>
      <c r="F262" s="10">
        <f t="shared" si="75"/>
        <v>0</v>
      </c>
      <c r="G262" s="10">
        <f t="shared" si="75"/>
        <v>0</v>
      </c>
      <c r="H262" s="10">
        <f t="shared" si="75"/>
        <v>0</v>
      </c>
      <c r="I262" s="10">
        <f t="shared" si="75"/>
        <v>0</v>
      </c>
      <c r="J262" s="10">
        <f t="shared" si="75"/>
        <v>0</v>
      </c>
      <c r="K262" s="10">
        <f t="shared" si="75"/>
        <v>0</v>
      </c>
      <c r="L262" s="10">
        <f t="shared" si="75"/>
        <v>0</v>
      </c>
      <c r="M262" s="10">
        <f t="shared" si="75"/>
        <v>0</v>
      </c>
      <c r="N262" s="10">
        <f t="shared" si="75"/>
        <v>0</v>
      </c>
      <c r="O262" s="10">
        <f t="shared" si="75"/>
        <v>0</v>
      </c>
      <c r="P262" s="10">
        <f t="shared" si="75"/>
        <v>0</v>
      </c>
      <c r="Q262" s="10">
        <f t="shared" si="75"/>
        <v>0</v>
      </c>
      <c r="R262" s="10">
        <f t="shared" si="75"/>
        <v>0</v>
      </c>
      <c r="S262" s="10">
        <f t="shared" si="75"/>
        <v>0</v>
      </c>
      <c r="T262" s="10">
        <f t="shared" si="75"/>
        <v>0</v>
      </c>
      <c r="U262" s="10">
        <f t="shared" si="75"/>
        <v>0</v>
      </c>
      <c r="V262" s="10">
        <f t="shared" si="75"/>
        <v>0</v>
      </c>
      <c r="W262" s="10">
        <f t="shared" si="75"/>
        <v>0</v>
      </c>
      <c r="X262" s="10">
        <f t="shared" si="75"/>
        <v>0</v>
      </c>
      <c r="Y262" s="10">
        <f t="shared" si="75"/>
        <v>0</v>
      </c>
      <c r="Z262" s="10">
        <f t="shared" si="75"/>
        <v>0</v>
      </c>
      <c r="AA262" s="10">
        <f t="shared" si="75"/>
        <v>0</v>
      </c>
      <c r="AB262" s="10">
        <f t="shared" si="75"/>
        <v>0</v>
      </c>
      <c r="AC262" s="10">
        <f t="shared" si="75"/>
        <v>0</v>
      </c>
      <c r="AD262" s="10">
        <f t="shared" si="75"/>
        <v>0</v>
      </c>
      <c r="AE262" s="10">
        <f t="shared" si="75"/>
        <v>0</v>
      </c>
      <c r="AF262" s="10">
        <f t="shared" si="75"/>
        <v>0</v>
      </c>
      <c r="AG262" s="10">
        <f t="shared" si="75"/>
        <v>0</v>
      </c>
      <c r="AH262" s="10">
        <f t="shared" si="75"/>
        <v>0</v>
      </c>
      <c r="AI262" s="27">
        <f t="shared" si="75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6">(E262-$S262)/$S262</f>
        <v>#DIV/0!</v>
      </c>
      <c r="F263" s="15" t="e">
        <f t="shared" si="76"/>
        <v>#DIV/0!</v>
      </c>
      <c r="G263" s="15" t="e">
        <f t="shared" si="76"/>
        <v>#DIV/0!</v>
      </c>
      <c r="H263" s="15" t="e">
        <f t="shared" si="76"/>
        <v>#DIV/0!</v>
      </c>
      <c r="I263" s="15" t="e">
        <f t="shared" si="76"/>
        <v>#DIV/0!</v>
      </c>
      <c r="J263" s="15" t="e">
        <f t="shared" si="76"/>
        <v>#DIV/0!</v>
      </c>
      <c r="K263" s="15" t="e">
        <f t="shared" si="76"/>
        <v>#DIV/0!</v>
      </c>
      <c r="L263" s="15" t="e">
        <f t="shared" si="76"/>
        <v>#DIV/0!</v>
      </c>
      <c r="M263" s="15" t="e">
        <f t="shared" si="76"/>
        <v>#DIV/0!</v>
      </c>
      <c r="N263" s="15" t="e">
        <f t="shared" si="76"/>
        <v>#DIV/0!</v>
      </c>
      <c r="O263" s="15" t="e">
        <f t="shared" si="76"/>
        <v>#DIV/0!</v>
      </c>
      <c r="P263" s="15" t="e">
        <f t="shared" si="76"/>
        <v>#DIV/0!</v>
      </c>
      <c r="Q263" s="15" t="e">
        <f t="shared" si="76"/>
        <v>#DIV/0!</v>
      </c>
      <c r="R263" s="15" t="e">
        <f t="shared" si="76"/>
        <v>#DIV/0!</v>
      </c>
      <c r="S263" s="14"/>
      <c r="T263" s="15" t="e">
        <f t="shared" ref="T263:AI263" si="77">(T262-$S262)/$S262</f>
        <v>#DIV/0!</v>
      </c>
      <c r="U263" s="15" t="e">
        <f t="shared" si="77"/>
        <v>#DIV/0!</v>
      </c>
      <c r="V263" s="15" t="e">
        <f t="shared" si="77"/>
        <v>#DIV/0!</v>
      </c>
      <c r="W263" s="15" t="e">
        <f t="shared" si="77"/>
        <v>#DIV/0!</v>
      </c>
      <c r="X263" s="15" t="e">
        <f t="shared" si="77"/>
        <v>#DIV/0!</v>
      </c>
      <c r="Y263" s="15" t="e">
        <f t="shared" si="77"/>
        <v>#DIV/0!</v>
      </c>
      <c r="Z263" s="15" t="e">
        <f t="shared" si="77"/>
        <v>#DIV/0!</v>
      </c>
      <c r="AA263" s="15" t="e">
        <f t="shared" si="77"/>
        <v>#DIV/0!</v>
      </c>
      <c r="AB263" s="15" t="e">
        <f t="shared" si="77"/>
        <v>#DIV/0!</v>
      </c>
      <c r="AC263" s="15" t="e">
        <f t="shared" si="77"/>
        <v>#DIV/0!</v>
      </c>
      <c r="AD263" s="15" t="e">
        <f t="shared" si="77"/>
        <v>#DIV/0!</v>
      </c>
      <c r="AE263" s="15" t="e">
        <f t="shared" si="77"/>
        <v>#DIV/0!</v>
      </c>
      <c r="AF263" s="15" t="e">
        <f t="shared" si="77"/>
        <v>#DIV/0!</v>
      </c>
      <c r="AG263" s="15" t="e">
        <f t="shared" si="77"/>
        <v>#DIV/0!</v>
      </c>
      <c r="AH263" s="15" t="e">
        <f t="shared" si="77"/>
        <v>#DIV/0!</v>
      </c>
      <c r="AI263" s="21" t="e">
        <f t="shared" si="77"/>
        <v>#DIV/0!</v>
      </c>
    </row>
    <row r="264" spans="1:35" hidden="1" x14ac:dyDescent="0.4">
      <c r="A264" s="16" t="s">
        <v>27</v>
      </c>
      <c r="D264" s="10"/>
      <c r="E264" s="17" t="e">
        <f t="shared" ref="E264:R264" si="78">(E262-D262)/D262</f>
        <v>#DIV/0!</v>
      </c>
      <c r="F264" s="17" t="e">
        <f t="shared" si="78"/>
        <v>#DIV/0!</v>
      </c>
      <c r="G264" s="17" t="e">
        <f t="shared" si="78"/>
        <v>#DIV/0!</v>
      </c>
      <c r="H264" s="17" t="e">
        <f t="shared" si="78"/>
        <v>#DIV/0!</v>
      </c>
      <c r="I264" s="17" t="e">
        <f t="shared" si="78"/>
        <v>#DIV/0!</v>
      </c>
      <c r="J264" s="17" t="e">
        <f t="shared" si="78"/>
        <v>#DIV/0!</v>
      </c>
      <c r="K264" s="17" t="e">
        <f t="shared" si="78"/>
        <v>#DIV/0!</v>
      </c>
      <c r="L264" s="17" t="e">
        <f t="shared" si="78"/>
        <v>#DIV/0!</v>
      </c>
      <c r="M264" s="17" t="e">
        <f t="shared" si="78"/>
        <v>#DIV/0!</v>
      </c>
      <c r="N264" s="17" t="e">
        <f t="shared" si="78"/>
        <v>#DIV/0!</v>
      </c>
      <c r="O264" s="17" t="e">
        <f t="shared" si="78"/>
        <v>#DIV/0!</v>
      </c>
      <c r="P264" s="17" t="e">
        <f t="shared" si="78"/>
        <v>#DIV/0!</v>
      </c>
      <c r="Q264" s="17" t="e">
        <f t="shared" si="78"/>
        <v>#DIV/0!</v>
      </c>
      <c r="R264" s="17" t="e">
        <f t="shared" si="78"/>
        <v>#DIV/0!</v>
      </c>
      <c r="S264" s="10"/>
      <c r="T264" s="17" t="e">
        <f t="shared" ref="T264:AI264" si="79">(T262-S262)/S262</f>
        <v>#DIV/0!</v>
      </c>
      <c r="U264" s="17" t="e">
        <f t="shared" si="79"/>
        <v>#DIV/0!</v>
      </c>
      <c r="V264" s="17" t="e">
        <f t="shared" si="79"/>
        <v>#DIV/0!</v>
      </c>
      <c r="W264" s="17" t="e">
        <f t="shared" si="79"/>
        <v>#DIV/0!</v>
      </c>
      <c r="X264" s="17" t="e">
        <f t="shared" si="79"/>
        <v>#DIV/0!</v>
      </c>
      <c r="Y264" s="17" t="e">
        <f t="shared" si="79"/>
        <v>#DIV/0!</v>
      </c>
      <c r="Z264" s="17" t="e">
        <f t="shared" si="79"/>
        <v>#DIV/0!</v>
      </c>
      <c r="AA264" s="17" t="e">
        <f t="shared" si="79"/>
        <v>#DIV/0!</v>
      </c>
      <c r="AB264" s="17" t="e">
        <f t="shared" si="79"/>
        <v>#DIV/0!</v>
      </c>
      <c r="AC264" s="17" t="e">
        <f t="shared" si="79"/>
        <v>#DIV/0!</v>
      </c>
      <c r="AD264" s="17" t="e">
        <f t="shared" si="79"/>
        <v>#DIV/0!</v>
      </c>
      <c r="AE264" s="17" t="e">
        <f t="shared" si="79"/>
        <v>#DIV/0!</v>
      </c>
      <c r="AF264" s="17" t="e">
        <f t="shared" si="79"/>
        <v>#DIV/0!</v>
      </c>
      <c r="AG264" s="17" t="e">
        <f t="shared" si="79"/>
        <v>#DIV/0!</v>
      </c>
      <c r="AH264" s="22" t="e">
        <f t="shared" si="79"/>
        <v>#DIV/0!</v>
      </c>
      <c r="AI264" s="23" t="e">
        <f t="shared" si="79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8" x14ac:dyDescent="0.4">
      <c r="A273" s="6" t="s">
        <v>173</v>
      </c>
      <c r="B273" s="6"/>
      <c r="C273" s="6"/>
    </row>
    <row r="274" spans="1:38" hidden="1" x14ac:dyDescent="0.4">
      <c r="A274" s="2" t="s">
        <v>36</v>
      </c>
      <c r="D274" s="10">
        <f t="shared" ref="D274:AI274" si="80">D278+D280</f>
        <v>0</v>
      </c>
      <c r="E274" s="10">
        <f t="shared" si="80"/>
        <v>0</v>
      </c>
      <c r="F274" s="10">
        <f t="shared" si="80"/>
        <v>0</v>
      </c>
      <c r="G274" s="10">
        <f t="shared" si="80"/>
        <v>0</v>
      </c>
      <c r="H274" s="10">
        <f t="shared" si="80"/>
        <v>0</v>
      </c>
      <c r="I274" s="10">
        <f t="shared" si="80"/>
        <v>0</v>
      </c>
      <c r="J274" s="10">
        <f t="shared" si="80"/>
        <v>0</v>
      </c>
      <c r="K274" s="10">
        <f t="shared" si="80"/>
        <v>0</v>
      </c>
      <c r="L274" s="10">
        <f t="shared" si="80"/>
        <v>0</v>
      </c>
      <c r="M274" s="10">
        <f t="shared" si="80"/>
        <v>0</v>
      </c>
      <c r="N274" s="10">
        <f t="shared" si="80"/>
        <v>0</v>
      </c>
      <c r="O274" s="10">
        <f t="shared" si="80"/>
        <v>0</v>
      </c>
      <c r="P274" s="10">
        <f t="shared" si="80"/>
        <v>0</v>
      </c>
      <c r="Q274" s="10">
        <f t="shared" si="80"/>
        <v>0</v>
      </c>
      <c r="R274" s="10">
        <f t="shared" si="80"/>
        <v>0</v>
      </c>
      <c r="S274" s="10">
        <f t="shared" si="80"/>
        <v>0</v>
      </c>
      <c r="T274" s="10">
        <f t="shared" si="80"/>
        <v>0</v>
      </c>
      <c r="U274" s="10">
        <f t="shared" si="80"/>
        <v>0</v>
      </c>
      <c r="V274" s="10">
        <f t="shared" si="80"/>
        <v>0</v>
      </c>
      <c r="W274" s="10">
        <f t="shared" si="80"/>
        <v>0</v>
      </c>
      <c r="X274" s="10">
        <f t="shared" si="80"/>
        <v>0</v>
      </c>
      <c r="Y274" s="10">
        <f t="shared" si="80"/>
        <v>0</v>
      </c>
      <c r="Z274" s="10">
        <f t="shared" si="80"/>
        <v>0</v>
      </c>
      <c r="AA274" s="10">
        <f t="shared" si="80"/>
        <v>0</v>
      </c>
      <c r="AB274" s="10">
        <f t="shared" si="80"/>
        <v>0</v>
      </c>
      <c r="AC274" s="10">
        <f t="shared" si="80"/>
        <v>0</v>
      </c>
      <c r="AD274" s="10">
        <f t="shared" si="80"/>
        <v>0</v>
      </c>
      <c r="AE274" s="10">
        <f t="shared" si="80"/>
        <v>0</v>
      </c>
      <c r="AF274" s="10">
        <f t="shared" si="80"/>
        <v>0</v>
      </c>
      <c r="AG274" s="10">
        <f t="shared" si="80"/>
        <v>0</v>
      </c>
      <c r="AH274" s="10">
        <f t="shared" si="80"/>
        <v>0</v>
      </c>
      <c r="AI274" s="27">
        <f t="shared" si="80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81">(E274-$D274)/$D274</f>
        <v>#DIV/0!</v>
      </c>
      <c r="F275" s="15" t="e">
        <f t="shared" si="81"/>
        <v>#DIV/0!</v>
      </c>
      <c r="G275" s="15" t="e">
        <f t="shared" si="81"/>
        <v>#DIV/0!</v>
      </c>
      <c r="H275" s="15" t="e">
        <f t="shared" si="81"/>
        <v>#DIV/0!</v>
      </c>
      <c r="I275" s="15" t="e">
        <f t="shared" si="81"/>
        <v>#DIV/0!</v>
      </c>
      <c r="J275" s="15" t="e">
        <f t="shared" si="81"/>
        <v>#DIV/0!</v>
      </c>
      <c r="K275" s="15" t="e">
        <f t="shared" si="81"/>
        <v>#DIV/0!</v>
      </c>
      <c r="L275" s="15" t="e">
        <f t="shared" si="81"/>
        <v>#DIV/0!</v>
      </c>
      <c r="M275" s="15" t="e">
        <f t="shared" si="81"/>
        <v>#DIV/0!</v>
      </c>
      <c r="N275" s="15" t="e">
        <f t="shared" si="81"/>
        <v>#DIV/0!</v>
      </c>
      <c r="O275" s="15" t="e">
        <f t="shared" si="81"/>
        <v>#DIV/0!</v>
      </c>
      <c r="P275" s="15" t="e">
        <f t="shared" si="81"/>
        <v>#DIV/0!</v>
      </c>
      <c r="Q275" s="15" t="e">
        <f t="shared" si="81"/>
        <v>#DIV/0!</v>
      </c>
      <c r="R275" s="15" t="e">
        <f t="shared" si="81"/>
        <v>#DIV/0!</v>
      </c>
      <c r="S275" s="20" t="e">
        <f t="shared" si="81"/>
        <v>#DIV/0!</v>
      </c>
      <c r="T275" s="15" t="e">
        <f t="shared" si="81"/>
        <v>#DIV/0!</v>
      </c>
      <c r="U275" s="15" t="e">
        <f t="shared" si="81"/>
        <v>#DIV/0!</v>
      </c>
      <c r="V275" s="15" t="e">
        <f t="shared" si="81"/>
        <v>#DIV/0!</v>
      </c>
      <c r="W275" s="15" t="e">
        <f t="shared" si="81"/>
        <v>#DIV/0!</v>
      </c>
      <c r="X275" s="15" t="e">
        <f t="shared" si="81"/>
        <v>#DIV/0!</v>
      </c>
      <c r="Y275" s="15" t="e">
        <f t="shared" si="81"/>
        <v>#DIV/0!</v>
      </c>
      <c r="Z275" s="15" t="e">
        <f t="shared" si="81"/>
        <v>#DIV/0!</v>
      </c>
      <c r="AA275" s="15" t="e">
        <f t="shared" si="81"/>
        <v>#DIV/0!</v>
      </c>
      <c r="AB275" s="15" t="e">
        <f t="shared" si="81"/>
        <v>#DIV/0!</v>
      </c>
      <c r="AC275" s="15" t="e">
        <f t="shared" si="81"/>
        <v>#DIV/0!</v>
      </c>
      <c r="AD275" s="15" t="e">
        <f t="shared" si="81"/>
        <v>#DIV/0!</v>
      </c>
      <c r="AE275" s="15" t="e">
        <f t="shared" si="81"/>
        <v>#DIV/0!</v>
      </c>
      <c r="AF275" s="15" t="e">
        <f t="shared" si="81"/>
        <v>#DIV/0!</v>
      </c>
      <c r="AG275" s="15" t="e">
        <f t="shared" si="81"/>
        <v>#DIV/0!</v>
      </c>
      <c r="AH275" s="15" t="e">
        <f t="shared" si="81"/>
        <v>#DIV/0!</v>
      </c>
      <c r="AI275" s="21" t="e">
        <f t="shared" si="81"/>
        <v>#DIV/0!</v>
      </c>
    </row>
    <row r="276" spans="1:38" hidden="1" x14ac:dyDescent="0.4">
      <c r="A276" s="16" t="s">
        <v>27</v>
      </c>
      <c r="D276" s="10"/>
      <c r="E276" s="17" t="e">
        <f t="shared" ref="E276:AI276" si="82">(E274-D274)/D274</f>
        <v>#DIV/0!</v>
      </c>
      <c r="F276" s="17" t="e">
        <f t="shared" si="82"/>
        <v>#DIV/0!</v>
      </c>
      <c r="G276" s="17" t="e">
        <f t="shared" si="82"/>
        <v>#DIV/0!</v>
      </c>
      <c r="H276" s="17" t="e">
        <f t="shared" si="82"/>
        <v>#DIV/0!</v>
      </c>
      <c r="I276" s="17" t="e">
        <f t="shared" si="82"/>
        <v>#DIV/0!</v>
      </c>
      <c r="J276" s="17" t="e">
        <f t="shared" si="82"/>
        <v>#DIV/0!</v>
      </c>
      <c r="K276" s="17" t="e">
        <f t="shared" si="82"/>
        <v>#DIV/0!</v>
      </c>
      <c r="L276" s="17" t="e">
        <f t="shared" si="82"/>
        <v>#DIV/0!</v>
      </c>
      <c r="M276" s="17" t="e">
        <f t="shared" si="82"/>
        <v>#DIV/0!</v>
      </c>
      <c r="N276" s="17" t="e">
        <f t="shared" si="82"/>
        <v>#DIV/0!</v>
      </c>
      <c r="O276" s="17" t="e">
        <f t="shared" si="82"/>
        <v>#DIV/0!</v>
      </c>
      <c r="P276" s="17" t="e">
        <f t="shared" si="82"/>
        <v>#DIV/0!</v>
      </c>
      <c r="Q276" s="17" t="e">
        <f t="shared" si="82"/>
        <v>#DIV/0!</v>
      </c>
      <c r="R276" s="17" t="e">
        <f t="shared" si="82"/>
        <v>#DIV/0!</v>
      </c>
      <c r="S276" s="17" t="e">
        <f t="shared" si="82"/>
        <v>#DIV/0!</v>
      </c>
      <c r="T276" s="17" t="e">
        <f t="shared" si="82"/>
        <v>#DIV/0!</v>
      </c>
      <c r="U276" s="17" t="e">
        <f t="shared" si="82"/>
        <v>#DIV/0!</v>
      </c>
      <c r="V276" s="17" t="e">
        <f t="shared" si="82"/>
        <v>#DIV/0!</v>
      </c>
      <c r="W276" s="17" t="e">
        <f t="shared" si="82"/>
        <v>#DIV/0!</v>
      </c>
      <c r="X276" s="17" t="e">
        <f t="shared" si="82"/>
        <v>#DIV/0!</v>
      </c>
      <c r="Y276" s="17" t="e">
        <f t="shared" si="82"/>
        <v>#DIV/0!</v>
      </c>
      <c r="Z276" s="17" t="e">
        <f t="shared" si="82"/>
        <v>#DIV/0!</v>
      </c>
      <c r="AA276" s="17" t="e">
        <f t="shared" si="82"/>
        <v>#DIV/0!</v>
      </c>
      <c r="AB276" s="17" t="e">
        <f t="shared" si="82"/>
        <v>#DIV/0!</v>
      </c>
      <c r="AC276" s="17" t="e">
        <f t="shared" si="82"/>
        <v>#DIV/0!</v>
      </c>
      <c r="AD276" s="17" t="e">
        <f t="shared" si="82"/>
        <v>#DIV/0!</v>
      </c>
      <c r="AE276" s="17" t="e">
        <f t="shared" si="82"/>
        <v>#DIV/0!</v>
      </c>
      <c r="AF276" s="17" t="e">
        <f t="shared" si="82"/>
        <v>#DIV/0!</v>
      </c>
      <c r="AG276" s="17" t="e">
        <f t="shared" si="82"/>
        <v>#DIV/0!</v>
      </c>
      <c r="AH276" s="22" t="e">
        <f t="shared" si="82"/>
        <v>#DIV/0!</v>
      </c>
      <c r="AI276" s="23" t="e">
        <f t="shared" si="82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174</v>
      </c>
      <c r="B278" s="2" t="s">
        <v>175</v>
      </c>
      <c r="AI278" s="28"/>
    </row>
    <row r="279" spans="1:38" hidden="1" x14ac:dyDescent="0.4">
      <c r="A279" s="2" t="s">
        <v>176</v>
      </c>
      <c r="B279" s="2" t="s">
        <v>177</v>
      </c>
    </row>
    <row r="280" spans="1:38" hidden="1" x14ac:dyDescent="0.4">
      <c r="A280" s="2" t="s">
        <v>178</v>
      </c>
      <c r="B280" s="2" t="s">
        <v>179</v>
      </c>
    </row>
    <row r="283" spans="1:38" x14ac:dyDescent="0.4">
      <c r="A283" s="9" t="s">
        <v>180</v>
      </c>
    </row>
    <row r="284" spans="1:38" x14ac:dyDescent="0.4">
      <c r="A284" s="2" t="s">
        <v>67</v>
      </c>
    </row>
    <row r="285" spans="1:38" x14ac:dyDescent="0.4">
      <c r="A285" s="33" t="s">
        <v>181</v>
      </c>
      <c r="B285" s="6"/>
      <c r="C285" s="6"/>
    </row>
    <row r="286" spans="1:38" hidden="1" x14ac:dyDescent="0.4">
      <c r="A286" s="6" t="s">
        <v>182</v>
      </c>
      <c r="B286" s="6"/>
      <c r="C286" s="6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hidden="1" x14ac:dyDescent="0.4">
      <c r="A287" s="2" t="s">
        <v>36</v>
      </c>
      <c r="D287" s="10">
        <f t="shared" ref="D287:AL287" si="83">D291</f>
        <v>0</v>
      </c>
      <c r="E287" s="10">
        <f t="shared" si="83"/>
        <v>0</v>
      </c>
      <c r="F287" s="10">
        <f t="shared" si="83"/>
        <v>0</v>
      </c>
      <c r="G287" s="10">
        <f t="shared" si="83"/>
        <v>0</v>
      </c>
      <c r="H287" s="10">
        <f t="shared" si="83"/>
        <v>0</v>
      </c>
      <c r="I287" s="10">
        <f t="shared" si="83"/>
        <v>0</v>
      </c>
      <c r="J287" s="10">
        <f t="shared" si="83"/>
        <v>0</v>
      </c>
      <c r="K287" s="10">
        <f t="shared" si="83"/>
        <v>0</v>
      </c>
      <c r="L287" s="10">
        <f t="shared" si="83"/>
        <v>0</v>
      </c>
      <c r="M287" s="10">
        <f t="shared" si="83"/>
        <v>0</v>
      </c>
      <c r="N287" s="10">
        <f t="shared" si="83"/>
        <v>0</v>
      </c>
      <c r="O287" s="10">
        <f t="shared" si="83"/>
        <v>0</v>
      </c>
      <c r="P287" s="10">
        <f t="shared" si="83"/>
        <v>0</v>
      </c>
      <c r="Q287" s="10">
        <f t="shared" si="83"/>
        <v>0</v>
      </c>
      <c r="R287" s="10">
        <f t="shared" si="83"/>
        <v>0</v>
      </c>
      <c r="S287" s="10">
        <f t="shared" si="83"/>
        <v>0</v>
      </c>
      <c r="T287" s="10">
        <f t="shared" si="83"/>
        <v>0</v>
      </c>
      <c r="U287" s="10">
        <f t="shared" si="83"/>
        <v>0</v>
      </c>
      <c r="V287" s="10">
        <f t="shared" si="83"/>
        <v>0</v>
      </c>
      <c r="W287" s="10">
        <f t="shared" si="83"/>
        <v>0</v>
      </c>
      <c r="X287" s="10">
        <f t="shared" si="83"/>
        <v>0</v>
      </c>
      <c r="Y287" s="10">
        <f t="shared" si="83"/>
        <v>0</v>
      </c>
      <c r="Z287" s="10">
        <f t="shared" si="83"/>
        <v>0</v>
      </c>
      <c r="AA287" s="10">
        <f t="shared" si="83"/>
        <v>0</v>
      </c>
      <c r="AB287" s="10">
        <f t="shared" si="83"/>
        <v>0</v>
      </c>
      <c r="AC287" s="10">
        <f t="shared" si="83"/>
        <v>0</v>
      </c>
      <c r="AD287" s="10">
        <f t="shared" si="83"/>
        <v>0</v>
      </c>
      <c r="AE287" s="10">
        <f t="shared" si="83"/>
        <v>0</v>
      </c>
      <c r="AF287" s="10">
        <f t="shared" si="83"/>
        <v>0</v>
      </c>
      <c r="AG287" s="10">
        <f t="shared" si="83"/>
        <v>0</v>
      </c>
      <c r="AH287" s="10">
        <f t="shared" si="83"/>
        <v>0</v>
      </c>
      <c r="AI287" s="27">
        <f t="shared" si="83"/>
        <v>0</v>
      </c>
      <c r="AJ287" s="27">
        <f t="shared" si="83"/>
        <v>0</v>
      </c>
      <c r="AK287" s="27">
        <f t="shared" si="83"/>
        <v>0</v>
      </c>
      <c r="AL287" s="27">
        <f t="shared" si="83"/>
        <v>0</v>
      </c>
    </row>
    <row r="288" spans="1:38" hidden="1" x14ac:dyDescent="0.4">
      <c r="A288" s="14" t="s">
        <v>26</v>
      </c>
      <c r="B288" s="14"/>
      <c r="C288" s="14"/>
      <c r="D288" s="14"/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</row>
    <row r="289" spans="1:38" hidden="1" x14ac:dyDescent="0.4">
      <c r="A289" s="16" t="s">
        <v>27</v>
      </c>
      <c r="D289" s="10"/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 t="e">
        <f t="shared" ref="T289" si="84">(T287-S287)/S287</f>
        <v>#DIV/0!</v>
      </c>
      <c r="U289" s="17" t="e">
        <f t="shared" ref="U289" si="85">(U287-T287)/T287</f>
        <v>#DIV/0!</v>
      </c>
      <c r="V289" s="17" t="e">
        <f t="shared" ref="V289" si="86">(V287-U287)/U287</f>
        <v>#DIV/0!</v>
      </c>
      <c r="W289" s="17" t="e">
        <f t="shared" ref="W289" si="87">(W287-V287)/V287</f>
        <v>#DIV/0!</v>
      </c>
      <c r="X289" s="17" t="e">
        <f t="shared" ref="X289" si="88">(X287-W287)/W287</f>
        <v>#DIV/0!</v>
      </c>
      <c r="Y289" s="17" t="e">
        <f t="shared" ref="Y289" si="89">(Y287-X287)/X287</f>
        <v>#DIV/0!</v>
      </c>
      <c r="Z289" s="17" t="e">
        <f t="shared" ref="Z289" si="90">(Z287-Y287)/Y287</f>
        <v>#DIV/0!</v>
      </c>
      <c r="AA289" s="17" t="e">
        <f t="shared" ref="AA289" si="91">(AA287-Z287)/Z287</f>
        <v>#DIV/0!</v>
      </c>
      <c r="AB289" s="17" t="e">
        <f t="shared" ref="AB289" si="92">(AB287-AA287)/AA287</f>
        <v>#DIV/0!</v>
      </c>
      <c r="AC289" s="17" t="e">
        <f t="shared" ref="AC289" si="93">(AC287-AB287)/AB287</f>
        <v>#DIV/0!</v>
      </c>
      <c r="AD289" s="17" t="e">
        <f t="shared" ref="AD289" si="94">(AD287-AC287)/AC287</f>
        <v>#DIV/0!</v>
      </c>
      <c r="AE289" s="17" t="e">
        <f t="shared" ref="AE289" si="95">(AE287-AD287)/AD287</f>
        <v>#DIV/0!</v>
      </c>
      <c r="AF289" s="17" t="e">
        <f t="shared" ref="AF289" si="96">(AF287-AE287)/AE287</f>
        <v>#DIV/0!</v>
      </c>
      <c r="AG289" s="17" t="e">
        <f t="shared" ref="AG289" si="97">(AG287-AF287)/AF287</f>
        <v>#DIV/0!</v>
      </c>
      <c r="AH289" s="22" t="e">
        <f t="shared" ref="AH289" si="98">(AH287-AG287)/AG287</f>
        <v>#DIV/0!</v>
      </c>
      <c r="AI289" s="23" t="e">
        <f t="shared" ref="AI289" si="99">(AI287-AH287)/AH287</f>
        <v>#DIV/0!</v>
      </c>
      <c r="AJ289" s="23" t="e">
        <f t="shared" ref="AJ289:AL289" si="100">(AJ287-AI287)/AI287</f>
        <v>#DIV/0!</v>
      </c>
      <c r="AK289" s="23" t="e">
        <f t="shared" si="100"/>
        <v>#DIV/0!</v>
      </c>
      <c r="AL289" s="23" t="e">
        <f t="shared" si="100"/>
        <v>#DIV/0!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hidden="1" x14ac:dyDescent="0.4">
      <c r="A291" s="2" t="s">
        <v>185</v>
      </c>
      <c r="B291" s="2" t="s">
        <v>186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</row>
    <row r="292" spans="1:38" hidden="1" x14ac:dyDescent="0.4">
      <c r="A292" s="2" t="s">
        <v>185</v>
      </c>
      <c r="B292" s="2" t="s">
        <v>186</v>
      </c>
      <c r="C292" s="26"/>
    </row>
    <row r="293" spans="1:38" hidden="1" x14ac:dyDescent="0.4">
      <c r="C293" s="26"/>
    </row>
    <row r="294" spans="1:38" x14ac:dyDescent="0.4">
      <c r="C294" s="26"/>
    </row>
    <row r="295" spans="1:38" x14ac:dyDescent="0.4">
      <c r="A295" s="9" t="s">
        <v>187</v>
      </c>
    </row>
    <row r="296" spans="1:38" x14ac:dyDescent="0.4">
      <c r="A296" s="2" t="s">
        <v>67</v>
      </c>
    </row>
    <row r="297" spans="1:38" x14ac:dyDescent="0.4">
      <c r="A297" s="33" t="s">
        <v>188</v>
      </c>
      <c r="B297" s="6"/>
      <c r="C297" s="6"/>
    </row>
    <row r="298" spans="1:38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101">D304</f>
        <v>4.7904440849136105E-4</v>
      </c>
      <c r="E299" s="10">
        <f t="shared" si="101"/>
        <v>7.3167479306889482E-4</v>
      </c>
      <c r="F299" s="10">
        <f t="shared" si="101"/>
        <v>1.382317198631788E-4</v>
      </c>
      <c r="G299" s="10">
        <f t="shared" si="101"/>
        <v>6.6732554416707013E-5</v>
      </c>
      <c r="H299" s="10">
        <f t="shared" si="101"/>
        <v>1.048654426548253E-4</v>
      </c>
      <c r="I299" s="10">
        <f t="shared" si="101"/>
        <v>9.5332220595295734E-5</v>
      </c>
      <c r="J299" s="10">
        <f t="shared" si="101"/>
        <v>1.3346510883341403E-4</v>
      </c>
      <c r="K299" s="10">
        <f t="shared" si="101"/>
        <v>1.5253155295247316E-4</v>
      </c>
      <c r="L299" s="10">
        <f t="shared" si="101"/>
        <v>2.3594724597335694E-4</v>
      </c>
      <c r="M299" s="10">
        <f t="shared" si="101"/>
        <v>2.0973088530965061E-4</v>
      </c>
      <c r="N299" s="10">
        <f t="shared" si="101"/>
        <v>1.6087312225456153E-4</v>
      </c>
      <c r="O299" s="10">
        <f t="shared" si="101"/>
        <v>1.2023014750000001E-4</v>
      </c>
      <c r="P299" s="10">
        <f t="shared" si="101"/>
        <v>1.9281618189999998E-4</v>
      </c>
      <c r="Q299" s="10">
        <f t="shared" si="101"/>
        <v>3.4620696575000004E-4</v>
      </c>
      <c r="R299" s="10">
        <f t="shared" si="101"/>
        <v>4.3739147600000002E-4</v>
      </c>
      <c r="S299" s="10">
        <f t="shared" si="101"/>
        <v>4.9687339565000006E-4</v>
      </c>
      <c r="T299" s="10">
        <f t="shared" si="101"/>
        <v>4.1601057935000002E-4</v>
      </c>
      <c r="U299" s="10">
        <f t="shared" si="101"/>
        <v>6.2731240046999992E-4</v>
      </c>
      <c r="V299" s="10">
        <f t="shared" si="101"/>
        <v>6.1375084153000002E-4</v>
      </c>
      <c r="W299" s="10">
        <f t="shared" si="101"/>
        <v>3.34735464E-4</v>
      </c>
      <c r="X299" s="10">
        <f t="shared" si="101"/>
        <v>3.5791911010000003E-4</v>
      </c>
      <c r="Y299" s="10">
        <f t="shared" si="101"/>
        <v>3.2444115000000002E-4</v>
      </c>
      <c r="Z299" s="10">
        <f t="shared" si="101"/>
        <v>3.4216435000000001E-4</v>
      </c>
      <c r="AA299" s="10">
        <f t="shared" si="101"/>
        <v>3.4134030598274997E-4</v>
      </c>
      <c r="AB299" s="10">
        <f t="shared" si="101"/>
        <v>3.5417155200000004E-4</v>
      </c>
      <c r="AC299" s="10">
        <f t="shared" si="101"/>
        <v>3.1833423839999997E-4</v>
      </c>
      <c r="AD299" s="10">
        <f t="shared" si="101"/>
        <v>2.8335839999999997E-4</v>
      </c>
      <c r="AE299" s="10">
        <f t="shared" si="101"/>
        <v>3.022368E-4</v>
      </c>
      <c r="AF299" s="10">
        <f t="shared" si="101"/>
        <v>2.8545600000000001E-4</v>
      </c>
      <c r="AG299" s="10">
        <f t="shared" si="101"/>
        <v>3.1582559999999998E-4</v>
      </c>
      <c r="AH299" s="10">
        <f t="shared" si="101"/>
        <v>4.2809280000000004E-4</v>
      </c>
      <c r="AI299" s="10">
        <f t="shared" si="101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102">(E299-$D299)/$D299</f>
        <v>0.52736318407960214</v>
      </c>
      <c r="F300" s="15">
        <f t="shared" si="102"/>
        <v>-0.71144278606965183</v>
      </c>
      <c r="G300" s="15">
        <f t="shared" si="102"/>
        <v>-0.8606965174129354</v>
      </c>
      <c r="H300" s="15">
        <f t="shared" si="102"/>
        <v>-0.78109452736318408</v>
      </c>
      <c r="I300" s="15">
        <f t="shared" si="102"/>
        <v>-0.80099502487562191</v>
      </c>
      <c r="J300" s="15">
        <f t="shared" si="102"/>
        <v>-0.72139303482587069</v>
      </c>
      <c r="K300" s="15">
        <f t="shared" si="102"/>
        <v>-0.68159203980099503</v>
      </c>
      <c r="L300" s="15">
        <f t="shared" si="102"/>
        <v>-0.5074626865671642</v>
      </c>
      <c r="M300" s="15">
        <f t="shared" si="102"/>
        <v>-0.56218905472636815</v>
      </c>
      <c r="N300" s="15">
        <f t="shared" si="102"/>
        <v>-0.66417910447761197</v>
      </c>
      <c r="O300" s="15">
        <f t="shared" si="102"/>
        <v>-0.74902087286930896</v>
      </c>
      <c r="P300" s="15">
        <f t="shared" si="102"/>
        <v>-0.59749831438962053</v>
      </c>
      <c r="Q300" s="15">
        <f t="shared" si="102"/>
        <v>-0.27729671902382003</v>
      </c>
      <c r="R300" s="15">
        <f t="shared" si="102"/>
        <v>-8.6950044198485163E-2</v>
      </c>
      <c r="S300" s="20">
        <f t="shared" si="102"/>
        <v>3.7217817059565034E-2</v>
      </c>
      <c r="T300" s="15">
        <f t="shared" si="102"/>
        <v>-0.13158243374527931</v>
      </c>
      <c r="U300" s="15">
        <f t="shared" si="102"/>
        <v>0.30950782297109874</v>
      </c>
      <c r="V300" s="15">
        <f t="shared" si="102"/>
        <v>0.28119821597096928</v>
      </c>
      <c r="W300" s="15">
        <f t="shared" si="102"/>
        <v>-0.30124335433916971</v>
      </c>
      <c r="X300" s="15">
        <f t="shared" si="102"/>
        <v>-0.25284774489450151</v>
      </c>
      <c r="Y300" s="15">
        <f t="shared" si="102"/>
        <v>-0.32273262301139893</v>
      </c>
      <c r="Z300" s="15">
        <f t="shared" si="102"/>
        <v>-0.28573563549657732</v>
      </c>
      <c r="AA300" s="15">
        <f t="shared" si="102"/>
        <v>-0.28745581843294682</v>
      </c>
      <c r="AB300" s="15">
        <f t="shared" si="102"/>
        <v>-0.26067073172739669</v>
      </c>
      <c r="AC300" s="15">
        <f t="shared" si="102"/>
        <v>-0.33548073465147077</v>
      </c>
      <c r="AD300" s="15">
        <f t="shared" si="102"/>
        <v>-0.40849241745171111</v>
      </c>
      <c r="AE300" s="15">
        <f t="shared" si="102"/>
        <v>-0.36908396248309316</v>
      </c>
      <c r="AF300" s="15">
        <f t="shared" si="102"/>
        <v>-0.40411370023297571</v>
      </c>
      <c r="AG300" s="15">
        <f t="shared" si="102"/>
        <v>-0.34071749006606872</v>
      </c>
      <c r="AH300" s="15">
        <f t="shared" si="102"/>
        <v>-0.10636092935897373</v>
      </c>
      <c r="AI300" s="21">
        <f t="shared" si="102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103">(E299-D299)/D299</f>
        <v>0.52736318407960214</v>
      </c>
      <c r="F301" s="17">
        <f t="shared" si="103"/>
        <v>-0.81107491856677527</v>
      </c>
      <c r="G301" s="17">
        <f t="shared" si="103"/>
        <v>-0.51724137931034475</v>
      </c>
      <c r="H301" s="17">
        <f t="shared" si="103"/>
        <v>0.5714285714285714</v>
      </c>
      <c r="I301" s="17">
        <f t="shared" si="103"/>
        <v>-9.090909090909087E-2</v>
      </c>
      <c r="J301" s="17">
        <f t="shared" si="103"/>
        <v>0.39999999999999997</v>
      </c>
      <c r="K301" s="17">
        <f t="shared" si="103"/>
        <v>0.14285714285714279</v>
      </c>
      <c r="L301" s="17">
        <f t="shared" si="103"/>
        <v>0.54687500000000011</v>
      </c>
      <c r="M301" s="17">
        <f t="shared" si="103"/>
        <v>-0.11111111111111113</v>
      </c>
      <c r="N301" s="17">
        <f t="shared" si="103"/>
        <v>-0.23295454545454555</v>
      </c>
      <c r="O301" s="17">
        <f t="shared" si="103"/>
        <v>-0.25263993254416423</v>
      </c>
      <c r="P301" s="17">
        <f t="shared" si="103"/>
        <v>0.60372573692467568</v>
      </c>
      <c r="Q301" s="17">
        <f t="shared" si="103"/>
        <v>0.79552858239643465</v>
      </c>
      <c r="R301" s="17">
        <f t="shared" si="103"/>
        <v>0.26338150086744744</v>
      </c>
      <c r="S301" s="17">
        <f t="shared" si="103"/>
        <v>0.13599240706282087</v>
      </c>
      <c r="T301" s="17">
        <f t="shared" si="103"/>
        <v>-0.16274330042206606</v>
      </c>
      <c r="U301" s="17">
        <f t="shared" si="103"/>
        <v>0.50792415291493453</v>
      </c>
      <c r="V301" s="17">
        <f t="shared" si="103"/>
        <v>-2.1618509262433208E-2</v>
      </c>
      <c r="W301" s="17">
        <f t="shared" si="103"/>
        <v>-0.4546069164393346</v>
      </c>
      <c r="X301" s="17">
        <f t="shared" si="103"/>
        <v>6.9259605250550998E-2</v>
      </c>
      <c r="Y301" s="17">
        <f t="shared" si="103"/>
        <v>-9.3534989206490005E-2</v>
      </c>
      <c r="Z301" s="17">
        <f t="shared" si="103"/>
        <v>5.4626856056945894E-2</v>
      </c>
      <c r="AA301" s="17">
        <f t="shared" si="103"/>
        <v>-2.4083280951099689E-3</v>
      </c>
      <c r="AB301" s="17">
        <f t="shared" si="103"/>
        <v>3.7590773173732703E-2</v>
      </c>
      <c r="AC301" s="17">
        <f t="shared" si="103"/>
        <v>-0.10118631323613497</v>
      </c>
      <c r="AD301" s="17">
        <f t="shared" si="103"/>
        <v>-0.10987143128491078</v>
      </c>
      <c r="AE301" s="17">
        <f t="shared" si="103"/>
        <v>6.6623752816221557E-2</v>
      </c>
      <c r="AF301" s="17">
        <f t="shared" si="103"/>
        <v>-5.5522027761013837E-2</v>
      </c>
      <c r="AG301" s="17">
        <f t="shared" si="103"/>
        <v>0.10638977635782736</v>
      </c>
      <c r="AH301" s="22">
        <f t="shared" si="103"/>
        <v>0.35547213398787197</v>
      </c>
      <c r="AI301" s="23">
        <f t="shared" si="103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190</v>
      </c>
      <c r="B303" s="2" t="s">
        <v>191</v>
      </c>
      <c r="AI303" s="28"/>
    </row>
    <row r="304" spans="1:38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194</v>
      </c>
    </row>
    <row r="308" spans="1:38" x14ac:dyDescent="0.4">
      <c r="A308" s="2" t="s">
        <v>67</v>
      </c>
    </row>
    <row r="309" spans="1:38" x14ac:dyDescent="0.4">
      <c r="A309" s="6" t="s">
        <v>195</v>
      </c>
      <c r="B309" s="6"/>
      <c r="C309" s="6"/>
    </row>
    <row r="310" spans="1:38" x14ac:dyDescent="0.4">
      <c r="A310" s="6" t="s">
        <v>196</v>
      </c>
      <c r="B310" s="6"/>
      <c r="C310" s="6"/>
    </row>
    <row r="311" spans="1:38" x14ac:dyDescent="0.4">
      <c r="A311" s="6" t="s">
        <v>197</v>
      </c>
      <c r="B311" s="6"/>
      <c r="C311" s="6"/>
    </row>
    <row r="312" spans="1:38" x14ac:dyDescent="0.4">
      <c r="A312" s="6" t="s">
        <v>198</v>
      </c>
      <c r="B312" s="6"/>
      <c r="C312" s="6"/>
    </row>
    <row r="313" spans="1:38" x14ac:dyDescent="0.4">
      <c r="A313" s="6" t="s">
        <v>199</v>
      </c>
      <c r="B313" s="6"/>
      <c r="C313" s="6"/>
    </row>
    <row r="314" spans="1:38" x14ac:dyDescent="0.4">
      <c r="A314" s="6" t="s">
        <v>200</v>
      </c>
      <c r="B314" s="6"/>
      <c r="C314" s="6"/>
    </row>
    <row r="315" spans="1:38" x14ac:dyDescent="0.4">
      <c r="A315" s="6" t="s">
        <v>201</v>
      </c>
      <c r="B315" s="6"/>
      <c r="C315" s="6"/>
    </row>
    <row r="316" spans="1:38" hidden="1" x14ac:dyDescent="0.4">
      <c r="A316" s="2" t="s">
        <v>36</v>
      </c>
      <c r="D316" s="10">
        <f>D326</f>
        <v>0</v>
      </c>
      <c r="E316" s="10">
        <f t="shared" ref="E316:R316" si="104">E326</f>
        <v>0</v>
      </c>
      <c r="F316" s="10">
        <f t="shared" si="104"/>
        <v>0</v>
      </c>
      <c r="G316" s="10">
        <f t="shared" si="104"/>
        <v>0</v>
      </c>
      <c r="H316" s="10">
        <f t="shared" si="104"/>
        <v>0</v>
      </c>
      <c r="I316" s="10">
        <f t="shared" si="104"/>
        <v>0</v>
      </c>
      <c r="J316" s="10">
        <f t="shared" si="104"/>
        <v>0</v>
      </c>
      <c r="K316" s="10">
        <f t="shared" si="104"/>
        <v>0</v>
      </c>
      <c r="L316" s="10">
        <f t="shared" si="104"/>
        <v>0</v>
      </c>
      <c r="M316" s="10">
        <f t="shared" si="104"/>
        <v>0</v>
      </c>
      <c r="N316" s="10">
        <f t="shared" si="104"/>
        <v>0</v>
      </c>
      <c r="O316" s="10">
        <f t="shared" si="104"/>
        <v>0</v>
      </c>
      <c r="P316" s="10">
        <f t="shared" si="104"/>
        <v>0</v>
      </c>
      <c r="Q316" s="10">
        <f t="shared" si="104"/>
        <v>0</v>
      </c>
      <c r="R316" s="10">
        <f t="shared" si="104"/>
        <v>0</v>
      </c>
      <c r="S316" s="10">
        <f>S326</f>
        <v>0</v>
      </c>
      <c r="T316" s="10">
        <f t="shared" ref="T316:AL316" si="105">T326</f>
        <v>0</v>
      </c>
      <c r="U316" s="10">
        <f t="shared" si="105"/>
        <v>0</v>
      </c>
      <c r="V316" s="10">
        <f t="shared" si="105"/>
        <v>0</v>
      </c>
      <c r="W316" s="10">
        <f t="shared" si="105"/>
        <v>0</v>
      </c>
      <c r="X316" s="10">
        <f t="shared" si="105"/>
        <v>0</v>
      </c>
      <c r="Y316" s="10">
        <f t="shared" si="105"/>
        <v>0</v>
      </c>
      <c r="Z316" s="10">
        <f t="shared" si="105"/>
        <v>0</v>
      </c>
      <c r="AA316" s="10">
        <f t="shared" si="105"/>
        <v>0</v>
      </c>
      <c r="AB316" s="10">
        <f t="shared" si="105"/>
        <v>0</v>
      </c>
      <c r="AC316" s="10">
        <f t="shared" si="105"/>
        <v>0</v>
      </c>
      <c r="AD316" s="10">
        <f t="shared" si="105"/>
        <v>0</v>
      </c>
      <c r="AE316" s="10">
        <f t="shared" si="105"/>
        <v>0</v>
      </c>
      <c r="AF316" s="10">
        <f t="shared" si="105"/>
        <v>0</v>
      </c>
      <c r="AG316" s="10">
        <f t="shared" si="105"/>
        <v>0</v>
      </c>
      <c r="AH316" s="10">
        <f t="shared" si="105"/>
        <v>0</v>
      </c>
      <c r="AI316" s="10">
        <f t="shared" si="105"/>
        <v>0</v>
      </c>
      <c r="AJ316" s="10">
        <f t="shared" si="105"/>
        <v>0</v>
      </c>
      <c r="AK316" s="10">
        <f t="shared" si="105"/>
        <v>0</v>
      </c>
      <c r="AL316" s="10">
        <f t="shared" si="105"/>
        <v>0</v>
      </c>
    </row>
    <row r="317" spans="1:38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L318" si="106">(T316-S316)/S316</f>
        <v>#DIV/0!</v>
      </c>
      <c r="U318" s="17" t="e">
        <f t="shared" si="106"/>
        <v>#DIV/0!</v>
      </c>
      <c r="V318" s="17" t="e">
        <f t="shared" si="106"/>
        <v>#DIV/0!</v>
      </c>
      <c r="W318" s="17" t="e">
        <f t="shared" si="106"/>
        <v>#DIV/0!</v>
      </c>
      <c r="X318" s="17" t="e">
        <f t="shared" si="106"/>
        <v>#DIV/0!</v>
      </c>
      <c r="Y318" s="17" t="e">
        <f t="shared" si="106"/>
        <v>#DIV/0!</v>
      </c>
      <c r="Z318" s="17" t="e">
        <f t="shared" si="106"/>
        <v>#DIV/0!</v>
      </c>
      <c r="AA318" s="17" t="e">
        <f t="shared" si="106"/>
        <v>#DIV/0!</v>
      </c>
      <c r="AB318" s="17" t="e">
        <f t="shared" si="106"/>
        <v>#DIV/0!</v>
      </c>
      <c r="AC318" s="17" t="e">
        <f t="shared" si="106"/>
        <v>#DIV/0!</v>
      </c>
      <c r="AD318" s="17" t="e">
        <f t="shared" si="106"/>
        <v>#DIV/0!</v>
      </c>
      <c r="AE318" s="17" t="e">
        <f t="shared" si="106"/>
        <v>#DIV/0!</v>
      </c>
      <c r="AF318" s="17" t="e">
        <f t="shared" si="106"/>
        <v>#DIV/0!</v>
      </c>
      <c r="AG318" s="17" t="e">
        <f t="shared" si="106"/>
        <v>#DIV/0!</v>
      </c>
      <c r="AH318" s="22" t="e">
        <f t="shared" si="106"/>
        <v>#DIV/0!</v>
      </c>
      <c r="AI318" s="23" t="e">
        <f t="shared" si="106"/>
        <v>#DIV/0!</v>
      </c>
      <c r="AJ318" s="23" t="e">
        <f t="shared" si="106"/>
        <v>#DIV/0!</v>
      </c>
      <c r="AK318" s="23" t="e">
        <f t="shared" si="106"/>
        <v>#DIV/0!</v>
      </c>
      <c r="AL318" s="23" t="e">
        <f t="shared" si="106"/>
        <v>#DIV/0!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8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8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8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8" hidden="1" x14ac:dyDescent="0.4">
      <c r="A325" s="2" t="s">
        <v>213</v>
      </c>
      <c r="B325" s="2" t="s">
        <v>214</v>
      </c>
    </row>
    <row r="326" spans="1:38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</row>
    <row r="329" spans="1:38" x14ac:dyDescent="0.4">
      <c r="A329" s="9" t="s">
        <v>217</v>
      </c>
    </row>
    <row r="330" spans="1:38" x14ac:dyDescent="0.4">
      <c r="A330" s="2" t="s">
        <v>67</v>
      </c>
    </row>
    <row r="331" spans="1:38" x14ac:dyDescent="0.4">
      <c r="A331" s="33" t="s">
        <v>218</v>
      </c>
      <c r="B331" s="33"/>
      <c r="C331" s="33"/>
    </row>
    <row r="332" spans="1:38" x14ac:dyDescent="0.4">
      <c r="A332" s="33" t="s">
        <v>219</v>
      </c>
      <c r="B332" s="33"/>
      <c r="C332" s="33"/>
    </row>
    <row r="333" spans="1:38" x14ac:dyDescent="0.4">
      <c r="A333" s="33" t="s">
        <v>220</v>
      </c>
      <c r="B333" s="33"/>
      <c r="C333" s="33"/>
    </row>
    <row r="334" spans="1:38" x14ac:dyDescent="0.4">
      <c r="A334" s="33" t="s">
        <v>221</v>
      </c>
      <c r="B334" s="33"/>
      <c r="C334" s="33"/>
    </row>
    <row r="335" spans="1:38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>
        <f t="shared" ref="D354:AI354" si="107">SUM(D357:D369)</f>
        <v>0</v>
      </c>
      <c r="E354" s="10">
        <f t="shared" si="107"/>
        <v>0</v>
      </c>
      <c r="F354" s="10">
        <f t="shared" si="107"/>
        <v>0</v>
      </c>
      <c r="G354" s="10">
        <f t="shared" si="107"/>
        <v>0</v>
      </c>
      <c r="H354" s="10">
        <f t="shared" si="107"/>
        <v>0</v>
      </c>
      <c r="I354" s="10">
        <f t="shared" si="107"/>
        <v>0</v>
      </c>
      <c r="J354" s="10">
        <f t="shared" si="107"/>
        <v>0</v>
      </c>
      <c r="K354" s="10">
        <f t="shared" si="107"/>
        <v>0</v>
      </c>
      <c r="L354" s="10">
        <f t="shared" si="107"/>
        <v>0</v>
      </c>
      <c r="M354" s="10">
        <f t="shared" si="107"/>
        <v>0</v>
      </c>
      <c r="N354" s="10">
        <f t="shared" si="107"/>
        <v>0</v>
      </c>
      <c r="O354" s="10">
        <f t="shared" si="107"/>
        <v>0</v>
      </c>
      <c r="P354" s="10">
        <f t="shared" si="107"/>
        <v>0</v>
      </c>
      <c r="Q354" s="10">
        <f t="shared" si="107"/>
        <v>0</v>
      </c>
      <c r="R354" s="10">
        <f t="shared" si="107"/>
        <v>0</v>
      </c>
      <c r="S354" s="10">
        <f t="shared" si="107"/>
        <v>0</v>
      </c>
      <c r="T354" s="10">
        <f t="shared" si="107"/>
        <v>0</v>
      </c>
      <c r="U354" s="10">
        <f t="shared" si="107"/>
        <v>0</v>
      </c>
      <c r="V354" s="10">
        <f t="shared" si="107"/>
        <v>0</v>
      </c>
      <c r="W354" s="10">
        <f t="shared" si="107"/>
        <v>0</v>
      </c>
      <c r="X354" s="10">
        <f t="shared" si="107"/>
        <v>0</v>
      </c>
      <c r="Y354" s="10">
        <f t="shared" si="107"/>
        <v>0</v>
      </c>
      <c r="Z354" s="10">
        <f t="shared" si="107"/>
        <v>0</v>
      </c>
      <c r="AA354" s="10">
        <f t="shared" si="107"/>
        <v>0</v>
      </c>
      <c r="AB354" s="10">
        <f t="shared" si="107"/>
        <v>0</v>
      </c>
      <c r="AC354" s="10">
        <f t="shared" si="107"/>
        <v>0</v>
      </c>
      <c r="AD354" s="10">
        <f t="shared" si="107"/>
        <v>0</v>
      </c>
      <c r="AE354" s="10">
        <f t="shared" si="107"/>
        <v>0</v>
      </c>
      <c r="AF354" s="10">
        <f t="shared" si="107"/>
        <v>0</v>
      </c>
      <c r="AG354" s="10">
        <f t="shared" si="107"/>
        <v>0</v>
      </c>
      <c r="AH354" s="10">
        <f t="shared" si="107"/>
        <v>0</v>
      </c>
      <c r="AI354" s="10">
        <f t="shared" si="107"/>
        <v>0</v>
      </c>
    </row>
    <row r="355" spans="1:35" hidden="1" x14ac:dyDescent="0.4">
      <c r="A355" s="16" t="s">
        <v>26</v>
      </c>
      <c r="B355" s="16"/>
      <c r="C355" s="16"/>
      <c r="D355" s="16"/>
      <c r="E355" s="17" t="e">
        <f t="shared" ref="E355:AI355" si="108">(E354-$D354)/$D354</f>
        <v>#DIV/0!</v>
      </c>
      <c r="F355" s="17" t="e">
        <f t="shared" si="108"/>
        <v>#DIV/0!</v>
      </c>
      <c r="G355" s="17" t="e">
        <f t="shared" si="108"/>
        <v>#DIV/0!</v>
      </c>
      <c r="H355" s="17" t="e">
        <f t="shared" si="108"/>
        <v>#DIV/0!</v>
      </c>
      <c r="I355" s="17" t="e">
        <f t="shared" si="108"/>
        <v>#DIV/0!</v>
      </c>
      <c r="J355" s="17" t="e">
        <f t="shared" si="108"/>
        <v>#DIV/0!</v>
      </c>
      <c r="K355" s="17" t="e">
        <f t="shared" si="108"/>
        <v>#DIV/0!</v>
      </c>
      <c r="L355" s="17" t="e">
        <f t="shared" si="108"/>
        <v>#DIV/0!</v>
      </c>
      <c r="M355" s="17" t="e">
        <f t="shared" si="108"/>
        <v>#DIV/0!</v>
      </c>
      <c r="N355" s="17" t="e">
        <f t="shared" si="108"/>
        <v>#DIV/0!</v>
      </c>
      <c r="O355" s="17" t="e">
        <f t="shared" si="108"/>
        <v>#DIV/0!</v>
      </c>
      <c r="P355" s="17" t="e">
        <f t="shared" si="108"/>
        <v>#DIV/0!</v>
      </c>
      <c r="Q355" s="17" t="e">
        <f t="shared" si="108"/>
        <v>#DIV/0!</v>
      </c>
      <c r="R355" s="17" t="e">
        <f t="shared" si="108"/>
        <v>#DIV/0!</v>
      </c>
      <c r="S355" s="37" t="e">
        <f t="shared" si="108"/>
        <v>#DIV/0!</v>
      </c>
      <c r="T355" s="17" t="e">
        <f t="shared" si="108"/>
        <v>#DIV/0!</v>
      </c>
      <c r="U355" s="17" t="e">
        <f t="shared" si="108"/>
        <v>#DIV/0!</v>
      </c>
      <c r="V355" s="17" t="e">
        <f t="shared" si="108"/>
        <v>#DIV/0!</v>
      </c>
      <c r="W355" s="17" t="e">
        <f t="shared" si="108"/>
        <v>#DIV/0!</v>
      </c>
      <c r="X355" s="17" t="e">
        <f t="shared" si="108"/>
        <v>#DIV/0!</v>
      </c>
      <c r="Y355" s="17" t="e">
        <f t="shared" si="108"/>
        <v>#DIV/0!</v>
      </c>
      <c r="Z355" s="17" t="e">
        <f t="shared" si="108"/>
        <v>#DIV/0!</v>
      </c>
      <c r="AA355" s="17" t="e">
        <f t="shared" si="108"/>
        <v>#DIV/0!</v>
      </c>
      <c r="AB355" s="17" t="e">
        <f t="shared" si="108"/>
        <v>#DIV/0!</v>
      </c>
      <c r="AC355" s="17" t="e">
        <f t="shared" si="108"/>
        <v>#DIV/0!</v>
      </c>
      <c r="AD355" s="17" t="e">
        <f t="shared" si="108"/>
        <v>#DIV/0!</v>
      </c>
      <c r="AE355" s="17" t="e">
        <f t="shared" si="108"/>
        <v>#DIV/0!</v>
      </c>
      <c r="AF355" s="17" t="e">
        <f t="shared" si="108"/>
        <v>#DIV/0!</v>
      </c>
      <c r="AG355" s="17" t="e">
        <f t="shared" si="108"/>
        <v>#DIV/0!</v>
      </c>
      <c r="AH355" s="17" t="e">
        <f t="shared" si="108"/>
        <v>#DIV/0!</v>
      </c>
      <c r="AI355" s="23" t="e">
        <f t="shared" si="108"/>
        <v>#DIV/0!</v>
      </c>
    </row>
    <row r="356" spans="1:35" hidden="1" x14ac:dyDescent="0.4">
      <c r="A356" s="16" t="s">
        <v>27</v>
      </c>
      <c r="D356" s="10"/>
      <c r="E356" s="17" t="e">
        <f t="shared" ref="E356:AI356" si="109">(E354-D354)/D354</f>
        <v>#DIV/0!</v>
      </c>
      <c r="F356" s="17" t="e">
        <f t="shared" si="109"/>
        <v>#DIV/0!</v>
      </c>
      <c r="G356" s="17" t="e">
        <f t="shared" si="109"/>
        <v>#DIV/0!</v>
      </c>
      <c r="H356" s="17" t="e">
        <f t="shared" si="109"/>
        <v>#DIV/0!</v>
      </c>
      <c r="I356" s="17" t="e">
        <f t="shared" si="109"/>
        <v>#DIV/0!</v>
      </c>
      <c r="J356" s="17" t="e">
        <f t="shared" si="109"/>
        <v>#DIV/0!</v>
      </c>
      <c r="K356" s="17" t="e">
        <f t="shared" si="109"/>
        <v>#DIV/0!</v>
      </c>
      <c r="L356" s="17" t="e">
        <f t="shared" si="109"/>
        <v>#DIV/0!</v>
      </c>
      <c r="M356" s="17" t="e">
        <f t="shared" si="109"/>
        <v>#DIV/0!</v>
      </c>
      <c r="N356" s="17" t="e">
        <f t="shared" si="109"/>
        <v>#DIV/0!</v>
      </c>
      <c r="O356" s="17" t="e">
        <f t="shared" si="109"/>
        <v>#DIV/0!</v>
      </c>
      <c r="P356" s="17" t="e">
        <f t="shared" si="109"/>
        <v>#DIV/0!</v>
      </c>
      <c r="Q356" s="17" t="e">
        <f t="shared" si="109"/>
        <v>#DIV/0!</v>
      </c>
      <c r="R356" s="17" t="e">
        <f t="shared" si="109"/>
        <v>#DIV/0!</v>
      </c>
      <c r="S356" s="17" t="e">
        <f t="shared" si="109"/>
        <v>#DIV/0!</v>
      </c>
      <c r="T356" s="17" t="e">
        <f t="shared" si="109"/>
        <v>#DIV/0!</v>
      </c>
      <c r="U356" s="17" t="e">
        <f t="shared" si="109"/>
        <v>#DIV/0!</v>
      </c>
      <c r="V356" s="17" t="e">
        <f t="shared" si="109"/>
        <v>#DIV/0!</v>
      </c>
      <c r="W356" s="17" t="e">
        <f t="shared" si="109"/>
        <v>#DIV/0!</v>
      </c>
      <c r="X356" s="17" t="e">
        <f t="shared" si="109"/>
        <v>#DIV/0!</v>
      </c>
      <c r="Y356" s="17" t="e">
        <f t="shared" si="109"/>
        <v>#DIV/0!</v>
      </c>
      <c r="Z356" s="17" t="e">
        <f t="shared" si="109"/>
        <v>#DIV/0!</v>
      </c>
      <c r="AA356" s="17" t="e">
        <f t="shared" si="109"/>
        <v>#DIV/0!</v>
      </c>
      <c r="AB356" s="17" t="e">
        <f t="shared" si="109"/>
        <v>#DIV/0!</v>
      </c>
      <c r="AC356" s="17" t="e">
        <f t="shared" si="109"/>
        <v>#DIV/0!</v>
      </c>
      <c r="AD356" s="17" t="e">
        <f t="shared" si="109"/>
        <v>#DIV/0!</v>
      </c>
      <c r="AE356" s="17" t="e">
        <f t="shared" si="109"/>
        <v>#DIV/0!</v>
      </c>
      <c r="AF356" s="17" t="e">
        <f t="shared" si="109"/>
        <v>#DIV/0!</v>
      </c>
      <c r="AG356" s="17" t="e">
        <f t="shared" si="109"/>
        <v>#DIV/0!</v>
      </c>
      <c r="AH356" s="22" t="e">
        <f t="shared" si="109"/>
        <v>#DIV/0!</v>
      </c>
      <c r="AI356" s="23" t="e">
        <f t="shared" si="109"/>
        <v>#DIV/0!</v>
      </c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5"/>
    </row>
    <row r="372" spans="1:38" x14ac:dyDescent="0.4">
      <c r="A372" s="9" t="s">
        <v>261</v>
      </c>
    </row>
    <row r="373" spans="1:38" x14ac:dyDescent="0.4">
      <c r="A373" s="2" t="s">
        <v>67</v>
      </c>
    </row>
    <row r="374" spans="1:38" x14ac:dyDescent="0.4">
      <c r="A374" s="4" t="s">
        <v>262</v>
      </c>
      <c r="B374" s="4"/>
      <c r="C374" s="4"/>
    </row>
    <row r="375" spans="1:38" x14ac:dyDescent="0.4">
      <c r="A375" s="33" t="s">
        <v>303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33" t="s">
        <v>263</v>
      </c>
      <c r="B376" s="6"/>
      <c r="C376" s="6"/>
    </row>
    <row r="377" spans="1:38" x14ac:dyDescent="0.4">
      <c r="A377" s="2" t="s">
        <v>36</v>
      </c>
      <c r="D377" s="10">
        <f t="shared" ref="D377:AL377" si="110">D382+D387+D389</f>
        <v>0.243171428</v>
      </c>
      <c r="E377" s="10">
        <f t="shared" si="110"/>
        <v>0.236011943</v>
      </c>
      <c r="F377" s="10">
        <f t="shared" si="110"/>
        <v>0.22879459035999999</v>
      </c>
      <c r="G377" s="10">
        <f t="shared" si="110"/>
        <v>0.22121898267999998</v>
      </c>
      <c r="H377" s="10">
        <f t="shared" si="110"/>
        <v>0.21418650748000001</v>
      </c>
      <c r="I377" s="10">
        <f t="shared" si="110"/>
        <v>0.20710779837599999</v>
      </c>
      <c r="J377" s="10">
        <f t="shared" si="110"/>
        <v>0.21254433088800001</v>
      </c>
      <c r="K377" s="10">
        <f t="shared" si="110"/>
        <v>0.22210389095999999</v>
      </c>
      <c r="L377" s="10">
        <f t="shared" si="110"/>
        <v>0.21725879205599999</v>
      </c>
      <c r="M377" s="10">
        <f t="shared" si="110"/>
        <v>0.20116334644800002</v>
      </c>
      <c r="N377" s="10">
        <f t="shared" si="110"/>
        <v>0.18492208399999999</v>
      </c>
      <c r="O377" s="10">
        <f t="shared" si="110"/>
        <v>0.17441209999999999</v>
      </c>
      <c r="P377" s="10">
        <f t="shared" si="110"/>
        <v>0.17222859200000001</v>
      </c>
      <c r="Q377" s="10">
        <f t="shared" si="110"/>
        <v>0.162403038</v>
      </c>
      <c r="R377" s="10">
        <f t="shared" si="110"/>
        <v>0.16930092699999999</v>
      </c>
      <c r="S377" s="10">
        <f t="shared" si="110"/>
        <v>0.20699040099999999</v>
      </c>
      <c r="T377" s="10">
        <f t="shared" si="110"/>
        <v>0.20695127699999999</v>
      </c>
      <c r="U377" s="10">
        <f t="shared" si="110"/>
        <v>0.20331336999999999</v>
      </c>
      <c r="V377" s="10">
        <f t="shared" si="110"/>
        <v>0.20545729200000001</v>
      </c>
      <c r="W377" s="10">
        <f t="shared" si="110"/>
        <v>0.228262241</v>
      </c>
      <c r="X377" s="10">
        <f t="shared" si="110"/>
        <v>0.23580879399999999</v>
      </c>
      <c r="Y377" s="10">
        <f t="shared" si="110"/>
        <v>0.24407126012978</v>
      </c>
      <c r="Z377" s="10">
        <f t="shared" si="110"/>
        <v>0.25516543653897</v>
      </c>
      <c r="AA377" s="10">
        <f t="shared" si="110"/>
        <v>0.25801230829062005</v>
      </c>
      <c r="AB377" s="10">
        <f t="shared" si="110"/>
        <v>0.26554555099575999</v>
      </c>
      <c r="AC377" s="10">
        <f t="shared" si="110"/>
        <v>0.24441017978741</v>
      </c>
      <c r="AD377" s="10">
        <f t="shared" si="110"/>
        <v>0.24346762812268</v>
      </c>
      <c r="AE377" s="10">
        <f t="shared" si="110"/>
        <v>0.23821709206427999</v>
      </c>
      <c r="AF377" s="10">
        <f t="shared" si="110"/>
        <v>0.23563945611403</v>
      </c>
      <c r="AG377" s="10">
        <f t="shared" si="110"/>
        <v>0.25168078630151003</v>
      </c>
      <c r="AH377" s="10">
        <f t="shared" si="110"/>
        <v>0.25657076396525003</v>
      </c>
      <c r="AI377" s="10">
        <f t="shared" si="110"/>
        <v>0.25901644682109998</v>
      </c>
      <c r="AJ377" s="10">
        <f t="shared" si="110"/>
        <v>0.25680458208649998</v>
      </c>
      <c r="AK377" s="10">
        <f t="shared" si="110"/>
        <v>0.2575959671677</v>
      </c>
      <c r="AL377" s="10">
        <f t="shared" si="110"/>
        <v>0.26282717525819999</v>
      </c>
    </row>
    <row r="378" spans="1:38" x14ac:dyDescent="0.4">
      <c r="A378" s="14" t="s">
        <v>26</v>
      </c>
      <c r="B378" s="14"/>
      <c r="C378" s="14"/>
      <c r="D378" s="14"/>
      <c r="E378" s="15">
        <f t="shared" ref="E378:AL378" si="111">(E377-$D377)/$D377</f>
        <v>-2.9442130841128233E-2</v>
      </c>
      <c r="F378" s="15">
        <f t="shared" si="111"/>
        <v>-5.9122232238567114E-2</v>
      </c>
      <c r="G378" s="15">
        <f t="shared" si="111"/>
        <v>-9.0275594877865392E-2</v>
      </c>
      <c r="H378" s="15">
        <f t="shared" si="111"/>
        <v>-0.11919542011325436</v>
      </c>
      <c r="I378" s="15">
        <f t="shared" si="111"/>
        <v>-0.1483053741988142</v>
      </c>
      <c r="J378" s="15">
        <f t="shared" si="111"/>
        <v>-0.12594858435424405</v>
      </c>
      <c r="K378" s="15">
        <f t="shared" si="111"/>
        <v>-8.6636564226616294E-2</v>
      </c>
      <c r="L378" s="15">
        <f t="shared" si="111"/>
        <v>-0.10656118671968323</v>
      </c>
      <c r="M378" s="15">
        <f t="shared" si="111"/>
        <v>-0.1727508938755748</v>
      </c>
      <c r="N378" s="15">
        <f t="shared" si="111"/>
        <v>-0.23954024730240928</v>
      </c>
      <c r="O378" s="15">
        <f t="shared" si="111"/>
        <v>-0.28276071973389905</v>
      </c>
      <c r="P378" s="15">
        <f t="shared" si="111"/>
        <v>-0.29174001478496059</v>
      </c>
      <c r="Q378" s="15">
        <f t="shared" si="111"/>
        <v>-0.33214588845528348</v>
      </c>
      <c r="R378" s="15">
        <f t="shared" si="111"/>
        <v>-0.30377952544655046</v>
      </c>
      <c r="S378" s="20">
        <f t="shared" si="111"/>
        <v>-0.14878815039076057</v>
      </c>
      <c r="T378" s="15">
        <f t="shared" si="111"/>
        <v>-0.14894904100328762</v>
      </c>
      <c r="U378" s="15">
        <f t="shared" si="111"/>
        <v>-0.16390929776503185</v>
      </c>
      <c r="V378" s="15">
        <f t="shared" si="111"/>
        <v>-0.15509279322075611</v>
      </c>
      <c r="W378" s="15">
        <f t="shared" si="111"/>
        <v>-6.131142594597911E-2</v>
      </c>
      <c r="X378" s="15">
        <f t="shared" si="111"/>
        <v>-3.027754560046424E-2</v>
      </c>
      <c r="Y378" s="15">
        <f t="shared" si="111"/>
        <v>3.7004023753152834E-3</v>
      </c>
      <c r="Z378" s="15">
        <f t="shared" si="111"/>
        <v>4.9323263993704097E-2</v>
      </c>
      <c r="AA378" s="15">
        <f t="shared" si="111"/>
        <v>6.1030526541218717E-2</v>
      </c>
      <c r="AB378" s="15">
        <f t="shared" si="111"/>
        <v>9.2009670625284146E-2</v>
      </c>
      <c r="AC378" s="15">
        <f t="shared" si="111"/>
        <v>5.0941502363098697E-3</v>
      </c>
      <c r="AD378" s="15">
        <f t="shared" si="111"/>
        <v>1.2180712393563011E-3</v>
      </c>
      <c r="AE378" s="15">
        <f t="shared" si="111"/>
        <v>-2.0373840695297497E-2</v>
      </c>
      <c r="AF378" s="15">
        <f t="shared" si="111"/>
        <v>-3.0973918062322643E-2</v>
      </c>
      <c r="AG378" s="15">
        <f t="shared" si="111"/>
        <v>3.4993248884116576E-2</v>
      </c>
      <c r="AH378" s="15">
        <f t="shared" si="111"/>
        <v>5.5102427433415535E-2</v>
      </c>
      <c r="AI378" s="21">
        <f t="shared" si="111"/>
        <v>6.5159870760392063E-2</v>
      </c>
      <c r="AJ378" s="21">
        <f t="shared" si="111"/>
        <v>5.6063963594028744E-2</v>
      </c>
      <c r="AK378" s="21">
        <f t="shared" si="111"/>
        <v>5.9318396434716036E-2</v>
      </c>
      <c r="AL378" s="21">
        <f t="shared" si="111"/>
        <v>8.0830825479217036E-2</v>
      </c>
    </row>
    <row r="379" spans="1:38" x14ac:dyDescent="0.4">
      <c r="A379" s="16" t="s">
        <v>27</v>
      </c>
      <c r="D379" s="10"/>
      <c r="E379" s="17">
        <f t="shared" ref="E379:AL379" si="112">(E377-D377)/D377</f>
        <v>-2.9442130841128233E-2</v>
      </c>
      <c r="F379" s="17">
        <f t="shared" si="112"/>
        <v>-3.0580455159423894E-2</v>
      </c>
      <c r="G379" s="17">
        <f t="shared" si="112"/>
        <v>-3.3110956286510396E-2</v>
      </c>
      <c r="H379" s="17">
        <f t="shared" si="112"/>
        <v>-3.1789655276431052E-2</v>
      </c>
      <c r="I379" s="17">
        <f t="shared" si="112"/>
        <v>-3.3049276480036936E-2</v>
      </c>
      <c r="J379" s="17">
        <f t="shared" si="112"/>
        <v>2.6249772121714633E-2</v>
      </c>
      <c r="K379" s="17">
        <f t="shared" si="112"/>
        <v>4.4976782170856315E-2</v>
      </c>
      <c r="L379" s="17">
        <f t="shared" si="112"/>
        <v>-2.181456111848391E-2</v>
      </c>
      <c r="M379" s="17">
        <f t="shared" si="112"/>
        <v>-7.408420831066416E-2</v>
      </c>
      <c r="N379" s="17">
        <f t="shared" si="112"/>
        <v>-8.0736688540813964E-2</v>
      </c>
      <c r="O379" s="17">
        <f t="shared" si="112"/>
        <v>-5.6834661240352455E-2</v>
      </c>
      <c r="P379" s="17">
        <f t="shared" si="112"/>
        <v>-1.2519246084417153E-2</v>
      </c>
      <c r="Q379" s="17">
        <f t="shared" si="112"/>
        <v>-5.7049493849430144E-2</v>
      </c>
      <c r="R379" s="17">
        <f t="shared" si="112"/>
        <v>4.2473891405898398E-2</v>
      </c>
      <c r="S379" s="17">
        <f t="shared" si="112"/>
        <v>0.22261823764260902</v>
      </c>
      <c r="T379" s="17">
        <f t="shared" si="112"/>
        <v>-1.8901359585269604E-4</v>
      </c>
      <c r="U379" s="17">
        <f t="shared" si="112"/>
        <v>-1.7578567538870493E-2</v>
      </c>
      <c r="V379" s="17">
        <f t="shared" si="112"/>
        <v>1.0544913991637738E-2</v>
      </c>
      <c r="W379" s="17">
        <f t="shared" si="112"/>
        <v>0.11099605556954381</v>
      </c>
      <c r="X379" s="17">
        <f t="shared" si="112"/>
        <v>3.3060890697204637E-2</v>
      </c>
      <c r="Y379" s="17">
        <f t="shared" si="112"/>
        <v>3.5038837990834286E-2</v>
      </c>
      <c r="Z379" s="17">
        <f t="shared" si="112"/>
        <v>4.5454661082549794E-2</v>
      </c>
      <c r="AA379" s="17">
        <f t="shared" si="112"/>
        <v>1.1156964635432752E-2</v>
      </c>
      <c r="AB379" s="17">
        <f t="shared" si="112"/>
        <v>2.9197222237377311E-2</v>
      </c>
      <c r="AC379" s="17">
        <f t="shared" si="112"/>
        <v>-7.9592262529329522E-2</v>
      </c>
      <c r="AD379" s="17">
        <f t="shared" si="112"/>
        <v>-3.8564337440848257E-3</v>
      </c>
      <c r="AE379" s="17">
        <f t="shared" si="112"/>
        <v>-2.1565643444615701E-2</v>
      </c>
      <c r="AF379" s="17">
        <f t="shared" si="112"/>
        <v>-1.0820533186403102E-2</v>
      </c>
      <c r="AG379" s="17">
        <f t="shared" si="112"/>
        <v>6.8075739318110409E-2</v>
      </c>
      <c r="AH379" s="22">
        <f t="shared" si="112"/>
        <v>1.9429284752320634E-2</v>
      </c>
      <c r="AI379" s="23">
        <f t="shared" si="112"/>
        <v>9.5321961787555604E-3</v>
      </c>
      <c r="AJ379" s="23">
        <f t="shared" si="112"/>
        <v>-8.5394760129950831E-3</v>
      </c>
      <c r="AK379" s="23">
        <f t="shared" si="112"/>
        <v>3.0816626197637735E-3</v>
      </c>
      <c r="AL379" s="23">
        <f t="shared" si="112"/>
        <v>2.0307802750244009E-2</v>
      </c>
    </row>
    <row r="380" spans="1:38" hidden="1" x14ac:dyDescent="0.4">
      <c r="A380" s="2" t="s">
        <v>37</v>
      </c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</row>
    <row r="381" spans="1:38" hidden="1" x14ac:dyDescent="0.4">
      <c r="A381" s="2" t="s">
        <v>264</v>
      </c>
      <c r="B381" s="2" t="s">
        <v>265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8"/>
    </row>
    <row r="382" spans="1:38" x14ac:dyDescent="0.4">
      <c r="A382" s="2" t="s">
        <v>266</v>
      </c>
      <c r="B382" s="2" t="s">
        <v>267</v>
      </c>
      <c r="D382" s="2">
        <v>8.0000000000000005E-9</v>
      </c>
      <c r="E382" s="2">
        <v>8.0000000000000005E-9</v>
      </c>
      <c r="F382" s="2">
        <v>1.536E-8</v>
      </c>
      <c r="G382" s="2">
        <v>5.9168000000000017E-7</v>
      </c>
      <c r="H382" s="2">
        <v>2.7648E-7</v>
      </c>
      <c r="I382" s="2">
        <v>2.7376E-8</v>
      </c>
      <c r="J382" s="2">
        <v>1.3888E-8</v>
      </c>
      <c r="K382" s="2">
        <v>1.296E-8</v>
      </c>
      <c r="L382" s="2">
        <v>9.3055999999999996E-8</v>
      </c>
      <c r="M382" s="2">
        <v>3.2448E-8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268</v>
      </c>
      <c r="B383" s="2" t="s">
        <v>269</v>
      </c>
      <c r="AI383" s="28"/>
    </row>
    <row r="384" spans="1:38" hidden="1" x14ac:dyDescent="0.4">
      <c r="A384" s="2" t="s">
        <v>270</v>
      </c>
      <c r="B384" s="2" t="s">
        <v>271</v>
      </c>
      <c r="AI384" s="28"/>
    </row>
    <row r="385" spans="1:38" hidden="1" x14ac:dyDescent="0.4">
      <c r="A385" s="2" t="s">
        <v>272</v>
      </c>
      <c r="B385" s="2" t="s">
        <v>273</v>
      </c>
      <c r="AI385" s="28"/>
    </row>
    <row r="386" spans="1:38" hidden="1" x14ac:dyDescent="0.4">
      <c r="A386" s="2" t="s">
        <v>274</v>
      </c>
      <c r="B386" s="2" t="s">
        <v>275</v>
      </c>
    </row>
    <row r="387" spans="1:38" x14ac:dyDescent="0.4">
      <c r="A387" s="2" t="s">
        <v>276</v>
      </c>
      <c r="B387" s="2" t="s">
        <v>277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1.2977999999999999E-10</v>
      </c>
      <c r="Z387" s="2">
        <v>1.5389699999999999E-9</v>
      </c>
      <c r="AA387" s="2">
        <v>2.2906200000000001E-9</v>
      </c>
      <c r="AB387" s="2">
        <v>2.99576E-9</v>
      </c>
      <c r="AC387" s="2">
        <v>3.7874100000000003E-9</v>
      </c>
      <c r="AD387" s="2">
        <v>4.1226799999999997E-9</v>
      </c>
      <c r="AE387" s="2">
        <v>4.0642799999999999E-9</v>
      </c>
      <c r="AF387" s="2">
        <v>4.1140300000000001E-9</v>
      </c>
      <c r="AG387" s="2">
        <v>5.3015100000000002E-9</v>
      </c>
      <c r="AH387" s="2">
        <v>7.9652500000000008E-9</v>
      </c>
      <c r="AI387" s="2">
        <v>9.8210999999999995E-9</v>
      </c>
      <c r="AJ387" s="2">
        <v>1.10865E-8</v>
      </c>
      <c r="AK387" s="2">
        <v>1.41677E-8</v>
      </c>
      <c r="AL387" s="2">
        <v>1.62582E-8</v>
      </c>
    </row>
    <row r="388" spans="1:38" hidden="1" x14ac:dyDescent="0.4">
      <c r="A388" s="2" t="s">
        <v>278</v>
      </c>
      <c r="B388" s="2" t="s">
        <v>279</v>
      </c>
    </row>
    <row r="389" spans="1:38" x14ac:dyDescent="0.4">
      <c r="A389" s="2" t="s">
        <v>280</v>
      </c>
      <c r="B389" s="2" t="s">
        <v>281</v>
      </c>
      <c r="D389" s="39">
        <v>0.24317142</v>
      </c>
      <c r="E389" s="39">
        <v>0.23601193500000001</v>
      </c>
      <c r="F389" s="39">
        <v>0.228794575</v>
      </c>
      <c r="G389" s="39">
        <v>0.22121839099999999</v>
      </c>
      <c r="H389" s="39">
        <v>0.214186231</v>
      </c>
      <c r="I389" s="39">
        <v>0.207107771</v>
      </c>
      <c r="J389" s="39">
        <v>0.21254431700000001</v>
      </c>
      <c r="K389" s="39">
        <v>0.222103878</v>
      </c>
      <c r="L389" s="39">
        <v>0.217258699</v>
      </c>
      <c r="M389" s="39">
        <v>0.20116331400000001</v>
      </c>
      <c r="N389" s="39">
        <v>0.18492208399999999</v>
      </c>
      <c r="O389" s="39">
        <v>0.17441209999999999</v>
      </c>
      <c r="P389" s="39">
        <v>0.17222859200000001</v>
      </c>
      <c r="Q389" s="39">
        <v>0.162403038</v>
      </c>
      <c r="R389" s="39">
        <v>0.16930092699999999</v>
      </c>
      <c r="S389" s="39">
        <v>0.20699040099999999</v>
      </c>
      <c r="T389" s="39">
        <v>0.20695127699999999</v>
      </c>
      <c r="U389" s="39">
        <v>0.20331336999999999</v>
      </c>
      <c r="V389" s="39">
        <v>0.20545729200000001</v>
      </c>
      <c r="W389" s="39">
        <v>0.228262241</v>
      </c>
      <c r="X389" s="39">
        <v>0.23580879399999999</v>
      </c>
      <c r="Y389" s="39">
        <v>0.24407126000000001</v>
      </c>
      <c r="Z389" s="39">
        <v>0.255165435</v>
      </c>
      <c r="AA389" s="39">
        <v>0.25801230600000002</v>
      </c>
      <c r="AB389" s="39">
        <v>0.26554554800000002</v>
      </c>
      <c r="AC389" s="39">
        <v>0.24441017600000001</v>
      </c>
      <c r="AD389" s="39">
        <v>0.24346762399999999</v>
      </c>
      <c r="AE389" s="39">
        <v>0.23821708799999999</v>
      </c>
      <c r="AF389" s="39">
        <v>0.235639452</v>
      </c>
      <c r="AG389" s="39">
        <v>0.25168078100000002</v>
      </c>
      <c r="AH389" s="39">
        <v>0.25657075600000001</v>
      </c>
      <c r="AI389" s="39">
        <v>0.25901643699999999</v>
      </c>
      <c r="AJ389" s="2">
        <v>0.25680457099999998</v>
      </c>
      <c r="AK389" s="2">
        <v>0.25759595299999999</v>
      </c>
      <c r="AL389" s="2">
        <v>0.26282715899999998</v>
      </c>
    </row>
    <row r="391" spans="1:38" x14ac:dyDescent="0.4">
      <c r="A391" s="9" t="s">
        <v>282</v>
      </c>
    </row>
    <row r="392" spans="1:38" x14ac:dyDescent="0.4">
      <c r="A392" s="6" t="s">
        <v>283</v>
      </c>
    </row>
    <row r="393" spans="1:38" hidden="1" x14ac:dyDescent="0.4">
      <c r="A393" s="2" t="s">
        <v>36</v>
      </c>
      <c r="D393" s="10">
        <f t="shared" ref="D393:AI393" si="113">D397</f>
        <v>0</v>
      </c>
      <c r="E393" s="10">
        <f t="shared" si="113"/>
        <v>0</v>
      </c>
      <c r="F393" s="10">
        <f t="shared" si="113"/>
        <v>0</v>
      </c>
      <c r="G393" s="10">
        <f t="shared" si="113"/>
        <v>0</v>
      </c>
      <c r="H393" s="10">
        <f t="shared" si="113"/>
        <v>0</v>
      </c>
      <c r="I393" s="10">
        <f t="shared" si="113"/>
        <v>0</v>
      </c>
      <c r="J393" s="10">
        <f t="shared" si="113"/>
        <v>0</v>
      </c>
      <c r="K393" s="10">
        <f t="shared" si="113"/>
        <v>0</v>
      </c>
      <c r="L393" s="10">
        <f t="shared" si="113"/>
        <v>0</v>
      </c>
      <c r="M393" s="10">
        <f t="shared" si="113"/>
        <v>0</v>
      </c>
      <c r="N393" s="10">
        <f t="shared" si="113"/>
        <v>0</v>
      </c>
      <c r="O393" s="10">
        <f t="shared" si="113"/>
        <v>0</v>
      </c>
      <c r="P393" s="10">
        <f t="shared" si="113"/>
        <v>0</v>
      </c>
      <c r="Q393" s="10">
        <f t="shared" si="113"/>
        <v>0</v>
      </c>
      <c r="R393" s="10">
        <f t="shared" si="113"/>
        <v>0</v>
      </c>
      <c r="S393" s="10">
        <f t="shared" si="113"/>
        <v>0</v>
      </c>
      <c r="T393" s="10">
        <f t="shared" si="113"/>
        <v>0</v>
      </c>
      <c r="U393" s="10">
        <f t="shared" si="113"/>
        <v>0</v>
      </c>
      <c r="V393" s="10">
        <f t="shared" si="113"/>
        <v>0</v>
      </c>
      <c r="W393" s="10">
        <f t="shared" si="113"/>
        <v>0</v>
      </c>
      <c r="X393" s="10">
        <f t="shared" si="113"/>
        <v>0</v>
      </c>
      <c r="Y393" s="10">
        <f t="shared" si="113"/>
        <v>0</v>
      </c>
      <c r="Z393" s="10">
        <f t="shared" si="113"/>
        <v>0</v>
      </c>
      <c r="AA393" s="10">
        <f t="shared" si="113"/>
        <v>0</v>
      </c>
      <c r="AB393" s="10">
        <f t="shared" si="113"/>
        <v>0</v>
      </c>
      <c r="AC393" s="10">
        <f t="shared" si="113"/>
        <v>0</v>
      </c>
      <c r="AD393" s="10">
        <f t="shared" si="113"/>
        <v>0</v>
      </c>
      <c r="AE393" s="10">
        <f t="shared" si="113"/>
        <v>0</v>
      </c>
      <c r="AF393" s="10">
        <f t="shared" si="113"/>
        <v>0</v>
      </c>
      <c r="AG393" s="10">
        <f t="shared" si="113"/>
        <v>0</v>
      </c>
      <c r="AH393" s="10">
        <f t="shared" si="113"/>
        <v>0</v>
      </c>
      <c r="AI393" s="27">
        <f t="shared" si="113"/>
        <v>0</v>
      </c>
    </row>
    <row r="394" spans="1:38" hidden="1" x14ac:dyDescent="0.4">
      <c r="A394" s="14" t="s">
        <v>26</v>
      </c>
      <c r="B394" s="14"/>
      <c r="C394" s="14"/>
      <c r="D394" s="14"/>
      <c r="E394" s="15" t="e">
        <f t="shared" ref="E394:AI394" si="114">(E393-$D393)/$D393</f>
        <v>#DIV/0!</v>
      </c>
      <c r="F394" s="15" t="e">
        <f t="shared" si="114"/>
        <v>#DIV/0!</v>
      </c>
      <c r="G394" s="15" t="e">
        <f t="shared" si="114"/>
        <v>#DIV/0!</v>
      </c>
      <c r="H394" s="15" t="e">
        <f t="shared" si="114"/>
        <v>#DIV/0!</v>
      </c>
      <c r="I394" s="15" t="e">
        <f t="shared" si="114"/>
        <v>#DIV/0!</v>
      </c>
      <c r="J394" s="15" t="e">
        <f t="shared" si="114"/>
        <v>#DIV/0!</v>
      </c>
      <c r="K394" s="15" t="e">
        <f t="shared" si="114"/>
        <v>#DIV/0!</v>
      </c>
      <c r="L394" s="15" t="e">
        <f t="shared" si="114"/>
        <v>#DIV/0!</v>
      </c>
      <c r="M394" s="15" t="e">
        <f t="shared" si="114"/>
        <v>#DIV/0!</v>
      </c>
      <c r="N394" s="15" t="e">
        <f t="shared" si="114"/>
        <v>#DIV/0!</v>
      </c>
      <c r="O394" s="15" t="e">
        <f t="shared" si="114"/>
        <v>#DIV/0!</v>
      </c>
      <c r="P394" s="15" t="e">
        <f t="shared" si="114"/>
        <v>#DIV/0!</v>
      </c>
      <c r="Q394" s="15" t="e">
        <f t="shared" si="114"/>
        <v>#DIV/0!</v>
      </c>
      <c r="R394" s="15" t="e">
        <f t="shared" si="114"/>
        <v>#DIV/0!</v>
      </c>
      <c r="S394" s="20" t="e">
        <f t="shared" si="114"/>
        <v>#DIV/0!</v>
      </c>
      <c r="T394" s="15" t="e">
        <f t="shared" si="114"/>
        <v>#DIV/0!</v>
      </c>
      <c r="U394" s="15" t="e">
        <f t="shared" si="114"/>
        <v>#DIV/0!</v>
      </c>
      <c r="V394" s="15" t="e">
        <f t="shared" si="114"/>
        <v>#DIV/0!</v>
      </c>
      <c r="W394" s="15" t="e">
        <f t="shared" si="114"/>
        <v>#DIV/0!</v>
      </c>
      <c r="X394" s="15" t="e">
        <f t="shared" si="114"/>
        <v>#DIV/0!</v>
      </c>
      <c r="Y394" s="15" t="e">
        <f t="shared" si="114"/>
        <v>#DIV/0!</v>
      </c>
      <c r="Z394" s="15" t="e">
        <f t="shared" si="114"/>
        <v>#DIV/0!</v>
      </c>
      <c r="AA394" s="15" t="e">
        <f t="shared" si="114"/>
        <v>#DIV/0!</v>
      </c>
      <c r="AB394" s="15" t="e">
        <f t="shared" si="114"/>
        <v>#DIV/0!</v>
      </c>
      <c r="AC394" s="15" t="e">
        <f t="shared" si="114"/>
        <v>#DIV/0!</v>
      </c>
      <c r="AD394" s="15" t="e">
        <f t="shared" si="114"/>
        <v>#DIV/0!</v>
      </c>
      <c r="AE394" s="15" t="e">
        <f t="shared" si="114"/>
        <v>#DIV/0!</v>
      </c>
      <c r="AF394" s="15" t="e">
        <f t="shared" si="114"/>
        <v>#DIV/0!</v>
      </c>
      <c r="AG394" s="15" t="e">
        <f t="shared" si="114"/>
        <v>#DIV/0!</v>
      </c>
      <c r="AH394" s="15" t="e">
        <f t="shared" si="114"/>
        <v>#DIV/0!</v>
      </c>
      <c r="AI394" s="21" t="e">
        <f t="shared" si="114"/>
        <v>#DIV/0!</v>
      </c>
    </row>
    <row r="395" spans="1:38" hidden="1" x14ac:dyDescent="0.4">
      <c r="A395" s="16" t="s">
        <v>27</v>
      </c>
      <c r="D395" s="10"/>
      <c r="E395" s="17" t="e">
        <f t="shared" ref="E395:AI395" si="115">(E393-D393)/D393</f>
        <v>#DIV/0!</v>
      </c>
      <c r="F395" s="17" t="e">
        <f t="shared" si="115"/>
        <v>#DIV/0!</v>
      </c>
      <c r="G395" s="17" t="e">
        <f t="shared" si="115"/>
        <v>#DIV/0!</v>
      </c>
      <c r="H395" s="17" t="e">
        <f t="shared" si="115"/>
        <v>#DIV/0!</v>
      </c>
      <c r="I395" s="17" t="e">
        <f t="shared" si="115"/>
        <v>#DIV/0!</v>
      </c>
      <c r="J395" s="17" t="e">
        <f t="shared" si="115"/>
        <v>#DIV/0!</v>
      </c>
      <c r="K395" s="17" t="e">
        <f t="shared" si="115"/>
        <v>#DIV/0!</v>
      </c>
      <c r="L395" s="17" t="e">
        <f t="shared" si="115"/>
        <v>#DIV/0!</v>
      </c>
      <c r="M395" s="17" t="e">
        <f t="shared" si="115"/>
        <v>#DIV/0!</v>
      </c>
      <c r="N395" s="17" t="e">
        <f t="shared" si="115"/>
        <v>#DIV/0!</v>
      </c>
      <c r="O395" s="17" t="e">
        <f t="shared" si="115"/>
        <v>#DIV/0!</v>
      </c>
      <c r="P395" s="17" t="e">
        <f t="shared" si="115"/>
        <v>#DIV/0!</v>
      </c>
      <c r="Q395" s="17" t="e">
        <f t="shared" si="115"/>
        <v>#DIV/0!</v>
      </c>
      <c r="R395" s="17" t="e">
        <f t="shared" si="115"/>
        <v>#DIV/0!</v>
      </c>
      <c r="S395" s="17" t="e">
        <f t="shared" si="115"/>
        <v>#DIV/0!</v>
      </c>
      <c r="T395" s="17" t="e">
        <f t="shared" si="115"/>
        <v>#DIV/0!</v>
      </c>
      <c r="U395" s="17" t="e">
        <f t="shared" si="115"/>
        <v>#DIV/0!</v>
      </c>
      <c r="V395" s="17" t="e">
        <f t="shared" si="115"/>
        <v>#DIV/0!</v>
      </c>
      <c r="W395" s="17" t="e">
        <f t="shared" si="115"/>
        <v>#DIV/0!</v>
      </c>
      <c r="X395" s="17" t="e">
        <f t="shared" si="115"/>
        <v>#DIV/0!</v>
      </c>
      <c r="Y395" s="17" t="e">
        <f t="shared" si="115"/>
        <v>#DIV/0!</v>
      </c>
      <c r="Z395" s="17" t="e">
        <f t="shared" si="115"/>
        <v>#DIV/0!</v>
      </c>
      <c r="AA395" s="17" t="e">
        <f t="shared" si="115"/>
        <v>#DIV/0!</v>
      </c>
      <c r="AB395" s="17" t="e">
        <f t="shared" si="115"/>
        <v>#DIV/0!</v>
      </c>
      <c r="AC395" s="17" t="e">
        <f t="shared" si="115"/>
        <v>#DIV/0!</v>
      </c>
      <c r="AD395" s="17" t="e">
        <f t="shared" si="115"/>
        <v>#DIV/0!</v>
      </c>
      <c r="AE395" s="17" t="e">
        <f t="shared" si="115"/>
        <v>#DIV/0!</v>
      </c>
      <c r="AF395" s="17" t="e">
        <f t="shared" si="115"/>
        <v>#DIV/0!</v>
      </c>
      <c r="AG395" s="17" t="e">
        <f t="shared" si="115"/>
        <v>#DIV/0!</v>
      </c>
      <c r="AH395" s="22" t="e">
        <f t="shared" si="115"/>
        <v>#DIV/0!</v>
      </c>
      <c r="AI395" s="23" t="e">
        <f t="shared" si="115"/>
        <v>#DIV/0!</v>
      </c>
    </row>
    <row r="396" spans="1:38" hidden="1" x14ac:dyDescent="0.4">
      <c r="A396" s="2" t="s">
        <v>37</v>
      </c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5"/>
    </row>
    <row r="397" spans="1:38" hidden="1" x14ac:dyDescent="0.4">
      <c r="A397" s="2" t="s">
        <v>284</v>
      </c>
      <c r="B397" s="2" t="s">
        <v>285</v>
      </c>
      <c r="AI397" s="28"/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9" s="40" customFormat="1" x14ac:dyDescent="0.4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</row>
    <row r="403" spans="1:39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9" x14ac:dyDescent="0.4">
      <c r="A404" s="2" t="s">
        <v>286</v>
      </c>
    </row>
    <row r="405" spans="1:39" x14ac:dyDescent="0.4">
      <c r="A405" s="2" t="s">
        <v>287</v>
      </c>
      <c r="D405" s="10">
        <f t="shared" ref="D405:AK405" si="116">D23+D83+D132+D195+D377</f>
        <v>6.9913054864428874</v>
      </c>
      <c r="E405" s="10">
        <f t="shared" si="116"/>
        <v>7.3937756978926581</v>
      </c>
      <c r="F405" s="10">
        <f t="shared" si="116"/>
        <v>3.2655130162005261</v>
      </c>
      <c r="G405" s="10">
        <f t="shared" si="116"/>
        <v>3.6023272877153132</v>
      </c>
      <c r="H405" s="10">
        <f t="shared" si="116"/>
        <v>3.2122621162144611</v>
      </c>
      <c r="I405" s="10">
        <f t="shared" si="116"/>
        <v>2.9851323384974289</v>
      </c>
      <c r="J405" s="10">
        <f t="shared" si="116"/>
        <v>3.2603442368362821</v>
      </c>
      <c r="K405" s="10">
        <f t="shared" si="116"/>
        <v>3.2659078645866551</v>
      </c>
      <c r="L405" s="10">
        <f t="shared" si="116"/>
        <v>3.0627834077918079</v>
      </c>
      <c r="M405" s="10">
        <f t="shared" si="116"/>
        <v>3.0901734726548233</v>
      </c>
      <c r="N405" s="10">
        <f t="shared" si="116"/>
        <v>2.9491706121266148</v>
      </c>
      <c r="O405" s="10">
        <f t="shared" si="116"/>
        <v>3.0013057510666283</v>
      </c>
      <c r="P405" s="10">
        <f t="shared" si="116"/>
        <v>3.0881352282229275</v>
      </c>
      <c r="Q405" s="10">
        <f t="shared" si="116"/>
        <v>3.2068508344067017</v>
      </c>
      <c r="R405" s="10">
        <f t="shared" si="116"/>
        <v>3.2266498434043602</v>
      </c>
      <c r="S405" s="10">
        <f t="shared" si="116"/>
        <v>3.3982179055136452</v>
      </c>
      <c r="T405" s="10">
        <f t="shared" si="116"/>
        <v>3.5859909477405063</v>
      </c>
      <c r="U405" s="10">
        <f t="shared" si="116"/>
        <v>3.4509536310227364</v>
      </c>
      <c r="V405" s="10">
        <f t="shared" si="116"/>
        <v>3.5083007348453159</v>
      </c>
      <c r="W405" s="10">
        <f t="shared" si="116"/>
        <v>3.4832819421655885</v>
      </c>
      <c r="X405" s="10">
        <f t="shared" si="116"/>
        <v>3.6218853154748225</v>
      </c>
      <c r="Y405" s="10">
        <f t="shared" si="116"/>
        <v>3.5630782240805479</v>
      </c>
      <c r="Z405" s="10">
        <f t="shared" si="116"/>
        <v>3.5605258767615711</v>
      </c>
      <c r="AA405" s="10">
        <f t="shared" si="116"/>
        <v>3.5120427862566985</v>
      </c>
      <c r="AB405" s="10">
        <f t="shared" si="116"/>
        <v>3.2624347307821755</v>
      </c>
      <c r="AC405" s="10">
        <f t="shared" si="116"/>
        <v>3.0879287640301833</v>
      </c>
      <c r="AD405" s="10">
        <f t="shared" si="116"/>
        <v>3.0854093194757719</v>
      </c>
      <c r="AE405" s="10">
        <f t="shared" si="116"/>
        <v>3.1553398505273327</v>
      </c>
      <c r="AF405" s="10">
        <f t="shared" si="116"/>
        <v>3.1236759870872364</v>
      </c>
      <c r="AG405" s="10">
        <f t="shared" si="116"/>
        <v>2.9133286732258505</v>
      </c>
      <c r="AH405" s="10">
        <f t="shared" si="116"/>
        <v>2.7341640018012288</v>
      </c>
      <c r="AI405" s="10">
        <f t="shared" si="116"/>
        <v>2.877456920469061</v>
      </c>
      <c r="AJ405" s="10">
        <f t="shared" si="116"/>
        <v>2.6567950315024236</v>
      </c>
      <c r="AK405" s="10">
        <f t="shared" si="116"/>
        <v>2.3036396625271514</v>
      </c>
      <c r="AL405" s="10">
        <f>AL23+AL83+AL132+AL195+AL377</f>
        <v>2.2278150569406803</v>
      </c>
    </row>
    <row r="406" spans="1:39" x14ac:dyDescent="0.4">
      <c r="A406" s="2" t="s">
        <v>21</v>
      </c>
      <c r="D406" s="10">
        <f t="shared" ref="D406:AL406" si="117">D8</f>
        <v>6.9913054864428865</v>
      </c>
      <c r="E406" s="10">
        <f t="shared" si="117"/>
        <v>7.3937756978926572</v>
      </c>
      <c r="F406" s="10">
        <f t="shared" si="117"/>
        <v>3.2655130162005257</v>
      </c>
      <c r="G406" s="10">
        <f t="shared" si="117"/>
        <v>3.6023272877153132</v>
      </c>
      <c r="H406" s="10">
        <f t="shared" si="117"/>
        <v>3.2122621162144611</v>
      </c>
      <c r="I406" s="10">
        <f t="shared" si="117"/>
        <v>2.9851323384974293</v>
      </c>
      <c r="J406" s="10">
        <f t="shared" si="117"/>
        <v>3.2603442368362816</v>
      </c>
      <c r="K406" s="10">
        <f t="shared" si="117"/>
        <v>3.2659078645866542</v>
      </c>
      <c r="L406" s="10">
        <f t="shared" si="117"/>
        <v>3.062783407791807</v>
      </c>
      <c r="M406" s="10">
        <f t="shared" si="117"/>
        <v>3.0901734726548229</v>
      </c>
      <c r="N406" s="10">
        <f t="shared" si="117"/>
        <v>2.9491706121266148</v>
      </c>
      <c r="O406" s="10">
        <f t="shared" si="117"/>
        <v>3.0013057510666279</v>
      </c>
      <c r="P406" s="10">
        <f t="shared" si="117"/>
        <v>3.0881352282229275</v>
      </c>
      <c r="Q406" s="10">
        <f t="shared" si="117"/>
        <v>3.2068508344067017</v>
      </c>
      <c r="R406" s="10">
        <f t="shared" si="117"/>
        <v>3.2266498434043607</v>
      </c>
      <c r="S406" s="10">
        <f t="shared" si="117"/>
        <v>3.3982179055136457</v>
      </c>
      <c r="T406" s="10">
        <f t="shared" si="117"/>
        <v>3.5859909477405059</v>
      </c>
      <c r="U406" s="10">
        <f t="shared" si="117"/>
        <v>3.450953631022736</v>
      </c>
      <c r="V406" s="10">
        <f t="shared" si="117"/>
        <v>3.5083007348453159</v>
      </c>
      <c r="W406" s="10">
        <f t="shared" si="117"/>
        <v>3.4832819421655885</v>
      </c>
      <c r="X406" s="10">
        <f t="shared" si="117"/>
        <v>3.6218853154748221</v>
      </c>
      <c r="Y406" s="10">
        <f t="shared" si="117"/>
        <v>3.5630782240805479</v>
      </c>
      <c r="Z406" s="10">
        <f t="shared" si="117"/>
        <v>3.5605258767615706</v>
      </c>
      <c r="AA406" s="10">
        <f t="shared" si="117"/>
        <v>3.5120427862566981</v>
      </c>
      <c r="AB406" s="10">
        <f t="shared" si="117"/>
        <v>3.2624347307821751</v>
      </c>
      <c r="AC406" s="10">
        <f t="shared" si="117"/>
        <v>3.0879287640301833</v>
      </c>
      <c r="AD406" s="10">
        <f t="shared" si="117"/>
        <v>3.0854093194757723</v>
      </c>
      <c r="AE406" s="10">
        <f t="shared" si="117"/>
        <v>3.1553398505273327</v>
      </c>
      <c r="AF406" s="10">
        <f t="shared" si="117"/>
        <v>3.1236759870872364</v>
      </c>
      <c r="AG406" s="10">
        <f t="shared" si="117"/>
        <v>2.9133286732258505</v>
      </c>
      <c r="AH406" s="10">
        <f t="shared" si="117"/>
        <v>2.7341640018012283</v>
      </c>
      <c r="AI406" s="10">
        <f t="shared" si="117"/>
        <v>2.877456920469061</v>
      </c>
      <c r="AJ406" s="10">
        <f t="shared" si="117"/>
        <v>2.6567950315024231</v>
      </c>
      <c r="AK406" s="10">
        <f t="shared" si="117"/>
        <v>2.3036396625271514</v>
      </c>
      <c r="AL406" s="10">
        <f t="shared" si="117"/>
        <v>2.2278150569406803</v>
      </c>
    </row>
    <row r="407" spans="1:39" hidden="1" x14ac:dyDescent="0.4">
      <c r="A407" s="2" t="s">
        <v>288</v>
      </c>
      <c r="D407" s="39">
        <f t="shared" ref="D407:AL407" si="118">D405-D406</f>
        <v>0</v>
      </c>
      <c r="E407" s="39">
        <f t="shared" si="118"/>
        <v>0</v>
      </c>
      <c r="F407" s="39">
        <f t="shared" si="118"/>
        <v>0</v>
      </c>
      <c r="G407" s="39">
        <f t="shared" si="118"/>
        <v>0</v>
      </c>
      <c r="H407" s="39">
        <f t="shared" si="118"/>
        <v>0</v>
      </c>
      <c r="I407" s="39">
        <f t="shared" si="118"/>
        <v>0</v>
      </c>
      <c r="J407" s="39">
        <f t="shared" si="118"/>
        <v>0</v>
      </c>
      <c r="K407" s="39">
        <f t="shared" si="118"/>
        <v>0</v>
      </c>
      <c r="L407" s="39">
        <f t="shared" si="118"/>
        <v>0</v>
      </c>
      <c r="M407" s="39">
        <f t="shared" si="118"/>
        <v>0</v>
      </c>
      <c r="N407" s="39">
        <f t="shared" si="118"/>
        <v>0</v>
      </c>
      <c r="O407" s="39">
        <f t="shared" si="118"/>
        <v>0</v>
      </c>
      <c r="P407" s="39">
        <f t="shared" si="118"/>
        <v>0</v>
      </c>
      <c r="Q407" s="39">
        <f t="shared" si="118"/>
        <v>0</v>
      </c>
      <c r="R407" s="39">
        <f t="shared" si="118"/>
        <v>0</v>
      </c>
      <c r="S407" s="39">
        <f t="shared" si="118"/>
        <v>0</v>
      </c>
      <c r="T407" s="39">
        <f t="shared" si="118"/>
        <v>0</v>
      </c>
      <c r="U407" s="39">
        <f t="shared" si="118"/>
        <v>0</v>
      </c>
      <c r="V407" s="39">
        <f t="shared" si="118"/>
        <v>0</v>
      </c>
      <c r="W407" s="39">
        <f t="shared" si="118"/>
        <v>0</v>
      </c>
      <c r="X407" s="39">
        <f t="shared" si="118"/>
        <v>0</v>
      </c>
      <c r="Y407" s="39">
        <f t="shared" si="118"/>
        <v>0</v>
      </c>
      <c r="Z407" s="39">
        <f t="shared" si="118"/>
        <v>0</v>
      </c>
      <c r="AA407" s="39">
        <f t="shared" si="118"/>
        <v>0</v>
      </c>
      <c r="AB407" s="39">
        <f t="shared" si="118"/>
        <v>0</v>
      </c>
      <c r="AC407" s="39">
        <f t="shared" si="118"/>
        <v>0</v>
      </c>
      <c r="AD407" s="39">
        <f t="shared" si="118"/>
        <v>0</v>
      </c>
      <c r="AE407" s="39">
        <f t="shared" si="118"/>
        <v>0</v>
      </c>
      <c r="AF407" s="39">
        <f t="shared" si="118"/>
        <v>0</v>
      </c>
      <c r="AG407" s="39">
        <f t="shared" si="118"/>
        <v>0</v>
      </c>
      <c r="AH407" s="39">
        <f t="shared" si="118"/>
        <v>0</v>
      </c>
      <c r="AI407" s="39">
        <f t="shared" si="118"/>
        <v>0</v>
      </c>
      <c r="AJ407" s="39">
        <f t="shared" si="118"/>
        <v>0</v>
      </c>
      <c r="AK407" s="39">
        <f t="shared" si="118"/>
        <v>0</v>
      </c>
      <c r="AL407" s="39">
        <f t="shared" si="118"/>
        <v>0</v>
      </c>
      <c r="AM407" s="39"/>
    </row>
    <row r="408" spans="1:39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9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9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9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9" x14ac:dyDescent="0.4">
      <c r="F412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BF36-04F9-4FBB-AB58-E79C5A43FFC3}">
  <dimension ref="A1:AR5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7" sqref="C57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309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310</v>
      </c>
    </row>
    <row r="6" spans="1:44" x14ac:dyDescent="0.4">
      <c r="C6" s="2" t="str">
        <f>'[1]SO2 analize LT'!A16</f>
        <v>ENERGIJOS GAMYBA</v>
      </c>
      <c r="D6" s="10">
        <f>'Benzo_b analizė LT'!D23</f>
        <v>6.6802020075200002</v>
      </c>
      <c r="E6" s="10">
        <f>'Benzo_b analizė LT'!E23</f>
        <v>7.0943356</v>
      </c>
      <c r="F6" s="10">
        <f>'Benzo_b analizė LT'!F23</f>
        <v>2.9911996300000001</v>
      </c>
      <c r="G6" s="10">
        <f>'Benzo_b analizė LT'!G23</f>
        <v>3.34397002</v>
      </c>
      <c r="H6" s="10">
        <f>'Benzo_b analizė LT'!H23</f>
        <v>2.9658254199999998</v>
      </c>
      <c r="I6" s="10">
        <f>'Benzo_b analizė LT'!I23</f>
        <v>2.7446959099999999</v>
      </c>
      <c r="J6" s="10">
        <f>'Benzo_b analizė LT'!J23</f>
        <v>3.01715131</v>
      </c>
      <c r="K6" s="10">
        <f>'Benzo_b analizė LT'!K23</f>
        <v>3.0115684000000003</v>
      </c>
      <c r="L6" s="10">
        <f>'Benzo_b analizė LT'!L23</f>
        <v>2.8130315900000005</v>
      </c>
      <c r="M6" s="10">
        <f>'Benzo_b analizė LT'!M23</f>
        <v>2.8608761899999999</v>
      </c>
      <c r="N6" s="10">
        <f>'Benzo_b analizė LT'!N23</f>
        <v>2.7395147999999998</v>
      </c>
      <c r="O6" s="10">
        <f>'Benzo_b analizė LT'!O23</f>
        <v>2.8017753999999999</v>
      </c>
      <c r="P6" s="10">
        <f>'Benzo_b analizė LT'!P23</f>
        <v>2.8904160999999999</v>
      </c>
      <c r="Q6" s="10">
        <f>'Benzo_b analizė LT'!Q23</f>
        <v>3.0190982000000002</v>
      </c>
      <c r="R6" s="10">
        <f>'Benzo_b analizė LT'!R23</f>
        <v>3.0295516349999998</v>
      </c>
      <c r="S6" s="10">
        <f>'Benzo_b analizė LT'!S23</f>
        <v>3.15498491</v>
      </c>
      <c r="T6" s="10">
        <f>'Benzo_b analizė LT'!T23</f>
        <v>3.3416062000000002</v>
      </c>
      <c r="U6" s="10">
        <f>'Benzo_b analizė LT'!U23</f>
        <v>3.2031862899999997</v>
      </c>
      <c r="V6" s="10">
        <f>'Benzo_b analizė LT'!V23</f>
        <v>3.2577536999999999</v>
      </c>
      <c r="W6" s="10">
        <f>'Benzo_b analizė LT'!W23</f>
        <v>3.2179650999999998</v>
      </c>
      <c r="X6" s="10">
        <f>'Benzo_b analizė LT'!X23</f>
        <v>3.3426844049999995</v>
      </c>
      <c r="Y6" s="10">
        <f>'Benzo_b analizė LT'!Y23</f>
        <v>3.2742707000000002</v>
      </c>
      <c r="Z6" s="10">
        <f>'Benzo_b analizė LT'!Z23</f>
        <v>3.2598224</v>
      </c>
      <c r="AA6" s="10">
        <f>'Benzo_b analizė LT'!AA23</f>
        <v>3.2082597000000002</v>
      </c>
      <c r="AB6" s="10">
        <f>'Benzo_b analizė LT'!AB23</f>
        <v>2.9438609000000002</v>
      </c>
      <c r="AC6" s="10">
        <f>'Benzo_b analizė LT'!AC23</f>
        <v>2.7879671999999998</v>
      </c>
      <c r="AD6" s="10">
        <f>'Benzo_b analizė LT'!AD23</f>
        <v>2.7811909999999993</v>
      </c>
      <c r="AE6" s="10">
        <f>'Benzo_b analizė LT'!AE23</f>
        <v>2.8515383000000001</v>
      </c>
      <c r="AF6" s="10">
        <f>'Benzo_b analizė LT'!AF23</f>
        <v>2.8199222000000002</v>
      </c>
      <c r="AG6" s="10">
        <f>'Benzo_b analizė LT'!AG23</f>
        <v>2.5898686</v>
      </c>
      <c r="AH6" s="10">
        <f>'Benzo_b analizė LT'!AH23</f>
        <v>2.4124719999999997</v>
      </c>
      <c r="AI6" s="10">
        <f>'Benzo_b analizė LT'!AI23</f>
        <v>2.5529169999999999</v>
      </c>
      <c r="AJ6" s="10">
        <f>'Benzo_b analizė LT'!AJ23</f>
        <v>2.3397422000000003</v>
      </c>
      <c r="AK6" s="10">
        <f>'Benzo_b analizė LT'!AK23</f>
        <v>1.9856142999999999</v>
      </c>
      <c r="AL6" s="10">
        <f>'Benzo_b analizė LT'!AL23</f>
        <v>1.9011138999999999</v>
      </c>
    </row>
    <row r="7" spans="1:44" x14ac:dyDescent="0.4">
      <c r="C7" s="2" t="str">
        <f>'[1]SO2 analize LT'!A77</f>
        <v>DEGALŲ / KURO GAMYBA IR PASKIRSTYMAS</v>
      </c>
      <c r="D7" s="10">
        <f>'Benzo_b analizė LT'!D83</f>
        <v>7.2100000000000004E-5</v>
      </c>
      <c r="E7" s="10">
        <f>'Benzo_b analizė LT'!E83</f>
        <v>6.5099999999999997E-5</v>
      </c>
      <c r="F7" s="10">
        <f>'Benzo_b analizė LT'!F83</f>
        <v>3.3699999999999999E-5</v>
      </c>
      <c r="G7" s="10">
        <f>'Benzo_b analizė LT'!G83</f>
        <v>5.7000000000000003E-5</v>
      </c>
      <c r="H7" s="10">
        <f>'Benzo_b analizė LT'!H83</f>
        <v>4.6499999999999999E-5</v>
      </c>
      <c r="I7" s="10">
        <f>'Benzo_b analizė LT'!I83</f>
        <v>5.1199999999999998E-5</v>
      </c>
      <c r="J7" s="10">
        <f>'Benzo_b analizė LT'!J83</f>
        <v>7.4499999999999995E-5</v>
      </c>
      <c r="K7" s="10">
        <f>'Benzo_b analizė LT'!K83</f>
        <v>9.7700000000000003E-5</v>
      </c>
      <c r="L7" s="10">
        <f>'Benzo_b analizė LT'!L83</f>
        <v>1.18E-4</v>
      </c>
      <c r="M7" s="10">
        <f>'Benzo_b analizė LT'!M83</f>
        <v>7.6799999999999997E-5</v>
      </c>
      <c r="N7" s="10">
        <f>'Benzo_b analizė LT'!N83</f>
        <v>1.01E-4</v>
      </c>
      <c r="O7" s="10">
        <f>'Benzo_b analizė LT'!O83</f>
        <v>1.26E-4</v>
      </c>
      <c r="P7" s="10">
        <f>'Benzo_b analizė LT'!P83</f>
        <v>1.12E-4</v>
      </c>
      <c r="Q7" s="10">
        <f>'Benzo_b analizė LT'!Q83</f>
        <v>1.16E-4</v>
      </c>
      <c r="R7" s="10">
        <f>'Benzo_b analizė LT'!R83</f>
        <v>1.4100000000000001E-4</v>
      </c>
      <c r="S7" s="10">
        <f>'Benzo_b analizė LT'!S83</f>
        <v>1.45E-4</v>
      </c>
      <c r="T7" s="10">
        <f>'Benzo_b analizė LT'!T83</f>
        <v>1.2300000000000001E-4</v>
      </c>
      <c r="U7" s="10">
        <f>'Benzo_b analizė LT'!U83</f>
        <v>1.18E-4</v>
      </c>
      <c r="V7" s="10">
        <f>'Benzo_b analizė LT'!V83</f>
        <v>1.5100000000000001E-4</v>
      </c>
      <c r="W7" s="10">
        <f>'Benzo_b analizė LT'!W83</f>
        <v>1.4300000000000001E-4</v>
      </c>
      <c r="X7" s="10">
        <f>'Benzo_b analizė LT'!X83</f>
        <v>1.4200000000000001E-4</v>
      </c>
      <c r="Y7" s="10">
        <f>'Benzo_b analizė LT'!Y83</f>
        <v>1.4300000000000001E-4</v>
      </c>
      <c r="Z7" s="10">
        <f>'Benzo_b analizė LT'!Z83</f>
        <v>1.26E-4</v>
      </c>
      <c r="AA7" s="10">
        <f>'Benzo_b analizė LT'!AA83</f>
        <v>1.37E-4</v>
      </c>
      <c r="AB7" s="10">
        <f>'Benzo_b analizė LT'!AB83</f>
        <v>1.2999999999999999E-4</v>
      </c>
      <c r="AC7" s="10">
        <f>'Benzo_b analizė LT'!AC83</f>
        <v>1.3799999999999999E-4</v>
      </c>
      <c r="AD7" s="10">
        <f>'Benzo_b analizė LT'!AD83</f>
        <v>1.5200000000000001E-4</v>
      </c>
      <c r="AE7" s="10">
        <f>'Benzo_b analizė LT'!AE83</f>
        <v>1.4300000000000001E-4</v>
      </c>
      <c r="AF7" s="10">
        <f>'Benzo_b analizė LT'!AF83</f>
        <v>1.46E-4</v>
      </c>
      <c r="AG7" s="10">
        <f>'Benzo_b analizė LT'!AG83</f>
        <v>1.46E-4</v>
      </c>
      <c r="AH7" s="10">
        <f>'Benzo_b analizė LT'!AH83</f>
        <v>1.2300000000000001E-4</v>
      </c>
      <c r="AI7" s="10">
        <f>'Benzo_b analizė LT'!AI83</f>
        <v>1.3300000000000001E-4</v>
      </c>
      <c r="AJ7" s="10">
        <f>'Benzo_b analizė LT'!AJ83</f>
        <v>1.26E-4</v>
      </c>
      <c r="AK7" s="10">
        <f>'Benzo_b analizė LT'!AK83</f>
        <v>1.3799999999999999E-4</v>
      </c>
      <c r="AL7" s="10">
        <f>'Benzo_b analizė LT'!AL83</f>
        <v>1.3100000000000001E-4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'Benzo_b analizė LT'!D195</f>
        <v>3.587999012728698E-2</v>
      </c>
      <c r="E9" s="10">
        <f>'Benzo_b analizė LT'!E195</f>
        <v>2.8744243148058485E-2</v>
      </c>
      <c r="F9" s="10">
        <f>'Benzo_b analizė LT'!F195</f>
        <v>2.2785767645126034E-2</v>
      </c>
      <c r="G9" s="10">
        <f>'Benzo_b analizė LT'!G195</f>
        <v>2.0405536643813373E-2</v>
      </c>
      <c r="H9" s="10">
        <f>'Benzo_b analizė LT'!H195</f>
        <v>1.9954396782261581E-2</v>
      </c>
      <c r="I9" s="10">
        <f>'Benzo_b analizė LT'!I195</f>
        <v>1.7047101339528772E-2</v>
      </c>
      <c r="J9" s="10">
        <f>'Benzo_b analizė LT'!J195</f>
        <v>1.285217310758169E-2</v>
      </c>
      <c r="K9" s="10">
        <f>'Benzo_b analizė LT'!K195</f>
        <v>1.1937820868654381E-2</v>
      </c>
      <c r="L9" s="10">
        <f>'Benzo_b analizė LT'!L195</f>
        <v>1.0825246966507199E-2</v>
      </c>
      <c r="M9" s="10">
        <f>'Benzo_b analizė LT'!M195</f>
        <v>8.5183422462234513E-3</v>
      </c>
      <c r="N9" s="10">
        <f>'Benzo_b analizė LT'!N195</f>
        <v>7.5704118896150717E-3</v>
      </c>
      <c r="O9" s="10">
        <f>'Benzo_b analizė LT'!O195</f>
        <v>6.5514034796282841E-3</v>
      </c>
      <c r="P9" s="10">
        <f>'Benzo_b analizė LT'!P195</f>
        <v>6.8221254933271986E-3</v>
      </c>
      <c r="Q9" s="10">
        <f>'Benzo_b analizė LT'!Q195</f>
        <v>7.0348477866019428E-3</v>
      </c>
      <c r="R9" s="10">
        <f>'Benzo_b analizė LT'!R195</f>
        <v>7.2358739780604107E-3</v>
      </c>
      <c r="S9" s="10">
        <f>'Benzo_b analizė LT'!S195</f>
        <v>1.6623694513645346E-2</v>
      </c>
      <c r="T9" s="10">
        <f>'Benzo_b analizė LT'!T195</f>
        <v>1.6255670740506413E-2</v>
      </c>
      <c r="U9" s="10">
        <f>'Benzo_b analizė LT'!U195</f>
        <v>1.6534971022736614E-2</v>
      </c>
      <c r="V9" s="10">
        <f>'Benzo_b analizė LT'!V195</f>
        <v>1.6668742845316272E-2</v>
      </c>
      <c r="W9" s="10">
        <f>'Benzo_b analizė LT'!W195</f>
        <v>1.4874001165588778E-2</v>
      </c>
      <c r="X9" s="10">
        <f>'Benzo_b analizė LT'!X195</f>
        <v>1.5342616474823274E-2</v>
      </c>
      <c r="Y9" s="10">
        <f>'Benzo_b analizė LT'!Y195</f>
        <v>1.5524563950767905E-2</v>
      </c>
      <c r="Z9" s="10">
        <f>'Benzo_b analizė LT'!Z195</f>
        <v>1.4973740222600966E-2</v>
      </c>
      <c r="AA9" s="10">
        <f>'Benzo_b analizė LT'!AA195</f>
        <v>1.394167796607838E-2</v>
      </c>
      <c r="AB9" s="10">
        <f>'Benzo_b analizė LT'!AB195</f>
        <v>1.6058079786415255E-2</v>
      </c>
      <c r="AC9" s="10">
        <f>'Benzo_b analizė LT'!AC195</f>
        <v>1.4675884242773331E-2</v>
      </c>
      <c r="AD9" s="10">
        <f>'Benzo_b analizė LT'!AD195</f>
        <v>1.5343791353092627E-2</v>
      </c>
      <c r="AE9" s="10">
        <f>'Benzo_b analizė LT'!AE195</f>
        <v>1.6364258463052648E-2</v>
      </c>
      <c r="AF9" s="10">
        <f>'Benzo_b analizė LT'!AF195</f>
        <v>1.5340330973206405E-2</v>
      </c>
      <c r="AG9" s="10">
        <f>'Benzo_b analizė LT'!AG195</f>
        <v>1.6439686924340568E-2</v>
      </c>
      <c r="AH9" s="10">
        <f>'Benzo_b analizė LT'!AH195</f>
        <v>1.5868437835978747E-2</v>
      </c>
      <c r="AI9" s="10">
        <f>'Benzo_b analizė LT'!AI195</f>
        <v>1.5503573647961079E-2</v>
      </c>
      <c r="AJ9" s="10">
        <f>'Benzo_b analizė LT'!AJ195</f>
        <v>1.3672549415922977E-2</v>
      </c>
      <c r="AK9" s="10">
        <f>'Benzo_b analizė LT'!AK195</f>
        <v>1.3353395359451401E-2</v>
      </c>
      <c r="AL9" s="10">
        <f>'Benzo_b analizė LT'!AL195</f>
        <v>1.4413981682480511E-2</v>
      </c>
    </row>
    <row r="10" spans="1:44" x14ac:dyDescent="0.4">
      <c r="C10" s="2" t="str">
        <f>'[1]SO2 analize LT'!A124</f>
        <v>KELIŲ TRANSPORTAS</v>
      </c>
      <c r="D10" s="10">
        <f>'Benzo_b analizė LT'!D132</f>
        <v>3.1979960795599997E-2</v>
      </c>
      <c r="E10" s="10">
        <f>'Benzo_b analizė LT'!E132</f>
        <v>3.4618811744599999E-2</v>
      </c>
      <c r="F10" s="10">
        <f>'Benzo_b analizė LT'!F132</f>
        <v>2.26993281954E-2</v>
      </c>
      <c r="G10" s="10">
        <f>'Benzo_b analizė LT'!G132</f>
        <v>1.66757483915E-2</v>
      </c>
      <c r="H10" s="10">
        <f>'Benzo_b analizė LT'!H132</f>
        <v>1.2249291952200002E-2</v>
      </c>
      <c r="I10" s="10">
        <f>'Benzo_b analizė LT'!I132</f>
        <v>1.6230328781899998E-2</v>
      </c>
      <c r="J10" s="10">
        <f>'Benzo_b analizė LT'!J132</f>
        <v>1.77219228407E-2</v>
      </c>
      <c r="K10" s="10">
        <f>'Benzo_b analizė LT'!K132</f>
        <v>2.0200052758000003E-2</v>
      </c>
      <c r="L10" s="10">
        <f>'Benzo_b analizė LT'!L132</f>
        <v>2.1549778769299997E-2</v>
      </c>
      <c r="M10" s="10">
        <f>'Benzo_b analizė LT'!M132</f>
        <v>1.9538793960600001E-2</v>
      </c>
      <c r="N10" s="10">
        <f>'Benzo_b analizė LT'!N132</f>
        <v>1.7062316237E-2</v>
      </c>
      <c r="O10" s="10">
        <f>'Benzo_b analizė LT'!O132</f>
        <v>1.8440847587E-2</v>
      </c>
      <c r="P10" s="10">
        <f>'Benzo_b analizė LT'!P132</f>
        <v>1.8556410729600001E-2</v>
      </c>
      <c r="Q10" s="10">
        <f>'Benzo_b analizė LT'!Q132</f>
        <v>1.8198748620100003E-2</v>
      </c>
      <c r="R10" s="10">
        <f>'Benzo_b analizė LT'!R132</f>
        <v>2.04204074263E-2</v>
      </c>
      <c r="S10" s="10">
        <f>'Benzo_b analizė LT'!S132</f>
        <v>1.9473900000000002E-2</v>
      </c>
      <c r="T10" s="10">
        <f>'Benzo_b analizė LT'!T132</f>
        <v>2.1054799999999999E-2</v>
      </c>
      <c r="U10" s="10">
        <f>'Benzo_b analizė LT'!U132</f>
        <v>2.7800999999999999E-2</v>
      </c>
      <c r="V10" s="10">
        <f>'Benzo_b analizė LT'!V132</f>
        <v>2.827E-2</v>
      </c>
      <c r="W10" s="10">
        <f>'Benzo_b analizė LT'!W132</f>
        <v>2.2037600000000001E-2</v>
      </c>
      <c r="X10" s="10">
        <f>'Benzo_b analizė LT'!X132</f>
        <v>2.7907499999999998E-2</v>
      </c>
      <c r="Y10" s="10">
        <f>'Benzo_b analizė LT'!Y132</f>
        <v>2.9068699999999999E-2</v>
      </c>
      <c r="Z10" s="10">
        <f>'Benzo_b analizė LT'!Z132</f>
        <v>3.0438299999999998E-2</v>
      </c>
      <c r="AA10" s="10">
        <f>'Benzo_b analizė LT'!AA132</f>
        <v>3.1692100000000001E-2</v>
      </c>
      <c r="AB10" s="10">
        <f>'Benzo_b analizė LT'!AB132</f>
        <v>3.6840199999999997E-2</v>
      </c>
      <c r="AC10" s="10">
        <f>'Benzo_b analizė LT'!AC132</f>
        <v>4.0737500000000003E-2</v>
      </c>
      <c r="AD10" s="10">
        <f>'Benzo_b analizė LT'!AD132</f>
        <v>4.5254900000000001E-2</v>
      </c>
      <c r="AE10" s="10">
        <f>'Benzo_b analizė LT'!AE132</f>
        <v>4.9077200000000008E-2</v>
      </c>
      <c r="AF10" s="10">
        <f>'Benzo_b analizė LT'!AF132</f>
        <v>5.2628000000000001E-2</v>
      </c>
      <c r="AG10" s="10">
        <f>'Benzo_b analizė LT'!AG132</f>
        <v>5.5193599999999995E-2</v>
      </c>
      <c r="AH10" s="10">
        <f>'Benzo_b analizė LT'!AH132</f>
        <v>4.9129800000000001E-2</v>
      </c>
      <c r="AI10" s="10">
        <f>'Benzo_b analizė LT'!AI132</f>
        <v>4.9886899999999998E-2</v>
      </c>
      <c r="AJ10" s="10">
        <f>'Benzo_b analizė LT'!AJ132</f>
        <v>4.6449700000000003E-2</v>
      </c>
      <c r="AK10" s="10">
        <f>'Benzo_b analizė LT'!AK132</f>
        <v>4.6937999999999994E-2</v>
      </c>
      <c r="AL10" s="10">
        <f>'Benzo_b analizė LT'!AL132</f>
        <v>4.9328999999999998E-2</v>
      </c>
    </row>
    <row r="11" spans="1:44" x14ac:dyDescent="0.4">
      <c r="C11" s="2" t="str">
        <f>'[1]SO2 analize LT'!A314</f>
        <v>KITI PRAMONĖS PROCESAI</v>
      </c>
      <c r="D11" s="10">
        <f>'Benzo_b analizė LT'!D287+'Benzo_b analizė LT'!D316</f>
        <v>0</v>
      </c>
      <c r="E11" s="10">
        <f>'Benzo_b analizė LT'!E287+'Benzo_b analizė LT'!E316</f>
        <v>0</v>
      </c>
      <c r="F11" s="10">
        <f>'Benzo_b analizė LT'!F287+'Benzo_b analizė LT'!F316</f>
        <v>0</v>
      </c>
      <c r="G11" s="10">
        <f>'Benzo_b analizė LT'!G287+'Benzo_b analizė LT'!G316</f>
        <v>0</v>
      </c>
      <c r="H11" s="10">
        <f>'Benzo_b analizė LT'!H287+'Benzo_b analizė LT'!H316</f>
        <v>0</v>
      </c>
      <c r="I11" s="10">
        <f>'Benzo_b analizė LT'!I287+'Benzo_b analizė LT'!I316</f>
        <v>0</v>
      </c>
      <c r="J11" s="10">
        <f>'Benzo_b analizė LT'!J287+'Benzo_b analizė LT'!J316</f>
        <v>0</v>
      </c>
      <c r="K11" s="10">
        <f>'Benzo_b analizė LT'!K287+'Benzo_b analizė LT'!K316</f>
        <v>0</v>
      </c>
      <c r="L11" s="10">
        <f>'Benzo_b analizė LT'!L287+'Benzo_b analizė LT'!L316</f>
        <v>0</v>
      </c>
      <c r="M11" s="10">
        <f>'Benzo_b analizė LT'!M287+'Benzo_b analizė LT'!M316</f>
        <v>0</v>
      </c>
      <c r="N11" s="10">
        <f>'Benzo_b analizė LT'!N287+'Benzo_b analizė LT'!N316</f>
        <v>0</v>
      </c>
      <c r="O11" s="10">
        <f>'Benzo_b analizė LT'!O287+'Benzo_b analizė LT'!O316</f>
        <v>0</v>
      </c>
      <c r="P11" s="10">
        <f>'Benzo_b analizė LT'!P287+'Benzo_b analizė LT'!P316</f>
        <v>0</v>
      </c>
      <c r="Q11" s="10">
        <f>'Benzo_b analizė LT'!Q287+'Benzo_b analizė LT'!Q316</f>
        <v>0</v>
      </c>
      <c r="R11" s="10">
        <f>'Benzo_b analizė LT'!R287+'Benzo_b analizė LT'!R316</f>
        <v>0</v>
      </c>
      <c r="S11" s="10">
        <f>'Benzo_b analizė LT'!S287+'Benzo_b analizė LT'!S316</f>
        <v>0</v>
      </c>
      <c r="T11" s="10">
        <f>'Benzo_b analizė LT'!T287+'Benzo_b analizė LT'!T316</f>
        <v>0</v>
      </c>
      <c r="U11" s="10">
        <f>'Benzo_b analizė LT'!U287+'Benzo_b analizė LT'!U316</f>
        <v>0</v>
      </c>
      <c r="V11" s="10">
        <f>'Benzo_b analizė LT'!V287+'Benzo_b analizė LT'!V316</f>
        <v>0</v>
      </c>
      <c r="W11" s="10">
        <f>'Benzo_b analizė LT'!W287+'Benzo_b analizė LT'!W316</f>
        <v>0</v>
      </c>
      <c r="X11" s="10">
        <f>'Benzo_b analizė LT'!X287+'Benzo_b analizė LT'!X316</f>
        <v>0</v>
      </c>
      <c r="Y11" s="10">
        <f>'Benzo_b analizė LT'!Y287+'Benzo_b analizė LT'!Y316</f>
        <v>0</v>
      </c>
      <c r="Z11" s="10">
        <f>'Benzo_b analizė LT'!Z287+'Benzo_b analizė LT'!Z316</f>
        <v>0</v>
      </c>
      <c r="AA11" s="10">
        <f>'Benzo_b analizė LT'!AA287+'Benzo_b analizė LT'!AA316</f>
        <v>0</v>
      </c>
      <c r="AB11" s="10">
        <f>'Benzo_b analizė LT'!AB287+'Benzo_b analizė LT'!AB316</f>
        <v>0</v>
      </c>
      <c r="AC11" s="10">
        <f>'Benzo_b analizė LT'!AC287+'Benzo_b analizė LT'!AC316</f>
        <v>0</v>
      </c>
      <c r="AD11" s="10">
        <f>'Benzo_b analizė LT'!AD287+'Benzo_b analizė LT'!AD316</f>
        <v>0</v>
      </c>
      <c r="AE11" s="10">
        <f>'Benzo_b analizė LT'!AE287+'Benzo_b analizė LT'!AE316</f>
        <v>0</v>
      </c>
      <c r="AF11" s="10">
        <f>'Benzo_b analizė LT'!AF287+'Benzo_b analizė LT'!AF316</f>
        <v>0</v>
      </c>
      <c r="AG11" s="10">
        <f>'Benzo_b analizė LT'!AG287+'Benzo_b analizė LT'!AG316</f>
        <v>0</v>
      </c>
      <c r="AH11" s="10">
        <f>'Benzo_b analizė LT'!AH287+'Benzo_b analizė LT'!AH316</f>
        <v>0</v>
      </c>
      <c r="AI11" s="10">
        <f>'Benzo_b analizė LT'!AI287+'Benzo_b analizė LT'!AI316</f>
        <v>0</v>
      </c>
      <c r="AJ11" s="10">
        <f>'Benzo_b analizė LT'!AJ287+'Benzo_b analizė LT'!AJ316</f>
        <v>0</v>
      </c>
      <c r="AK11" s="10">
        <f>'Benzo_b analizė LT'!AK287+'Benzo_b analizė LT'!AK316</f>
        <v>0</v>
      </c>
      <c r="AL11" s="10">
        <f>'Benzo_b analizė LT'!AL287+'Benzo_b analizė LT'!AL316</f>
        <v>0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'Benzo_b analizė LT'!D377</f>
        <v>0.243171428</v>
      </c>
      <c r="E13" s="10">
        <f>'Benzo_b analizė LT'!E377</f>
        <v>0.236011943</v>
      </c>
      <c r="F13" s="10">
        <f>'Benzo_b analizė LT'!F377</f>
        <v>0.22879459035999999</v>
      </c>
      <c r="G13" s="10">
        <f>'Benzo_b analizė LT'!G377</f>
        <v>0.22121898267999998</v>
      </c>
      <c r="H13" s="10">
        <f>'Benzo_b analizė LT'!H377</f>
        <v>0.21418650748000001</v>
      </c>
      <c r="I13" s="10">
        <f>'Benzo_b analizė LT'!I377</f>
        <v>0.20710779837599999</v>
      </c>
      <c r="J13" s="10">
        <f>'Benzo_b analizė LT'!J377</f>
        <v>0.21254433088800001</v>
      </c>
      <c r="K13" s="10">
        <f>'Benzo_b analizė LT'!K377</f>
        <v>0.22210389095999999</v>
      </c>
      <c r="L13" s="10">
        <f>'Benzo_b analizė LT'!L377</f>
        <v>0.21725879205599999</v>
      </c>
      <c r="M13" s="10">
        <f>'Benzo_b analizė LT'!M377</f>
        <v>0.20116334644800002</v>
      </c>
      <c r="N13" s="10">
        <f>'Benzo_b analizė LT'!N377</f>
        <v>0.18492208399999999</v>
      </c>
      <c r="O13" s="10">
        <f>'Benzo_b analizė LT'!O377</f>
        <v>0.17441209999999999</v>
      </c>
      <c r="P13" s="10">
        <f>'Benzo_b analizė LT'!P377</f>
        <v>0.17222859200000001</v>
      </c>
      <c r="Q13" s="10">
        <f>'Benzo_b analizė LT'!Q377</f>
        <v>0.162403038</v>
      </c>
      <c r="R13" s="10">
        <f>'Benzo_b analizė LT'!R377</f>
        <v>0.16930092699999999</v>
      </c>
      <c r="S13" s="10">
        <f>'Benzo_b analizė LT'!S377</f>
        <v>0.20699040099999999</v>
      </c>
      <c r="T13" s="10">
        <f>'Benzo_b analizė LT'!T377</f>
        <v>0.20695127699999999</v>
      </c>
      <c r="U13" s="10">
        <f>'Benzo_b analizė LT'!U377</f>
        <v>0.20331336999999999</v>
      </c>
      <c r="V13" s="10">
        <f>'Benzo_b analizė LT'!V377</f>
        <v>0.20545729200000001</v>
      </c>
      <c r="W13" s="10">
        <f>'Benzo_b analizė LT'!W377</f>
        <v>0.228262241</v>
      </c>
      <c r="X13" s="10">
        <f>'Benzo_b analizė LT'!X377</f>
        <v>0.23580879399999999</v>
      </c>
      <c r="Y13" s="10">
        <f>'Benzo_b analizė LT'!Y377</f>
        <v>0.24407126012978</v>
      </c>
      <c r="Z13" s="10">
        <f>'Benzo_b analizė LT'!Z377</f>
        <v>0.25516543653897</v>
      </c>
      <c r="AA13" s="10">
        <f>'Benzo_b analizė LT'!AA377</f>
        <v>0.25801230829062005</v>
      </c>
      <c r="AB13" s="10">
        <f>'Benzo_b analizė LT'!AB377</f>
        <v>0.26554555099575999</v>
      </c>
      <c r="AC13" s="10">
        <f>'Benzo_b analizė LT'!AC377</f>
        <v>0.24441017978741</v>
      </c>
      <c r="AD13" s="10">
        <f>'Benzo_b analizė LT'!AD377</f>
        <v>0.24346762812268</v>
      </c>
      <c r="AE13" s="10">
        <f>'Benzo_b analizė LT'!AE377</f>
        <v>0.23821709206427999</v>
      </c>
      <c r="AF13" s="10">
        <f>'Benzo_b analizė LT'!AF377</f>
        <v>0.23563945611403</v>
      </c>
      <c r="AG13" s="10">
        <f>'Benzo_b analizė LT'!AG377</f>
        <v>0.25168078630151003</v>
      </c>
      <c r="AH13" s="10">
        <f>'Benzo_b analizė LT'!AH377</f>
        <v>0.25657076396525003</v>
      </c>
      <c r="AI13" s="10">
        <f>'Benzo_b analizė LT'!AI377</f>
        <v>0.25901644682109998</v>
      </c>
      <c r="AJ13" s="10">
        <f>'Benzo_b analizė LT'!AJ377</f>
        <v>0.25680458208649998</v>
      </c>
      <c r="AK13" s="10">
        <f>'Benzo_b analizė LT'!AK377</f>
        <v>0.2575959671677</v>
      </c>
      <c r="AL13" s="10">
        <f>'Benzo_b analizė LT'!AL377</f>
        <v>0.26282717525819999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6.9913054864428874</v>
      </c>
      <c r="E15" s="10">
        <f t="shared" ref="E15:R15" si="0">SUM(E6:E14)</f>
        <v>7.3937756978926581</v>
      </c>
      <c r="F15" s="10">
        <f t="shared" si="0"/>
        <v>3.2655130162005261</v>
      </c>
      <c r="G15" s="10">
        <f t="shared" si="0"/>
        <v>3.6023272877153132</v>
      </c>
      <c r="H15" s="10">
        <f t="shared" si="0"/>
        <v>3.2122621162144611</v>
      </c>
      <c r="I15" s="10">
        <f t="shared" si="0"/>
        <v>2.9851323384974289</v>
      </c>
      <c r="J15" s="10">
        <f t="shared" si="0"/>
        <v>3.2603442368362821</v>
      </c>
      <c r="K15" s="10">
        <f t="shared" si="0"/>
        <v>3.2659078645866551</v>
      </c>
      <c r="L15" s="10">
        <f t="shared" si="0"/>
        <v>3.0627834077918079</v>
      </c>
      <c r="M15" s="10">
        <f t="shared" si="0"/>
        <v>3.0901734726548233</v>
      </c>
      <c r="N15" s="10">
        <f t="shared" si="0"/>
        <v>2.9491706121266148</v>
      </c>
      <c r="O15" s="10">
        <f t="shared" si="0"/>
        <v>3.0013057510666283</v>
      </c>
      <c r="P15" s="10">
        <f t="shared" si="0"/>
        <v>3.0881352282229275</v>
      </c>
      <c r="Q15" s="10">
        <f t="shared" si="0"/>
        <v>3.2068508344067017</v>
      </c>
      <c r="R15" s="10">
        <f t="shared" si="0"/>
        <v>3.2266498434043602</v>
      </c>
      <c r="S15" s="10">
        <f>SUM(S6:S14)</f>
        <v>3.3982179055136452</v>
      </c>
      <c r="T15" s="10">
        <f t="shared" ref="T15:AL15" si="1">SUM(T6:T14)</f>
        <v>3.5859909477405063</v>
      </c>
      <c r="U15" s="10">
        <f t="shared" si="1"/>
        <v>3.4509536310227364</v>
      </c>
      <c r="V15" s="10">
        <f t="shared" si="1"/>
        <v>3.5083007348453159</v>
      </c>
      <c r="W15" s="10">
        <f t="shared" si="1"/>
        <v>3.4832819421655885</v>
      </c>
      <c r="X15" s="10">
        <f t="shared" si="1"/>
        <v>3.6218853154748225</v>
      </c>
      <c r="Y15" s="10">
        <f t="shared" si="1"/>
        <v>3.5630782240805479</v>
      </c>
      <c r="Z15" s="10">
        <f t="shared" si="1"/>
        <v>3.5605258767615711</v>
      </c>
      <c r="AA15" s="10">
        <f t="shared" si="1"/>
        <v>3.5120427862566985</v>
      </c>
      <c r="AB15" s="10">
        <f t="shared" si="1"/>
        <v>3.2624347307821755</v>
      </c>
      <c r="AC15" s="10">
        <f t="shared" si="1"/>
        <v>3.0879287640301833</v>
      </c>
      <c r="AD15" s="10">
        <f t="shared" si="1"/>
        <v>3.0854093194757719</v>
      </c>
      <c r="AE15" s="10">
        <f t="shared" si="1"/>
        <v>3.1553398505273327</v>
      </c>
      <c r="AF15" s="10">
        <f t="shared" si="1"/>
        <v>3.1236759870872364</v>
      </c>
      <c r="AG15" s="10">
        <f t="shared" si="1"/>
        <v>2.9133286732258505</v>
      </c>
      <c r="AH15" s="10">
        <f t="shared" si="1"/>
        <v>2.7341640018012283</v>
      </c>
      <c r="AI15" s="10">
        <f t="shared" si="1"/>
        <v>2.877456920469061</v>
      </c>
      <c r="AJ15" s="10">
        <f t="shared" si="1"/>
        <v>2.6567950315024236</v>
      </c>
      <c r="AK15" s="10">
        <f t="shared" si="1"/>
        <v>2.3036396625271514</v>
      </c>
      <c r="AL15" s="10">
        <f t="shared" si="1"/>
        <v>2.2278150569406803</v>
      </c>
    </row>
    <row r="16" spans="1:44" hidden="1" x14ac:dyDescent="0.4">
      <c r="C16" s="2" t="s">
        <v>292</v>
      </c>
      <c r="D16" s="10">
        <f>D15-'Benzo_b analizė LT'!D8</f>
        <v>0</v>
      </c>
      <c r="E16" s="10">
        <f>E15-'Benzo_b analizė LT'!E8</f>
        <v>0</v>
      </c>
      <c r="F16" s="10">
        <f>F15-'Benzo_b analizė LT'!F8</f>
        <v>0</v>
      </c>
      <c r="G16" s="10">
        <f>G15-'Benzo_b analizė LT'!G8</f>
        <v>0</v>
      </c>
      <c r="H16" s="10">
        <f>H15-'Benzo_b analizė LT'!H8</f>
        <v>0</v>
      </c>
      <c r="I16" s="10">
        <f>I15-'Benzo_b analizė LT'!I8</f>
        <v>0</v>
      </c>
      <c r="J16" s="10">
        <f>J15-'Benzo_b analizė LT'!J8</f>
        <v>0</v>
      </c>
      <c r="K16" s="10">
        <f>K15-'Benzo_b analizė LT'!K8</f>
        <v>0</v>
      </c>
      <c r="L16" s="10">
        <f>L15-'Benzo_b analizė LT'!L8</f>
        <v>0</v>
      </c>
      <c r="M16" s="10">
        <f>M15-'Benzo_b analizė LT'!M8</f>
        <v>0</v>
      </c>
      <c r="N16" s="10">
        <f>N15-'Benzo_b analizė LT'!N8</f>
        <v>0</v>
      </c>
      <c r="O16" s="10">
        <f>O15-'Benzo_b analizė LT'!O8</f>
        <v>0</v>
      </c>
      <c r="P16" s="10">
        <f>P15-'Benzo_b analizė LT'!P8</f>
        <v>0</v>
      </c>
      <c r="Q16" s="10">
        <f>Q15-'Benzo_b analizė LT'!Q8</f>
        <v>0</v>
      </c>
      <c r="R16" s="10">
        <f>R15-'Benzo_b analizė LT'!R8</f>
        <v>0</v>
      </c>
      <c r="S16" s="10">
        <f>S15-'Benzo_b analizė LT'!S8</f>
        <v>0</v>
      </c>
      <c r="T16" s="10">
        <f>T15-'Benzo_b analizė LT'!T8</f>
        <v>0</v>
      </c>
      <c r="U16" s="10">
        <f>U15-'Benzo_b analizė LT'!U8</f>
        <v>0</v>
      </c>
      <c r="V16" s="10">
        <f>V15-'Benzo_b analizė LT'!V8</f>
        <v>0</v>
      </c>
      <c r="W16" s="10">
        <f>W15-'Benzo_b analizė LT'!W8</f>
        <v>0</v>
      </c>
      <c r="X16" s="10">
        <f>X15-'Benzo_b analizė LT'!X8</f>
        <v>0</v>
      </c>
      <c r="Y16" s="10">
        <f>Y15-'Benzo_b analizė LT'!Y8</f>
        <v>0</v>
      </c>
      <c r="Z16" s="10">
        <f>Z15-'Benzo_b analizė LT'!Z8</f>
        <v>0</v>
      </c>
      <c r="AA16" s="10">
        <f>AA15-'Benzo_b analizė LT'!AA8</f>
        <v>0</v>
      </c>
      <c r="AB16" s="10">
        <f>AB15-'Benzo_b analizė LT'!AB8</f>
        <v>0</v>
      </c>
      <c r="AC16" s="10">
        <f>AC15-'Benzo_b analizė LT'!AC8</f>
        <v>0</v>
      </c>
      <c r="AD16" s="10">
        <f>AD15-'Benzo_b analizė LT'!AD8</f>
        <v>0</v>
      </c>
      <c r="AE16" s="10">
        <f>AE15-'Benzo_b analizė LT'!AE8</f>
        <v>0</v>
      </c>
      <c r="AF16" s="10">
        <f>AF15-'Benzo_b analizė LT'!AF8</f>
        <v>0</v>
      </c>
      <c r="AG16" s="10">
        <f>AG15-'Benzo_b analizė LT'!AG8</f>
        <v>0</v>
      </c>
      <c r="AH16" s="10">
        <f>AH15-'Benzo_b analizė LT'!AH8</f>
        <v>0</v>
      </c>
      <c r="AI16" s="10">
        <f>AI15-'Benzo_b analizė LT'!AI8</f>
        <v>0</v>
      </c>
      <c r="AJ16" s="10">
        <f>AJ15-'Benzo_b analizė LT'!AJ8</f>
        <v>0</v>
      </c>
      <c r="AK16" s="10">
        <f>AK15-'Benzo_b analizė LT'!AK8</f>
        <v>0</v>
      </c>
    </row>
    <row r="19" spans="1:38" ht="20" x14ac:dyDescent="0.4">
      <c r="A19" s="44" t="s">
        <v>311</v>
      </c>
    </row>
    <row r="21" spans="1:38" x14ac:dyDescent="0.4">
      <c r="C21" s="2" t="s">
        <v>28</v>
      </c>
      <c r="D21" s="24">
        <f t="shared" ref="D21:AI28" si="2">D6/D$15</f>
        <v>0.95550137531164103</v>
      </c>
      <c r="E21" s="24">
        <f t="shared" si="2"/>
        <v>0.95950105735855584</v>
      </c>
      <c r="F21" s="24">
        <f t="shared" si="2"/>
        <v>0.91599684801756087</v>
      </c>
      <c r="G21" s="24">
        <f t="shared" si="2"/>
        <v>0.92828045674906734</v>
      </c>
      <c r="H21" s="24">
        <f t="shared" si="2"/>
        <v>0.9232825070623818</v>
      </c>
      <c r="I21" s="24">
        <f t="shared" si="2"/>
        <v>0.91945535365495623</v>
      </c>
      <c r="J21" s="24">
        <f t="shared" si="2"/>
        <v>0.92540881907848249</v>
      </c>
      <c r="K21" s="24">
        <f t="shared" si="2"/>
        <v>0.92212289043896689</v>
      </c>
      <c r="L21" s="24">
        <f t="shared" si="2"/>
        <v>0.91845593222281674</v>
      </c>
      <c r="M21" s="24">
        <f t="shared" si="2"/>
        <v>0.92579792536441974</v>
      </c>
      <c r="N21" s="24">
        <f t="shared" si="2"/>
        <v>0.92891024640468856</v>
      </c>
      <c r="O21" s="24">
        <f t="shared" si="2"/>
        <v>0.93351881893548572</v>
      </c>
      <c r="P21" s="24">
        <f t="shared" si="2"/>
        <v>0.93597458867217243</v>
      </c>
      <c r="Q21" s="24">
        <f t="shared" si="2"/>
        <v>0.94145264494616332</v>
      </c>
      <c r="R21" s="24">
        <f t="shared" si="2"/>
        <v>0.93891552601926997</v>
      </c>
      <c r="S21" s="24">
        <f t="shared" si="2"/>
        <v>0.92842336710691886</v>
      </c>
      <c r="T21" s="24">
        <f t="shared" si="2"/>
        <v>0.93185014928872301</v>
      </c>
      <c r="U21" s="24">
        <f t="shared" si="2"/>
        <v>0.92820322510409747</v>
      </c>
      <c r="V21" s="24">
        <f t="shared" si="2"/>
        <v>0.92858450464157172</v>
      </c>
      <c r="W21" s="24">
        <f t="shared" si="2"/>
        <v>0.92383136175286495</v>
      </c>
      <c r="X21" s="24">
        <f t="shared" si="2"/>
        <v>0.92291282408034492</v>
      </c>
      <c r="Y21" s="24">
        <f t="shared" si="2"/>
        <v>0.91894437732837753</v>
      </c>
      <c r="Z21" s="24">
        <f t="shared" si="2"/>
        <v>0.91554520675606721</v>
      </c>
      <c r="AA21" s="24">
        <f t="shared" si="2"/>
        <v>0.91350245291843812</v>
      </c>
      <c r="AB21" s="24">
        <f t="shared" si="2"/>
        <v>0.90235089524509915</v>
      </c>
      <c r="AC21" s="24">
        <f t="shared" si="2"/>
        <v>0.90285994692484706</v>
      </c>
      <c r="AD21" s="24">
        <f t="shared" si="2"/>
        <v>0.90140098509605171</v>
      </c>
      <c r="AE21" s="24">
        <f t="shared" si="2"/>
        <v>0.90371827919691117</v>
      </c>
      <c r="AF21" s="24">
        <f t="shared" si="2"/>
        <v>0.90275758806518203</v>
      </c>
      <c r="AG21" s="24">
        <f t="shared" si="2"/>
        <v>0.88897233731349234</v>
      </c>
      <c r="AH21" s="24">
        <f t="shared" si="2"/>
        <v>0.88234356037556549</v>
      </c>
      <c r="AI21" s="24">
        <f t="shared" si="2"/>
        <v>0.88721293508847487</v>
      </c>
      <c r="AJ21" s="24">
        <f t="shared" ref="AJ21:AL22" si="3">AJ6/AJ$15</f>
        <v>0.88066342049611213</v>
      </c>
      <c r="AK21" s="24">
        <f t="shared" si="3"/>
        <v>0.86194656755550503</v>
      </c>
      <c r="AL21" s="24">
        <f t="shared" si="3"/>
        <v>0.85335355557327153</v>
      </c>
    </row>
    <row r="22" spans="1:38" x14ac:dyDescent="0.4">
      <c r="C22" s="2" t="s">
        <v>66</v>
      </c>
      <c r="D22" s="24">
        <f t="shared" si="2"/>
        <v>1.0312809265710377E-5</v>
      </c>
      <c r="E22" s="24">
        <f t="shared" si="2"/>
        <v>8.8047031259758819E-6</v>
      </c>
      <c r="F22" s="24">
        <f t="shared" si="2"/>
        <v>1.0319971114128481E-5</v>
      </c>
      <c r="G22" s="24">
        <f t="shared" si="2"/>
        <v>1.5823104190000138E-5</v>
      </c>
      <c r="H22" s="24">
        <f t="shared" si="2"/>
        <v>1.447578009443346E-5</v>
      </c>
      <c r="I22" s="24">
        <f t="shared" si="2"/>
        <v>1.7151668399991807E-5</v>
      </c>
      <c r="J22" s="24">
        <f t="shared" si="2"/>
        <v>2.2850347873785269E-5</v>
      </c>
      <c r="K22" s="24">
        <f t="shared" si="2"/>
        <v>2.9915112137545025E-5</v>
      </c>
      <c r="L22" s="24">
        <f t="shared" si="2"/>
        <v>3.8527046901130731E-5</v>
      </c>
      <c r="M22" s="24">
        <f t="shared" si="2"/>
        <v>2.4852973685655177E-5</v>
      </c>
      <c r="N22" s="24">
        <f t="shared" si="2"/>
        <v>3.4246916602485065E-5</v>
      </c>
      <c r="O22" s="24">
        <f t="shared" si="2"/>
        <v>4.1981727438206219E-5</v>
      </c>
      <c r="P22" s="24">
        <f t="shared" si="2"/>
        <v>3.6267841827785042E-5</v>
      </c>
      <c r="Q22" s="24">
        <f t="shared" si="2"/>
        <v>3.617255868449557E-5</v>
      </c>
      <c r="R22" s="24">
        <f t="shared" si="2"/>
        <v>4.3698574943984106E-5</v>
      </c>
      <c r="S22" s="24">
        <f t="shared" si="2"/>
        <v>4.26694238073244E-5</v>
      </c>
      <c r="T22" s="24">
        <f t="shared" si="2"/>
        <v>3.4300142357442641E-5</v>
      </c>
      <c r="U22" s="24">
        <f t="shared" si="2"/>
        <v>3.4193446976286702E-5</v>
      </c>
      <c r="V22" s="24">
        <f t="shared" si="2"/>
        <v>4.3040779970836149E-5</v>
      </c>
      <c r="W22" s="24">
        <f t="shared" si="2"/>
        <v>4.105323725563702E-5</v>
      </c>
      <c r="X22" s="24">
        <f t="shared" si="2"/>
        <v>3.9206100588909473E-5</v>
      </c>
      <c r="Y22" s="24">
        <f t="shared" si="2"/>
        <v>4.0133836813785119E-5</v>
      </c>
      <c r="Z22" s="24">
        <f t="shared" si="2"/>
        <v>3.5388030971032183E-5</v>
      </c>
      <c r="AA22" s="24">
        <f t="shared" si="2"/>
        <v>3.9008636379974484E-5</v>
      </c>
      <c r="AB22" s="24">
        <f t="shared" si="2"/>
        <v>3.9847540480551536E-5</v>
      </c>
      <c r="AC22" s="24">
        <f t="shared" si="2"/>
        <v>4.4690150112106374E-5</v>
      </c>
      <c r="AD22" s="24">
        <f t="shared" si="2"/>
        <v>4.9264128114394122E-5</v>
      </c>
      <c r="AE22" s="24">
        <f t="shared" si="2"/>
        <v>4.5319999357945956E-5</v>
      </c>
      <c r="AF22" s="24">
        <f t="shared" si="2"/>
        <v>4.6739802912830915E-5</v>
      </c>
      <c r="AG22" s="24">
        <f t="shared" si="2"/>
        <v>5.011449663808036E-5</v>
      </c>
      <c r="AH22" s="24">
        <f t="shared" si="2"/>
        <v>4.4986328515396065E-5</v>
      </c>
      <c r="AI22" s="24">
        <f t="shared" si="2"/>
        <v>4.6221369659400275E-5</v>
      </c>
      <c r="AJ22" s="24">
        <f t="shared" si="3"/>
        <v>4.7425562945571575E-5</v>
      </c>
      <c r="AK22" s="24">
        <f t="shared" si="3"/>
        <v>5.9905202295662192E-5</v>
      </c>
      <c r="AL22" s="24">
        <f t="shared" si="3"/>
        <v>5.8802008538309352E-5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</row>
    <row r="24" spans="1:38" x14ac:dyDescent="0.4">
      <c r="C24" s="2" t="s">
        <v>118</v>
      </c>
      <c r="D24" s="24">
        <f t="shared" si="2"/>
        <v>5.1320873042757561E-3</v>
      </c>
      <c r="E24" s="24">
        <f t="shared" si="2"/>
        <v>3.8876271505302825E-3</v>
      </c>
      <c r="F24" s="24">
        <f t="shared" si="2"/>
        <v>6.9776992258440357E-3</v>
      </c>
      <c r="G24" s="24">
        <f t="shared" si="2"/>
        <v>5.6645426731214863E-3</v>
      </c>
      <c r="H24" s="24">
        <f t="shared" si="2"/>
        <v>6.2119453706900923E-3</v>
      </c>
      <c r="I24" s="24">
        <f t="shared" si="2"/>
        <v>5.7106685421221418E-3</v>
      </c>
      <c r="J24" s="24">
        <f t="shared" si="2"/>
        <v>3.941968140165765E-3</v>
      </c>
      <c r="K24" s="24">
        <f t="shared" si="2"/>
        <v>3.6552840323819955E-3</v>
      </c>
      <c r="L24" s="24">
        <f t="shared" si="2"/>
        <v>3.5344474372453055E-3</v>
      </c>
      <c r="M24" s="24">
        <f t="shared" si="2"/>
        <v>2.7565903084739093E-3</v>
      </c>
      <c r="N24" s="24">
        <f t="shared" si="2"/>
        <v>2.5669630161396901E-3</v>
      </c>
      <c r="O24" s="24">
        <f t="shared" si="2"/>
        <v>2.1828510731704003E-3</v>
      </c>
      <c r="P24" s="24">
        <f t="shared" si="2"/>
        <v>2.2091407885829538E-3</v>
      </c>
      <c r="Q24" s="24">
        <f t="shared" si="2"/>
        <v>2.1936934861840735E-3</v>
      </c>
      <c r="R24" s="24">
        <f t="shared" si="2"/>
        <v>2.2425346192588456E-3</v>
      </c>
      <c r="S24" s="24">
        <f t="shared" si="2"/>
        <v>4.8918859754912194E-3</v>
      </c>
      <c r="T24" s="24">
        <f t="shared" si="2"/>
        <v>4.5331042318299585E-3</v>
      </c>
      <c r="U24" s="24">
        <f t="shared" si="2"/>
        <v>4.7914208044100128E-3</v>
      </c>
      <c r="V24" s="24">
        <f t="shared" si="2"/>
        <v>4.7512297562629594E-3</v>
      </c>
      <c r="W24" s="24">
        <f t="shared" si="2"/>
        <v>4.2701111803604029E-3</v>
      </c>
      <c r="X24" s="24">
        <f t="shared" si="2"/>
        <v>4.2360856676688799E-3</v>
      </c>
      <c r="Y24" s="24">
        <f t="shared" si="2"/>
        <v>4.3570651482887435E-3</v>
      </c>
      <c r="Z24" s="24">
        <f t="shared" si="2"/>
        <v>4.2054855773777247E-3</v>
      </c>
      <c r="AA24" s="24">
        <f t="shared" si="2"/>
        <v>3.9696777102587863E-3</v>
      </c>
      <c r="AB24" s="24">
        <f t="shared" si="2"/>
        <v>4.9221152640700639E-3</v>
      </c>
      <c r="AC24" s="24">
        <f t="shared" si="2"/>
        <v>4.7526628249089618E-3</v>
      </c>
      <c r="AD24" s="24">
        <f t="shared" si="2"/>
        <v>4.9730164669689993E-3</v>
      </c>
      <c r="AE24" s="24">
        <f t="shared" si="2"/>
        <v>5.1862110702014519E-3</v>
      </c>
      <c r="AF24" s="24">
        <f t="shared" si="2"/>
        <v>4.9109866185291992E-3</v>
      </c>
      <c r="AG24" s="24">
        <f t="shared" si="2"/>
        <v>5.6429221582257466E-3</v>
      </c>
      <c r="AH24" s="24">
        <f t="shared" si="2"/>
        <v>5.803762256223418E-3</v>
      </c>
      <c r="AI24" s="24">
        <f t="shared" si="2"/>
        <v>5.3879429219860584E-3</v>
      </c>
      <c r="AJ24" s="24">
        <f t="shared" ref="AJ24:AL26" si="4">AJ9/AJ$15</f>
        <v>5.1462567694547066E-3</v>
      </c>
      <c r="AK24" s="24">
        <f t="shared" si="4"/>
        <v>5.7966510894340078E-3</v>
      </c>
      <c r="AL24" s="24">
        <f t="shared" si="4"/>
        <v>6.4700081982004085E-3</v>
      </c>
    </row>
    <row r="25" spans="1:38" x14ac:dyDescent="0.4">
      <c r="C25" s="2" t="s">
        <v>90</v>
      </c>
      <c r="D25" s="24">
        <f t="shared" si="2"/>
        <v>4.5742473787783386E-3</v>
      </c>
      <c r="E25" s="24">
        <f t="shared" si="2"/>
        <v>4.682156067361754E-3</v>
      </c>
      <c r="F25" s="24">
        <f t="shared" si="2"/>
        <v>6.9512288215623193E-3</v>
      </c>
      <c r="G25" s="24">
        <f t="shared" si="2"/>
        <v>4.6291597235952929E-3</v>
      </c>
      <c r="H25" s="24">
        <f t="shared" si="2"/>
        <v>3.8132915400550704E-3</v>
      </c>
      <c r="I25" s="24">
        <f t="shared" si="2"/>
        <v>5.4370550251951512E-3</v>
      </c>
      <c r="J25" s="24">
        <f t="shared" si="2"/>
        <v>5.4355986832533678E-3</v>
      </c>
      <c r="K25" s="24">
        <f t="shared" si="2"/>
        <v>6.1851263402241119E-3</v>
      </c>
      <c r="L25" s="24">
        <f t="shared" si="2"/>
        <v>7.0360113335068844E-3</v>
      </c>
      <c r="M25" s="24">
        <f t="shared" si="2"/>
        <v>6.3228793248988292E-3</v>
      </c>
      <c r="N25" s="24">
        <f t="shared" si="2"/>
        <v>5.7854625862749087E-3</v>
      </c>
      <c r="O25" s="24">
        <f t="shared" si="2"/>
        <v>6.1442748978328323E-3</v>
      </c>
      <c r="P25" s="24">
        <f t="shared" si="2"/>
        <v>6.0089372252905898E-3</v>
      </c>
      <c r="Q25" s="24">
        <f t="shared" si="2"/>
        <v>5.6749595038357772E-3</v>
      </c>
      <c r="R25" s="24">
        <f t="shared" si="2"/>
        <v>6.3286716617365962E-3</v>
      </c>
      <c r="S25" s="24">
        <f t="shared" si="2"/>
        <v>5.7306213260789989E-3</v>
      </c>
      <c r="T25" s="24">
        <f t="shared" si="2"/>
        <v>5.8714035553453911E-3</v>
      </c>
      <c r="U25" s="24">
        <f t="shared" si="2"/>
        <v>8.0560340626080213E-3</v>
      </c>
      <c r="V25" s="24">
        <f t="shared" si="2"/>
        <v>8.0580321177187927E-3</v>
      </c>
      <c r="W25" s="24">
        <f t="shared" si="2"/>
        <v>6.3266770723414429E-3</v>
      </c>
      <c r="X25" s="24">
        <f t="shared" si="2"/>
        <v>7.7052412125703587E-3</v>
      </c>
      <c r="Y25" s="24">
        <f t="shared" si="2"/>
        <v>8.1583109243977305E-3</v>
      </c>
      <c r="Z25" s="24">
        <f t="shared" si="2"/>
        <v>8.5488214532188009E-3</v>
      </c>
      <c r="AA25" s="24">
        <f t="shared" si="2"/>
        <v>9.0238365329765643E-3</v>
      </c>
      <c r="AB25" s="24">
        <f t="shared" si="2"/>
        <v>1.129224123701242E-2</v>
      </c>
      <c r="AC25" s="24">
        <f t="shared" si="2"/>
        <v>1.3192499928927055E-2</v>
      </c>
      <c r="AD25" s="24">
        <f t="shared" si="2"/>
        <v>1.46673894171322E-2</v>
      </c>
      <c r="AE25" s="24">
        <f t="shared" si="2"/>
        <v>1.5553697010418081E-2</v>
      </c>
      <c r="AF25" s="24">
        <f t="shared" si="2"/>
        <v>1.68480982718936E-2</v>
      </c>
      <c r="AG25" s="24">
        <f t="shared" si="2"/>
        <v>1.8945201929065424E-2</v>
      </c>
      <c r="AH25" s="24">
        <f t="shared" si="2"/>
        <v>1.7968856282078907E-2</v>
      </c>
      <c r="AI25" s="24">
        <f t="shared" si="2"/>
        <v>1.7337149218507784E-2</v>
      </c>
      <c r="AJ25" s="24">
        <f t="shared" si="4"/>
        <v>1.748335850121362E-2</v>
      </c>
      <c r="AK25" s="24">
        <f t="shared" si="4"/>
        <v>2.0375582502563709E-2</v>
      </c>
      <c r="AL25" s="24">
        <f t="shared" si="4"/>
        <v>2.2142322741879859E-2</v>
      </c>
    </row>
    <row r="26" spans="1:38" x14ac:dyDescent="0.4">
      <c r="C26" s="2" t="s">
        <v>217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>
        <f t="shared" si="2"/>
        <v>0</v>
      </c>
      <c r="H26" s="24">
        <f t="shared" si="2"/>
        <v>0</v>
      </c>
      <c r="I26" s="24">
        <f t="shared" si="2"/>
        <v>0</v>
      </c>
      <c r="J26" s="24">
        <f t="shared" si="2"/>
        <v>0</v>
      </c>
      <c r="K26" s="24">
        <f t="shared" si="2"/>
        <v>0</v>
      </c>
      <c r="L26" s="24">
        <f t="shared" si="2"/>
        <v>0</v>
      </c>
      <c r="M26" s="24">
        <f t="shared" si="2"/>
        <v>0</v>
      </c>
      <c r="N26" s="24">
        <f t="shared" si="2"/>
        <v>0</v>
      </c>
      <c r="O26" s="24">
        <f t="shared" si="2"/>
        <v>0</v>
      </c>
      <c r="P26" s="24">
        <f t="shared" si="2"/>
        <v>0</v>
      </c>
      <c r="Q26" s="24">
        <f t="shared" si="2"/>
        <v>0</v>
      </c>
      <c r="R26" s="24">
        <f t="shared" si="2"/>
        <v>0</v>
      </c>
      <c r="S26" s="24">
        <f t="shared" si="2"/>
        <v>0</v>
      </c>
      <c r="T26" s="24">
        <f t="shared" si="2"/>
        <v>0</v>
      </c>
      <c r="U26" s="24">
        <f t="shared" si="2"/>
        <v>0</v>
      </c>
      <c r="V26" s="24">
        <f t="shared" si="2"/>
        <v>0</v>
      </c>
      <c r="W26" s="24">
        <f t="shared" si="2"/>
        <v>0</v>
      </c>
      <c r="X26" s="24">
        <f t="shared" si="2"/>
        <v>0</v>
      </c>
      <c r="Y26" s="24">
        <f t="shared" si="2"/>
        <v>0</v>
      </c>
      <c r="Z26" s="24">
        <f t="shared" si="2"/>
        <v>0</v>
      </c>
      <c r="AA26" s="24">
        <f t="shared" si="2"/>
        <v>0</v>
      </c>
      <c r="AB26" s="24">
        <f t="shared" si="2"/>
        <v>0</v>
      </c>
      <c r="AC26" s="24">
        <f t="shared" si="2"/>
        <v>0</v>
      </c>
      <c r="AD26" s="24">
        <f t="shared" si="2"/>
        <v>0</v>
      </c>
      <c r="AE26" s="24">
        <f t="shared" si="2"/>
        <v>0</v>
      </c>
      <c r="AF26" s="24">
        <f t="shared" si="2"/>
        <v>0</v>
      </c>
      <c r="AG26" s="24">
        <f t="shared" si="2"/>
        <v>0</v>
      </c>
      <c r="AH26" s="24">
        <f t="shared" si="2"/>
        <v>0</v>
      </c>
      <c r="AI26" s="24">
        <f t="shared" si="2"/>
        <v>0</v>
      </c>
      <c r="AJ26" s="24">
        <f t="shared" si="4"/>
        <v>0</v>
      </c>
      <c r="AK26" s="24">
        <f t="shared" si="4"/>
        <v>0</v>
      </c>
      <c r="AL26" s="24">
        <f t="shared" si="4"/>
        <v>0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261</v>
      </c>
      <c r="D28" s="24">
        <f t="shared" si="2"/>
        <v>3.4781977196039163E-2</v>
      </c>
      <c r="E28" s="24">
        <f t="shared" si="2"/>
        <v>3.192035472042614E-2</v>
      </c>
      <c r="F28" s="24">
        <f t="shared" si="2"/>
        <v>7.006390396391865E-2</v>
      </c>
      <c r="G28" s="24">
        <f t="shared" si="2"/>
        <v>6.1410017750025886E-2</v>
      </c>
      <c r="H28" s="24">
        <f t="shared" si="2"/>
        <v>6.6677780246778659E-2</v>
      </c>
      <c r="I28" s="24">
        <f t="shared" si="2"/>
        <v>6.9379771109326444E-2</v>
      </c>
      <c r="J28" s="24">
        <f t="shared" si="2"/>
        <v>6.5190763750224479E-2</v>
      </c>
      <c r="K28" s="24">
        <f t="shared" si="2"/>
        <v>6.8006784076289378E-2</v>
      </c>
      <c r="L28" s="24">
        <f t="shared" si="2"/>
        <v>7.0935081959529842E-2</v>
      </c>
      <c r="M28" s="24">
        <f t="shared" si="2"/>
        <v>6.5097752028521874E-2</v>
      </c>
      <c r="N28" s="24">
        <f t="shared" si="2"/>
        <v>6.2703081076294423E-2</v>
      </c>
      <c r="O28" s="24">
        <f t="shared" si="2"/>
        <v>5.8112073366072749E-2</v>
      </c>
      <c r="P28" s="24">
        <f t="shared" si="2"/>
        <v>5.5771065472126118E-2</v>
      </c>
      <c r="Q28" s="24">
        <f t="shared" si="2"/>
        <v>5.0642529505132448E-2</v>
      </c>
      <c r="R28" s="24">
        <f t="shared" si="2"/>
        <v>5.2469569124790644E-2</v>
      </c>
      <c r="S28" s="24">
        <f t="shared" si="2"/>
        <v>6.0911456167703618E-2</v>
      </c>
      <c r="T28" s="24">
        <f t="shared" si="2"/>
        <v>5.7711042781744257E-2</v>
      </c>
      <c r="U28" s="24">
        <f t="shared" si="2"/>
        <v>5.8915126581908131E-2</v>
      </c>
      <c r="V28" s="24">
        <f t="shared" si="2"/>
        <v>5.8563192704475721E-2</v>
      </c>
      <c r="W28" s="24">
        <f t="shared" si="2"/>
        <v>6.5530796757177587E-2</v>
      </c>
      <c r="X28" s="24">
        <f t="shared" si="2"/>
        <v>6.5106642938826981E-2</v>
      </c>
      <c r="Y28" s="24">
        <f t="shared" si="2"/>
        <v>6.8500112762122298E-2</v>
      </c>
      <c r="Z28" s="24">
        <f t="shared" si="2"/>
        <v>7.1665098182365217E-2</v>
      </c>
      <c r="AA28" s="24">
        <f t="shared" si="2"/>
        <v>7.3465024201946519E-2</v>
      </c>
      <c r="AB28" s="24">
        <f t="shared" si="2"/>
        <v>8.139490071333777E-2</v>
      </c>
      <c r="AC28" s="24">
        <f t="shared" si="2"/>
        <v>7.915020017120479E-2</v>
      </c>
      <c r="AD28" s="24">
        <f t="shared" si="2"/>
        <v>7.8909344891732708E-2</v>
      </c>
      <c r="AE28" s="24">
        <f t="shared" si="2"/>
        <v>7.5496492723111333E-2</v>
      </c>
      <c r="AF28" s="24">
        <f t="shared" si="2"/>
        <v>7.5436587241482417E-2</v>
      </c>
      <c r="AG28" s="24">
        <f t="shared" si="2"/>
        <v>8.6389424102578397E-2</v>
      </c>
      <c r="AH28" s="24">
        <f t="shared" si="2"/>
        <v>9.3838834757616896E-2</v>
      </c>
      <c r="AI28" s="24">
        <f t="shared" ref="AI28:AL28" si="5">AI13/AI$15</f>
        <v>9.0015751401371843E-2</v>
      </c>
      <c r="AJ28" s="24">
        <f t="shared" si="5"/>
        <v>9.6659538670273867E-2</v>
      </c>
      <c r="AK28" s="24">
        <f t="shared" si="5"/>
        <v>0.11182129365020164</v>
      </c>
      <c r="AL28" s="24">
        <f t="shared" si="5"/>
        <v>0.11797531147810994</v>
      </c>
    </row>
    <row r="29" spans="1:38" hidden="1" x14ac:dyDescent="0.4">
      <c r="C29" s="2" t="s">
        <v>282</v>
      </c>
      <c r="D29" s="24">
        <f t="shared" ref="D29:AI29" si="6">D14/D$15</f>
        <v>0</v>
      </c>
      <c r="E29" s="24">
        <f t="shared" si="6"/>
        <v>0</v>
      </c>
      <c r="F29" s="24">
        <f t="shared" si="6"/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4">
        <f t="shared" si="6"/>
        <v>0</v>
      </c>
      <c r="L29" s="24">
        <f t="shared" si="6"/>
        <v>0</v>
      </c>
      <c r="M29" s="24">
        <f t="shared" si="6"/>
        <v>0</v>
      </c>
      <c r="N29" s="24">
        <f t="shared" si="6"/>
        <v>0</v>
      </c>
      <c r="O29" s="24">
        <f t="shared" si="6"/>
        <v>0</v>
      </c>
      <c r="P29" s="24">
        <f t="shared" si="6"/>
        <v>0</v>
      </c>
      <c r="Q29" s="24">
        <f t="shared" si="6"/>
        <v>0</v>
      </c>
      <c r="R29" s="24">
        <f t="shared" si="6"/>
        <v>0</v>
      </c>
      <c r="S29" s="24">
        <f t="shared" si="6"/>
        <v>0</v>
      </c>
      <c r="T29" s="24">
        <f t="shared" si="6"/>
        <v>0</v>
      </c>
      <c r="U29" s="24">
        <f t="shared" si="6"/>
        <v>0</v>
      </c>
      <c r="V29" s="24">
        <f t="shared" si="6"/>
        <v>0</v>
      </c>
      <c r="W29" s="24">
        <f t="shared" si="6"/>
        <v>0</v>
      </c>
      <c r="X29" s="24">
        <f t="shared" si="6"/>
        <v>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24">
        <f t="shared" si="6"/>
        <v>0</v>
      </c>
      <c r="AC29" s="24">
        <f t="shared" si="6"/>
        <v>0</v>
      </c>
      <c r="AD29" s="24">
        <f t="shared" si="6"/>
        <v>0</v>
      </c>
      <c r="AE29" s="24">
        <f t="shared" si="6"/>
        <v>0</v>
      </c>
      <c r="AF29" s="24">
        <f t="shared" si="6"/>
        <v>0</v>
      </c>
      <c r="AG29" s="24">
        <f t="shared" si="6"/>
        <v>0</v>
      </c>
      <c r="AH29" s="24">
        <f t="shared" si="6"/>
        <v>0</v>
      </c>
      <c r="AI29" s="24">
        <f t="shared" si="6"/>
        <v>0</v>
      </c>
    </row>
    <row r="46" spans="1:1" ht="20" x14ac:dyDescent="0.4">
      <c r="A46" s="44" t="s">
        <v>347</v>
      </c>
    </row>
    <row r="47" spans="1:1" ht="20" x14ac:dyDescent="0.4">
      <c r="A47" s="44"/>
    </row>
    <row r="49" spans="3:31" x14ac:dyDescent="0.4">
      <c r="D49" s="2" t="s">
        <v>307</v>
      </c>
      <c r="E49" s="2" t="s">
        <v>307</v>
      </c>
      <c r="F49" s="2" t="s">
        <v>307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'Benzo_b analizė LT'!AJ55</f>
        <v>1.8252409999999999</v>
      </c>
      <c r="E51" s="10">
        <f>'Benzo_b analizė LT'!AK55</f>
        <v>1.4819370000000001</v>
      </c>
      <c r="F51" s="10">
        <f>'Benzo_b analizė LT'!AL55</f>
        <v>1.459889</v>
      </c>
      <c r="G51" s="10"/>
      <c r="H51" s="24">
        <f t="shared" ref="H51:H56" si="7">D51/AJ$15</f>
        <v>0.68700858679633336</v>
      </c>
      <c r="I51" s="24">
        <f t="shared" ref="I51:J56" si="8">E51/AK$15</f>
        <v>0.64330243314801994</v>
      </c>
      <c r="J51" s="24">
        <f t="shared" si="8"/>
        <v>0.65530080490827403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38</v>
      </c>
      <c r="D52" s="10">
        <f>'Benzo_b analizė LT'!AJ33</f>
        <v>0.38917600000000002</v>
      </c>
      <c r="E52" s="10">
        <f>'Benzo_b analizė LT'!AK33</f>
        <v>0.38939699999999999</v>
      </c>
      <c r="F52" s="10">
        <f>'Benzo_b analizė LT'!AL33</f>
        <v>0.33193</v>
      </c>
      <c r="G52" s="10"/>
      <c r="H52" s="24">
        <f t="shared" si="7"/>
        <v>0.14648326099131559</v>
      </c>
      <c r="I52" s="24">
        <f t="shared" si="8"/>
        <v>0.16903555114727517</v>
      </c>
      <c r="J52" s="24">
        <f t="shared" si="8"/>
        <v>0.14899351674901543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297</v>
      </c>
      <c r="D53" s="10">
        <f>'Benzo_b analizė LT'!AJ389</f>
        <v>0.25680457099999998</v>
      </c>
      <c r="E53" s="10">
        <f>'Benzo_b analizė LT'!AK389</f>
        <v>0.25759595299999999</v>
      </c>
      <c r="F53" s="10">
        <f>'Benzo_b analizė LT'!AL389</f>
        <v>0.26282715899999998</v>
      </c>
      <c r="G53" s="10"/>
      <c r="H53" s="24">
        <f t="shared" si="7"/>
        <v>9.6659534497388913E-2</v>
      </c>
      <c r="I53" s="24">
        <f t="shared" si="8"/>
        <v>0.11182128750006443</v>
      </c>
      <c r="J53" s="24">
        <f t="shared" si="8"/>
        <v>0.11797530418028691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60</v>
      </c>
      <c r="D54" s="10">
        <f>'Benzo_b analizė LT'!AJ62</f>
        <v>4.0635999999999999E-2</v>
      </c>
      <c r="E54" s="10">
        <f>'Benzo_b analizė LT'!AK62</f>
        <v>3.3577999999999997E-2</v>
      </c>
      <c r="F54" s="10">
        <f>'Benzo_b analizė LT'!AL62</f>
        <v>2.6594E-2</v>
      </c>
      <c r="G54" s="10"/>
      <c r="H54" s="24">
        <f t="shared" si="7"/>
        <v>1.5295120443303542E-2</v>
      </c>
      <c r="I54" s="24">
        <f t="shared" si="8"/>
        <v>1.4576064367273515E-2</v>
      </c>
      <c r="J54" s="24">
        <f t="shared" si="8"/>
        <v>1.1937256603570982E-2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300</v>
      </c>
      <c r="D55" s="10">
        <f>'Benzo_b analizė LT'!AJ52</f>
        <v>2.8732000000000001E-2</v>
      </c>
      <c r="E55" s="10">
        <f>'Benzo_b analizė LT'!AK52</f>
        <v>2.6332000000000001E-2</v>
      </c>
      <c r="F55" s="10">
        <f>'Benzo_b analizė LT'!AL52</f>
        <v>2.5583999999999999E-2</v>
      </c>
      <c r="G55" s="10"/>
      <c r="H55" s="24">
        <f t="shared" si="7"/>
        <v>1.0814533925017163E-2</v>
      </c>
      <c r="I55" s="24">
        <f t="shared" si="8"/>
        <v>1.1430607151082442E-2</v>
      </c>
      <c r="J55" s="24">
        <f t="shared" si="8"/>
        <v>1.1483897606443558E-2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0.33686734946906061</v>
      </c>
      <c r="E56" s="10">
        <f t="shared" ref="E56:F56" si="9">AJ15-SUM(E51:E55)</f>
        <v>0.46795507850242357</v>
      </c>
      <c r="F56" s="10">
        <f t="shared" si="9"/>
        <v>0.19681550352715194</v>
      </c>
      <c r="G56" s="10"/>
      <c r="H56" s="24">
        <f t="shared" si="7"/>
        <v>0.12679463243295866</v>
      </c>
      <c r="I56" s="24">
        <f t="shared" si="8"/>
        <v>0.20313727277514615</v>
      </c>
      <c r="J56" s="24">
        <f t="shared" si="8"/>
        <v>8.834463296851329E-2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0EF9-F55B-45EA-83D6-835AF134473B}">
  <dimension ref="A1:AR41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43" sqref="G143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10.1796875" style="2" customWidth="1"/>
    <col min="36" max="36" width="9.7265625" style="2" customWidth="1"/>
    <col min="37" max="37" width="10.26953125" style="2" customWidth="1"/>
    <col min="38" max="38" width="10.08984375" style="2" customWidth="1"/>
    <col min="39" max="16384" width="9.1796875" style="2"/>
  </cols>
  <sheetData>
    <row r="1" spans="1:44" ht="20" x14ac:dyDescent="0.4">
      <c r="A1" s="1" t="s">
        <v>312</v>
      </c>
    </row>
    <row r="2" spans="1:44" ht="20" x14ac:dyDescent="0.5">
      <c r="A2" s="2" t="s">
        <v>1</v>
      </c>
      <c r="B2" s="47" t="s">
        <v>313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2.9634736265045003</v>
      </c>
      <c r="E8" s="10">
        <v>3.1280549711852004</v>
      </c>
      <c r="F8" s="10">
        <v>1.4884581628082998</v>
      </c>
      <c r="G8" s="10">
        <v>1.6018681736993998</v>
      </c>
      <c r="H8" s="10">
        <v>1.4383559237257</v>
      </c>
      <c r="I8" s="10">
        <v>1.3409443392272</v>
      </c>
      <c r="J8" s="10">
        <v>1.4452312844390998</v>
      </c>
      <c r="K8" s="10">
        <v>1.4487105150030999</v>
      </c>
      <c r="L8" s="10">
        <v>1.3642015686875</v>
      </c>
      <c r="M8" s="10">
        <v>1.3569403168344001</v>
      </c>
      <c r="N8" s="10">
        <v>1.2828104369577999</v>
      </c>
      <c r="O8" s="10">
        <v>1.2914006430336</v>
      </c>
      <c r="P8" s="10">
        <v>1.3210047809416001</v>
      </c>
      <c r="Q8" s="10">
        <v>1.3564251324101</v>
      </c>
      <c r="R8" s="10">
        <v>1.3694070844014998</v>
      </c>
      <c r="S8" s="10">
        <v>1.4639385689040001</v>
      </c>
      <c r="T8" s="10">
        <v>1.5391729044319999</v>
      </c>
      <c r="U8" s="10">
        <v>1.4872097051520001</v>
      </c>
      <c r="V8" s="10">
        <v>1.505795966592</v>
      </c>
      <c r="W8" s="10">
        <v>1.5114723494639999</v>
      </c>
      <c r="X8" s="10">
        <v>1.5745272921319999</v>
      </c>
      <c r="Y8" s="10">
        <v>1.5615303750679199</v>
      </c>
      <c r="Z8" s="10">
        <v>1.5638700027106198</v>
      </c>
      <c r="AA8" s="10">
        <v>1.5484198531339901</v>
      </c>
      <c r="AB8" s="10">
        <v>1.4579347539238201</v>
      </c>
      <c r="AC8" s="10">
        <v>1.36848646556693</v>
      </c>
      <c r="AD8" s="10">
        <v>1.3675210037063901</v>
      </c>
      <c r="AE8" s="10">
        <v>1.3876515950062298</v>
      </c>
      <c r="AF8" s="10">
        <v>1.3770874769546599</v>
      </c>
      <c r="AG8" s="10">
        <v>1.31017932789533</v>
      </c>
      <c r="AH8" s="10">
        <v>1.2399596538505901</v>
      </c>
      <c r="AI8" s="10">
        <v>1.29307864355625</v>
      </c>
      <c r="AJ8" s="10">
        <v>1.21171066107047</v>
      </c>
      <c r="AK8" s="10">
        <v>1.0759544086146002</v>
      </c>
      <c r="AL8" s="10">
        <v>1.0530011974419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5.5536632149761476E-2</v>
      </c>
      <c r="F11" s="15">
        <f t="shared" ref="F11:R11" si="0">(F8-$D$8)/$D$8</f>
        <v>-0.49773193542337085</v>
      </c>
      <c r="G11" s="15">
        <f t="shared" si="0"/>
        <v>-0.45946265241818673</v>
      </c>
      <c r="H11" s="15">
        <f t="shared" si="0"/>
        <v>-0.51463852728047366</v>
      </c>
      <c r="I11" s="15">
        <f t="shared" si="0"/>
        <v>-0.54750927181056741</v>
      </c>
      <c r="J11" s="15">
        <f t="shared" si="0"/>
        <v>-0.5123184928951805</v>
      </c>
      <c r="K11" s="15">
        <f t="shared" si="0"/>
        <v>-0.51114445492403648</v>
      </c>
      <c r="L11" s="15">
        <f t="shared" si="0"/>
        <v>-0.53966130945575053</v>
      </c>
      <c r="M11" s="15">
        <f t="shared" si="0"/>
        <v>-0.54211155965813373</v>
      </c>
      <c r="N11" s="15">
        <f t="shared" si="0"/>
        <v>-0.56712608288979083</v>
      </c>
      <c r="O11" s="15">
        <f t="shared" si="0"/>
        <v>-0.56422738792622795</v>
      </c>
      <c r="P11" s="15">
        <f t="shared" si="0"/>
        <v>-0.55423771309219916</v>
      </c>
      <c r="Q11" s="15">
        <f t="shared" si="0"/>
        <v>-0.54228540443937023</v>
      </c>
      <c r="R11" s="15">
        <f t="shared" si="0"/>
        <v>-0.53790475064333421</v>
      </c>
      <c r="S11" s="15">
        <f>(S8-$D$8)/$D$8</f>
        <v>-0.50600587236176742</v>
      </c>
      <c r="T11" s="15">
        <f t="shared" ref="T11:AL11" si="1">(T8-$D$8)/$D$8</f>
        <v>-0.48061865958041367</v>
      </c>
      <c r="U11" s="15">
        <f t="shared" si="1"/>
        <v>-0.4981532172748892</v>
      </c>
      <c r="V11" s="15">
        <f t="shared" si="1"/>
        <v>-0.49188143497395376</v>
      </c>
      <c r="W11" s="15">
        <f t="shared" si="1"/>
        <v>-0.48996598588028478</v>
      </c>
      <c r="X11" s="15">
        <f t="shared" si="1"/>
        <v>-0.46868860986314942</v>
      </c>
      <c r="Y11" s="15">
        <f t="shared" si="1"/>
        <v>-0.47307431350088019</v>
      </c>
      <c r="Z11" s="15">
        <f t="shared" si="1"/>
        <v>-0.47228482523893822</v>
      </c>
      <c r="AA11" s="15">
        <f t="shared" si="1"/>
        <v>-0.47749835217518216</v>
      </c>
      <c r="AB11" s="15">
        <f t="shared" si="1"/>
        <v>-0.50803181074923387</v>
      </c>
      <c r="AC11" s="15">
        <f t="shared" si="1"/>
        <v>-0.53821540595888551</v>
      </c>
      <c r="AD11" s="15">
        <f t="shared" si="1"/>
        <v>-0.53854119318773241</v>
      </c>
      <c r="AE11" s="15">
        <f t="shared" si="1"/>
        <v>-0.53174828937384422</v>
      </c>
      <c r="AF11" s="15">
        <f t="shared" si="1"/>
        <v>-0.53531306483095886</v>
      </c>
      <c r="AG11" s="15">
        <f t="shared" si="1"/>
        <v>-0.55789067391137104</v>
      </c>
      <c r="AH11" s="15">
        <f t="shared" si="1"/>
        <v>-0.58158573008353132</v>
      </c>
      <c r="AI11" s="15">
        <f t="shared" si="1"/>
        <v>-0.56366116033856106</v>
      </c>
      <c r="AJ11" s="15">
        <f t="shared" si="1"/>
        <v>-0.59111812224908633</v>
      </c>
      <c r="AK11" s="15">
        <f t="shared" si="1"/>
        <v>-0.63692796217534808</v>
      </c>
      <c r="AL11" s="15">
        <f t="shared" si="1"/>
        <v>-0.64467333603911825</v>
      </c>
    </row>
    <row r="12" spans="1:44" x14ac:dyDescent="0.4">
      <c r="A12" s="16" t="s">
        <v>27</v>
      </c>
      <c r="D12" s="10"/>
      <c r="E12" s="17">
        <f t="shared" ref="E12:AL12" si="2">(E8-D8)/D8</f>
        <v>5.5536632149761476E-2</v>
      </c>
      <c r="F12" s="17">
        <f t="shared" si="2"/>
        <v>-0.52415856609951694</v>
      </c>
      <c r="G12" s="17">
        <f t="shared" si="2"/>
        <v>7.6192944971410825E-2</v>
      </c>
      <c r="H12" s="17">
        <f t="shared" si="2"/>
        <v>-0.10207597145530398</v>
      </c>
      <c r="I12" s="17">
        <f t="shared" si="2"/>
        <v>-6.7724255792112775E-2</v>
      </c>
      <c r="J12" s="17">
        <f t="shared" si="2"/>
        <v>7.777127070911935E-2</v>
      </c>
      <c r="K12" s="17">
        <f t="shared" si="2"/>
        <v>2.4073866940615171E-3</v>
      </c>
      <c r="L12" s="17">
        <f t="shared" si="2"/>
        <v>-5.8333908286307343E-2</v>
      </c>
      <c r="M12" s="17">
        <f t="shared" si="2"/>
        <v>-5.3227118482834998E-3</v>
      </c>
      <c r="N12" s="17">
        <f t="shared" si="2"/>
        <v>-5.463016977013211E-2</v>
      </c>
      <c r="O12" s="17">
        <f t="shared" si="2"/>
        <v>6.6963955299364827E-3</v>
      </c>
      <c r="P12" s="17">
        <f t="shared" si="2"/>
        <v>2.292405386949296E-2</v>
      </c>
      <c r="Q12" s="17">
        <f t="shared" si="2"/>
        <v>2.6813189459657039E-2</v>
      </c>
      <c r="R12" s="17">
        <f t="shared" si="2"/>
        <v>9.5707103040279656E-3</v>
      </c>
      <c r="S12" s="17">
        <f t="shared" si="2"/>
        <v>6.903095914960547E-2</v>
      </c>
      <c r="T12" s="17">
        <f t="shared" si="2"/>
        <v>5.1391729903205695E-2</v>
      </c>
      <c r="U12" s="17">
        <f t="shared" si="2"/>
        <v>-3.3760469100237812E-2</v>
      </c>
      <c r="V12" s="17">
        <f t="shared" si="2"/>
        <v>1.2497404619949179E-2</v>
      </c>
      <c r="W12" s="17">
        <f t="shared" si="2"/>
        <v>3.769689252686071E-3</v>
      </c>
      <c r="X12" s="17">
        <f t="shared" si="2"/>
        <v>4.1717562805803667E-2</v>
      </c>
      <c r="Y12" s="17">
        <f t="shared" si="2"/>
        <v>-8.2544882702423328E-3</v>
      </c>
      <c r="Z12" s="17">
        <f t="shared" si="2"/>
        <v>1.4982914710180647E-3</v>
      </c>
      <c r="AA12" s="17">
        <f t="shared" si="2"/>
        <v>-9.8794334246774512E-3</v>
      </c>
      <c r="AB12" s="17">
        <f t="shared" si="2"/>
        <v>-5.8437056995251542E-2</v>
      </c>
      <c r="AC12" s="17">
        <f t="shared" si="2"/>
        <v>-6.1352737573580035E-2</v>
      </c>
      <c r="AD12" s="17">
        <f t="shared" si="2"/>
        <v>-7.0549609720834978E-4</v>
      </c>
      <c r="AE12" s="17">
        <f t="shared" si="2"/>
        <v>1.4720498804244928E-2</v>
      </c>
      <c r="AF12" s="17">
        <f t="shared" si="2"/>
        <v>-7.612947003114599E-3</v>
      </c>
      <c r="AG12" s="17">
        <f t="shared" si="2"/>
        <v>-4.858670939866E-2</v>
      </c>
      <c r="AH12" s="17">
        <f t="shared" si="2"/>
        <v>-5.3595467849077275E-2</v>
      </c>
      <c r="AI12" s="17">
        <f t="shared" si="2"/>
        <v>4.2839288795166297E-2</v>
      </c>
      <c r="AJ12" s="17">
        <f t="shared" si="2"/>
        <v>-6.292578018456807E-2</v>
      </c>
      <c r="AK12" s="17">
        <f t="shared" si="2"/>
        <v>-0.11203685567636887</v>
      </c>
      <c r="AL12" s="17">
        <f t="shared" si="2"/>
        <v>-2.1332884543179473E-2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2" t="s">
        <v>36</v>
      </c>
      <c r="D23" s="10">
        <f t="shared" ref="D23:AL23" si="3">D29+D37+D44+D55+D62+D69</f>
        <v>2.6385119509280002</v>
      </c>
      <c r="E23" s="10">
        <f t="shared" si="3"/>
        <v>2.8106296199999998</v>
      </c>
      <c r="F23" s="10">
        <f t="shared" si="3"/>
        <v>1.1888180370000001</v>
      </c>
      <c r="G23" s="10">
        <f t="shared" si="3"/>
        <v>1.3168427739999999</v>
      </c>
      <c r="H23" s="10">
        <f t="shared" si="3"/>
        <v>1.1660410960000001</v>
      </c>
      <c r="I23" s="10">
        <f t="shared" si="3"/>
        <v>1.0744488380000001</v>
      </c>
      <c r="J23" s="10">
        <f t="shared" si="3"/>
        <v>1.1709952509999999</v>
      </c>
      <c r="K23" s="10">
        <f t="shared" si="3"/>
        <v>1.160144222</v>
      </c>
      <c r="L23" s="10">
        <f t="shared" si="3"/>
        <v>1.0799186129999998</v>
      </c>
      <c r="M23" s="10">
        <f t="shared" si="3"/>
        <v>1.092975722</v>
      </c>
      <c r="N23" s="10">
        <f t="shared" si="3"/>
        <v>1.0403482100000001</v>
      </c>
      <c r="O23" s="10">
        <f t="shared" si="3"/>
        <v>1.0601982400000001</v>
      </c>
      <c r="P23" s="10">
        <f t="shared" si="3"/>
        <v>1.0921320700000001</v>
      </c>
      <c r="Q23" s="10">
        <f t="shared" si="3"/>
        <v>1.1397681799999999</v>
      </c>
      <c r="R23" s="10">
        <f t="shared" si="3"/>
        <v>1.1417924353</v>
      </c>
      <c r="S23" s="10">
        <f t="shared" si="3"/>
        <v>1.1911740899999999</v>
      </c>
      <c r="T23" s="10">
        <f t="shared" si="3"/>
        <v>1.2650349999999999</v>
      </c>
      <c r="U23" s="10">
        <f t="shared" si="3"/>
        <v>1.2113728000000001</v>
      </c>
      <c r="V23" s="10">
        <f t="shared" si="3"/>
        <v>1.2266852000000001</v>
      </c>
      <c r="W23" s="10">
        <f t="shared" si="3"/>
        <v>1.2104522999999998</v>
      </c>
      <c r="X23" s="10">
        <f t="shared" si="3"/>
        <v>1.2586521799000001</v>
      </c>
      <c r="Y23" s="10">
        <f t="shared" si="3"/>
        <v>1.2343083000000001</v>
      </c>
      <c r="Z23" s="10">
        <f t="shared" si="3"/>
        <v>1.2220100999999999</v>
      </c>
      <c r="AA23" s="10">
        <f t="shared" si="3"/>
        <v>1.2022497999999999</v>
      </c>
      <c r="AB23" s="10">
        <f t="shared" si="3"/>
        <v>1.0974223000000001</v>
      </c>
      <c r="AC23" s="10">
        <f t="shared" si="3"/>
        <v>1.030524</v>
      </c>
      <c r="AD23" s="10">
        <f t="shared" si="3"/>
        <v>1.02712</v>
      </c>
      <c r="AE23" s="10">
        <f t="shared" si="3"/>
        <v>1.0502711</v>
      </c>
      <c r="AF23" s="10">
        <f t="shared" si="3"/>
        <v>1.0391022200000002</v>
      </c>
      <c r="AG23" s="10">
        <f t="shared" si="3"/>
        <v>0.95007870000000005</v>
      </c>
      <c r="AH23" s="10">
        <f t="shared" si="3"/>
        <v>0.87968199999999996</v>
      </c>
      <c r="AI23" s="10">
        <f t="shared" si="3"/>
        <v>0.92908550000000001</v>
      </c>
      <c r="AJ23" s="10">
        <f t="shared" si="3"/>
        <v>0.85349909999999996</v>
      </c>
      <c r="AK23" s="10">
        <f t="shared" si="3"/>
        <v>0.71614470000000008</v>
      </c>
      <c r="AL23" s="10">
        <f t="shared" si="3"/>
        <v>0.68396008699999999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6.5232855591752598E-2</v>
      </c>
      <c r="F24" s="15">
        <f t="shared" si="4"/>
        <v>-0.54943617496904773</v>
      </c>
      <c r="G24" s="15">
        <f t="shared" si="4"/>
        <v>-0.50091460698639301</v>
      </c>
      <c r="H24" s="15">
        <f t="shared" si="4"/>
        <v>-0.55806866988421722</v>
      </c>
      <c r="I24" s="15">
        <f t="shared" si="4"/>
        <v>-0.59278227349999224</v>
      </c>
      <c r="J24" s="15">
        <f t="shared" si="4"/>
        <v>-0.55619103768389411</v>
      </c>
      <c r="K24" s="15">
        <f t="shared" si="4"/>
        <v>-0.56030359400420315</v>
      </c>
      <c r="L24" s="15">
        <f t="shared" si="4"/>
        <v>-0.59070922054373187</v>
      </c>
      <c r="M24" s="15">
        <f t="shared" si="4"/>
        <v>-0.58576055658357518</v>
      </c>
      <c r="N24" s="15">
        <f t="shared" si="4"/>
        <v>-0.60570646282875629</v>
      </c>
      <c r="O24" s="15">
        <f t="shared" si="4"/>
        <v>-0.59818327158718609</v>
      </c>
      <c r="P24" s="15">
        <f t="shared" si="4"/>
        <v>-0.58608030196115557</v>
      </c>
      <c r="Q24" s="15">
        <f t="shared" si="4"/>
        <v>-0.56802614458534928</v>
      </c>
      <c r="R24" s="15">
        <f t="shared" si="4"/>
        <v>-0.56725894878042293</v>
      </c>
      <c r="S24" s="20">
        <f t="shared" si="4"/>
        <v>-0.5485432273365114</v>
      </c>
      <c r="T24" s="15">
        <f t="shared" si="4"/>
        <v>-0.52054983129598098</v>
      </c>
      <c r="U24" s="15">
        <f t="shared" si="4"/>
        <v>-0.54088788585022551</v>
      </c>
      <c r="V24" s="15">
        <f t="shared" si="4"/>
        <v>-0.53508446320716552</v>
      </c>
      <c r="W24" s="15">
        <f t="shared" si="4"/>
        <v>-0.5412367567354518</v>
      </c>
      <c r="X24" s="15">
        <f t="shared" si="4"/>
        <v>-0.52296892971914899</v>
      </c>
      <c r="Y24" s="15">
        <f t="shared" si="4"/>
        <v>-0.53219529683544653</v>
      </c>
      <c r="Z24" s="15">
        <f t="shared" si="4"/>
        <v>-0.53685633314254932</v>
      </c>
      <c r="AA24" s="15">
        <f t="shared" si="4"/>
        <v>-0.54434551657908825</v>
      </c>
      <c r="AB24" s="15">
        <f t="shared" si="4"/>
        <v>-0.58407529683008563</v>
      </c>
      <c r="AC24" s="15">
        <f t="shared" si="4"/>
        <v>-0.60942985320284382</v>
      </c>
      <c r="AD24" s="15">
        <f t="shared" si="4"/>
        <v>-0.61071997432539649</v>
      </c>
      <c r="AE24" s="15">
        <f t="shared" si="4"/>
        <v>-0.60194567258616904</v>
      </c>
      <c r="AF24" s="15">
        <f t="shared" si="4"/>
        <v>-0.60617869491380016</v>
      </c>
      <c r="AG24" s="15">
        <f t="shared" si="4"/>
        <v>-0.63991874296197726</v>
      </c>
      <c r="AH24" s="15">
        <f t="shared" si="4"/>
        <v>-0.66659919819934721</v>
      </c>
      <c r="AI24" s="21">
        <f t="shared" si="4"/>
        <v>-0.64787519735386145</v>
      </c>
      <c r="AJ24" s="21">
        <f t="shared" si="4"/>
        <v>-0.67652255670101746</v>
      </c>
      <c r="AK24" s="21">
        <f t="shared" si="4"/>
        <v>-0.72858008100053429</v>
      </c>
      <c r="AL24" s="21">
        <f t="shared" si="4"/>
        <v>-0.74077809776095882</v>
      </c>
    </row>
    <row r="25" spans="1:38" x14ac:dyDescent="0.4">
      <c r="A25" s="16" t="s">
        <v>27</v>
      </c>
      <c r="D25" s="10"/>
      <c r="E25" s="17">
        <f t="shared" ref="E25:AL26" si="5">(E23-D23)/D23</f>
        <v>6.5232855591752598E-2</v>
      </c>
      <c r="F25" s="17">
        <f t="shared" si="5"/>
        <v>-0.57702785577275739</v>
      </c>
      <c r="G25" s="17">
        <f t="shared" si="5"/>
        <v>0.10769077606113056</v>
      </c>
      <c r="H25" s="17">
        <f t="shared" si="5"/>
        <v>-0.11451760299517723</v>
      </c>
      <c r="I25" s="17">
        <f t="shared" si="5"/>
        <v>-7.8549768369398809E-2</v>
      </c>
      <c r="J25" s="17">
        <f t="shared" si="5"/>
        <v>8.9856687061724727E-2</v>
      </c>
      <c r="K25" s="17">
        <f t="shared" si="5"/>
        <v>-9.2665012866050486E-3</v>
      </c>
      <c r="L25" s="17">
        <f t="shared" si="5"/>
        <v>-6.91514102114799E-2</v>
      </c>
      <c r="M25" s="17">
        <f t="shared" si="5"/>
        <v>1.2090826885303657E-2</v>
      </c>
      <c r="N25" s="17">
        <f t="shared" si="5"/>
        <v>-4.8150668803236173E-2</v>
      </c>
      <c r="O25" s="17">
        <f t="shared" si="5"/>
        <v>1.9080178933551451E-2</v>
      </c>
      <c r="P25" s="17">
        <f t="shared" si="5"/>
        <v>3.0120621592429779E-2</v>
      </c>
      <c r="Q25" s="17">
        <f t="shared" si="5"/>
        <v>4.3617536109895376E-2</v>
      </c>
      <c r="R25" s="17">
        <f t="shared" si="5"/>
        <v>1.7760236998369751E-3</v>
      </c>
      <c r="S25" s="17">
        <f t="shared" si="5"/>
        <v>4.3249239680787616E-2</v>
      </c>
      <c r="T25" s="17">
        <f t="shared" si="5"/>
        <v>6.2006813798308913E-2</v>
      </c>
      <c r="U25" s="17">
        <f t="shared" si="5"/>
        <v>-4.2419537799349247E-2</v>
      </c>
      <c r="V25" s="17">
        <f t="shared" si="5"/>
        <v>1.2640534771789495E-2</v>
      </c>
      <c r="W25" s="17">
        <f t="shared" si="5"/>
        <v>-1.3233142455782727E-2</v>
      </c>
      <c r="X25" s="17">
        <f t="shared" si="5"/>
        <v>3.9819726807905034E-2</v>
      </c>
      <c r="Y25" s="17">
        <f t="shared" si="5"/>
        <v>-1.934122888654918E-2</v>
      </c>
      <c r="Z25" s="17">
        <f t="shared" si="5"/>
        <v>-9.9636371237236745E-3</v>
      </c>
      <c r="AA25" s="17">
        <f t="shared" si="5"/>
        <v>-1.6170324615156582E-2</v>
      </c>
      <c r="AB25" s="17">
        <f t="shared" si="5"/>
        <v>-8.719277807324223E-2</v>
      </c>
      <c r="AC25" s="17">
        <f t="shared" si="5"/>
        <v>-6.095948660784465E-2</v>
      </c>
      <c r="AD25" s="17">
        <f t="shared" si="5"/>
        <v>-3.3031739192876269E-3</v>
      </c>
      <c r="AE25" s="17">
        <f t="shared" si="5"/>
        <v>2.2539820079445421E-2</v>
      </c>
      <c r="AF25" s="17">
        <f t="shared" si="5"/>
        <v>-1.0634282900862288E-2</v>
      </c>
      <c r="AG25" s="17">
        <f t="shared" si="5"/>
        <v>-8.5673496107052993E-2</v>
      </c>
      <c r="AH25" s="22">
        <f t="shared" si="5"/>
        <v>-7.4095651233945237E-2</v>
      </c>
      <c r="AI25" s="23">
        <f t="shared" si="5"/>
        <v>5.6160635320490863E-2</v>
      </c>
      <c r="AJ25" s="23">
        <f t="shared" si="5"/>
        <v>-8.1355698695114775E-2</v>
      </c>
      <c r="AK25" s="23">
        <f t="shared" si="5"/>
        <v>-0.16093092541046602</v>
      </c>
      <c r="AL25" s="23">
        <f t="shared" si="5"/>
        <v>-4.4941494365594102E-2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  <c r="AK26" s="23">
        <f t="shared" si="5"/>
        <v>7.6948689713125323E-2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2.0353E-2</v>
      </c>
      <c r="E29" s="10">
        <f t="shared" si="6"/>
        <v>1.9889E-2</v>
      </c>
      <c r="F29" s="10">
        <f t="shared" si="6"/>
        <v>1.7867000000000001E-2</v>
      </c>
      <c r="G29" s="10">
        <f t="shared" si="6"/>
        <v>1.6750000000000001E-2</v>
      </c>
      <c r="H29" s="10">
        <f t="shared" si="6"/>
        <v>1.0196E-2</v>
      </c>
      <c r="I29" s="10">
        <f t="shared" si="6"/>
        <v>1.4243E-2</v>
      </c>
      <c r="J29" s="10">
        <f t="shared" si="6"/>
        <v>9.6349999999999995E-3</v>
      </c>
      <c r="K29" s="10">
        <f t="shared" si="6"/>
        <v>8.6400000000000001E-3</v>
      </c>
      <c r="L29" s="10">
        <f t="shared" si="6"/>
        <v>1.1358E-2</v>
      </c>
      <c r="M29" s="10">
        <f t="shared" si="6"/>
        <v>1.0191E-2</v>
      </c>
      <c r="N29" s="10">
        <f t="shared" si="6"/>
        <v>1.3746E-2</v>
      </c>
      <c r="O29" s="10">
        <f t="shared" si="6"/>
        <v>2.0924000000000002E-2</v>
      </c>
      <c r="P29" s="10">
        <f t="shared" si="6"/>
        <v>2.4771999999999999E-2</v>
      </c>
      <c r="Q29" s="10">
        <f t="shared" si="6"/>
        <v>3.134E-2</v>
      </c>
      <c r="R29" s="10">
        <f t="shared" si="6"/>
        <v>3.6059000000000001E-2</v>
      </c>
      <c r="S29" s="10">
        <f t="shared" si="6"/>
        <v>3.4698E-2</v>
      </c>
      <c r="T29" s="10">
        <f t="shared" si="6"/>
        <v>3.6666999999999998E-2</v>
      </c>
      <c r="U29" s="10">
        <f t="shared" si="6"/>
        <v>3.6572E-2</v>
      </c>
      <c r="V29" s="10">
        <f t="shared" si="6"/>
        <v>3.8352000000000004E-2</v>
      </c>
      <c r="W29" s="10">
        <f t="shared" si="6"/>
        <v>4.3351000000000001E-2</v>
      </c>
      <c r="X29" s="10">
        <f t="shared" si="6"/>
        <v>4.2693999999999996E-2</v>
      </c>
      <c r="Y29" s="10">
        <f t="shared" si="6"/>
        <v>4.0745999999999997E-2</v>
      </c>
      <c r="Z29" s="10">
        <f t="shared" si="6"/>
        <v>5.4612000000000001E-2</v>
      </c>
      <c r="AA29" s="10">
        <f t="shared" si="6"/>
        <v>6.5381999999999996E-2</v>
      </c>
      <c r="AB29" s="10">
        <f t="shared" si="6"/>
        <v>7.4216000000000004E-2</v>
      </c>
      <c r="AC29" s="10">
        <f t="shared" si="6"/>
        <v>0.101273</v>
      </c>
      <c r="AD29" s="10">
        <f t="shared" si="6"/>
        <v>0.1071308</v>
      </c>
      <c r="AE29" s="10">
        <f t="shared" si="6"/>
        <v>0.12977169999999999</v>
      </c>
      <c r="AF29" s="10">
        <f t="shared" si="6"/>
        <v>0.12283452</v>
      </c>
      <c r="AG29" s="10">
        <f t="shared" si="6"/>
        <v>0.121313</v>
      </c>
      <c r="AH29" s="10">
        <f t="shared" si="6"/>
        <v>0.1199527</v>
      </c>
      <c r="AI29" s="27">
        <f t="shared" si="6"/>
        <v>0.148094</v>
      </c>
      <c r="AJ29" s="27">
        <f t="shared" si="6"/>
        <v>0.12237300000000001</v>
      </c>
      <c r="AK29" s="27">
        <f t="shared" si="6"/>
        <v>0.122263</v>
      </c>
      <c r="AL29" s="27">
        <f t="shared" si="6"/>
        <v>0.104116287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-2.279762197219079E-2</v>
      </c>
      <c r="F30" s="15">
        <f t="shared" si="7"/>
        <v>-0.12214415565272926</v>
      </c>
      <c r="G30" s="15">
        <f t="shared" si="7"/>
        <v>-0.17702549992630073</v>
      </c>
      <c r="H30" s="15">
        <f t="shared" si="7"/>
        <v>-0.49904191028349626</v>
      </c>
      <c r="I30" s="15">
        <f t="shared" si="7"/>
        <v>-0.3002014445044956</v>
      </c>
      <c r="J30" s="15">
        <f t="shared" si="7"/>
        <v>-0.52660541443521847</v>
      </c>
      <c r="K30" s="15">
        <f t="shared" si="7"/>
        <v>-0.57549255637989483</v>
      </c>
      <c r="L30" s="15">
        <f t="shared" si="7"/>
        <v>-0.44194958974107013</v>
      </c>
      <c r="M30" s="15">
        <f t="shared" si="7"/>
        <v>-0.49928757431336901</v>
      </c>
      <c r="N30" s="15">
        <f t="shared" si="7"/>
        <v>-0.32462044907384663</v>
      </c>
      <c r="O30" s="15">
        <f t="shared" si="7"/>
        <v>2.8054832211467699E-2</v>
      </c>
      <c r="P30" s="15">
        <f t="shared" si="7"/>
        <v>0.21711786960153293</v>
      </c>
      <c r="Q30" s="15">
        <f t="shared" si="7"/>
        <v>0.5398221392423721</v>
      </c>
      <c r="R30" s="15">
        <f t="shared" si="7"/>
        <v>0.77167985063626987</v>
      </c>
      <c r="S30" s="20">
        <f t="shared" si="7"/>
        <v>0.70481010170490843</v>
      </c>
      <c r="T30" s="15">
        <f t="shared" si="7"/>
        <v>0.80155259666879575</v>
      </c>
      <c r="U30" s="15">
        <f t="shared" si="7"/>
        <v>0.79688498010121367</v>
      </c>
      <c r="V30" s="15">
        <f t="shared" si="7"/>
        <v>0.88434137473591146</v>
      </c>
      <c r="W30" s="15">
        <f t="shared" si="7"/>
        <v>1.1299562718026828</v>
      </c>
      <c r="X30" s="15">
        <f t="shared" si="7"/>
        <v>1.0976760182774037</v>
      </c>
      <c r="Y30" s="15">
        <f t="shared" si="7"/>
        <v>1.001965312238982</v>
      </c>
      <c r="Z30" s="15">
        <f t="shared" si="7"/>
        <v>1.6832407998820811</v>
      </c>
      <c r="AA30" s="15">
        <f t="shared" si="7"/>
        <v>2.2124011202279763</v>
      </c>
      <c r="AB30" s="15">
        <f t="shared" si="7"/>
        <v>2.6464403282071443</v>
      </c>
      <c r="AC30" s="15">
        <f t="shared" si="7"/>
        <v>3.9758266594605223</v>
      </c>
      <c r="AD30" s="15">
        <f t="shared" si="7"/>
        <v>4.2636368102982365</v>
      </c>
      <c r="AE30" s="15">
        <f t="shared" si="7"/>
        <v>5.3760477570874068</v>
      </c>
      <c r="AF30" s="15">
        <f t="shared" si="7"/>
        <v>5.035204638136884</v>
      </c>
      <c r="AG30" s="15">
        <f t="shared" si="7"/>
        <v>4.9604480911904885</v>
      </c>
      <c r="AH30" s="15">
        <f t="shared" si="7"/>
        <v>4.893612735223309</v>
      </c>
      <c r="AI30" s="21">
        <f t="shared" si="7"/>
        <v>6.2762737679948897</v>
      </c>
      <c r="AJ30" s="21">
        <f t="shared" si="7"/>
        <v>5.0125288655235112</v>
      </c>
      <c r="AK30" s="21">
        <f t="shared" si="7"/>
        <v>5.0071242568663097</v>
      </c>
      <c r="AL30" s="21">
        <f t="shared" si="7"/>
        <v>4.1155253279614801</v>
      </c>
    </row>
    <row r="31" spans="1:38" x14ac:dyDescent="0.4">
      <c r="A31" s="16" t="s">
        <v>27</v>
      </c>
      <c r="D31" s="10"/>
      <c r="E31" s="17">
        <f t="shared" ref="E31:AL31" si="8">(E29-D29)/D29</f>
        <v>-2.279762197219079E-2</v>
      </c>
      <c r="F31" s="17">
        <f t="shared" si="8"/>
        <v>-0.10166423651264515</v>
      </c>
      <c r="G31" s="17">
        <f t="shared" si="8"/>
        <v>-6.2517490345329371E-2</v>
      </c>
      <c r="H31" s="17">
        <f t="shared" si="8"/>
        <v>-0.39128358208955227</v>
      </c>
      <c r="I31" s="17">
        <f t="shared" si="8"/>
        <v>0.39692036092585331</v>
      </c>
      <c r="J31" s="17">
        <f t="shared" si="8"/>
        <v>-0.32352734676683287</v>
      </c>
      <c r="K31" s="17">
        <f t="shared" si="8"/>
        <v>-0.10326933056564602</v>
      </c>
      <c r="L31" s="17">
        <f t="shared" si="8"/>
        <v>0.31458333333333333</v>
      </c>
      <c r="M31" s="17">
        <f t="shared" si="8"/>
        <v>-0.1027469624933967</v>
      </c>
      <c r="N31" s="17">
        <f t="shared" si="8"/>
        <v>0.34883720930232548</v>
      </c>
      <c r="O31" s="17">
        <f t="shared" si="8"/>
        <v>0.52218827295213166</v>
      </c>
      <c r="P31" s="17">
        <f t="shared" si="8"/>
        <v>0.1839036513095009</v>
      </c>
      <c r="Q31" s="17">
        <f t="shared" si="8"/>
        <v>0.26513805909898275</v>
      </c>
      <c r="R31" s="17">
        <f t="shared" si="8"/>
        <v>0.15057434588385454</v>
      </c>
      <c r="S31" s="17">
        <f t="shared" si="8"/>
        <v>-3.7743697828558784E-2</v>
      </c>
      <c r="T31" s="17">
        <f t="shared" si="8"/>
        <v>5.6746786558303029E-2</v>
      </c>
      <c r="U31" s="17">
        <f t="shared" si="8"/>
        <v>-2.5908855374041475E-3</v>
      </c>
      <c r="V31" s="17">
        <f t="shared" si="8"/>
        <v>4.8671114513835823E-2</v>
      </c>
      <c r="W31" s="17">
        <f t="shared" si="8"/>
        <v>0.13034522319566114</v>
      </c>
      <c r="X31" s="17">
        <f t="shared" si="8"/>
        <v>-1.5155359737953098E-2</v>
      </c>
      <c r="Y31" s="17">
        <f t="shared" si="8"/>
        <v>-4.5627020190190624E-2</v>
      </c>
      <c r="Z31" s="17">
        <f t="shared" si="8"/>
        <v>0.34030334265940226</v>
      </c>
      <c r="AA31" s="17">
        <f t="shared" si="8"/>
        <v>0.19720940452647759</v>
      </c>
      <c r="AB31" s="17">
        <f t="shared" si="8"/>
        <v>0.13511363983971136</v>
      </c>
      <c r="AC31" s="17">
        <f t="shared" si="8"/>
        <v>0.36457098199849086</v>
      </c>
      <c r="AD31" s="17">
        <f t="shared" si="8"/>
        <v>5.7841675471250936E-2</v>
      </c>
      <c r="AE31" s="17">
        <f t="shared" si="8"/>
        <v>0.21133884933184474</v>
      </c>
      <c r="AF31" s="17">
        <f t="shared" si="8"/>
        <v>-5.3456801444382619E-2</v>
      </c>
      <c r="AG31" s="17">
        <f t="shared" si="8"/>
        <v>-1.2386746005927311E-2</v>
      </c>
      <c r="AH31" s="22">
        <f t="shared" si="8"/>
        <v>-1.1213142861853294E-2</v>
      </c>
      <c r="AI31" s="23">
        <f t="shared" si="8"/>
        <v>0.23460330613650221</v>
      </c>
      <c r="AJ31" s="23">
        <f t="shared" si="8"/>
        <v>-0.17368023012411032</v>
      </c>
      <c r="AK31" s="23">
        <f t="shared" si="8"/>
        <v>-8.98891095258046E-4</v>
      </c>
      <c r="AL31" s="23">
        <f t="shared" si="8"/>
        <v>-0.14842358685783921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2.0353E-2</v>
      </c>
      <c r="E33" s="2">
        <v>1.9889E-2</v>
      </c>
      <c r="F33" s="2">
        <v>1.7867000000000001E-2</v>
      </c>
      <c r="G33" s="2">
        <v>1.6750000000000001E-2</v>
      </c>
      <c r="H33" s="2">
        <v>1.0196E-2</v>
      </c>
      <c r="I33" s="2">
        <v>7.9430000000000004E-3</v>
      </c>
      <c r="J33" s="2">
        <v>7.685E-3</v>
      </c>
      <c r="K33" s="2">
        <v>8.1399999999999997E-3</v>
      </c>
      <c r="L33" s="2">
        <v>9.5530000000000007E-3</v>
      </c>
      <c r="M33" s="2">
        <v>7.8410000000000007E-3</v>
      </c>
      <c r="N33" s="2">
        <v>1.1571E-2</v>
      </c>
      <c r="O33" s="2">
        <v>1.8009000000000001E-2</v>
      </c>
      <c r="P33" s="2">
        <v>2.4101999999999998E-2</v>
      </c>
      <c r="Q33" s="2">
        <v>2.8969999999999999E-2</v>
      </c>
      <c r="R33" s="2">
        <v>3.5743999999999998E-2</v>
      </c>
      <c r="S33" s="2">
        <v>3.4083000000000002E-2</v>
      </c>
      <c r="T33" s="2">
        <v>3.6232E-2</v>
      </c>
      <c r="U33" s="2">
        <v>3.6392000000000001E-2</v>
      </c>
      <c r="V33" s="2">
        <v>3.8342000000000001E-2</v>
      </c>
      <c r="W33" s="2">
        <v>4.3296000000000001E-2</v>
      </c>
      <c r="X33" s="2">
        <v>4.2583999999999997E-2</v>
      </c>
      <c r="Y33" s="2">
        <v>4.0030999999999997E-2</v>
      </c>
      <c r="Z33" s="2">
        <v>5.3307E-2</v>
      </c>
      <c r="AA33" s="2">
        <v>6.4076999999999995E-2</v>
      </c>
      <c r="AB33" s="2">
        <v>7.3871000000000006E-2</v>
      </c>
      <c r="AC33" s="2">
        <v>0.10111100000000001</v>
      </c>
      <c r="AD33" s="2">
        <v>0.10706499999999999</v>
      </c>
      <c r="AE33" s="2">
        <v>0.129721</v>
      </c>
      <c r="AF33" s="2">
        <v>0.122834</v>
      </c>
      <c r="AG33" s="2">
        <v>0.12116200000000001</v>
      </c>
      <c r="AH33" s="2">
        <v>0.11990199999999999</v>
      </c>
      <c r="AI33" s="28">
        <v>0.14779400000000001</v>
      </c>
      <c r="AJ33" s="2">
        <v>0.12227300000000001</v>
      </c>
      <c r="AK33" s="2">
        <v>0.122113</v>
      </c>
      <c r="AL33" s="2">
        <v>0.104116</v>
      </c>
    </row>
    <row r="34" spans="1:38" x14ac:dyDescent="0.4">
      <c r="A34" s="2" t="s">
        <v>41</v>
      </c>
      <c r="B34" s="2" t="s">
        <v>42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29">
        <v>6.3E-3</v>
      </c>
      <c r="J34" s="29">
        <v>1.9499999999999999E-3</v>
      </c>
      <c r="K34" s="29">
        <v>5.0000000000000001E-4</v>
      </c>
      <c r="L34" s="29">
        <v>1.805E-3</v>
      </c>
      <c r="M34" s="29">
        <v>2.3500000000000001E-3</v>
      </c>
      <c r="N34" s="29">
        <v>2.1749999999999999E-3</v>
      </c>
      <c r="O34" s="29">
        <v>2.9150000000000001E-3</v>
      </c>
      <c r="P34" s="29">
        <v>6.7000000000000002E-4</v>
      </c>
      <c r="Q34" s="29">
        <v>2.3700000000000001E-3</v>
      </c>
      <c r="R34" s="29">
        <v>3.1500000000000001E-4</v>
      </c>
      <c r="S34" s="29">
        <v>6.1499999999999999E-4</v>
      </c>
      <c r="T34" s="29">
        <v>4.35E-4</v>
      </c>
      <c r="U34" s="29">
        <v>1.8000000000000001E-4</v>
      </c>
      <c r="V34" s="29">
        <v>1.0000000000000001E-5</v>
      </c>
      <c r="W34" s="29">
        <v>5.5000000000000002E-5</v>
      </c>
      <c r="X34" s="29">
        <v>1.1E-4</v>
      </c>
      <c r="Y34" s="29">
        <v>7.1500000000000003E-4</v>
      </c>
      <c r="Z34" s="29">
        <v>1.305E-3</v>
      </c>
      <c r="AA34" s="29">
        <v>1.305E-3</v>
      </c>
      <c r="AB34" s="29">
        <v>3.4499999999999998E-4</v>
      </c>
      <c r="AC34" s="29">
        <v>1.6200000000000001E-4</v>
      </c>
      <c r="AD34" s="29">
        <v>6.58E-5</v>
      </c>
      <c r="AE34" s="29">
        <v>5.0699999999999999E-5</v>
      </c>
      <c r="AF34" s="29">
        <v>5.2E-7</v>
      </c>
      <c r="AG34" s="29">
        <v>1.5100000000000001E-4</v>
      </c>
      <c r="AH34" s="29">
        <v>5.0699999999999999E-5</v>
      </c>
      <c r="AI34" s="30">
        <v>2.9999999999999997E-4</v>
      </c>
      <c r="AJ34" s="2">
        <v>1E-4</v>
      </c>
      <c r="AK34" s="2">
        <v>1.4999999999999999E-4</v>
      </c>
      <c r="AL34" s="2">
        <v>2.8700000000000002E-7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6.9600000000000003E-6</v>
      </c>
      <c r="E37" s="10">
        <f t="shared" si="9"/>
        <v>7.7400000000000004E-6</v>
      </c>
      <c r="F37" s="10">
        <f t="shared" si="9"/>
        <v>3.8500000000000004E-6</v>
      </c>
      <c r="G37" s="10">
        <f t="shared" si="9"/>
        <v>6.1600000000000003E-6</v>
      </c>
      <c r="H37" s="10">
        <f t="shared" si="9"/>
        <v>4.5499999999999996E-6</v>
      </c>
      <c r="I37" s="10">
        <f t="shared" si="9"/>
        <v>3.36E-6</v>
      </c>
      <c r="J37" s="10">
        <f t="shared" si="9"/>
        <v>3.9099999999999998E-6</v>
      </c>
      <c r="K37" s="10">
        <f t="shared" si="9"/>
        <v>3.9500000000000003E-6</v>
      </c>
      <c r="L37" s="10">
        <f t="shared" si="9"/>
        <v>5.4099999999999999E-6</v>
      </c>
      <c r="M37" s="10">
        <f t="shared" si="9"/>
        <v>3.5200000000000002E-6</v>
      </c>
      <c r="N37" s="10">
        <f t="shared" si="9"/>
        <v>5.2100000000000001E-6</v>
      </c>
      <c r="O37" s="10">
        <f t="shared" si="9"/>
        <v>6.9199999999999998E-6</v>
      </c>
      <c r="P37" s="10">
        <f t="shared" si="9"/>
        <v>7.5900000000000002E-6</v>
      </c>
      <c r="Q37" s="10">
        <f t="shared" si="9"/>
        <v>8.1499999999999999E-6</v>
      </c>
      <c r="R37" s="10">
        <f t="shared" si="9"/>
        <v>9.4199999999999996E-6</v>
      </c>
      <c r="S37" s="10">
        <f t="shared" si="9"/>
        <v>2.5400000000000001E-5</v>
      </c>
      <c r="T37" s="10">
        <f t="shared" si="9"/>
        <v>2.87E-5</v>
      </c>
      <c r="U37" s="10">
        <f t="shared" si="9"/>
        <v>3.04E-5</v>
      </c>
      <c r="V37" s="10">
        <f t="shared" si="9"/>
        <v>3.1199999999999999E-5</v>
      </c>
      <c r="W37" s="10">
        <f t="shared" si="9"/>
        <v>3.1300000000000002E-5</v>
      </c>
      <c r="X37" s="10">
        <f t="shared" si="9"/>
        <v>2.7100000000000001E-5</v>
      </c>
      <c r="Y37" s="10">
        <f t="shared" si="9"/>
        <v>2.6299999999999999E-5</v>
      </c>
      <c r="Z37" s="10">
        <f t="shared" si="9"/>
        <v>2.2099999999999998E-5</v>
      </c>
      <c r="AA37" s="10">
        <f t="shared" si="9"/>
        <v>2.2799999999999999E-5</v>
      </c>
      <c r="AB37" s="10">
        <f t="shared" si="9"/>
        <v>2.1299999999999999E-5</v>
      </c>
      <c r="AC37" s="10">
        <f t="shared" si="9"/>
        <v>2.5000000000000001E-5</v>
      </c>
      <c r="AD37" s="10">
        <f t="shared" si="9"/>
        <v>2.2200000000000001E-5</v>
      </c>
      <c r="AE37" s="10">
        <f t="shared" si="9"/>
        <v>1.9400000000000001E-5</v>
      </c>
      <c r="AF37" s="10">
        <f t="shared" si="9"/>
        <v>1.77E-5</v>
      </c>
      <c r="AG37" s="10">
        <f t="shared" si="9"/>
        <v>1.3699999999999999E-5</v>
      </c>
      <c r="AH37" s="10">
        <f t="shared" si="9"/>
        <v>1.63E-5</v>
      </c>
      <c r="AI37" s="27">
        <f t="shared" si="9"/>
        <v>1.3499999999999999E-5</v>
      </c>
      <c r="AJ37" s="27">
        <f t="shared" si="9"/>
        <v>2.2099999999999998E-5</v>
      </c>
      <c r="AK37" s="27">
        <f t="shared" si="9"/>
        <v>1.8700000000000001E-5</v>
      </c>
      <c r="AL37" s="27">
        <f t="shared" si="9"/>
        <v>1.88E-5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0.1120689655172414</v>
      </c>
      <c r="F38" s="15">
        <f t="shared" si="10"/>
        <v>-0.44683908045977005</v>
      </c>
      <c r="G38" s="15">
        <f t="shared" si="10"/>
        <v>-0.11494252873563217</v>
      </c>
      <c r="H38" s="15">
        <f t="shared" si="10"/>
        <v>-0.34626436781609204</v>
      </c>
      <c r="I38" s="15">
        <f t="shared" si="10"/>
        <v>-0.51724137931034486</v>
      </c>
      <c r="J38" s="15">
        <f t="shared" si="10"/>
        <v>-0.43821839080459773</v>
      </c>
      <c r="K38" s="15">
        <f t="shared" si="10"/>
        <v>-0.43247126436781608</v>
      </c>
      <c r="L38" s="15">
        <f t="shared" si="10"/>
        <v>-0.2227011494252874</v>
      </c>
      <c r="M38" s="15">
        <f t="shared" si="10"/>
        <v>-0.4942528735632184</v>
      </c>
      <c r="N38" s="15">
        <f t="shared" si="10"/>
        <v>-0.25143678160919541</v>
      </c>
      <c r="O38" s="15">
        <f t="shared" si="10"/>
        <v>-5.7471264367816759E-3</v>
      </c>
      <c r="P38" s="15">
        <f t="shared" si="10"/>
        <v>9.0517241379310331E-2</v>
      </c>
      <c r="Q38" s="15">
        <f t="shared" si="10"/>
        <v>0.17097701149425282</v>
      </c>
      <c r="R38" s="15">
        <f t="shared" si="10"/>
        <v>0.35344827586206884</v>
      </c>
      <c r="S38" s="20">
        <f t="shared" si="10"/>
        <v>2.6494252873563218</v>
      </c>
      <c r="T38" s="15">
        <f t="shared" si="10"/>
        <v>3.1235632183908044</v>
      </c>
      <c r="U38" s="15">
        <f t="shared" si="10"/>
        <v>3.3678160919540225</v>
      </c>
      <c r="V38" s="15">
        <f t="shared" si="10"/>
        <v>3.4827586206896548</v>
      </c>
      <c r="W38" s="15">
        <f t="shared" si="10"/>
        <v>3.4971264367816093</v>
      </c>
      <c r="X38" s="15">
        <f t="shared" si="10"/>
        <v>2.8936781609195403</v>
      </c>
      <c r="Y38" s="15">
        <f t="shared" si="10"/>
        <v>2.7787356321839076</v>
      </c>
      <c r="Z38" s="15">
        <f t="shared" si="10"/>
        <v>2.1752873563218387</v>
      </c>
      <c r="AA38" s="15">
        <f t="shared" si="10"/>
        <v>2.2758620689655169</v>
      </c>
      <c r="AB38" s="15">
        <f t="shared" si="10"/>
        <v>2.0603448275862064</v>
      </c>
      <c r="AC38" s="15">
        <f t="shared" si="10"/>
        <v>2.5919540229885056</v>
      </c>
      <c r="AD38" s="15">
        <f t="shared" si="10"/>
        <v>2.1896551724137931</v>
      </c>
      <c r="AE38" s="15">
        <f t="shared" si="10"/>
        <v>1.7873563218390802</v>
      </c>
      <c r="AF38" s="15">
        <f t="shared" si="10"/>
        <v>1.5431034482758619</v>
      </c>
      <c r="AG38" s="15">
        <f t="shared" si="10"/>
        <v>0.96839080459770099</v>
      </c>
      <c r="AH38" s="15">
        <f t="shared" si="10"/>
        <v>1.3419540229885054</v>
      </c>
      <c r="AI38" s="21">
        <f t="shared" si="10"/>
        <v>0.93965517241379293</v>
      </c>
      <c r="AJ38" s="21">
        <f t="shared" si="10"/>
        <v>2.1752873563218387</v>
      </c>
      <c r="AK38" s="21">
        <f t="shared" si="10"/>
        <v>1.6867816091954022</v>
      </c>
      <c r="AL38" s="21">
        <f t="shared" si="10"/>
        <v>1.701149425287356</v>
      </c>
    </row>
    <row r="39" spans="1:38" x14ac:dyDescent="0.4">
      <c r="A39" s="16" t="s">
        <v>27</v>
      </c>
      <c r="D39" s="10"/>
      <c r="E39" s="17">
        <f t="shared" ref="E39:AL39" si="11">(E37-D37)/D37</f>
        <v>0.1120689655172414</v>
      </c>
      <c r="F39" s="17">
        <f t="shared" si="11"/>
        <v>-0.50258397932816534</v>
      </c>
      <c r="G39" s="17">
        <f t="shared" si="11"/>
        <v>0.59999999999999987</v>
      </c>
      <c r="H39" s="17">
        <f t="shared" si="11"/>
        <v>-0.26136363636363646</v>
      </c>
      <c r="I39" s="17">
        <f t="shared" si="11"/>
        <v>-0.2615384615384615</v>
      </c>
      <c r="J39" s="17">
        <f t="shared" si="11"/>
        <v>0.16369047619047614</v>
      </c>
      <c r="K39" s="17">
        <f t="shared" si="11"/>
        <v>1.0230179028133111E-2</v>
      </c>
      <c r="L39" s="17">
        <f t="shared" si="11"/>
        <v>0.36962025316455682</v>
      </c>
      <c r="M39" s="17">
        <f t="shared" si="11"/>
        <v>-0.34935304990757848</v>
      </c>
      <c r="N39" s="17">
        <f t="shared" si="11"/>
        <v>0.4801136363636363</v>
      </c>
      <c r="O39" s="17">
        <f t="shared" si="11"/>
        <v>0.328214971209213</v>
      </c>
      <c r="P39" s="17">
        <f t="shared" si="11"/>
        <v>9.6820809248554962E-2</v>
      </c>
      <c r="Q39" s="17">
        <f t="shared" si="11"/>
        <v>7.3781291172595478E-2</v>
      </c>
      <c r="R39" s="17">
        <f t="shared" si="11"/>
        <v>0.15582822085889567</v>
      </c>
      <c r="S39" s="17">
        <f t="shared" si="11"/>
        <v>1.6963906581740977</v>
      </c>
      <c r="T39" s="17">
        <f t="shared" si="11"/>
        <v>0.12992125984251965</v>
      </c>
      <c r="U39" s="17">
        <f t="shared" si="11"/>
        <v>5.9233449477351943E-2</v>
      </c>
      <c r="V39" s="17">
        <f t="shared" si="11"/>
        <v>2.6315789473684181E-2</v>
      </c>
      <c r="W39" s="17">
        <f t="shared" si="11"/>
        <v>3.2051282051282831E-3</v>
      </c>
      <c r="X39" s="17">
        <f t="shared" si="11"/>
        <v>-0.13418530351437699</v>
      </c>
      <c r="Y39" s="17">
        <f t="shared" si="11"/>
        <v>-2.9520295202952119E-2</v>
      </c>
      <c r="Z39" s="17">
        <f t="shared" si="11"/>
        <v>-0.15969581749049433</v>
      </c>
      <c r="AA39" s="17">
        <f t="shared" si="11"/>
        <v>3.1674208144796386E-2</v>
      </c>
      <c r="AB39" s="17">
        <f t="shared" si="11"/>
        <v>-6.5789473684210495E-2</v>
      </c>
      <c r="AC39" s="17">
        <f t="shared" si="11"/>
        <v>0.17370892018779352</v>
      </c>
      <c r="AD39" s="17">
        <f t="shared" si="11"/>
        <v>-0.112</v>
      </c>
      <c r="AE39" s="17">
        <f t="shared" si="11"/>
        <v>-0.12612612612612614</v>
      </c>
      <c r="AF39" s="17">
        <f t="shared" si="11"/>
        <v>-8.7628865979381479E-2</v>
      </c>
      <c r="AG39" s="17">
        <f t="shared" si="11"/>
        <v>-0.22598870056497178</v>
      </c>
      <c r="AH39" s="22">
        <f t="shared" si="11"/>
        <v>0.18978102189781026</v>
      </c>
      <c r="AI39" s="23">
        <f t="shared" si="11"/>
        <v>-0.17177914110429449</v>
      </c>
      <c r="AJ39" s="23">
        <f t="shared" si="11"/>
        <v>0.63703703703703696</v>
      </c>
      <c r="AK39" s="23">
        <f t="shared" si="11"/>
        <v>-0.15384615384615377</v>
      </c>
      <c r="AL39" s="23">
        <f t="shared" si="11"/>
        <v>5.347593582887649E-3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1">
        <v>6.9600000000000003E-6</v>
      </c>
      <c r="E41" s="31">
        <v>7.7400000000000004E-6</v>
      </c>
      <c r="F41" s="31">
        <v>3.8500000000000004E-6</v>
      </c>
      <c r="G41" s="31">
        <v>6.1600000000000003E-6</v>
      </c>
      <c r="H41" s="31">
        <v>4.5499999999999996E-6</v>
      </c>
      <c r="I41" s="31">
        <v>3.36E-6</v>
      </c>
      <c r="J41" s="31">
        <v>3.9099999999999998E-6</v>
      </c>
      <c r="K41" s="31">
        <v>3.9500000000000003E-6</v>
      </c>
      <c r="L41" s="31">
        <v>5.4099999999999999E-6</v>
      </c>
      <c r="M41" s="31">
        <v>3.5200000000000002E-6</v>
      </c>
      <c r="N41" s="31">
        <v>5.2100000000000001E-6</v>
      </c>
      <c r="O41" s="31">
        <v>6.9199999999999998E-6</v>
      </c>
      <c r="P41" s="31">
        <v>7.5900000000000002E-6</v>
      </c>
      <c r="Q41" s="31">
        <v>8.1499999999999999E-6</v>
      </c>
      <c r="R41" s="31">
        <v>9.4199999999999996E-6</v>
      </c>
      <c r="S41" s="31">
        <v>2.5400000000000001E-5</v>
      </c>
      <c r="T41" s="31">
        <v>2.87E-5</v>
      </c>
      <c r="U41" s="31">
        <v>3.04E-5</v>
      </c>
      <c r="V41" s="31">
        <v>3.1199999999999999E-5</v>
      </c>
      <c r="W41" s="31">
        <v>3.1300000000000002E-5</v>
      </c>
      <c r="X41" s="31">
        <v>2.7100000000000001E-5</v>
      </c>
      <c r="Y41" s="31">
        <v>2.6299999999999999E-5</v>
      </c>
      <c r="Z41" s="31">
        <v>2.2099999999999998E-5</v>
      </c>
      <c r="AA41" s="31">
        <v>2.2799999999999999E-5</v>
      </c>
      <c r="AB41" s="31">
        <v>2.1299999999999999E-5</v>
      </c>
      <c r="AC41" s="31">
        <v>2.5000000000000001E-5</v>
      </c>
      <c r="AD41" s="31">
        <v>2.2200000000000001E-5</v>
      </c>
      <c r="AE41" s="31">
        <v>1.9400000000000001E-5</v>
      </c>
      <c r="AF41" s="31">
        <v>1.77E-5</v>
      </c>
      <c r="AG41" s="31">
        <v>1.3699999999999999E-5</v>
      </c>
      <c r="AH41" s="31">
        <v>1.63E-5</v>
      </c>
      <c r="AI41" s="32">
        <v>1.3499999999999999E-5</v>
      </c>
      <c r="AJ41" s="2">
        <v>2.2099999999999998E-5</v>
      </c>
      <c r="AK41" s="2">
        <v>1.8700000000000001E-5</v>
      </c>
      <c r="AL41" s="2">
        <v>1.88E-5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1.7723990927999998E-2</v>
      </c>
      <c r="E44" s="10">
        <f t="shared" si="12"/>
        <v>2.4517879999999999E-2</v>
      </c>
      <c r="F44" s="10">
        <f t="shared" si="12"/>
        <v>2.6231187000000003E-2</v>
      </c>
      <c r="G44" s="10">
        <f t="shared" si="12"/>
        <v>2.2233613999999999E-2</v>
      </c>
      <c r="H44" s="10">
        <f t="shared" si="12"/>
        <v>2.3260546E-2</v>
      </c>
      <c r="I44" s="10">
        <f t="shared" si="12"/>
        <v>1.4818478000000001E-2</v>
      </c>
      <c r="J44" s="10">
        <f t="shared" si="12"/>
        <v>1.7786341000000001E-2</v>
      </c>
      <c r="K44" s="10">
        <f t="shared" si="12"/>
        <v>1.9557272000000001E-2</v>
      </c>
      <c r="L44" s="10">
        <f t="shared" si="12"/>
        <v>1.3825202999999999E-2</v>
      </c>
      <c r="M44" s="10">
        <f t="shared" si="12"/>
        <v>1.2815201999999999E-2</v>
      </c>
      <c r="N44" s="10">
        <f t="shared" si="12"/>
        <v>1.0787000000000001E-2</v>
      </c>
      <c r="O44" s="10">
        <f t="shared" si="12"/>
        <v>1.2631320000000001E-2</v>
      </c>
      <c r="P44" s="10">
        <f t="shared" si="12"/>
        <v>1.957648E-2</v>
      </c>
      <c r="Q44" s="10">
        <f t="shared" si="12"/>
        <v>2.399803E-2</v>
      </c>
      <c r="R44" s="10">
        <f t="shared" si="12"/>
        <v>2.4854015300000001E-2</v>
      </c>
      <c r="S44" s="10">
        <f t="shared" si="12"/>
        <v>2.6553689999999998E-2</v>
      </c>
      <c r="T44" s="10">
        <f t="shared" si="12"/>
        <v>2.6101300000000001E-2</v>
      </c>
      <c r="U44" s="10">
        <f t="shared" si="12"/>
        <v>2.5515400000000001E-2</v>
      </c>
      <c r="V44" s="10">
        <f t="shared" si="12"/>
        <v>2.2727000000000001E-2</v>
      </c>
      <c r="W44" s="10">
        <f t="shared" si="12"/>
        <v>1.6740000000000001E-2</v>
      </c>
      <c r="X44" s="10">
        <f t="shared" si="12"/>
        <v>2.00570799E-2</v>
      </c>
      <c r="Y44" s="10">
        <f t="shared" si="12"/>
        <v>2.2998999999999999E-2</v>
      </c>
      <c r="Z44" s="10">
        <f t="shared" si="12"/>
        <v>2.5446E-2</v>
      </c>
      <c r="AA44" s="10">
        <f t="shared" si="12"/>
        <v>2.4681000000000002E-2</v>
      </c>
      <c r="AB44" s="10">
        <f t="shared" si="12"/>
        <v>2.4076E-2</v>
      </c>
      <c r="AC44" s="10">
        <f t="shared" si="12"/>
        <v>2.3897000000000002E-2</v>
      </c>
      <c r="AD44" s="10">
        <f t="shared" si="12"/>
        <v>2.6190999999999999E-2</v>
      </c>
      <c r="AE44" s="10">
        <f t="shared" si="12"/>
        <v>2.6576000000000002E-2</v>
      </c>
      <c r="AF44" s="10">
        <f t="shared" si="12"/>
        <v>2.7876000000000001E-2</v>
      </c>
      <c r="AG44" s="10">
        <f t="shared" si="12"/>
        <v>2.7171000000000001E-2</v>
      </c>
      <c r="AH44" s="10">
        <f t="shared" si="12"/>
        <v>2.9819999999999999E-2</v>
      </c>
      <c r="AI44" s="27">
        <f t="shared" si="12"/>
        <v>2.5977E-2</v>
      </c>
      <c r="AJ44" s="27">
        <f t="shared" si="12"/>
        <v>2.3862000000000001E-2</v>
      </c>
      <c r="AK44" s="27">
        <f t="shared" si="12"/>
        <v>2.2638999999999999E-2</v>
      </c>
      <c r="AL44" s="27">
        <f t="shared" si="12"/>
        <v>2.3318999999999999E-2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0.38331598676611561</v>
      </c>
      <c r="F45" s="15">
        <f t="shared" si="13"/>
        <v>0.47998196944236249</v>
      </c>
      <c r="G45" s="15">
        <f t="shared" si="13"/>
        <v>0.25443609683165602</v>
      </c>
      <c r="H45" s="15">
        <f t="shared" si="13"/>
        <v>0.31237632057537701</v>
      </c>
      <c r="I45" s="15">
        <f t="shared" si="13"/>
        <v>-0.16393107736305185</v>
      </c>
      <c r="J45" s="15">
        <f t="shared" si="13"/>
        <v>3.5178347954073381E-3</v>
      </c>
      <c r="K45" s="15">
        <f t="shared" si="13"/>
        <v>0.10343500396989158</v>
      </c>
      <c r="L45" s="15">
        <f t="shared" si="13"/>
        <v>-0.21997234955930683</v>
      </c>
      <c r="M45" s="15">
        <f t="shared" si="13"/>
        <v>-0.2769573144073999</v>
      </c>
      <c r="N45" s="15">
        <f t="shared" si="13"/>
        <v>-0.39138989385517459</v>
      </c>
      <c r="O45" s="15">
        <f t="shared" si="13"/>
        <v>-0.28733206582467269</v>
      </c>
      <c r="P45" s="15">
        <f t="shared" si="13"/>
        <v>0.10451873280263745</v>
      </c>
      <c r="Q45" s="15">
        <f t="shared" si="13"/>
        <v>0.35398568513643297</v>
      </c>
      <c r="R45" s="15">
        <f t="shared" si="13"/>
        <v>0.40228097616187197</v>
      </c>
      <c r="S45" s="20">
        <f t="shared" si="13"/>
        <v>0.49817781491024243</v>
      </c>
      <c r="T45" s="15">
        <f t="shared" si="13"/>
        <v>0.47265365379789837</v>
      </c>
      <c r="U45" s="15">
        <f t="shared" si="13"/>
        <v>0.43959676483986987</v>
      </c>
      <c r="V45" s="15">
        <f t="shared" si="13"/>
        <v>0.28227328101913834</v>
      </c>
      <c r="W45" s="15">
        <f t="shared" si="13"/>
        <v>-5.5517458342043503E-2</v>
      </c>
      <c r="X45" s="15">
        <f t="shared" si="13"/>
        <v>0.13163451625977959</v>
      </c>
      <c r="Y45" s="15">
        <f t="shared" si="13"/>
        <v>0.29761971180354468</v>
      </c>
      <c r="Z45" s="15">
        <f t="shared" si="13"/>
        <v>0.43568116816178964</v>
      </c>
      <c r="AA45" s="15">
        <f t="shared" si="13"/>
        <v>0.39251933158064656</v>
      </c>
      <c r="AB45" s="15">
        <f t="shared" si="13"/>
        <v>0.35838480722562477</v>
      </c>
      <c r="AC45" s="15">
        <f t="shared" si="13"/>
        <v>0.34828550167265149</v>
      </c>
      <c r="AD45" s="15">
        <f t="shared" si="13"/>
        <v>0.4777145907146676</v>
      </c>
      <c r="AE45" s="15">
        <f t="shared" si="13"/>
        <v>0.49943656075877252</v>
      </c>
      <c r="AF45" s="15">
        <f t="shared" si="13"/>
        <v>0.57278347259600926</v>
      </c>
      <c r="AG45" s="15">
        <f t="shared" si="13"/>
        <v>0.53300687809966152</v>
      </c>
      <c r="AH45" s="15">
        <f t="shared" si="13"/>
        <v>0.68246531614338468</v>
      </c>
      <c r="AI45" s="21">
        <f t="shared" si="13"/>
        <v>0.46564056061223025</v>
      </c>
      <c r="AJ45" s="21">
        <f t="shared" si="13"/>
        <v>0.34631077712318742</v>
      </c>
      <c r="AK45" s="21">
        <f t="shared" si="13"/>
        <v>0.27730825929477149</v>
      </c>
      <c r="AL45" s="21">
        <f t="shared" si="13"/>
        <v>0.31567433625578767</v>
      </c>
    </row>
    <row r="46" spans="1:38" x14ac:dyDescent="0.4">
      <c r="A46" s="16" t="s">
        <v>27</v>
      </c>
      <c r="D46" s="10"/>
      <c r="E46" s="17">
        <f t="shared" ref="E46:AL46" si="14">(E44-D44)/D44</f>
        <v>0.38331598676611561</v>
      </c>
      <c r="F46" s="17">
        <f t="shared" si="14"/>
        <v>6.9879899893465672E-2</v>
      </c>
      <c r="G46" s="17">
        <f t="shared" si="14"/>
        <v>-0.15239771650440384</v>
      </c>
      <c r="H46" s="17">
        <f t="shared" si="14"/>
        <v>4.618826251098905E-2</v>
      </c>
      <c r="I46" s="17">
        <f t="shared" si="14"/>
        <v>-0.36293507469687075</v>
      </c>
      <c r="J46" s="17">
        <f t="shared" si="14"/>
        <v>0.20028122996167347</v>
      </c>
      <c r="K46" s="17">
        <f t="shared" si="14"/>
        <v>9.9566909236700224E-2</v>
      </c>
      <c r="L46" s="17">
        <f t="shared" si="14"/>
        <v>-0.29309143933775633</v>
      </c>
      <c r="M46" s="17">
        <f t="shared" si="14"/>
        <v>-7.3055057491741709E-2</v>
      </c>
      <c r="N46" s="17">
        <f t="shared" si="14"/>
        <v>-0.15826531645775058</v>
      </c>
      <c r="O46" s="17">
        <f t="shared" si="14"/>
        <v>0.17097617502549362</v>
      </c>
      <c r="P46" s="17">
        <f t="shared" si="14"/>
        <v>0.54983643831365192</v>
      </c>
      <c r="Q46" s="17">
        <f t="shared" si="14"/>
        <v>0.22586031809600091</v>
      </c>
      <c r="R46" s="17">
        <f t="shared" si="14"/>
        <v>3.5668981995605496E-2</v>
      </c>
      <c r="S46" s="17">
        <f t="shared" si="14"/>
        <v>6.8386322269625266E-2</v>
      </c>
      <c r="T46" s="17">
        <f t="shared" si="14"/>
        <v>-1.7036803547830714E-2</v>
      </c>
      <c r="U46" s="17">
        <f t="shared" si="14"/>
        <v>-2.2447157804400559E-2</v>
      </c>
      <c r="V46" s="17">
        <f t="shared" si="14"/>
        <v>-0.109283021234235</v>
      </c>
      <c r="W46" s="17">
        <f t="shared" si="14"/>
        <v>-0.26343116117393406</v>
      </c>
      <c r="X46" s="17">
        <f t="shared" si="14"/>
        <v>0.19815292114695332</v>
      </c>
      <c r="Y46" s="17">
        <f t="shared" si="14"/>
        <v>0.14667738846670289</v>
      </c>
      <c r="Z46" s="17">
        <f t="shared" si="14"/>
        <v>0.10639593025783736</v>
      </c>
      <c r="AA46" s="17">
        <f t="shared" si="14"/>
        <v>-3.0063664230134336E-2</v>
      </c>
      <c r="AB46" s="17">
        <f t="shared" si="14"/>
        <v>-2.4512783112515753E-2</v>
      </c>
      <c r="AC46" s="17">
        <f t="shared" si="14"/>
        <v>-7.4347898321979813E-3</v>
      </c>
      <c r="AD46" s="17">
        <f t="shared" si="14"/>
        <v>9.5995313219232423E-2</v>
      </c>
      <c r="AE46" s="17">
        <f t="shared" si="14"/>
        <v>1.4699706005880013E-2</v>
      </c>
      <c r="AF46" s="17">
        <f t="shared" si="14"/>
        <v>4.8916315472606824E-2</v>
      </c>
      <c r="AG46" s="17">
        <f t="shared" si="14"/>
        <v>-2.5290572535514446E-2</v>
      </c>
      <c r="AH46" s="22">
        <f t="shared" si="14"/>
        <v>9.7493651319421393E-2</v>
      </c>
      <c r="AI46" s="23">
        <f t="shared" si="14"/>
        <v>-0.12887323943661969</v>
      </c>
      <c r="AJ46" s="23">
        <f t="shared" si="14"/>
        <v>-8.1418177618662615E-2</v>
      </c>
      <c r="AK46" s="23">
        <f t="shared" si="14"/>
        <v>-5.1253038303578989E-2</v>
      </c>
      <c r="AL46" s="23">
        <f t="shared" si="14"/>
        <v>3.0036662396748976E-2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1.5E-6</v>
      </c>
      <c r="E48" s="2">
        <v>1.9800000000000001E-6</v>
      </c>
      <c r="F48" s="2">
        <v>8.8700000000000004E-7</v>
      </c>
      <c r="G48" s="2">
        <v>6.1399999999999997E-7</v>
      </c>
      <c r="H48" s="2">
        <v>5.4600000000000005E-7</v>
      </c>
      <c r="I48" s="2">
        <v>4.7800000000000002E-7</v>
      </c>
      <c r="J48" s="2">
        <v>3.41E-7</v>
      </c>
      <c r="K48" s="2">
        <v>2.72E-7</v>
      </c>
      <c r="L48" s="2">
        <v>2.03E-7</v>
      </c>
      <c r="M48" s="2">
        <v>2.0200000000000001E-7</v>
      </c>
      <c r="N48" s="2">
        <v>1.5E-5</v>
      </c>
      <c r="O48" s="2">
        <v>8.32E-6</v>
      </c>
      <c r="P48" s="2">
        <v>3.4800000000000001E-6</v>
      </c>
      <c r="Q48" s="2">
        <v>4.1300000000000003E-6</v>
      </c>
      <c r="R48" s="2">
        <v>1.5300000000000001E-8</v>
      </c>
      <c r="S48" s="2">
        <v>1.8899999999999999E-6</v>
      </c>
      <c r="T48" s="2">
        <v>1.2300000000000001E-5</v>
      </c>
      <c r="U48" s="2">
        <v>1.5600000000000001E-6</v>
      </c>
      <c r="V48" s="2">
        <v>0</v>
      </c>
      <c r="W48" s="2">
        <v>1.0000000000000001E-5</v>
      </c>
      <c r="X48" s="2">
        <v>7.9899999999999994E-8</v>
      </c>
      <c r="Y48" s="2">
        <v>0</v>
      </c>
      <c r="Z48" s="2">
        <v>0</v>
      </c>
      <c r="AA48" s="2">
        <v>0</v>
      </c>
      <c r="AB48" s="2">
        <v>0</v>
      </c>
      <c r="AC48" s="2">
        <v>3.3E-4</v>
      </c>
      <c r="AD48" s="2">
        <v>5.6499999999999996E-4</v>
      </c>
      <c r="AE48" s="2">
        <v>3.0400000000000002E-3</v>
      </c>
      <c r="AF48" s="2">
        <v>2.2950000000000002E-3</v>
      </c>
      <c r="AG48" s="2">
        <v>2.2550000000000001E-3</v>
      </c>
      <c r="AH48" s="2">
        <v>2.225E-3</v>
      </c>
      <c r="AI48" s="28">
        <v>2.2699999999999999E-3</v>
      </c>
      <c r="AJ48" s="2">
        <v>2.235E-3</v>
      </c>
      <c r="AK48" s="2">
        <v>2.31E-3</v>
      </c>
      <c r="AL48" s="2">
        <v>2.225E-3</v>
      </c>
    </row>
    <row r="49" spans="1:38" x14ac:dyDescent="0.4">
      <c r="A49" s="2" t="s">
        <v>49</v>
      </c>
      <c r="B49" s="2" t="s">
        <v>50</v>
      </c>
      <c r="D49" s="2">
        <v>1.6500000000000001E-5</v>
      </c>
      <c r="E49" s="2">
        <v>2.19E-5</v>
      </c>
      <c r="F49" s="2">
        <v>1.63E-5</v>
      </c>
      <c r="G49" s="2">
        <v>1.2719999999999999E-3</v>
      </c>
      <c r="H49" s="2">
        <v>5.045E-3</v>
      </c>
      <c r="I49" s="2">
        <v>3.7940000000000001E-3</v>
      </c>
      <c r="J49" s="2">
        <v>6.9319999999999998E-3</v>
      </c>
      <c r="K49" s="2">
        <v>9.8650000000000005E-3</v>
      </c>
      <c r="L49" s="2">
        <v>2.5219999999999999E-3</v>
      </c>
      <c r="M49" s="2">
        <v>2.5219999999999999E-3</v>
      </c>
      <c r="N49" s="2">
        <v>8.8000000000000003E-4</v>
      </c>
      <c r="O49" s="2">
        <v>1.5200000000000001E-4</v>
      </c>
      <c r="P49" s="2">
        <v>1.27E-4</v>
      </c>
      <c r="Q49" s="2">
        <v>3.6900000000000002E-5</v>
      </c>
      <c r="R49" s="2">
        <v>0</v>
      </c>
      <c r="S49" s="2">
        <v>1.7999999999999999E-6</v>
      </c>
      <c r="T49" s="2">
        <v>0</v>
      </c>
      <c r="U49" s="2">
        <v>4.8400000000000002E-6</v>
      </c>
      <c r="V49" s="2">
        <v>0</v>
      </c>
      <c r="W49" s="2">
        <v>4.2499999999999998E-4</v>
      </c>
      <c r="X49" s="2">
        <v>6.4000000000000005E-4</v>
      </c>
      <c r="Y49" s="2">
        <v>6.9999999999999999E-4</v>
      </c>
      <c r="Z49" s="2">
        <v>4.2999999999999999E-4</v>
      </c>
      <c r="AA49" s="2">
        <v>1.085E-3</v>
      </c>
      <c r="AB49" s="2">
        <v>1.0950000000000001E-3</v>
      </c>
      <c r="AC49" s="2">
        <v>8.0500000000000005E-4</v>
      </c>
      <c r="AD49" s="2">
        <v>9.7499999999999996E-4</v>
      </c>
      <c r="AE49" s="2">
        <v>1.2899999999999999E-3</v>
      </c>
      <c r="AF49" s="2">
        <v>3.9950000000000003E-3</v>
      </c>
      <c r="AG49" s="2">
        <v>4.0200000000000001E-3</v>
      </c>
      <c r="AH49" s="2">
        <v>3.9300000000000003E-3</v>
      </c>
      <c r="AI49" s="28">
        <v>3.96E-3</v>
      </c>
      <c r="AJ49" s="2">
        <v>4.0699999999999998E-3</v>
      </c>
      <c r="AK49" s="2">
        <v>4.1450000000000002E-3</v>
      </c>
      <c r="AL49" s="2">
        <v>4.2249999999999996E-3</v>
      </c>
    </row>
    <row r="50" spans="1:38" x14ac:dyDescent="0.4">
      <c r="A50" s="2" t="s">
        <v>51</v>
      </c>
      <c r="B50" s="2" t="s">
        <v>52</v>
      </c>
      <c r="D50" s="2">
        <v>4.8099092799999997E-4</v>
      </c>
      <c r="E50" s="2">
        <v>6.2200000000000005E-4</v>
      </c>
      <c r="F50" s="2">
        <v>5.13E-4</v>
      </c>
      <c r="G50" s="2">
        <v>5.7200000000000003E-4</v>
      </c>
      <c r="H50" s="2">
        <v>4.0299999999999998E-4</v>
      </c>
      <c r="I50" s="2">
        <v>4.15E-4</v>
      </c>
      <c r="J50" s="2">
        <v>4.7800000000000002E-4</v>
      </c>
      <c r="K50" s="2">
        <v>4.7699999999999999E-4</v>
      </c>
      <c r="L50" s="2">
        <v>7.2400000000000003E-4</v>
      </c>
      <c r="M50" s="2">
        <v>4.8200000000000001E-4</v>
      </c>
      <c r="N50" s="2">
        <v>5.3399999999999997E-4</v>
      </c>
      <c r="O50" s="2">
        <v>3.3100000000000002E-4</v>
      </c>
      <c r="P50" s="2">
        <v>3.8400000000000001E-4</v>
      </c>
      <c r="Q50" s="2">
        <v>4.8299999999999998E-4</v>
      </c>
      <c r="R50" s="2">
        <v>6.5499999999999998E-4</v>
      </c>
      <c r="S50" s="2">
        <v>1.588E-3</v>
      </c>
      <c r="T50" s="2">
        <v>8.1400000000000005E-4</v>
      </c>
      <c r="U50" s="2">
        <v>5.5999999999999995E-4</v>
      </c>
      <c r="V50" s="2">
        <v>5.6400000000000005E-4</v>
      </c>
      <c r="W50" s="2">
        <v>4.66E-4</v>
      </c>
      <c r="X50" s="2">
        <v>5.5599999999999996E-4</v>
      </c>
      <c r="Y50" s="2">
        <v>5.3600000000000002E-4</v>
      </c>
      <c r="Z50" s="2">
        <v>4.08E-4</v>
      </c>
      <c r="AA50" s="2">
        <v>1.0640000000000001E-3</v>
      </c>
      <c r="AB50" s="2">
        <v>2.9129999999999998E-3</v>
      </c>
      <c r="AC50" s="2">
        <v>3.4949999999999998E-3</v>
      </c>
      <c r="AD50" s="2">
        <v>3.4060000000000002E-3</v>
      </c>
      <c r="AE50" s="2">
        <v>3.3400000000000001E-3</v>
      </c>
      <c r="AF50" s="2">
        <v>2.6150000000000001E-3</v>
      </c>
      <c r="AG50" s="2">
        <v>2.1719999999999999E-3</v>
      </c>
      <c r="AH50" s="2">
        <v>3.0130000000000001E-3</v>
      </c>
      <c r="AI50" s="28">
        <v>3.3440000000000002E-3</v>
      </c>
      <c r="AJ50" s="2">
        <v>3.0560000000000001E-3</v>
      </c>
      <c r="AK50" s="2">
        <v>3.1329999999999999E-3</v>
      </c>
      <c r="AL50" s="2">
        <v>3.5019999999999999E-3</v>
      </c>
    </row>
    <row r="51" spans="1:38" x14ac:dyDescent="0.4">
      <c r="A51" s="2" t="s">
        <v>53</v>
      </c>
      <c r="B51" s="2" t="s">
        <v>54</v>
      </c>
      <c r="D51" s="2">
        <v>7.522E-3</v>
      </c>
      <c r="E51" s="2">
        <v>1.3486E-2</v>
      </c>
      <c r="F51" s="2">
        <v>1.5398999999999999E-2</v>
      </c>
      <c r="G51" s="2">
        <v>1.4324999999999999E-2</v>
      </c>
      <c r="H51" s="2">
        <v>1.1712E-2</v>
      </c>
      <c r="I51" s="2">
        <v>5.3480000000000003E-3</v>
      </c>
      <c r="J51" s="2">
        <v>4.3680000000000004E-3</v>
      </c>
      <c r="K51" s="2">
        <v>2.7030000000000001E-3</v>
      </c>
      <c r="L51" s="2">
        <v>2.9120000000000001E-3</v>
      </c>
      <c r="M51" s="2">
        <v>3.14E-3</v>
      </c>
      <c r="N51" s="2">
        <v>2.9009999999999999E-3</v>
      </c>
      <c r="O51" s="2">
        <v>2.8630000000000001E-3</v>
      </c>
      <c r="P51" s="2">
        <v>3.6600000000000001E-3</v>
      </c>
      <c r="Q51" s="2">
        <v>5.2750000000000002E-3</v>
      </c>
      <c r="R51" s="2">
        <v>5.2599999999999999E-3</v>
      </c>
      <c r="S51" s="2">
        <v>6.5620000000000001E-3</v>
      </c>
      <c r="T51" s="2">
        <v>7.7200000000000003E-3</v>
      </c>
      <c r="U51" s="2">
        <v>8.0169999999999998E-3</v>
      </c>
      <c r="V51" s="2">
        <v>6.9480000000000002E-3</v>
      </c>
      <c r="W51" s="2">
        <v>4.0540000000000003E-3</v>
      </c>
      <c r="X51" s="2">
        <v>5.7089999999999997E-3</v>
      </c>
      <c r="Y51" s="2">
        <v>8.8900000000000003E-3</v>
      </c>
      <c r="Z51" s="2">
        <v>9.2829999999999996E-3</v>
      </c>
      <c r="AA51" s="2">
        <v>8.7290000000000006E-3</v>
      </c>
      <c r="AB51" s="2">
        <v>8.3289999999999996E-3</v>
      </c>
      <c r="AC51" s="2">
        <v>6.7489999999999998E-3</v>
      </c>
      <c r="AD51" s="2">
        <v>7.7980000000000002E-3</v>
      </c>
      <c r="AE51" s="2">
        <v>6.4060000000000002E-3</v>
      </c>
      <c r="AF51" s="2">
        <v>7.2560000000000003E-3</v>
      </c>
      <c r="AG51" s="2">
        <v>6.6319999999999999E-3</v>
      </c>
      <c r="AH51" s="2">
        <v>6.3610000000000003E-3</v>
      </c>
      <c r="AI51" s="28">
        <v>7.0099999999999997E-3</v>
      </c>
      <c r="AJ51" s="2">
        <v>5.4879999999999998E-3</v>
      </c>
      <c r="AK51" s="2">
        <v>4.7540000000000004E-3</v>
      </c>
      <c r="AL51" s="2">
        <v>5.3290000000000004E-3</v>
      </c>
    </row>
    <row r="52" spans="1:38" x14ac:dyDescent="0.4">
      <c r="A52" s="2" t="s">
        <v>55</v>
      </c>
      <c r="B52" s="2" t="s">
        <v>56</v>
      </c>
      <c r="D52" s="2">
        <v>9.7029999999999998E-3</v>
      </c>
      <c r="E52" s="2">
        <v>1.0385999999999999E-2</v>
      </c>
      <c r="F52" s="2">
        <v>1.0302E-2</v>
      </c>
      <c r="G52" s="2">
        <v>6.0639999999999999E-3</v>
      </c>
      <c r="H52" s="2">
        <v>6.1000000000000004E-3</v>
      </c>
      <c r="I52" s="2">
        <v>5.2610000000000001E-3</v>
      </c>
      <c r="J52" s="2">
        <v>6.0080000000000003E-3</v>
      </c>
      <c r="K52" s="2">
        <v>6.5120000000000004E-3</v>
      </c>
      <c r="L52" s="2">
        <v>7.6670000000000002E-3</v>
      </c>
      <c r="M52" s="2">
        <v>6.6709999999999998E-3</v>
      </c>
      <c r="N52" s="2">
        <v>6.4570000000000001E-3</v>
      </c>
      <c r="O52" s="2">
        <v>9.2770000000000005E-3</v>
      </c>
      <c r="P52" s="2">
        <v>1.5402000000000001E-2</v>
      </c>
      <c r="Q52" s="2">
        <v>1.8199E-2</v>
      </c>
      <c r="R52" s="2">
        <v>1.8939000000000001E-2</v>
      </c>
      <c r="S52" s="2">
        <v>1.84E-2</v>
      </c>
      <c r="T52" s="2">
        <v>1.7555000000000001E-2</v>
      </c>
      <c r="U52" s="2">
        <v>1.6931999999999999E-2</v>
      </c>
      <c r="V52" s="2">
        <v>1.5214999999999999E-2</v>
      </c>
      <c r="W52" s="2">
        <v>1.1785E-2</v>
      </c>
      <c r="X52" s="2">
        <v>1.3152E-2</v>
      </c>
      <c r="Y52" s="2">
        <v>1.2873000000000001E-2</v>
      </c>
      <c r="Z52" s="2">
        <v>1.5325E-2</v>
      </c>
      <c r="AA52" s="2">
        <v>1.3802999999999999E-2</v>
      </c>
      <c r="AB52" s="2">
        <v>1.1738999999999999E-2</v>
      </c>
      <c r="AC52" s="2">
        <v>1.2518E-2</v>
      </c>
      <c r="AD52" s="2">
        <v>1.3447000000000001E-2</v>
      </c>
      <c r="AE52" s="2">
        <v>1.2500000000000001E-2</v>
      </c>
      <c r="AF52" s="2">
        <v>1.1715E-2</v>
      </c>
      <c r="AG52" s="2">
        <v>1.2092E-2</v>
      </c>
      <c r="AH52" s="2">
        <v>1.4291E-2</v>
      </c>
      <c r="AI52" s="28">
        <v>9.3930000000000003E-3</v>
      </c>
      <c r="AJ52" s="2">
        <v>9.0130000000000002E-3</v>
      </c>
      <c r="AK52" s="2">
        <v>8.2970000000000006E-3</v>
      </c>
      <c r="AL52" s="2">
        <v>8.038E-3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2.211592</v>
      </c>
      <c r="E55" s="10">
        <f t="shared" si="15"/>
        <v>2.312128</v>
      </c>
      <c r="F55" s="10">
        <f t="shared" si="15"/>
        <v>0.91803000000000001</v>
      </c>
      <c r="G55" s="10">
        <f t="shared" si="15"/>
        <v>1.0576490000000001</v>
      </c>
      <c r="H55" s="10">
        <f t="shared" si="15"/>
        <v>0.92236099999999999</v>
      </c>
      <c r="I55" s="10">
        <f t="shared" si="15"/>
        <v>0.855016</v>
      </c>
      <c r="J55" s="10">
        <f t="shared" si="15"/>
        <v>0.99435300000000004</v>
      </c>
      <c r="K55" s="10">
        <f t="shared" si="15"/>
        <v>1.030824</v>
      </c>
      <c r="L55" s="10">
        <f t="shared" si="15"/>
        <v>0.95541699999999996</v>
      </c>
      <c r="M55" s="10">
        <f t="shared" si="15"/>
        <v>0.99635700000000005</v>
      </c>
      <c r="N55" s="10">
        <f t="shared" si="15"/>
        <v>0.964561</v>
      </c>
      <c r="O55" s="10">
        <f t="shared" si="15"/>
        <v>0.98387199999999997</v>
      </c>
      <c r="P55" s="10">
        <f t="shared" si="15"/>
        <v>1.000084</v>
      </c>
      <c r="Q55" s="10">
        <f t="shared" si="15"/>
        <v>1.037971</v>
      </c>
      <c r="R55" s="10">
        <f t="shared" si="15"/>
        <v>1.038432</v>
      </c>
      <c r="S55" s="10">
        <f t="shared" si="15"/>
        <v>1.083858</v>
      </c>
      <c r="T55" s="10">
        <f t="shared" si="15"/>
        <v>1.14391</v>
      </c>
      <c r="U55" s="10">
        <f t="shared" si="15"/>
        <v>1.104924</v>
      </c>
      <c r="V55" s="10">
        <f t="shared" si="15"/>
        <v>1.1317299999999999</v>
      </c>
      <c r="W55" s="10">
        <f t="shared" si="15"/>
        <v>1.1111489999999999</v>
      </c>
      <c r="X55" s="10">
        <f t="shared" si="15"/>
        <v>1.156776</v>
      </c>
      <c r="Y55" s="10">
        <f t="shared" si="15"/>
        <v>1.126074</v>
      </c>
      <c r="Z55" s="10">
        <f t="shared" si="15"/>
        <v>1.1106279999999999</v>
      </c>
      <c r="AA55" s="10">
        <f t="shared" si="15"/>
        <v>1.076395</v>
      </c>
      <c r="AB55" s="10">
        <f t="shared" si="15"/>
        <v>0.96715700000000004</v>
      </c>
      <c r="AC55" s="10">
        <f t="shared" si="15"/>
        <v>0.87863599999999997</v>
      </c>
      <c r="AD55" s="10">
        <f t="shared" si="15"/>
        <v>0.86412500000000003</v>
      </c>
      <c r="AE55" s="10">
        <f t="shared" si="15"/>
        <v>0.86443000000000003</v>
      </c>
      <c r="AF55" s="10">
        <f t="shared" si="15"/>
        <v>0.85742700000000005</v>
      </c>
      <c r="AG55" s="10">
        <f t="shared" si="15"/>
        <v>0.77630600000000005</v>
      </c>
      <c r="AH55" s="10">
        <f t="shared" si="15"/>
        <v>0.70981099999999997</v>
      </c>
      <c r="AI55" s="27">
        <f t="shared" si="15"/>
        <v>0.73327500000000001</v>
      </c>
      <c r="AJ55" s="27">
        <f t="shared" si="15"/>
        <v>0.68689699999999998</v>
      </c>
      <c r="AK55" s="27">
        <f t="shared" si="15"/>
        <v>0.55500000000000005</v>
      </c>
      <c r="AL55" s="27">
        <f t="shared" si="15"/>
        <v>0.54340500000000003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4.5458656026970599E-2</v>
      </c>
      <c r="F56" s="15">
        <f t="shared" si="16"/>
        <v>-0.58490083161812856</v>
      </c>
      <c r="G56" s="15">
        <f t="shared" si="16"/>
        <v>-0.52177029036097067</v>
      </c>
      <c r="H56" s="15">
        <f t="shared" si="16"/>
        <v>-0.58294251380905704</v>
      </c>
      <c r="I56" s="15">
        <f t="shared" si="16"/>
        <v>-0.61339342880603653</v>
      </c>
      <c r="J56" s="15">
        <f t="shared" si="16"/>
        <v>-0.55039039750550733</v>
      </c>
      <c r="K56" s="15">
        <f t="shared" si="16"/>
        <v>-0.53389956194451782</v>
      </c>
      <c r="L56" s="15">
        <f t="shared" si="16"/>
        <v>-0.56799581477957961</v>
      </c>
      <c r="M56" s="15">
        <f t="shared" si="16"/>
        <v>-0.54948426292010455</v>
      </c>
      <c r="N56" s="15">
        <f t="shared" si="16"/>
        <v>-0.5638612366114546</v>
      </c>
      <c r="O56" s="15">
        <f t="shared" si="16"/>
        <v>-0.55512951756020101</v>
      </c>
      <c r="P56" s="15">
        <f t="shared" si="16"/>
        <v>-0.54779905154296094</v>
      </c>
      <c r="Q56" s="15">
        <f t="shared" si="16"/>
        <v>-0.53066795322102811</v>
      </c>
      <c r="R56" s="15">
        <f t="shared" si="16"/>
        <v>-0.53045950609334813</v>
      </c>
      <c r="S56" s="20">
        <f>(S55-$D55)/$D55</f>
        <v>-0.50991955116495269</v>
      </c>
      <c r="T56" s="15">
        <f t="shared" ref="T56:AL56" si="17">(T55-$D55)/$D55</f>
        <v>-0.48276626068461093</v>
      </c>
      <c r="U56" s="15">
        <f t="shared" si="17"/>
        <v>-0.50039428610702152</v>
      </c>
      <c r="V56" s="15">
        <f t="shared" si="17"/>
        <v>-0.48827360561984312</v>
      </c>
      <c r="W56" s="15">
        <f t="shared" si="17"/>
        <v>-0.49757957163889183</v>
      </c>
      <c r="X56" s="15">
        <f t="shared" si="17"/>
        <v>-0.47694873195417598</v>
      </c>
      <c r="Y56" s="15">
        <f t="shared" si="17"/>
        <v>-0.49083103935988193</v>
      </c>
      <c r="Z56" s="15">
        <f t="shared" si="17"/>
        <v>-0.49781514854457787</v>
      </c>
      <c r="AA56" s="15">
        <f t="shared" si="17"/>
        <v>-0.51329404338594098</v>
      </c>
      <c r="AB56" s="15">
        <f t="shared" si="17"/>
        <v>-0.56268742154972529</v>
      </c>
      <c r="AC56" s="15">
        <f t="shared" si="17"/>
        <v>-0.60271333953098039</v>
      </c>
      <c r="AD56" s="15">
        <f t="shared" si="17"/>
        <v>-0.60927467634174837</v>
      </c>
      <c r="AE56" s="15">
        <f t="shared" si="17"/>
        <v>-0.60913676663688421</v>
      </c>
      <c r="AF56" s="15">
        <f t="shared" si="17"/>
        <v>-0.61230326389315937</v>
      </c>
      <c r="AG56" s="15">
        <f t="shared" si="17"/>
        <v>-0.6489831759203325</v>
      </c>
      <c r="AH56" s="15">
        <f t="shared" si="17"/>
        <v>-0.67904975239555943</v>
      </c>
      <c r="AI56" s="21">
        <f t="shared" si="17"/>
        <v>-0.6684402005433191</v>
      </c>
      <c r="AJ56" s="21">
        <f t="shared" si="17"/>
        <v>-0.68941061461607744</v>
      </c>
      <c r="AK56" s="21">
        <f t="shared" si="17"/>
        <v>-0.74904955344385393</v>
      </c>
      <c r="AL56" s="21">
        <f t="shared" si="17"/>
        <v>-0.75429238304352708</v>
      </c>
    </row>
    <row r="57" spans="1:38" x14ac:dyDescent="0.4">
      <c r="A57" s="16" t="s">
        <v>27</v>
      </c>
      <c r="D57" s="10"/>
      <c r="E57" s="17">
        <f t="shared" ref="E57:AL57" si="18">(E55-D55)/D55</f>
        <v>4.5458656026970599E-2</v>
      </c>
      <c r="F57" s="17">
        <f t="shared" si="18"/>
        <v>-0.6029501826888477</v>
      </c>
      <c r="G57" s="17">
        <f t="shared" si="18"/>
        <v>0.15208544383081168</v>
      </c>
      <c r="H57" s="17">
        <f t="shared" si="18"/>
        <v>-0.12791389203790679</v>
      </c>
      <c r="I57" s="17">
        <f t="shared" si="18"/>
        <v>-7.3013711551117175E-2</v>
      </c>
      <c r="J57" s="17">
        <f t="shared" si="18"/>
        <v>0.16296420183949778</v>
      </c>
      <c r="K57" s="17">
        <f t="shared" si="18"/>
        <v>3.6678121351270541E-2</v>
      </c>
      <c r="L57" s="17">
        <f t="shared" si="18"/>
        <v>-7.3152157885342212E-2</v>
      </c>
      <c r="M57" s="17">
        <f t="shared" si="18"/>
        <v>4.285039935441811E-2</v>
      </c>
      <c r="N57" s="17">
        <f t="shared" si="18"/>
        <v>-3.1912256349882664E-2</v>
      </c>
      <c r="O57" s="17">
        <f t="shared" si="18"/>
        <v>2.0020506738298527E-2</v>
      </c>
      <c r="P57" s="17">
        <f t="shared" si="18"/>
        <v>1.6477753203668774E-2</v>
      </c>
      <c r="Q57" s="17">
        <f t="shared" si="18"/>
        <v>3.7883817759308221E-2</v>
      </c>
      <c r="R57" s="17">
        <f t="shared" si="18"/>
        <v>4.4413572248169238E-4</v>
      </c>
      <c r="S57" s="17">
        <f t="shared" si="18"/>
        <v>4.3744799852084647E-2</v>
      </c>
      <c r="T57" s="17">
        <f t="shared" si="18"/>
        <v>5.5405781938224374E-2</v>
      </c>
      <c r="U57" s="17">
        <f t="shared" si="18"/>
        <v>-3.4081352553959637E-2</v>
      </c>
      <c r="V57" s="17">
        <f t="shared" si="18"/>
        <v>2.4260492124345098E-2</v>
      </c>
      <c r="W57" s="17">
        <f t="shared" si="18"/>
        <v>-1.8185432921279776E-2</v>
      </c>
      <c r="X57" s="17">
        <f t="shared" si="18"/>
        <v>4.1062899755118426E-2</v>
      </c>
      <c r="Y57" s="17">
        <f t="shared" si="18"/>
        <v>-2.6541007074835584E-2</v>
      </c>
      <c r="Z57" s="17">
        <f t="shared" si="18"/>
        <v>-1.3716682917818962E-2</v>
      </c>
      <c r="AA57" s="17">
        <f t="shared" si="18"/>
        <v>-3.082310188469943E-2</v>
      </c>
      <c r="AB57" s="17">
        <f t="shared" si="18"/>
        <v>-0.10148504963326654</v>
      </c>
      <c r="AC57" s="17">
        <f t="shared" si="18"/>
        <v>-9.1527021982987317E-2</v>
      </c>
      <c r="AD57" s="17">
        <f t="shared" si="18"/>
        <v>-1.6515371553180089E-2</v>
      </c>
      <c r="AE57" s="17">
        <f t="shared" si="18"/>
        <v>3.5295819470562673E-4</v>
      </c>
      <c r="AF57" s="17">
        <f t="shared" si="18"/>
        <v>-8.1012921809747243E-3</v>
      </c>
      <c r="AG57" s="17">
        <f t="shared" si="18"/>
        <v>-9.4609803516800844E-2</v>
      </c>
      <c r="AH57" s="22">
        <f t="shared" si="18"/>
        <v>-8.5655656403531691E-2</v>
      </c>
      <c r="AI57" s="23">
        <f t="shared" si="18"/>
        <v>3.3056686920884634E-2</v>
      </c>
      <c r="AJ57" s="23">
        <f t="shared" si="18"/>
        <v>-6.3247758344413804E-2</v>
      </c>
      <c r="AK57" s="23">
        <f t="shared" si="18"/>
        <v>-0.1920185995862552</v>
      </c>
      <c r="AL57" s="23">
        <f t="shared" si="18"/>
        <v>-2.0891891891891931E-2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2.211592</v>
      </c>
      <c r="E59" s="2">
        <v>2.312128</v>
      </c>
      <c r="F59" s="2">
        <v>0.91803000000000001</v>
      </c>
      <c r="G59" s="2">
        <v>1.0576490000000001</v>
      </c>
      <c r="H59" s="2">
        <v>0.92236099999999999</v>
      </c>
      <c r="I59" s="2">
        <v>0.855016</v>
      </c>
      <c r="J59" s="2">
        <v>0.99435300000000004</v>
      </c>
      <c r="K59" s="2">
        <v>1.030824</v>
      </c>
      <c r="L59" s="2">
        <v>0.95541699999999996</v>
      </c>
      <c r="M59" s="2">
        <v>0.99635700000000005</v>
      </c>
      <c r="N59" s="2">
        <v>0.964561</v>
      </c>
      <c r="O59" s="2">
        <v>0.98387199999999997</v>
      </c>
      <c r="P59" s="2">
        <v>1.000084</v>
      </c>
      <c r="Q59" s="2">
        <v>1.037971</v>
      </c>
      <c r="R59" s="2">
        <v>1.038432</v>
      </c>
      <c r="S59" s="2">
        <v>1.083858</v>
      </c>
      <c r="T59" s="2">
        <v>1.14391</v>
      </c>
      <c r="U59" s="2">
        <v>1.104924</v>
      </c>
      <c r="V59" s="2">
        <v>1.1317299999999999</v>
      </c>
      <c r="W59" s="2">
        <v>1.1111489999999999</v>
      </c>
      <c r="X59" s="2">
        <v>1.156776</v>
      </c>
      <c r="Y59" s="2">
        <v>1.126074</v>
      </c>
      <c r="Z59" s="2">
        <v>1.1106279999999999</v>
      </c>
      <c r="AA59" s="2">
        <v>1.076395</v>
      </c>
      <c r="AB59" s="2">
        <v>0.96715700000000004</v>
      </c>
      <c r="AC59" s="2">
        <v>0.87863599999999997</v>
      </c>
      <c r="AD59" s="2">
        <v>0.86412500000000003</v>
      </c>
      <c r="AE59" s="2">
        <v>0.86443000000000003</v>
      </c>
      <c r="AF59" s="2">
        <v>0.85742700000000005</v>
      </c>
      <c r="AG59" s="2">
        <v>0.77630600000000005</v>
      </c>
      <c r="AH59" s="2">
        <v>0.70981099999999997</v>
      </c>
      <c r="AI59" s="28">
        <v>0.73327500000000001</v>
      </c>
      <c r="AJ59" s="2">
        <v>0.68689699999999998</v>
      </c>
      <c r="AK59" s="2">
        <v>0.55500000000000005</v>
      </c>
      <c r="AL59" s="2">
        <v>0.54340500000000003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0.34831600000000001</v>
      </c>
      <c r="E62" s="10">
        <f t="shared" si="19"/>
        <v>0.41175600000000001</v>
      </c>
      <c r="F62" s="10">
        <f t="shared" si="19"/>
        <v>0.22076000000000001</v>
      </c>
      <c r="G62" s="10">
        <f t="shared" si="19"/>
        <v>0.21465400000000001</v>
      </c>
      <c r="H62" s="10">
        <f t="shared" si="19"/>
        <v>0.205595</v>
      </c>
      <c r="I62" s="10">
        <f t="shared" si="19"/>
        <v>0.18804199999999999</v>
      </c>
      <c r="J62" s="10">
        <f t="shared" si="19"/>
        <v>0.145508</v>
      </c>
      <c r="K62" s="10">
        <f t="shared" si="19"/>
        <v>9.8515000000000005E-2</v>
      </c>
      <c r="L62" s="10">
        <f t="shared" si="19"/>
        <v>9.6421000000000007E-2</v>
      </c>
      <c r="M62" s="10">
        <f t="shared" si="19"/>
        <v>7.1121000000000004E-2</v>
      </c>
      <c r="N62" s="10">
        <f t="shared" si="19"/>
        <v>4.9619000000000003E-2</v>
      </c>
      <c r="O62" s="10">
        <f t="shared" si="19"/>
        <v>4.0622999999999999E-2</v>
      </c>
      <c r="P62" s="10">
        <f t="shared" si="19"/>
        <v>4.5372000000000003E-2</v>
      </c>
      <c r="Q62" s="10">
        <f t="shared" si="19"/>
        <v>4.3243999999999998E-2</v>
      </c>
      <c r="R62" s="10">
        <f t="shared" si="19"/>
        <v>4.0420999999999999E-2</v>
      </c>
      <c r="S62" s="10">
        <f t="shared" si="19"/>
        <v>4.4200999999999997E-2</v>
      </c>
      <c r="T62" s="10">
        <f t="shared" si="19"/>
        <v>5.6253999999999998E-2</v>
      </c>
      <c r="U62" s="10">
        <f t="shared" si="19"/>
        <v>4.2208000000000002E-2</v>
      </c>
      <c r="V62" s="10">
        <f t="shared" si="19"/>
        <v>3.1625E-2</v>
      </c>
      <c r="W62" s="10">
        <f t="shared" si="19"/>
        <v>3.6728999999999998E-2</v>
      </c>
      <c r="X62" s="10">
        <f t="shared" si="19"/>
        <v>3.6586E-2</v>
      </c>
      <c r="Y62" s="10">
        <f t="shared" si="19"/>
        <v>4.1480999999999997E-2</v>
      </c>
      <c r="Z62" s="10">
        <f t="shared" si="19"/>
        <v>2.8539999999999999E-2</v>
      </c>
      <c r="AA62" s="10">
        <f t="shared" si="19"/>
        <v>3.2842999999999997E-2</v>
      </c>
      <c r="AB62" s="10">
        <f t="shared" si="19"/>
        <v>2.8451000000000001E-2</v>
      </c>
      <c r="AC62" s="10">
        <f t="shared" si="19"/>
        <v>2.3415999999999999E-2</v>
      </c>
      <c r="AD62" s="10">
        <f t="shared" si="19"/>
        <v>2.6169000000000001E-2</v>
      </c>
      <c r="AE62" s="10">
        <f t="shared" si="19"/>
        <v>2.5448999999999999E-2</v>
      </c>
      <c r="AF62" s="10">
        <f t="shared" si="19"/>
        <v>2.6863000000000001E-2</v>
      </c>
      <c r="AG62" s="10">
        <f t="shared" si="19"/>
        <v>2.1440000000000001E-2</v>
      </c>
      <c r="AH62" s="10">
        <f t="shared" si="19"/>
        <v>1.6104E-2</v>
      </c>
      <c r="AI62" s="27">
        <f t="shared" si="19"/>
        <v>1.7707000000000001E-2</v>
      </c>
      <c r="AJ62" s="27">
        <f t="shared" si="19"/>
        <v>1.6118E-2</v>
      </c>
      <c r="AK62" s="27">
        <f t="shared" si="19"/>
        <v>1.2474000000000001E-2</v>
      </c>
      <c r="AL62" s="27">
        <f t="shared" si="19"/>
        <v>9.1090000000000008E-3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0.18213346501452701</v>
      </c>
      <c r="F63" s="15">
        <f t="shared" si="20"/>
        <v>-0.36620769645953671</v>
      </c>
      <c r="G63" s="15">
        <f t="shared" si="20"/>
        <v>-0.38373775537155913</v>
      </c>
      <c r="H63" s="15">
        <f t="shared" si="20"/>
        <v>-0.40974574811378178</v>
      </c>
      <c r="I63" s="15">
        <f t="shared" si="20"/>
        <v>-0.46013964331239454</v>
      </c>
      <c r="J63" s="15">
        <f t="shared" si="20"/>
        <v>-0.58225289679486447</v>
      </c>
      <c r="K63" s="15">
        <f t="shared" si="20"/>
        <v>-0.71716774423224883</v>
      </c>
      <c r="L63" s="15">
        <f t="shared" si="20"/>
        <v>-0.72317952663673213</v>
      </c>
      <c r="M63" s="15">
        <f t="shared" si="20"/>
        <v>-0.79581471996692665</v>
      </c>
      <c r="N63" s="15">
        <f t="shared" si="20"/>
        <v>-0.85754602142881742</v>
      </c>
      <c r="O63" s="15">
        <f t="shared" si="20"/>
        <v>-0.88337314392677913</v>
      </c>
      <c r="P63" s="15">
        <f t="shared" si="20"/>
        <v>-0.8697389726570125</v>
      </c>
      <c r="Q63" s="15">
        <f t="shared" si="20"/>
        <v>-0.87584836757427165</v>
      </c>
      <c r="R63" s="15">
        <f t="shared" si="20"/>
        <v>-0.88395307709091753</v>
      </c>
      <c r="S63" s="20">
        <f t="shared" si="20"/>
        <v>-0.87310086243525997</v>
      </c>
      <c r="T63" s="15">
        <f t="shared" si="20"/>
        <v>-0.8384972266562547</v>
      </c>
      <c r="U63" s="15">
        <f t="shared" si="20"/>
        <v>-0.87882267825767402</v>
      </c>
      <c r="V63" s="15">
        <f t="shared" si="20"/>
        <v>-0.90920600833725695</v>
      </c>
      <c r="W63" s="15">
        <f t="shared" si="20"/>
        <v>-0.89455264759586117</v>
      </c>
      <c r="X63" s="15">
        <f t="shared" si="20"/>
        <v>-0.89496319434077098</v>
      </c>
      <c r="Y63" s="15">
        <f t="shared" si="20"/>
        <v>-0.88090986345732036</v>
      </c>
      <c r="Z63" s="15">
        <f t="shared" si="20"/>
        <v>-0.91806290839352767</v>
      </c>
      <c r="AA63" s="15">
        <f t="shared" si="20"/>
        <v>-0.9057091836148784</v>
      </c>
      <c r="AB63" s="15">
        <f t="shared" si="20"/>
        <v>-0.91831842350049953</v>
      </c>
      <c r="AC63" s="15">
        <f t="shared" si="20"/>
        <v>-0.93277368826008566</v>
      </c>
      <c r="AD63" s="15">
        <f t="shared" si="20"/>
        <v>-0.9248699456815076</v>
      </c>
      <c r="AE63" s="15">
        <f t="shared" si="20"/>
        <v>-0.92693703418734708</v>
      </c>
      <c r="AF63" s="15">
        <f t="shared" si="20"/>
        <v>-0.92287750203837893</v>
      </c>
      <c r="AG63" s="15">
        <f t="shared" si="20"/>
        <v>-0.9384466978261119</v>
      </c>
      <c r="AH63" s="15">
        <f t="shared" si="20"/>
        <v>-0.95376612041938924</v>
      </c>
      <c r="AI63" s="21">
        <f t="shared" si="20"/>
        <v>-0.94916397753763837</v>
      </c>
      <c r="AJ63" s="21">
        <f t="shared" si="20"/>
        <v>-0.95372592703177572</v>
      </c>
      <c r="AK63" s="21">
        <f t="shared" si="20"/>
        <v>-0.96418769163633022</v>
      </c>
      <c r="AL63" s="21">
        <f t="shared" si="20"/>
        <v>-0.97384845944487197</v>
      </c>
    </row>
    <row r="64" spans="1:38" x14ac:dyDescent="0.4">
      <c r="A64" s="16" t="s">
        <v>27</v>
      </c>
      <c r="D64" s="10"/>
      <c r="E64" s="17">
        <f t="shared" ref="E64:AL64" si="21">(E62-D62)/D62</f>
        <v>0.18213346501452701</v>
      </c>
      <c r="F64" s="17">
        <f t="shared" si="21"/>
        <v>-0.46385723583870059</v>
      </c>
      <c r="G64" s="17">
        <f t="shared" si="21"/>
        <v>-2.7658996194962857E-2</v>
      </c>
      <c r="H64" s="17">
        <f t="shared" si="21"/>
        <v>-4.2202800786381854E-2</v>
      </c>
      <c r="I64" s="17">
        <f t="shared" si="21"/>
        <v>-8.5376589897614305E-2</v>
      </c>
      <c r="J64" s="17">
        <f t="shared" si="21"/>
        <v>-0.22619414811584643</v>
      </c>
      <c r="K64" s="17">
        <f t="shared" si="21"/>
        <v>-0.3229581878659592</v>
      </c>
      <c r="L64" s="17">
        <f t="shared" si="21"/>
        <v>-2.1255646348271821E-2</v>
      </c>
      <c r="M64" s="17">
        <f t="shared" si="21"/>
        <v>-0.26239097292083674</v>
      </c>
      <c r="N64" s="17">
        <f t="shared" si="21"/>
        <v>-0.30232983225770166</v>
      </c>
      <c r="O64" s="17">
        <f t="shared" si="21"/>
        <v>-0.1813015175638365</v>
      </c>
      <c r="P64" s="17">
        <f t="shared" si="21"/>
        <v>0.11690421682298213</v>
      </c>
      <c r="Q64" s="17">
        <f t="shared" si="21"/>
        <v>-4.6901172529313341E-2</v>
      </c>
      <c r="R64" s="17">
        <f t="shared" si="21"/>
        <v>-6.5280732587179702E-2</v>
      </c>
      <c r="S64" s="17">
        <f t="shared" si="21"/>
        <v>9.3515746765295241E-2</v>
      </c>
      <c r="T64" s="17">
        <f t="shared" si="21"/>
        <v>0.27268613832266242</v>
      </c>
      <c r="U64" s="17">
        <f t="shared" si="21"/>
        <v>-0.24968891101077251</v>
      </c>
      <c r="V64" s="17">
        <f t="shared" si="21"/>
        <v>-0.25073445792266874</v>
      </c>
      <c r="W64" s="17">
        <f t="shared" si="21"/>
        <v>0.161391304347826</v>
      </c>
      <c r="X64" s="17">
        <f t="shared" si="21"/>
        <v>-3.8933812518717444E-3</v>
      </c>
      <c r="Y64" s="17">
        <f t="shared" si="21"/>
        <v>0.13379434756464212</v>
      </c>
      <c r="Z64" s="17">
        <f t="shared" si="21"/>
        <v>-0.31197415684289187</v>
      </c>
      <c r="AA64" s="17">
        <f t="shared" si="21"/>
        <v>0.15077084793272594</v>
      </c>
      <c r="AB64" s="17">
        <f t="shared" si="21"/>
        <v>-0.13372712602381015</v>
      </c>
      <c r="AC64" s="17">
        <f t="shared" si="21"/>
        <v>-0.17697093248040494</v>
      </c>
      <c r="AD64" s="17">
        <f t="shared" si="21"/>
        <v>0.11756918346429801</v>
      </c>
      <c r="AE64" s="17">
        <f t="shared" si="21"/>
        <v>-2.7513470136421025E-2</v>
      </c>
      <c r="AF64" s="17">
        <f t="shared" si="21"/>
        <v>5.5562104601359665E-2</v>
      </c>
      <c r="AG64" s="17">
        <f t="shared" si="21"/>
        <v>-0.20187618657633177</v>
      </c>
      <c r="AH64" s="22">
        <f t="shared" si="21"/>
        <v>-0.24888059701492538</v>
      </c>
      <c r="AI64" s="23">
        <f t="shared" si="21"/>
        <v>9.954048683556882E-2</v>
      </c>
      <c r="AJ64" s="23">
        <f t="shared" si="21"/>
        <v>-8.9738521488676795E-2</v>
      </c>
      <c r="AK64" s="23">
        <f t="shared" si="21"/>
        <v>-0.22608264052611984</v>
      </c>
      <c r="AL64" s="23">
        <f t="shared" si="21"/>
        <v>-0.26976110309443641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0.34831600000000001</v>
      </c>
      <c r="E66" s="2">
        <v>0.41175600000000001</v>
      </c>
      <c r="F66" s="2">
        <v>0.22076000000000001</v>
      </c>
      <c r="G66" s="2">
        <v>0.21465400000000001</v>
      </c>
      <c r="H66" s="2">
        <v>0.205595</v>
      </c>
      <c r="I66" s="2">
        <v>0.18804199999999999</v>
      </c>
      <c r="J66" s="2">
        <v>0.145508</v>
      </c>
      <c r="K66" s="2">
        <v>9.8515000000000005E-2</v>
      </c>
      <c r="L66" s="2">
        <v>9.6421000000000007E-2</v>
      </c>
      <c r="M66" s="2">
        <v>7.1121000000000004E-2</v>
      </c>
      <c r="N66" s="2">
        <v>4.9619000000000003E-2</v>
      </c>
      <c r="O66" s="2">
        <v>4.0622999999999999E-2</v>
      </c>
      <c r="P66" s="2">
        <v>4.5372000000000003E-2</v>
      </c>
      <c r="Q66" s="2">
        <v>4.3243999999999998E-2</v>
      </c>
      <c r="R66" s="2">
        <v>4.0420999999999999E-2</v>
      </c>
      <c r="S66" s="2">
        <v>4.4200999999999997E-2</v>
      </c>
      <c r="T66" s="2">
        <v>5.6253999999999998E-2</v>
      </c>
      <c r="U66" s="2">
        <v>4.2208000000000002E-2</v>
      </c>
      <c r="V66" s="2">
        <v>3.1625E-2</v>
      </c>
      <c r="W66" s="2">
        <v>3.6728999999999998E-2</v>
      </c>
      <c r="X66" s="2">
        <v>3.6586E-2</v>
      </c>
      <c r="Y66" s="2">
        <v>4.1480999999999997E-2</v>
      </c>
      <c r="Z66" s="2">
        <v>2.8539999999999999E-2</v>
      </c>
      <c r="AA66" s="2">
        <v>3.2842999999999997E-2</v>
      </c>
      <c r="AB66" s="2">
        <v>2.8451000000000001E-2</v>
      </c>
      <c r="AC66" s="2">
        <v>2.3415999999999999E-2</v>
      </c>
      <c r="AD66" s="2">
        <v>2.6169000000000001E-2</v>
      </c>
      <c r="AE66" s="2">
        <v>2.5448999999999999E-2</v>
      </c>
      <c r="AF66" s="2">
        <v>2.6863000000000001E-2</v>
      </c>
      <c r="AG66" s="2">
        <v>2.1440000000000001E-2</v>
      </c>
      <c r="AH66" s="2">
        <v>1.6104E-2</v>
      </c>
      <c r="AI66" s="28">
        <v>1.7707000000000001E-2</v>
      </c>
      <c r="AJ66" s="2">
        <v>1.6118E-2</v>
      </c>
      <c r="AK66" s="2">
        <v>1.2474000000000001E-2</v>
      </c>
      <c r="AL66" s="2">
        <v>9.1090000000000008E-3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4.052E-2</v>
      </c>
      <c r="E69" s="10">
        <f t="shared" si="22"/>
        <v>4.2331000000000001E-2</v>
      </c>
      <c r="F69" s="10">
        <f t="shared" si="22"/>
        <v>5.9259999999999998E-3</v>
      </c>
      <c r="G69" s="10">
        <f t="shared" si="22"/>
        <v>5.5500000000000002E-3</v>
      </c>
      <c r="H69" s="10">
        <f t="shared" si="22"/>
        <v>4.6239999999999996E-3</v>
      </c>
      <c r="I69" s="10">
        <f t="shared" si="22"/>
        <v>2.3259999999999999E-3</v>
      </c>
      <c r="J69" s="10">
        <f t="shared" si="22"/>
        <v>3.7090000000000001E-3</v>
      </c>
      <c r="K69" s="10">
        <f t="shared" si="22"/>
        <v>2.604E-3</v>
      </c>
      <c r="L69" s="10">
        <f t="shared" si="22"/>
        <v>2.892E-3</v>
      </c>
      <c r="M69" s="10">
        <f t="shared" si="22"/>
        <v>2.4880000000000002E-3</v>
      </c>
      <c r="N69" s="10">
        <f t="shared" si="22"/>
        <v>1.6299999999999999E-3</v>
      </c>
      <c r="O69" s="10">
        <f t="shared" si="22"/>
        <v>2.1410000000000001E-3</v>
      </c>
      <c r="P69" s="10">
        <f t="shared" si="22"/>
        <v>2.32E-3</v>
      </c>
      <c r="Q69" s="10">
        <f t="shared" si="22"/>
        <v>3.2070000000000002E-3</v>
      </c>
      <c r="R69" s="10">
        <f t="shared" si="22"/>
        <v>2.0170000000000001E-3</v>
      </c>
      <c r="S69" s="10">
        <f t="shared" si="22"/>
        <v>1.838E-3</v>
      </c>
      <c r="T69" s="10">
        <f t="shared" si="22"/>
        <v>2.0739999999999999E-3</v>
      </c>
      <c r="U69" s="10">
        <f t="shared" si="22"/>
        <v>2.1229999999999999E-3</v>
      </c>
      <c r="V69" s="10">
        <f t="shared" si="22"/>
        <v>2.2200000000000002E-3</v>
      </c>
      <c r="W69" s="10">
        <f t="shared" si="22"/>
        <v>2.4520000000000002E-3</v>
      </c>
      <c r="X69" s="10">
        <f t="shared" si="22"/>
        <v>2.5119999999999999E-3</v>
      </c>
      <c r="Y69" s="10">
        <f t="shared" si="22"/>
        <v>2.9819999999999998E-3</v>
      </c>
      <c r="Z69" s="10">
        <f t="shared" si="22"/>
        <v>2.7620000000000001E-3</v>
      </c>
      <c r="AA69" s="10">
        <f t="shared" si="22"/>
        <v>2.9260000000000002E-3</v>
      </c>
      <c r="AB69" s="10">
        <f t="shared" si="22"/>
        <v>3.5010000000000002E-3</v>
      </c>
      <c r="AC69" s="10">
        <f t="shared" si="22"/>
        <v>3.277E-3</v>
      </c>
      <c r="AD69" s="10">
        <f t="shared" si="22"/>
        <v>3.4819999999999999E-3</v>
      </c>
      <c r="AE69" s="10">
        <f t="shared" si="22"/>
        <v>4.0249999999999999E-3</v>
      </c>
      <c r="AF69" s="10">
        <f t="shared" si="22"/>
        <v>4.084E-3</v>
      </c>
      <c r="AG69" s="10">
        <f t="shared" si="22"/>
        <v>3.8349999999999999E-3</v>
      </c>
      <c r="AH69" s="10">
        <f t="shared" si="22"/>
        <v>3.9779999999999998E-3</v>
      </c>
      <c r="AI69" s="27">
        <f t="shared" si="22"/>
        <v>4.019E-3</v>
      </c>
      <c r="AJ69" s="27">
        <f t="shared" si="22"/>
        <v>4.2269999999999999E-3</v>
      </c>
      <c r="AK69" s="27">
        <f t="shared" si="22"/>
        <v>3.7499999999999999E-3</v>
      </c>
      <c r="AL69" s="27">
        <f t="shared" si="22"/>
        <v>3.9919999999999999E-3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4.4693978282329717E-2</v>
      </c>
      <c r="F70" s="15">
        <f t="shared" si="23"/>
        <v>-0.85375123395853902</v>
      </c>
      <c r="G70" s="15">
        <f t="shared" si="23"/>
        <v>-0.86303060217176708</v>
      </c>
      <c r="H70" s="15">
        <f t="shared" si="23"/>
        <v>-0.88588351431391898</v>
      </c>
      <c r="I70" s="15">
        <f t="shared" si="23"/>
        <v>-0.94259624876604142</v>
      </c>
      <c r="J70" s="15">
        <f t="shared" si="23"/>
        <v>-0.90846495557749263</v>
      </c>
      <c r="K70" s="15">
        <f t="shared" si="23"/>
        <v>-0.93573543928923986</v>
      </c>
      <c r="L70" s="15">
        <f t="shared" si="23"/>
        <v>-0.92862783810463967</v>
      </c>
      <c r="M70" s="15">
        <f t="shared" si="23"/>
        <v>-0.93859822309970387</v>
      </c>
      <c r="N70" s="15">
        <f t="shared" si="23"/>
        <v>-0.95977295162882525</v>
      </c>
      <c r="O70" s="15">
        <f t="shared" si="23"/>
        <v>-0.94716189536031592</v>
      </c>
      <c r="P70" s="15">
        <f t="shared" si="23"/>
        <v>-0.9427443237907206</v>
      </c>
      <c r="Q70" s="15">
        <f t="shared" si="23"/>
        <v>-0.9208538993089832</v>
      </c>
      <c r="R70" s="15">
        <f t="shared" si="23"/>
        <v>-0.95022211253701883</v>
      </c>
      <c r="S70" s="20">
        <f t="shared" si="23"/>
        <v>-0.95463968410661404</v>
      </c>
      <c r="T70" s="15">
        <f t="shared" si="23"/>
        <v>-0.94881539980256668</v>
      </c>
      <c r="U70" s="15">
        <f t="shared" si="23"/>
        <v>-0.94760612043435344</v>
      </c>
      <c r="V70" s="15">
        <f t="shared" si="23"/>
        <v>-0.94521224086870681</v>
      </c>
      <c r="W70" s="15">
        <f t="shared" si="23"/>
        <v>-0.93948667324777879</v>
      </c>
      <c r="X70" s="15">
        <f t="shared" si="23"/>
        <v>-0.93800592300098717</v>
      </c>
      <c r="Y70" s="15">
        <f t="shared" si="23"/>
        <v>-0.92640671273445219</v>
      </c>
      <c r="Z70" s="15">
        <f t="shared" si="23"/>
        <v>-0.93183613030602175</v>
      </c>
      <c r="AA70" s="15">
        <f t="shared" si="23"/>
        <v>-0.92778874629812447</v>
      </c>
      <c r="AB70" s="15">
        <f t="shared" si="23"/>
        <v>-0.91359822309970395</v>
      </c>
      <c r="AC70" s="15">
        <f t="shared" si="23"/>
        <v>-0.91912635735439285</v>
      </c>
      <c r="AD70" s="15">
        <f t="shared" si="23"/>
        <v>-0.91406712734452122</v>
      </c>
      <c r="AE70" s="15">
        <f t="shared" si="23"/>
        <v>-0.9006663376110563</v>
      </c>
      <c r="AF70" s="15">
        <f t="shared" si="23"/>
        <v>-0.89921026653504443</v>
      </c>
      <c r="AG70" s="15">
        <f t="shared" si="23"/>
        <v>-0.90535538005923011</v>
      </c>
      <c r="AH70" s="15">
        <f t="shared" si="23"/>
        <v>-0.90182625863770971</v>
      </c>
      <c r="AI70" s="21">
        <f t="shared" si="23"/>
        <v>-0.90081441263573536</v>
      </c>
      <c r="AJ70" s="21">
        <f t="shared" si="23"/>
        <v>-0.89568114511352415</v>
      </c>
      <c r="AK70" s="21">
        <f t="shared" si="23"/>
        <v>-0.90745310957551817</v>
      </c>
      <c r="AL70" s="21">
        <f t="shared" si="23"/>
        <v>-0.90148075024679164</v>
      </c>
    </row>
    <row r="71" spans="1:38" x14ac:dyDescent="0.4">
      <c r="A71" s="16" t="s">
        <v>27</v>
      </c>
      <c r="D71" s="10"/>
      <c r="E71" s="17">
        <f t="shared" ref="E71:AL71" si="24">(E69-D69)/D69</f>
        <v>4.4693978282329717E-2</v>
      </c>
      <c r="F71" s="17">
        <f t="shared" si="24"/>
        <v>-0.86000803193876829</v>
      </c>
      <c r="G71" s="17">
        <f t="shared" si="24"/>
        <v>-6.3449206884913872E-2</v>
      </c>
      <c r="H71" s="17">
        <f t="shared" si="24"/>
        <v>-0.16684684684684695</v>
      </c>
      <c r="I71" s="17">
        <f t="shared" si="24"/>
        <v>-0.49697231833910033</v>
      </c>
      <c r="J71" s="17">
        <f t="shared" si="24"/>
        <v>0.59458297506448843</v>
      </c>
      <c r="K71" s="17">
        <f t="shared" si="24"/>
        <v>-0.29792396872472365</v>
      </c>
      <c r="L71" s="17">
        <f t="shared" si="24"/>
        <v>0.11059907834101385</v>
      </c>
      <c r="M71" s="17">
        <f t="shared" si="24"/>
        <v>-0.13969571230982014</v>
      </c>
      <c r="N71" s="17">
        <f t="shared" si="24"/>
        <v>-0.34485530546623799</v>
      </c>
      <c r="O71" s="17">
        <f t="shared" si="24"/>
        <v>0.31349693251533756</v>
      </c>
      <c r="P71" s="17">
        <f t="shared" si="24"/>
        <v>8.3605791686127931E-2</v>
      </c>
      <c r="Q71" s="17">
        <f t="shared" si="24"/>
        <v>0.38232758620689666</v>
      </c>
      <c r="R71" s="17">
        <f t="shared" si="24"/>
        <v>-0.37106329903336449</v>
      </c>
      <c r="S71" s="17">
        <f t="shared" si="24"/>
        <v>-8.8745661874070458E-2</v>
      </c>
      <c r="T71" s="17">
        <f t="shared" si="24"/>
        <v>0.12840043525571265</v>
      </c>
      <c r="U71" s="17">
        <f t="shared" si="24"/>
        <v>2.3625843780135006E-2</v>
      </c>
      <c r="V71" s="17">
        <f t="shared" si="24"/>
        <v>4.5690061234102824E-2</v>
      </c>
      <c r="W71" s="17">
        <f t="shared" si="24"/>
        <v>0.10450450450450449</v>
      </c>
      <c r="X71" s="17">
        <f t="shared" si="24"/>
        <v>2.4469820554649153E-2</v>
      </c>
      <c r="Y71" s="17">
        <f t="shared" si="24"/>
        <v>0.18710191082802546</v>
      </c>
      <c r="Z71" s="17">
        <f t="shared" si="24"/>
        <v>-7.377598926894692E-2</v>
      </c>
      <c r="AA71" s="17">
        <f t="shared" si="24"/>
        <v>5.9377262853005097E-2</v>
      </c>
      <c r="AB71" s="17">
        <f t="shared" si="24"/>
        <v>0.19651401230348597</v>
      </c>
      <c r="AC71" s="17">
        <f t="shared" si="24"/>
        <v>-6.3981719508711857E-2</v>
      </c>
      <c r="AD71" s="17">
        <f t="shared" si="24"/>
        <v>6.2557216966737841E-2</v>
      </c>
      <c r="AE71" s="17">
        <f t="shared" si="24"/>
        <v>0.15594485927627802</v>
      </c>
      <c r="AF71" s="17">
        <f t="shared" si="24"/>
        <v>1.4658385093167707E-2</v>
      </c>
      <c r="AG71" s="17">
        <f t="shared" si="24"/>
        <v>-6.0969637610186117E-2</v>
      </c>
      <c r="AH71" s="22">
        <f t="shared" si="24"/>
        <v>3.7288135593220313E-2</v>
      </c>
      <c r="AI71" s="23">
        <f t="shared" si="24"/>
        <v>1.0306686777275073E-2</v>
      </c>
      <c r="AJ71" s="23">
        <f t="shared" si="24"/>
        <v>5.1754167703408772E-2</v>
      </c>
      <c r="AK71" s="23">
        <f t="shared" si="24"/>
        <v>-0.11284599006387509</v>
      </c>
      <c r="AL71" s="23">
        <f t="shared" si="24"/>
        <v>6.4533333333333345E-2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4.052E-2</v>
      </c>
      <c r="E73" s="2">
        <v>4.2331000000000001E-2</v>
      </c>
      <c r="F73" s="2">
        <v>5.9259999999999998E-3</v>
      </c>
      <c r="G73" s="2">
        <v>5.5500000000000002E-3</v>
      </c>
      <c r="H73" s="2">
        <v>4.6239999999999996E-3</v>
      </c>
      <c r="I73" s="2">
        <v>2.3259999999999999E-3</v>
      </c>
      <c r="J73" s="2">
        <v>3.7090000000000001E-3</v>
      </c>
      <c r="K73" s="2">
        <v>2.604E-3</v>
      </c>
      <c r="L73" s="2">
        <v>2.892E-3</v>
      </c>
      <c r="M73" s="2">
        <v>2.4880000000000002E-3</v>
      </c>
      <c r="N73" s="2">
        <v>1.6299999999999999E-3</v>
      </c>
      <c r="O73" s="2">
        <v>2.1410000000000001E-3</v>
      </c>
      <c r="P73" s="2">
        <v>2.32E-3</v>
      </c>
      <c r="Q73" s="2">
        <v>3.2070000000000002E-3</v>
      </c>
      <c r="R73" s="2">
        <v>2.0170000000000001E-3</v>
      </c>
      <c r="S73" s="2">
        <v>1.838E-3</v>
      </c>
      <c r="T73" s="2">
        <v>2.0739999999999999E-3</v>
      </c>
      <c r="U73" s="2">
        <v>2.1229999999999999E-3</v>
      </c>
      <c r="V73" s="2">
        <v>2.2200000000000002E-3</v>
      </c>
      <c r="W73" s="2">
        <v>2.4520000000000002E-3</v>
      </c>
      <c r="X73" s="2">
        <v>2.5119999999999999E-3</v>
      </c>
      <c r="Y73" s="2">
        <v>2.9819999999999998E-3</v>
      </c>
      <c r="Z73" s="2">
        <v>2.7620000000000001E-3</v>
      </c>
      <c r="AA73" s="2">
        <v>2.9260000000000002E-3</v>
      </c>
      <c r="AB73" s="2">
        <v>3.5010000000000002E-3</v>
      </c>
      <c r="AC73" s="2">
        <v>3.277E-3</v>
      </c>
      <c r="AD73" s="2">
        <v>3.4819999999999999E-3</v>
      </c>
      <c r="AE73" s="2">
        <v>4.0249999999999999E-3</v>
      </c>
      <c r="AF73" s="2">
        <v>4.084E-3</v>
      </c>
      <c r="AG73" s="2">
        <v>3.8349999999999999E-3</v>
      </c>
      <c r="AH73" s="2">
        <v>3.9779999999999998E-3</v>
      </c>
      <c r="AI73" s="28">
        <v>4.019E-3</v>
      </c>
      <c r="AJ73" s="2">
        <v>4.2269999999999999E-3</v>
      </c>
      <c r="AK73" s="2">
        <v>3.7499999999999999E-3</v>
      </c>
      <c r="AL73" s="2">
        <v>3.9919999999999999E-3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4.9299999999999999E-5</v>
      </c>
      <c r="E83" s="10">
        <f t="shared" si="25"/>
        <v>4.4499999999999997E-5</v>
      </c>
      <c r="F83" s="10">
        <f t="shared" si="25"/>
        <v>2.3099999999999999E-5</v>
      </c>
      <c r="G83" s="10">
        <f t="shared" si="25"/>
        <v>3.8999999999999999E-5</v>
      </c>
      <c r="H83" s="10">
        <f t="shared" si="25"/>
        <v>3.18E-5</v>
      </c>
      <c r="I83" s="10">
        <f t="shared" si="25"/>
        <v>3.4999999999999997E-5</v>
      </c>
      <c r="J83" s="10">
        <f t="shared" si="25"/>
        <v>5.0899999999999997E-5</v>
      </c>
      <c r="K83" s="10">
        <f t="shared" si="25"/>
        <v>6.6799999999999997E-5</v>
      </c>
      <c r="L83" s="10">
        <f t="shared" si="25"/>
        <v>8.03E-5</v>
      </c>
      <c r="M83" s="10">
        <f t="shared" si="25"/>
        <v>5.2500000000000002E-5</v>
      </c>
      <c r="N83" s="10">
        <f t="shared" si="25"/>
        <v>6.8800000000000005E-5</v>
      </c>
      <c r="O83" s="10">
        <f t="shared" si="25"/>
        <v>8.5900000000000001E-5</v>
      </c>
      <c r="P83" s="10">
        <f t="shared" si="25"/>
        <v>7.6299999999999998E-5</v>
      </c>
      <c r="Q83" s="10">
        <f t="shared" si="25"/>
        <v>7.8999999999999996E-5</v>
      </c>
      <c r="R83" s="10">
        <f t="shared" si="25"/>
        <v>9.6199999999999994E-5</v>
      </c>
      <c r="S83" s="10">
        <f t="shared" si="25"/>
        <v>9.8999999999999994E-5</v>
      </c>
      <c r="T83" s="10">
        <f t="shared" si="25"/>
        <v>8.3999999999999995E-5</v>
      </c>
      <c r="U83" s="10">
        <f t="shared" si="25"/>
        <v>8.03E-5</v>
      </c>
      <c r="V83" s="10">
        <f t="shared" si="25"/>
        <v>1.03E-4</v>
      </c>
      <c r="W83" s="10">
        <f t="shared" si="25"/>
        <v>9.7700000000000003E-5</v>
      </c>
      <c r="X83" s="10">
        <f t="shared" si="25"/>
        <v>9.6799999999999995E-5</v>
      </c>
      <c r="Y83" s="10">
        <f t="shared" si="25"/>
        <v>9.7499999999999998E-5</v>
      </c>
      <c r="Z83" s="10">
        <f t="shared" si="25"/>
        <v>8.6199999999999995E-5</v>
      </c>
      <c r="AA83" s="10">
        <f t="shared" si="25"/>
        <v>9.3900000000000006E-5</v>
      </c>
      <c r="AB83" s="10">
        <f t="shared" si="25"/>
        <v>8.8599999999999999E-5</v>
      </c>
      <c r="AC83" s="10">
        <f t="shared" si="25"/>
        <v>9.4099999999999997E-5</v>
      </c>
      <c r="AD83" s="10">
        <f t="shared" si="25"/>
        <v>1.0399999999999999E-4</v>
      </c>
      <c r="AE83" s="10">
        <f t="shared" si="25"/>
        <v>9.7700000000000003E-5</v>
      </c>
      <c r="AF83" s="10">
        <f t="shared" si="25"/>
        <v>9.9599999999999995E-5</v>
      </c>
      <c r="AG83" s="10">
        <f t="shared" si="25"/>
        <v>9.98E-5</v>
      </c>
      <c r="AH83" s="10">
        <f t="shared" si="25"/>
        <v>8.3900000000000006E-5</v>
      </c>
      <c r="AI83" s="10">
        <f t="shared" si="25"/>
        <v>9.1100000000000005E-5</v>
      </c>
      <c r="AJ83" s="10">
        <f t="shared" si="25"/>
        <v>8.6000000000000003E-5</v>
      </c>
      <c r="AK83" s="10">
        <f t="shared" si="25"/>
        <v>9.4199999999999999E-5</v>
      </c>
      <c r="AL83" s="10">
        <f t="shared" si="25"/>
        <v>8.9300000000000002E-5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-9.7363083164300229E-2</v>
      </c>
      <c r="F84" s="15">
        <f t="shared" si="26"/>
        <v>-0.53144016227180524</v>
      </c>
      <c r="G84" s="15">
        <f t="shared" si="26"/>
        <v>-0.20892494929006086</v>
      </c>
      <c r="H84" s="15">
        <f t="shared" si="26"/>
        <v>-0.35496957403651114</v>
      </c>
      <c r="I84" s="15">
        <f t="shared" si="26"/>
        <v>-0.29006085192697773</v>
      </c>
      <c r="J84" s="15">
        <f t="shared" si="26"/>
        <v>3.2454361054766699E-2</v>
      </c>
      <c r="K84" s="15">
        <f t="shared" si="26"/>
        <v>0.35496957403651114</v>
      </c>
      <c r="L84" s="15">
        <f t="shared" si="26"/>
        <v>0.62880324543610555</v>
      </c>
      <c r="M84" s="15">
        <f t="shared" si="26"/>
        <v>6.4908722109533537E-2</v>
      </c>
      <c r="N84" s="15">
        <f t="shared" si="26"/>
        <v>0.39553752535496972</v>
      </c>
      <c r="O84" s="15">
        <f t="shared" si="26"/>
        <v>0.74239350912778912</v>
      </c>
      <c r="P84" s="15">
        <f t="shared" si="26"/>
        <v>0.54766734279918861</v>
      </c>
      <c r="Q84" s="15">
        <f t="shared" si="26"/>
        <v>0.60243407707910746</v>
      </c>
      <c r="R84" s="15">
        <f t="shared" si="26"/>
        <v>0.95131845841784979</v>
      </c>
      <c r="S84" s="20">
        <f t="shared" si="26"/>
        <v>1.0081135902636915</v>
      </c>
      <c r="T84" s="15">
        <f t="shared" si="26"/>
        <v>0.70385395537525353</v>
      </c>
      <c r="U84" s="15">
        <f t="shared" si="26"/>
        <v>0.62880324543610555</v>
      </c>
      <c r="V84" s="15">
        <f t="shared" si="26"/>
        <v>1.0892494929006085</v>
      </c>
      <c r="W84" s="15">
        <f t="shared" si="26"/>
        <v>0.98174442190669386</v>
      </c>
      <c r="X84" s="15">
        <f t="shared" si="26"/>
        <v>0.9634888438133874</v>
      </c>
      <c r="Y84" s="15">
        <f t="shared" si="26"/>
        <v>0.97768762677484788</v>
      </c>
      <c r="Z84" s="15">
        <f t="shared" si="26"/>
        <v>0.74847870182555776</v>
      </c>
      <c r="AA84" s="15">
        <f t="shared" si="26"/>
        <v>0.9046653144016229</v>
      </c>
      <c r="AB84" s="15">
        <f t="shared" si="26"/>
        <v>0.79716024340770797</v>
      </c>
      <c r="AC84" s="15">
        <f t="shared" si="26"/>
        <v>0.90872210953346855</v>
      </c>
      <c r="AD84" s="15">
        <f t="shared" si="26"/>
        <v>1.1095334685598377</v>
      </c>
      <c r="AE84" s="15">
        <f t="shared" si="26"/>
        <v>0.98174442190669386</v>
      </c>
      <c r="AF84" s="15">
        <f t="shared" si="26"/>
        <v>1.0202839756592292</v>
      </c>
      <c r="AG84" s="15">
        <f t="shared" si="26"/>
        <v>1.024340770791075</v>
      </c>
      <c r="AH84" s="15">
        <f t="shared" si="26"/>
        <v>0.70182555780933076</v>
      </c>
      <c r="AI84" s="21">
        <f t="shared" si="26"/>
        <v>0.84787018255578106</v>
      </c>
      <c r="AJ84" s="21">
        <f t="shared" si="26"/>
        <v>0.74442190669371211</v>
      </c>
      <c r="AK84" s="21">
        <f t="shared" si="26"/>
        <v>0.91075050709939154</v>
      </c>
      <c r="AL84" s="21">
        <f t="shared" si="26"/>
        <v>0.81135902636916846</v>
      </c>
    </row>
    <row r="85" spans="1:38" x14ac:dyDescent="0.4">
      <c r="A85" s="16" t="s">
        <v>27</v>
      </c>
      <c r="D85" s="10"/>
      <c r="E85" s="17">
        <f t="shared" ref="E85:AI85" si="27">(E83-D83)/D83</f>
        <v>-9.7363083164300229E-2</v>
      </c>
      <c r="F85" s="17">
        <f t="shared" si="27"/>
        <v>-0.48089887640449436</v>
      </c>
      <c r="G85" s="17">
        <f t="shared" si="27"/>
        <v>0.68831168831168832</v>
      </c>
      <c r="H85" s="17">
        <f t="shared" si="27"/>
        <v>-0.1846153846153846</v>
      </c>
      <c r="I85" s="17">
        <f t="shared" si="27"/>
        <v>0.10062893081760994</v>
      </c>
      <c r="J85" s="17">
        <f t="shared" si="27"/>
        <v>0.45428571428571435</v>
      </c>
      <c r="K85" s="17">
        <f t="shared" si="27"/>
        <v>0.31237721021611004</v>
      </c>
      <c r="L85" s="17">
        <f t="shared" si="27"/>
        <v>0.20209580838323357</v>
      </c>
      <c r="M85" s="17">
        <f t="shared" si="27"/>
        <v>-0.34620174346201743</v>
      </c>
      <c r="N85" s="17">
        <f t="shared" si="27"/>
        <v>0.31047619047619052</v>
      </c>
      <c r="O85" s="17">
        <f t="shared" si="27"/>
        <v>0.24854651162790689</v>
      </c>
      <c r="P85" s="17">
        <f t="shared" si="27"/>
        <v>-0.11175785797438886</v>
      </c>
      <c r="Q85" s="17">
        <f t="shared" si="27"/>
        <v>3.5386631716906917E-2</v>
      </c>
      <c r="R85" s="17">
        <f t="shared" si="27"/>
        <v>0.21772151898734177</v>
      </c>
      <c r="S85" s="17">
        <f t="shared" si="27"/>
        <v>2.9106029106029111E-2</v>
      </c>
      <c r="T85" s="17">
        <f t="shared" si="27"/>
        <v>-0.15151515151515152</v>
      </c>
      <c r="U85" s="17">
        <f t="shared" si="27"/>
        <v>-4.4047619047618988E-2</v>
      </c>
      <c r="V85" s="17">
        <f t="shared" si="27"/>
        <v>0.28268991282689909</v>
      </c>
      <c r="W85" s="17">
        <f t="shared" si="27"/>
        <v>-5.1456310679611587E-2</v>
      </c>
      <c r="X85" s="17">
        <f t="shared" si="27"/>
        <v>-9.2118730808598594E-3</v>
      </c>
      <c r="Y85" s="17">
        <f t="shared" si="27"/>
        <v>7.2314049586777217E-3</v>
      </c>
      <c r="Z85" s="17">
        <f t="shared" si="27"/>
        <v>-0.11589743589743594</v>
      </c>
      <c r="AA85" s="17">
        <f t="shared" si="27"/>
        <v>8.9327146171693864E-2</v>
      </c>
      <c r="AB85" s="17">
        <f t="shared" si="27"/>
        <v>-5.6443024494142777E-2</v>
      </c>
      <c r="AC85" s="17">
        <f t="shared" si="27"/>
        <v>6.2076749435665893E-2</v>
      </c>
      <c r="AD85" s="17">
        <f t="shared" si="27"/>
        <v>0.10520722635494152</v>
      </c>
      <c r="AE85" s="17">
        <f t="shared" si="27"/>
        <v>-6.0576923076922987E-2</v>
      </c>
      <c r="AF85" s="17">
        <f t="shared" si="27"/>
        <v>1.9447287615148332E-2</v>
      </c>
      <c r="AG85" s="17">
        <f t="shared" si="27"/>
        <v>2.008032128514105E-3</v>
      </c>
      <c r="AH85" s="22">
        <f t="shared" si="27"/>
        <v>-0.15931863727454904</v>
      </c>
      <c r="AI85" s="23">
        <f t="shared" si="27"/>
        <v>8.5816448152562549E-2</v>
      </c>
      <c r="AJ85" s="23">
        <f>(AJ83-AI83)/AI83</f>
        <v>-5.5982436882546671E-2</v>
      </c>
      <c r="AK85" s="23">
        <f>(AK83-AJ83)/AJ83</f>
        <v>9.5348837209302276E-2</v>
      </c>
      <c r="AL85" s="23">
        <f>(AL83-AK83)/AK83</f>
        <v>-5.2016985138004214E-2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  <c r="AJ86" s="23">
        <f>(AJ84-AI84)/AI84</f>
        <v>-0.1220095693779904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4.9299999999999999E-5</v>
      </c>
      <c r="E96" s="10">
        <f t="shared" si="28"/>
        <v>4.4499999999999997E-5</v>
      </c>
      <c r="F96" s="10">
        <f t="shared" si="28"/>
        <v>2.3099999999999999E-5</v>
      </c>
      <c r="G96" s="10">
        <f t="shared" si="28"/>
        <v>3.8999999999999999E-5</v>
      </c>
      <c r="H96" s="10">
        <f t="shared" si="28"/>
        <v>3.18E-5</v>
      </c>
      <c r="I96" s="10">
        <f t="shared" si="28"/>
        <v>3.4999999999999997E-5</v>
      </c>
      <c r="J96" s="10">
        <f t="shared" si="28"/>
        <v>5.0899999999999997E-5</v>
      </c>
      <c r="K96" s="10">
        <f t="shared" si="28"/>
        <v>6.6799999999999997E-5</v>
      </c>
      <c r="L96" s="10">
        <f t="shared" si="28"/>
        <v>8.03E-5</v>
      </c>
      <c r="M96" s="10">
        <f t="shared" si="28"/>
        <v>5.2500000000000002E-5</v>
      </c>
      <c r="N96" s="10">
        <f t="shared" si="28"/>
        <v>6.8800000000000005E-5</v>
      </c>
      <c r="O96" s="10">
        <f t="shared" si="28"/>
        <v>8.5900000000000001E-5</v>
      </c>
      <c r="P96" s="10">
        <f t="shared" si="28"/>
        <v>7.6299999999999998E-5</v>
      </c>
      <c r="Q96" s="10">
        <f t="shared" si="28"/>
        <v>7.8999999999999996E-5</v>
      </c>
      <c r="R96" s="10">
        <f t="shared" si="28"/>
        <v>9.6199999999999994E-5</v>
      </c>
      <c r="S96" s="10">
        <f t="shared" si="28"/>
        <v>9.8999999999999994E-5</v>
      </c>
      <c r="T96" s="10">
        <f t="shared" si="28"/>
        <v>8.3999999999999995E-5</v>
      </c>
      <c r="U96" s="10">
        <f t="shared" si="28"/>
        <v>8.03E-5</v>
      </c>
      <c r="V96" s="10">
        <f t="shared" si="28"/>
        <v>1.03E-4</v>
      </c>
      <c r="W96" s="10">
        <f t="shared" si="28"/>
        <v>9.7700000000000003E-5</v>
      </c>
      <c r="X96" s="10">
        <f t="shared" si="28"/>
        <v>9.6799999999999995E-5</v>
      </c>
      <c r="Y96" s="10">
        <f t="shared" si="28"/>
        <v>9.7499999999999998E-5</v>
      </c>
      <c r="Z96" s="10">
        <f t="shared" si="28"/>
        <v>8.6199999999999995E-5</v>
      </c>
      <c r="AA96" s="10">
        <f t="shared" si="28"/>
        <v>9.3900000000000006E-5</v>
      </c>
      <c r="AB96" s="10">
        <f t="shared" si="28"/>
        <v>8.8599999999999999E-5</v>
      </c>
      <c r="AC96" s="10">
        <f t="shared" si="28"/>
        <v>9.4099999999999997E-5</v>
      </c>
      <c r="AD96" s="10">
        <f t="shared" si="28"/>
        <v>1.0399999999999999E-4</v>
      </c>
      <c r="AE96" s="10">
        <f t="shared" si="28"/>
        <v>9.7700000000000003E-5</v>
      </c>
      <c r="AF96" s="10">
        <f t="shared" si="28"/>
        <v>9.9599999999999995E-5</v>
      </c>
      <c r="AG96" s="10">
        <f t="shared" si="28"/>
        <v>9.98E-5</v>
      </c>
      <c r="AH96" s="10">
        <f t="shared" si="28"/>
        <v>8.3900000000000006E-5</v>
      </c>
      <c r="AI96" s="27">
        <f t="shared" si="28"/>
        <v>9.1100000000000005E-5</v>
      </c>
      <c r="AJ96" s="27">
        <f t="shared" si="28"/>
        <v>8.6000000000000003E-5</v>
      </c>
      <c r="AK96" s="27">
        <f t="shared" si="28"/>
        <v>9.4199999999999999E-5</v>
      </c>
      <c r="AL96" s="27">
        <f t="shared" si="28"/>
        <v>8.9300000000000002E-5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-9.7363083164300229E-2</v>
      </c>
      <c r="F97" s="15">
        <f t="shared" si="29"/>
        <v>-0.53144016227180524</v>
      </c>
      <c r="G97" s="15">
        <f t="shared" si="29"/>
        <v>-0.20892494929006086</v>
      </c>
      <c r="H97" s="15">
        <f t="shared" si="29"/>
        <v>-0.35496957403651114</v>
      </c>
      <c r="I97" s="15">
        <f t="shared" si="29"/>
        <v>-0.29006085192697773</v>
      </c>
      <c r="J97" s="15">
        <f t="shared" si="29"/>
        <v>3.2454361054766699E-2</v>
      </c>
      <c r="K97" s="15">
        <f t="shared" si="29"/>
        <v>0.35496957403651114</v>
      </c>
      <c r="L97" s="15">
        <f t="shared" si="29"/>
        <v>0.62880324543610555</v>
      </c>
      <c r="M97" s="15">
        <f t="shared" si="29"/>
        <v>6.4908722109533537E-2</v>
      </c>
      <c r="N97" s="15">
        <f t="shared" si="29"/>
        <v>0.39553752535496972</v>
      </c>
      <c r="O97" s="15">
        <f t="shared" si="29"/>
        <v>0.74239350912778912</v>
      </c>
      <c r="P97" s="15">
        <f t="shared" si="29"/>
        <v>0.54766734279918861</v>
      </c>
      <c r="Q97" s="15">
        <f t="shared" si="29"/>
        <v>0.60243407707910746</v>
      </c>
      <c r="R97" s="15">
        <f t="shared" si="29"/>
        <v>0.95131845841784979</v>
      </c>
      <c r="S97" s="20">
        <f t="shared" si="29"/>
        <v>1.0081135902636915</v>
      </c>
      <c r="T97" s="15">
        <f t="shared" si="29"/>
        <v>0.70385395537525353</v>
      </c>
      <c r="U97" s="15">
        <f t="shared" si="29"/>
        <v>0.62880324543610555</v>
      </c>
      <c r="V97" s="15">
        <f t="shared" si="29"/>
        <v>1.0892494929006085</v>
      </c>
      <c r="W97" s="15">
        <f t="shared" si="29"/>
        <v>0.98174442190669386</v>
      </c>
      <c r="X97" s="15">
        <f t="shared" si="29"/>
        <v>0.9634888438133874</v>
      </c>
      <c r="Y97" s="15">
        <f t="shared" si="29"/>
        <v>0.97768762677484788</v>
      </c>
      <c r="Z97" s="15">
        <f t="shared" si="29"/>
        <v>0.74847870182555776</v>
      </c>
      <c r="AA97" s="15">
        <f t="shared" si="29"/>
        <v>0.9046653144016229</v>
      </c>
      <c r="AB97" s="15">
        <f t="shared" si="29"/>
        <v>0.79716024340770797</v>
      </c>
      <c r="AC97" s="15">
        <f t="shared" si="29"/>
        <v>0.90872210953346855</v>
      </c>
      <c r="AD97" s="15">
        <f t="shared" si="29"/>
        <v>1.1095334685598377</v>
      </c>
      <c r="AE97" s="15">
        <f t="shared" si="29"/>
        <v>0.98174442190669386</v>
      </c>
      <c r="AF97" s="15">
        <f t="shared" si="29"/>
        <v>1.0202839756592292</v>
      </c>
      <c r="AG97" s="15">
        <f t="shared" si="29"/>
        <v>1.024340770791075</v>
      </c>
      <c r="AH97" s="15">
        <f t="shared" si="29"/>
        <v>0.70182555780933076</v>
      </c>
      <c r="AI97" s="21">
        <f t="shared" si="29"/>
        <v>0.84787018255578106</v>
      </c>
      <c r="AJ97" s="21">
        <f t="shared" si="29"/>
        <v>0.74442190669371211</v>
      </c>
      <c r="AK97" s="21">
        <f t="shared" si="29"/>
        <v>0.91075050709939154</v>
      </c>
      <c r="AL97" s="21">
        <f t="shared" si="29"/>
        <v>0.81135902636916846</v>
      </c>
    </row>
    <row r="98" spans="1:38" x14ac:dyDescent="0.4">
      <c r="A98" s="16" t="s">
        <v>27</v>
      </c>
      <c r="D98" s="10"/>
      <c r="E98" s="17">
        <f t="shared" ref="E98:AL98" si="30">(E96-D96)/D96</f>
        <v>-9.7363083164300229E-2</v>
      </c>
      <c r="F98" s="17">
        <f t="shared" si="30"/>
        <v>-0.48089887640449436</v>
      </c>
      <c r="G98" s="17">
        <f t="shared" si="30"/>
        <v>0.68831168831168832</v>
      </c>
      <c r="H98" s="17">
        <f t="shared" si="30"/>
        <v>-0.1846153846153846</v>
      </c>
      <c r="I98" s="17">
        <f t="shared" si="30"/>
        <v>0.10062893081760994</v>
      </c>
      <c r="J98" s="17">
        <f t="shared" si="30"/>
        <v>0.45428571428571435</v>
      </c>
      <c r="K98" s="17">
        <f t="shared" si="30"/>
        <v>0.31237721021611004</v>
      </c>
      <c r="L98" s="17">
        <f t="shared" si="30"/>
        <v>0.20209580838323357</v>
      </c>
      <c r="M98" s="17">
        <f t="shared" si="30"/>
        <v>-0.34620174346201743</v>
      </c>
      <c r="N98" s="17">
        <f t="shared" si="30"/>
        <v>0.31047619047619052</v>
      </c>
      <c r="O98" s="17">
        <f t="shared" si="30"/>
        <v>0.24854651162790689</v>
      </c>
      <c r="P98" s="17">
        <f t="shared" si="30"/>
        <v>-0.11175785797438886</v>
      </c>
      <c r="Q98" s="17">
        <f t="shared" si="30"/>
        <v>3.5386631716906917E-2</v>
      </c>
      <c r="R98" s="17">
        <f t="shared" si="30"/>
        <v>0.21772151898734177</v>
      </c>
      <c r="S98" s="17">
        <f t="shared" si="30"/>
        <v>2.9106029106029111E-2</v>
      </c>
      <c r="T98" s="17">
        <f t="shared" si="30"/>
        <v>-0.15151515151515152</v>
      </c>
      <c r="U98" s="17">
        <f t="shared" si="30"/>
        <v>-4.4047619047618988E-2</v>
      </c>
      <c r="V98" s="17">
        <f t="shared" si="30"/>
        <v>0.28268991282689909</v>
      </c>
      <c r="W98" s="17">
        <f t="shared" si="30"/>
        <v>-5.1456310679611587E-2</v>
      </c>
      <c r="X98" s="17">
        <f t="shared" si="30"/>
        <v>-9.2118730808598594E-3</v>
      </c>
      <c r="Y98" s="17">
        <f t="shared" si="30"/>
        <v>7.2314049586777217E-3</v>
      </c>
      <c r="Z98" s="17">
        <f t="shared" si="30"/>
        <v>-0.11589743589743594</v>
      </c>
      <c r="AA98" s="17">
        <f t="shared" si="30"/>
        <v>8.9327146171693864E-2</v>
      </c>
      <c r="AB98" s="17">
        <f t="shared" si="30"/>
        <v>-5.6443024494142777E-2</v>
      </c>
      <c r="AC98" s="17">
        <f t="shared" si="30"/>
        <v>6.2076749435665893E-2</v>
      </c>
      <c r="AD98" s="17">
        <f t="shared" si="30"/>
        <v>0.10520722635494152</v>
      </c>
      <c r="AE98" s="17">
        <f t="shared" si="30"/>
        <v>-6.0576923076922987E-2</v>
      </c>
      <c r="AF98" s="17">
        <f t="shared" si="30"/>
        <v>1.9447287615148332E-2</v>
      </c>
      <c r="AG98" s="17">
        <f t="shared" si="30"/>
        <v>2.008032128514105E-3</v>
      </c>
      <c r="AH98" s="22">
        <f t="shared" si="30"/>
        <v>-0.15931863727454904</v>
      </c>
      <c r="AI98" s="23">
        <f t="shared" si="30"/>
        <v>8.5816448152562549E-2</v>
      </c>
      <c r="AJ98" s="23">
        <f t="shared" si="30"/>
        <v>-5.5982436882546671E-2</v>
      </c>
      <c r="AK98" s="23">
        <f t="shared" si="30"/>
        <v>9.5348837209302276E-2</v>
      </c>
      <c r="AL98" s="23">
        <f t="shared" si="30"/>
        <v>-5.2016985138004214E-2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4.9299999999999999E-5</v>
      </c>
      <c r="E100" s="2">
        <v>4.4499999999999997E-5</v>
      </c>
      <c r="F100" s="2">
        <v>2.3099999999999999E-5</v>
      </c>
      <c r="G100" s="2">
        <v>3.8999999999999999E-5</v>
      </c>
      <c r="H100" s="2">
        <v>3.18E-5</v>
      </c>
      <c r="I100" s="2">
        <v>3.4999999999999997E-5</v>
      </c>
      <c r="J100" s="2">
        <v>5.0899999999999997E-5</v>
      </c>
      <c r="K100" s="2">
        <v>6.6799999999999997E-5</v>
      </c>
      <c r="L100" s="2">
        <v>8.03E-5</v>
      </c>
      <c r="M100" s="2">
        <v>5.2500000000000002E-5</v>
      </c>
      <c r="N100" s="2">
        <v>6.8800000000000005E-5</v>
      </c>
      <c r="O100" s="2">
        <v>8.5900000000000001E-5</v>
      </c>
      <c r="P100" s="2">
        <v>7.6299999999999998E-5</v>
      </c>
      <c r="Q100" s="2">
        <v>7.8999999999999996E-5</v>
      </c>
      <c r="R100" s="2">
        <v>9.6199999999999994E-5</v>
      </c>
      <c r="S100" s="2">
        <v>9.8999999999999994E-5</v>
      </c>
      <c r="T100" s="2">
        <v>8.3999999999999995E-5</v>
      </c>
      <c r="U100" s="2">
        <v>8.03E-5</v>
      </c>
      <c r="V100" s="2">
        <v>1.03E-4</v>
      </c>
      <c r="W100" s="2">
        <v>9.7700000000000003E-5</v>
      </c>
      <c r="X100" s="2">
        <v>9.6799999999999995E-5</v>
      </c>
      <c r="Y100" s="2">
        <v>9.7499999999999998E-5</v>
      </c>
      <c r="Z100" s="2">
        <v>8.6199999999999995E-5</v>
      </c>
      <c r="AA100" s="2">
        <v>9.3900000000000006E-5</v>
      </c>
      <c r="AB100" s="2">
        <v>8.8599999999999999E-5</v>
      </c>
      <c r="AC100" s="2">
        <v>9.4099999999999997E-5</v>
      </c>
      <c r="AD100" s="2">
        <v>1.0399999999999999E-4</v>
      </c>
      <c r="AE100" s="2">
        <v>9.7700000000000003E-5</v>
      </c>
      <c r="AF100" s="2">
        <v>9.9599999999999995E-5</v>
      </c>
      <c r="AG100" s="2">
        <v>9.98E-5</v>
      </c>
      <c r="AH100" s="2">
        <v>8.3900000000000006E-5</v>
      </c>
      <c r="AI100" s="28">
        <v>9.1100000000000005E-5</v>
      </c>
      <c r="AJ100" s="2">
        <v>8.6000000000000003E-5</v>
      </c>
      <c r="AK100" s="2">
        <v>9.4199999999999999E-5</v>
      </c>
      <c r="AL100" s="2">
        <v>8.9300000000000002E-5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2.6593876946500002E-2</v>
      </c>
      <c r="E132" s="10">
        <f t="shared" si="31"/>
        <v>2.78454785552E-2</v>
      </c>
      <c r="F132" s="10">
        <f t="shared" si="31"/>
        <v>1.8935792536300001E-2</v>
      </c>
      <c r="G132" s="10">
        <f t="shared" si="31"/>
        <v>1.3598893141399998E-2</v>
      </c>
      <c r="H132" s="10">
        <f t="shared" si="31"/>
        <v>9.5227934936999992E-3</v>
      </c>
      <c r="I132" s="10">
        <f t="shared" si="31"/>
        <v>1.23842343147E-2</v>
      </c>
      <c r="J132" s="10">
        <f t="shared" si="31"/>
        <v>1.3439403105100001E-2</v>
      </c>
      <c r="K132" s="10">
        <f t="shared" si="31"/>
        <v>1.6026226592100002E-2</v>
      </c>
      <c r="L132" s="10">
        <f t="shared" si="31"/>
        <v>1.76732691955E-2</v>
      </c>
      <c r="M132" s="10">
        <f t="shared" si="31"/>
        <v>1.7128272568400001E-2</v>
      </c>
      <c r="N132" s="10">
        <f t="shared" si="31"/>
        <v>1.5534067565799999E-2</v>
      </c>
      <c r="O132" s="10">
        <f t="shared" si="31"/>
        <v>1.7150437841600003E-2</v>
      </c>
      <c r="P132" s="10">
        <f t="shared" si="31"/>
        <v>1.75090243896E-2</v>
      </c>
      <c r="Q132" s="10">
        <f t="shared" si="31"/>
        <v>1.7344415298099998E-2</v>
      </c>
      <c r="R132" s="10">
        <f t="shared" si="31"/>
        <v>1.9822672293499998E-2</v>
      </c>
      <c r="S132" s="10">
        <f t="shared" si="31"/>
        <v>1.8733E-2</v>
      </c>
      <c r="T132" s="10">
        <f t="shared" si="31"/>
        <v>2.0169400000000001E-2</v>
      </c>
      <c r="U132" s="10">
        <f t="shared" si="31"/>
        <v>2.6335000000000001E-2</v>
      </c>
      <c r="V132" s="10">
        <f t="shared" si="31"/>
        <v>2.6956000000000001E-2</v>
      </c>
      <c r="W132" s="10">
        <f t="shared" si="31"/>
        <v>2.0893999999999999E-2</v>
      </c>
      <c r="X132" s="10">
        <f t="shared" si="31"/>
        <v>2.6492000000000005E-2</v>
      </c>
      <c r="Y132" s="10">
        <f t="shared" si="31"/>
        <v>2.7702000000000004E-2</v>
      </c>
      <c r="Z132" s="10">
        <f t="shared" si="31"/>
        <v>2.8741000000000003E-2</v>
      </c>
      <c r="AA132" s="10">
        <f t="shared" si="31"/>
        <v>2.9551000000000001E-2</v>
      </c>
      <c r="AB132" s="10">
        <f t="shared" si="31"/>
        <v>3.4657E-2</v>
      </c>
      <c r="AC132" s="10">
        <f t="shared" si="31"/>
        <v>3.8030000000000001E-2</v>
      </c>
      <c r="AD132" s="10">
        <f t="shared" si="31"/>
        <v>4.1614999999999999E-2</v>
      </c>
      <c r="AE132" s="10">
        <f t="shared" si="31"/>
        <v>4.5041999999999999E-2</v>
      </c>
      <c r="AF132" s="10">
        <f t="shared" si="31"/>
        <v>4.8807000000000003E-2</v>
      </c>
      <c r="AG132" s="10">
        <f t="shared" si="31"/>
        <v>5.1242999999999997E-2</v>
      </c>
      <c r="AH132" s="10">
        <f t="shared" si="31"/>
        <v>4.5437000000000005E-2</v>
      </c>
      <c r="AI132" s="10">
        <f t="shared" si="31"/>
        <v>4.6144999999999999E-2</v>
      </c>
      <c r="AJ132" s="10">
        <f t="shared" si="31"/>
        <v>4.3082000000000002E-2</v>
      </c>
      <c r="AK132" s="10">
        <f t="shared" si="31"/>
        <v>4.3700999999999997E-2</v>
      </c>
      <c r="AL132" s="10">
        <f t="shared" si="31"/>
        <v>4.6519999999999999E-2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4.7063525608466064E-2</v>
      </c>
      <c r="F133" s="15">
        <f t="shared" si="32"/>
        <v>-0.28796419663090439</v>
      </c>
      <c r="G133" s="15">
        <f t="shared" si="32"/>
        <v>-0.48864570710177191</v>
      </c>
      <c r="H133" s="15">
        <f t="shared" si="32"/>
        <v>-0.64191781766692402</v>
      </c>
      <c r="I133" s="15">
        <f t="shared" si="32"/>
        <v>-0.53432008655173246</v>
      </c>
      <c r="J133" s="15">
        <f t="shared" si="32"/>
        <v>-0.49464295363415417</v>
      </c>
      <c r="K133" s="15">
        <f t="shared" si="32"/>
        <v>-0.39737155946308161</v>
      </c>
      <c r="L133" s="15">
        <f t="shared" si="32"/>
        <v>-0.33543840820749665</v>
      </c>
      <c r="M133" s="15">
        <f t="shared" si="32"/>
        <v>-0.35593172056644273</v>
      </c>
      <c r="N133" s="15">
        <f t="shared" si="32"/>
        <v>-0.41587803850297861</v>
      </c>
      <c r="O133" s="15">
        <f t="shared" si="32"/>
        <v>-0.35509824776198501</v>
      </c>
      <c r="P133" s="15">
        <f t="shared" si="32"/>
        <v>-0.34161444663282359</v>
      </c>
      <c r="Q133" s="15">
        <f t="shared" si="32"/>
        <v>-0.3478041831586845</v>
      </c>
      <c r="R133" s="15">
        <f t="shared" si="32"/>
        <v>-0.25461517576477904</v>
      </c>
      <c r="S133" s="20">
        <f t="shared" si="32"/>
        <v>-0.29558973151278589</v>
      </c>
      <c r="T133" s="15">
        <f t="shared" si="32"/>
        <v>-0.24157729839182104</v>
      </c>
      <c r="U133" s="15">
        <f t="shared" si="32"/>
        <v>-9.7344568082643589E-3</v>
      </c>
      <c r="V133" s="15">
        <f t="shared" si="32"/>
        <v>1.3616783074859537E-2</v>
      </c>
      <c r="W133" s="15">
        <f t="shared" si="32"/>
        <v>-0.21433042493077184</v>
      </c>
      <c r="X133" s="15">
        <f t="shared" si="32"/>
        <v>-3.8308422162344822E-3</v>
      </c>
      <c r="Y133" s="15">
        <f t="shared" si="32"/>
        <v>4.1668353047179203E-2</v>
      </c>
      <c r="Z133" s="15">
        <f t="shared" si="32"/>
        <v>8.0737496748573223E-2</v>
      </c>
      <c r="AA133" s="15">
        <f t="shared" si="32"/>
        <v>0.11119563572656085</v>
      </c>
      <c r="AB133" s="15">
        <f t="shared" si="32"/>
        <v>0.303194719210024</v>
      </c>
      <c r="AC133" s="15">
        <f t="shared" si="32"/>
        <v>0.43002842633687893</v>
      </c>
      <c r="AD133" s="15">
        <f t="shared" si="32"/>
        <v>0.56483389329500955</v>
      </c>
      <c r="AE133" s="15">
        <f t="shared" si="32"/>
        <v>0.69369814302039701</v>
      </c>
      <c r="AF133" s="15">
        <f t="shared" si="32"/>
        <v>0.8352720853069695</v>
      </c>
      <c r="AG133" s="15">
        <f t="shared" si="32"/>
        <v>0.92687211808521375</v>
      </c>
      <c r="AH133" s="15">
        <f t="shared" si="32"/>
        <v>0.70855118610225543</v>
      </c>
      <c r="AI133" s="21">
        <f t="shared" si="32"/>
        <v>0.73517385572745919</v>
      </c>
      <c r="AJ133" s="21">
        <f t="shared" si="32"/>
        <v>0.61999696722180964</v>
      </c>
      <c r="AK133" s="21">
        <f t="shared" si="32"/>
        <v>0.64327300182350611</v>
      </c>
      <c r="AL133" s="21">
        <f t="shared" si="32"/>
        <v>0.74927484599504612</v>
      </c>
    </row>
    <row r="134" spans="1:38" x14ac:dyDescent="0.4">
      <c r="A134" s="16" t="s">
        <v>27</v>
      </c>
      <c r="D134" s="10"/>
      <c r="E134" s="17">
        <f t="shared" ref="E134:AL134" si="33">(E132-D132)/D132</f>
        <v>4.7063525608466064E-2</v>
      </c>
      <c r="F134" s="17">
        <f t="shared" si="33"/>
        <v>-0.31996885962069993</v>
      </c>
      <c r="G134" s="17">
        <f t="shared" si="33"/>
        <v>-0.28184188143533689</v>
      </c>
      <c r="H134" s="17">
        <f t="shared" si="33"/>
        <v>-0.29973760403270344</v>
      </c>
      <c r="I134" s="17">
        <f t="shared" si="33"/>
        <v>0.30048334271797933</v>
      </c>
      <c r="J134" s="17">
        <f t="shared" si="33"/>
        <v>8.5202586093475571E-2</v>
      </c>
      <c r="K134" s="17">
        <f t="shared" si="33"/>
        <v>0.19248053405127424</v>
      </c>
      <c r="L134" s="17">
        <f t="shared" si="33"/>
        <v>0.10277170324122924</v>
      </c>
      <c r="M134" s="17">
        <f t="shared" si="33"/>
        <v>-3.0837340905709026E-2</v>
      </c>
      <c r="N134" s="17">
        <f t="shared" si="33"/>
        <v>-9.3074476496897582E-2</v>
      </c>
      <c r="O134" s="17">
        <f t="shared" si="33"/>
        <v>0.10405325385339668</v>
      </c>
      <c r="P134" s="17">
        <f t="shared" si="33"/>
        <v>2.0908302826544267E-2</v>
      </c>
      <c r="Q134" s="17">
        <f t="shared" si="33"/>
        <v>-9.4013856990099367E-3</v>
      </c>
      <c r="R134" s="17">
        <f t="shared" si="33"/>
        <v>0.1428850124265349</v>
      </c>
      <c r="S134" s="17">
        <f t="shared" si="33"/>
        <v>-5.4971008820910092E-2</v>
      </c>
      <c r="T134" s="17">
        <f t="shared" si="33"/>
        <v>7.6677520952330158E-2</v>
      </c>
      <c r="U134" s="17">
        <f t="shared" si="33"/>
        <v>0.30569079893303719</v>
      </c>
      <c r="V134" s="17">
        <f t="shared" si="33"/>
        <v>2.3580786026200874E-2</v>
      </c>
      <c r="W134" s="17">
        <f t="shared" si="33"/>
        <v>-0.22488499777415052</v>
      </c>
      <c r="X134" s="17">
        <f t="shared" si="33"/>
        <v>0.26792380587728565</v>
      </c>
      <c r="Y134" s="17">
        <f t="shared" si="33"/>
        <v>4.5674165785897593E-2</v>
      </c>
      <c r="Z134" s="17">
        <f t="shared" si="33"/>
        <v>3.7506317233412682E-2</v>
      </c>
      <c r="AA134" s="17">
        <f t="shared" si="33"/>
        <v>2.8182735465015072E-2</v>
      </c>
      <c r="AB134" s="17">
        <f t="shared" si="33"/>
        <v>0.17278603092957934</v>
      </c>
      <c r="AC134" s="17">
        <f t="shared" si="33"/>
        <v>9.7325215685143004E-2</v>
      </c>
      <c r="AD134" s="17">
        <f t="shared" si="33"/>
        <v>9.4267683407835867E-2</v>
      </c>
      <c r="AE134" s="17">
        <f t="shared" si="33"/>
        <v>8.2350114141535494E-2</v>
      </c>
      <c r="AF134" s="17">
        <f t="shared" si="33"/>
        <v>8.3588650592780173E-2</v>
      </c>
      <c r="AG134" s="17">
        <f t="shared" si="33"/>
        <v>4.9910873440285074E-2</v>
      </c>
      <c r="AH134" s="22">
        <f t="shared" si="33"/>
        <v>-0.11330328044806104</v>
      </c>
      <c r="AI134" s="23">
        <f t="shared" si="33"/>
        <v>1.5582014657657708E-2</v>
      </c>
      <c r="AJ134" s="23">
        <f t="shared" si="33"/>
        <v>-6.6377722396792641E-2</v>
      </c>
      <c r="AK134" s="23">
        <f t="shared" si="33"/>
        <v>1.4367949491666926E-2</v>
      </c>
      <c r="AL134" s="23">
        <f t="shared" si="33"/>
        <v>6.4506533031280802E-2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4.0614000899000004E-3</v>
      </c>
      <c r="E138" s="10">
        <f t="shared" si="34"/>
        <v>4.8606125183000004E-3</v>
      </c>
      <c r="F138" s="10">
        <f t="shared" si="34"/>
        <v>2.8587520522E-3</v>
      </c>
      <c r="G138" s="10">
        <f t="shared" si="34"/>
        <v>2.2369919344999998E-3</v>
      </c>
      <c r="H138" s="10">
        <f t="shared" si="34"/>
        <v>1.8381321375999999E-3</v>
      </c>
      <c r="I138" s="10">
        <f t="shared" si="34"/>
        <v>2.5087584269E-3</v>
      </c>
      <c r="J138" s="10">
        <f t="shared" si="34"/>
        <v>2.7684445592000002E-3</v>
      </c>
      <c r="K138" s="10">
        <f t="shared" si="34"/>
        <v>3.0203895100000002E-3</v>
      </c>
      <c r="L138" s="10">
        <f t="shared" si="34"/>
        <v>3.3114192801E-3</v>
      </c>
      <c r="M138" s="10">
        <f t="shared" si="34"/>
        <v>2.7931203507000004E-3</v>
      </c>
      <c r="N138" s="10">
        <f t="shared" si="34"/>
        <v>2.7638007588000001E-3</v>
      </c>
      <c r="O138" s="10">
        <f t="shared" si="34"/>
        <v>3.0203782128000001E-3</v>
      </c>
      <c r="P138" s="10">
        <f t="shared" si="34"/>
        <v>3.1373138109999999E-3</v>
      </c>
      <c r="Q138" s="10">
        <f t="shared" si="34"/>
        <v>3.7690747605000001E-3</v>
      </c>
      <c r="R138" s="10">
        <f t="shared" si="34"/>
        <v>4.4734092085999995E-3</v>
      </c>
      <c r="S138" s="10">
        <f t="shared" si="34"/>
        <v>4.9800000000000001E-3</v>
      </c>
      <c r="T138" s="10">
        <f t="shared" si="34"/>
        <v>6.1199999999999996E-3</v>
      </c>
      <c r="U138" s="10">
        <f t="shared" si="34"/>
        <v>9.3600000000000003E-3</v>
      </c>
      <c r="V138" s="10">
        <f t="shared" si="34"/>
        <v>9.3600000000000003E-3</v>
      </c>
      <c r="W138" s="10">
        <f t="shared" si="34"/>
        <v>7.62E-3</v>
      </c>
      <c r="X138" s="10">
        <f t="shared" si="34"/>
        <v>9.9000000000000008E-3</v>
      </c>
      <c r="Y138" s="10">
        <f t="shared" si="34"/>
        <v>1.0200000000000001E-2</v>
      </c>
      <c r="Z138" s="10">
        <f t="shared" si="34"/>
        <v>1.1350000000000001E-2</v>
      </c>
      <c r="AA138" s="10">
        <f t="shared" si="34"/>
        <v>1.274E-2</v>
      </c>
      <c r="AB138" s="10">
        <f t="shared" si="34"/>
        <v>1.406E-2</v>
      </c>
      <c r="AC138" s="10">
        <f t="shared" si="34"/>
        <v>1.6230000000000001E-2</v>
      </c>
      <c r="AD138" s="10">
        <f t="shared" si="34"/>
        <v>1.9449999999999999E-2</v>
      </c>
      <c r="AE138" s="10">
        <f t="shared" si="34"/>
        <v>2.1219999999999999E-2</v>
      </c>
      <c r="AF138" s="10">
        <f t="shared" si="34"/>
        <v>2.1389999999999999E-2</v>
      </c>
      <c r="AG138" s="10">
        <f t="shared" si="34"/>
        <v>2.2239999999999999E-2</v>
      </c>
      <c r="AH138" s="10">
        <f t="shared" si="34"/>
        <v>2.0150000000000001E-2</v>
      </c>
      <c r="AI138" s="27">
        <f t="shared" si="34"/>
        <v>2.0160000000000001E-2</v>
      </c>
      <c r="AJ138" s="27">
        <f t="shared" si="34"/>
        <v>1.839E-2</v>
      </c>
      <c r="AK138" s="27">
        <f t="shared" si="34"/>
        <v>1.8159999999999999E-2</v>
      </c>
      <c r="AL138" s="27">
        <f t="shared" si="34"/>
        <v>1.7080000000000001E-2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0.19678249143380461</v>
      </c>
      <c r="F139" s="15">
        <f t="shared" si="35"/>
        <v>-0.29611661276385404</v>
      </c>
      <c r="G139" s="15">
        <f t="shared" si="35"/>
        <v>-0.44920670581974631</v>
      </c>
      <c r="H139" s="15">
        <f t="shared" si="35"/>
        <v>-0.54741416828863598</v>
      </c>
      <c r="I139" s="15">
        <f t="shared" si="35"/>
        <v>-0.3822922215570812</v>
      </c>
      <c r="J139" s="15">
        <f t="shared" si="35"/>
        <v>-0.31835216971491109</v>
      </c>
      <c r="K139" s="15">
        <f t="shared" si="35"/>
        <v>-0.2563181555269114</v>
      </c>
      <c r="L139" s="15">
        <f t="shared" si="35"/>
        <v>-0.18466065721155445</v>
      </c>
      <c r="M139" s="15">
        <f t="shared" si="35"/>
        <v>-0.31227648375593242</v>
      </c>
      <c r="N139" s="15">
        <f t="shared" si="35"/>
        <v>-0.31949556861608031</v>
      </c>
      <c r="O139" s="15">
        <f t="shared" si="35"/>
        <v>-0.25632093712925297</v>
      </c>
      <c r="P139" s="15">
        <f t="shared" si="35"/>
        <v>-0.2275289945450199</v>
      </c>
      <c r="Q139" s="15">
        <f t="shared" si="35"/>
        <v>-7.197649158647601E-2</v>
      </c>
      <c r="R139" s="15">
        <f t="shared" si="35"/>
        <v>0.10144509518394766</v>
      </c>
      <c r="S139" s="20">
        <f t="shared" si="35"/>
        <v>0.2261781380229933</v>
      </c>
      <c r="T139" s="15">
        <f t="shared" si="35"/>
        <v>0.50686951901620847</v>
      </c>
      <c r="U139" s="15">
        <f t="shared" si="35"/>
        <v>1.3046239702600839</v>
      </c>
      <c r="V139" s="15">
        <f t="shared" si="35"/>
        <v>1.3046239702600839</v>
      </c>
      <c r="W139" s="15">
        <f t="shared" si="35"/>
        <v>0.87620028348096568</v>
      </c>
      <c r="X139" s="15">
        <f t="shared" si="35"/>
        <v>1.4375830454673966</v>
      </c>
      <c r="Y139" s="15">
        <f t="shared" si="35"/>
        <v>1.511449198360348</v>
      </c>
      <c r="Z139" s="15">
        <f t="shared" si="35"/>
        <v>1.794602784449995</v>
      </c>
      <c r="AA139" s="15">
        <f t="shared" si="35"/>
        <v>2.1368492928540026</v>
      </c>
      <c r="AB139" s="15">
        <f t="shared" si="35"/>
        <v>2.4618603655829889</v>
      </c>
      <c r="AC139" s="15">
        <f t="shared" si="35"/>
        <v>2.9961588715086713</v>
      </c>
      <c r="AD139" s="15">
        <f t="shared" si="35"/>
        <v>3.7889889125596823</v>
      </c>
      <c r="AE139" s="15">
        <f t="shared" si="35"/>
        <v>4.2247992146280957</v>
      </c>
      <c r="AF139" s="15">
        <f t="shared" si="35"/>
        <v>4.2666567012674346</v>
      </c>
      <c r="AG139" s="15">
        <f t="shared" si="35"/>
        <v>4.4759441344641306</v>
      </c>
      <c r="AH139" s="15">
        <f t="shared" si="35"/>
        <v>3.9613432693099027</v>
      </c>
      <c r="AI139" s="21">
        <f t="shared" si="35"/>
        <v>3.9638054744063345</v>
      </c>
      <c r="AJ139" s="21">
        <f t="shared" si="35"/>
        <v>3.527995172337921</v>
      </c>
      <c r="AK139" s="21">
        <f t="shared" si="35"/>
        <v>3.4713644551199914</v>
      </c>
      <c r="AL139" s="21">
        <f t="shared" si="35"/>
        <v>3.205446304705367</v>
      </c>
    </row>
    <row r="140" spans="1:38" x14ac:dyDescent="0.4">
      <c r="A140" s="16" t="s">
        <v>27</v>
      </c>
      <c r="D140" s="10"/>
      <c r="E140" s="17">
        <f t="shared" ref="E140:AL140" si="36">(E138-D138)/D138</f>
        <v>0.19678249143380461</v>
      </c>
      <c r="F140" s="17">
        <f t="shared" si="36"/>
        <v>-0.4118535387388072</v>
      </c>
      <c r="G140" s="17">
        <f t="shared" si="36"/>
        <v>-0.21749354485692959</v>
      </c>
      <c r="H140" s="17">
        <f t="shared" si="36"/>
        <v>-0.17830184845487645</v>
      </c>
      <c r="I140" s="17">
        <f t="shared" si="36"/>
        <v>0.36484117522455101</v>
      </c>
      <c r="J140" s="17">
        <f t="shared" si="36"/>
        <v>0.10351181266220473</v>
      </c>
      <c r="K140" s="17">
        <f t="shared" si="36"/>
        <v>9.100595854908676E-2</v>
      </c>
      <c r="L140" s="17">
        <f t="shared" si="36"/>
        <v>9.6355045975510534E-2</v>
      </c>
      <c r="M140" s="17">
        <f t="shared" si="36"/>
        <v>-0.15651866633582798</v>
      </c>
      <c r="N140" s="17">
        <f t="shared" si="36"/>
        <v>-1.0497074317851103E-2</v>
      </c>
      <c r="O140" s="17">
        <f t="shared" si="36"/>
        <v>9.2835003819668221E-2</v>
      </c>
      <c r="P140" s="17">
        <f t="shared" si="36"/>
        <v>3.8715548173550191E-2</v>
      </c>
      <c r="Q140" s="17">
        <f t="shared" si="36"/>
        <v>0.20137002147663075</v>
      </c>
      <c r="R140" s="17">
        <f t="shared" si="36"/>
        <v>0.1868719759770866</v>
      </c>
      <c r="S140" s="17">
        <f t="shared" si="36"/>
        <v>0.11324490288661597</v>
      </c>
      <c r="T140" s="17">
        <f t="shared" si="36"/>
        <v>0.22891566265060231</v>
      </c>
      <c r="U140" s="17">
        <f t="shared" si="36"/>
        <v>0.52941176470588247</v>
      </c>
      <c r="V140" s="17">
        <f t="shared" si="36"/>
        <v>0</v>
      </c>
      <c r="W140" s="17">
        <f t="shared" si="36"/>
        <v>-0.1858974358974359</v>
      </c>
      <c r="X140" s="17">
        <f t="shared" si="36"/>
        <v>0.29921259842519693</v>
      </c>
      <c r="Y140" s="17">
        <f t="shared" si="36"/>
        <v>3.0303030303030293E-2</v>
      </c>
      <c r="Z140" s="17">
        <f t="shared" si="36"/>
        <v>0.11274509803921567</v>
      </c>
      <c r="AA140" s="17">
        <f t="shared" si="36"/>
        <v>0.1224669603524228</v>
      </c>
      <c r="AB140" s="17">
        <f t="shared" si="36"/>
        <v>0.10361067503924647</v>
      </c>
      <c r="AC140" s="17">
        <f t="shared" si="36"/>
        <v>0.15433854907539132</v>
      </c>
      <c r="AD140" s="17">
        <f t="shared" si="36"/>
        <v>0.19839802834257528</v>
      </c>
      <c r="AE140" s="17">
        <f t="shared" si="36"/>
        <v>9.1002570694087445E-2</v>
      </c>
      <c r="AF140" s="17">
        <f t="shared" si="36"/>
        <v>8.0113100848256368E-3</v>
      </c>
      <c r="AG140" s="17">
        <f t="shared" si="36"/>
        <v>3.9738195418419824E-2</v>
      </c>
      <c r="AH140" s="22">
        <f t="shared" si="36"/>
        <v>-9.3974820143884807E-2</v>
      </c>
      <c r="AI140" s="23">
        <f t="shared" si="36"/>
        <v>4.9627791563273407E-4</v>
      </c>
      <c r="AJ140" s="23">
        <f t="shared" si="36"/>
        <v>-8.7797619047619083E-2</v>
      </c>
      <c r="AK140" s="23">
        <f t="shared" si="36"/>
        <v>-1.2506797172376348E-2</v>
      </c>
      <c r="AL140" s="23">
        <f t="shared" si="36"/>
        <v>-5.9471365638766392E-2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98</v>
      </c>
      <c r="B142" s="2" t="s">
        <v>99</v>
      </c>
      <c r="D142" s="2">
        <v>4.0614000899000004E-3</v>
      </c>
      <c r="E142" s="2">
        <v>4.8606125183000004E-3</v>
      </c>
      <c r="F142" s="2">
        <v>2.8587520522E-3</v>
      </c>
      <c r="G142" s="2">
        <v>2.2369919344999998E-3</v>
      </c>
      <c r="H142" s="2">
        <v>1.8381321375999999E-3</v>
      </c>
      <c r="I142" s="2">
        <v>2.5087584269E-3</v>
      </c>
      <c r="J142" s="2">
        <v>2.7684445592000002E-3</v>
      </c>
      <c r="K142" s="2">
        <v>3.0203895100000002E-3</v>
      </c>
      <c r="L142" s="2">
        <v>3.3114192801E-3</v>
      </c>
      <c r="M142" s="2">
        <v>2.7931203507000004E-3</v>
      </c>
      <c r="N142" s="2">
        <v>2.7638007588000001E-3</v>
      </c>
      <c r="O142" s="2">
        <v>3.0203782128000001E-3</v>
      </c>
      <c r="P142" s="2">
        <v>3.1373138109999999E-3</v>
      </c>
      <c r="Q142" s="2">
        <v>3.7690747605000001E-3</v>
      </c>
      <c r="R142" s="2">
        <v>4.4734092085999995E-3</v>
      </c>
      <c r="S142" s="2">
        <v>4.9800000000000001E-3</v>
      </c>
      <c r="T142" s="2">
        <v>6.1199999999999996E-3</v>
      </c>
      <c r="U142" s="2">
        <v>9.3600000000000003E-3</v>
      </c>
      <c r="V142" s="2">
        <v>9.3600000000000003E-3</v>
      </c>
      <c r="W142" s="2">
        <v>7.62E-3</v>
      </c>
      <c r="X142" s="2">
        <v>9.9000000000000008E-3</v>
      </c>
      <c r="Y142" s="2">
        <v>1.0200000000000001E-2</v>
      </c>
      <c r="Z142" s="2">
        <v>1.1350000000000001E-2</v>
      </c>
      <c r="AA142" s="2">
        <v>1.274E-2</v>
      </c>
      <c r="AB142" s="2">
        <v>1.406E-2</v>
      </c>
      <c r="AC142" s="2">
        <v>1.6230000000000001E-2</v>
      </c>
      <c r="AD142" s="2">
        <v>1.9449999999999999E-2</v>
      </c>
      <c r="AE142" s="2">
        <v>2.1219999999999999E-2</v>
      </c>
      <c r="AF142" s="2">
        <v>2.1389999999999999E-2</v>
      </c>
      <c r="AG142" s="2">
        <v>2.2239999999999999E-2</v>
      </c>
      <c r="AH142" s="2">
        <v>2.0150000000000001E-2</v>
      </c>
      <c r="AI142" s="28">
        <v>2.0160000000000001E-2</v>
      </c>
      <c r="AJ142" s="2">
        <v>1.839E-2</v>
      </c>
      <c r="AK142" s="2">
        <v>1.8159999999999999E-2</v>
      </c>
      <c r="AL142" s="2">
        <v>1.7080000000000001E-2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2.2110458169200001E-2</v>
      </c>
      <c r="E145" s="10">
        <f t="shared" si="37"/>
        <v>2.2588847199199999E-2</v>
      </c>
      <c r="F145" s="10">
        <f t="shared" si="37"/>
        <v>1.5803358344500001E-2</v>
      </c>
      <c r="G145" s="10">
        <f t="shared" si="37"/>
        <v>1.1162552702099999E-2</v>
      </c>
      <c r="H145" s="10">
        <f t="shared" si="37"/>
        <v>7.5404328478E-3</v>
      </c>
      <c r="I145" s="10">
        <f t="shared" si="37"/>
        <v>9.6739791935E-3</v>
      </c>
      <c r="J145" s="10">
        <f t="shared" si="37"/>
        <v>1.04407043126E-2</v>
      </c>
      <c r="K145" s="10">
        <f t="shared" si="37"/>
        <v>1.2754343879000001E-2</v>
      </c>
      <c r="L145" s="10">
        <f t="shared" si="37"/>
        <v>1.40469264168E-2</v>
      </c>
      <c r="M145" s="10">
        <f t="shared" si="37"/>
        <v>1.4044895447100001E-2</v>
      </c>
      <c r="N145" s="10">
        <f t="shared" si="37"/>
        <v>1.2453080226699999E-2</v>
      </c>
      <c r="O145" s="10">
        <f t="shared" si="37"/>
        <v>1.3746852528700001E-2</v>
      </c>
      <c r="P145" s="10">
        <f t="shared" si="37"/>
        <v>1.39917936184E-2</v>
      </c>
      <c r="Q145" s="10">
        <f t="shared" si="37"/>
        <v>1.3136608551800001E-2</v>
      </c>
      <c r="R145" s="10">
        <f t="shared" si="37"/>
        <v>1.4801497814E-2</v>
      </c>
      <c r="S145" s="10">
        <f t="shared" si="37"/>
        <v>1.3259999999999999E-2</v>
      </c>
      <c r="T145" s="10">
        <f t="shared" si="37"/>
        <v>1.3520000000000001E-2</v>
      </c>
      <c r="U145" s="10">
        <f t="shared" si="37"/>
        <v>1.6250000000000001E-2</v>
      </c>
      <c r="V145" s="10">
        <f t="shared" si="37"/>
        <v>1.6910000000000001E-2</v>
      </c>
      <c r="W145" s="10">
        <f t="shared" si="37"/>
        <v>1.2699999999999999E-2</v>
      </c>
      <c r="X145" s="10">
        <f t="shared" si="37"/>
        <v>1.585E-2</v>
      </c>
      <c r="Y145" s="10">
        <f t="shared" si="37"/>
        <v>1.6740000000000001E-2</v>
      </c>
      <c r="Z145" s="10">
        <f t="shared" si="37"/>
        <v>1.6549999999999999E-2</v>
      </c>
      <c r="AA145" s="10">
        <f t="shared" si="37"/>
        <v>1.5910000000000001E-2</v>
      </c>
      <c r="AB145" s="10">
        <f t="shared" si="37"/>
        <v>1.949E-2</v>
      </c>
      <c r="AC145" s="10">
        <f t="shared" si="37"/>
        <v>2.0570000000000001E-2</v>
      </c>
      <c r="AD145" s="10">
        <f t="shared" si="37"/>
        <v>2.0750000000000001E-2</v>
      </c>
      <c r="AE145" s="10">
        <f t="shared" si="37"/>
        <v>2.2169999999999999E-2</v>
      </c>
      <c r="AF145" s="10">
        <f t="shared" si="37"/>
        <v>2.5569999999999999E-2</v>
      </c>
      <c r="AG145" s="10">
        <f t="shared" si="37"/>
        <v>2.708E-2</v>
      </c>
      <c r="AH145" s="10">
        <f t="shared" si="37"/>
        <v>2.3570000000000001E-2</v>
      </c>
      <c r="AI145" s="27">
        <f t="shared" si="37"/>
        <v>2.4240000000000001E-2</v>
      </c>
      <c r="AJ145" s="27">
        <f t="shared" si="37"/>
        <v>2.3029999999999998E-2</v>
      </c>
      <c r="AK145" s="27">
        <f t="shared" si="37"/>
        <v>2.3959999999999999E-2</v>
      </c>
      <c r="AL145" s="27">
        <f t="shared" si="37"/>
        <v>2.75E-2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2.163632369529081E-2</v>
      </c>
      <c r="F146" s="15">
        <f t="shared" si="38"/>
        <v>-0.28525414428027668</v>
      </c>
      <c r="G146" s="15">
        <f t="shared" si="38"/>
        <v>-0.4951460247146981</v>
      </c>
      <c r="H146" s="15">
        <f t="shared" si="38"/>
        <v>-0.65896532807701524</v>
      </c>
      <c r="I146" s="15">
        <f t="shared" si="38"/>
        <v>-0.56247043279383913</v>
      </c>
      <c r="J146" s="15">
        <f t="shared" si="38"/>
        <v>-0.52779339836820016</v>
      </c>
      <c r="K146" s="15">
        <f t="shared" si="38"/>
        <v>-0.42315334302900709</v>
      </c>
      <c r="L146" s="15">
        <f t="shared" si="38"/>
        <v>-0.36469310996153614</v>
      </c>
      <c r="M146" s="15">
        <f t="shared" si="38"/>
        <v>-0.3647849655750407</v>
      </c>
      <c r="N146" s="15">
        <f t="shared" si="38"/>
        <v>-0.43677873468731582</v>
      </c>
      <c r="O146" s="15">
        <f t="shared" si="38"/>
        <v>-0.37826469159967713</v>
      </c>
      <c r="P146" s="15">
        <f t="shared" si="38"/>
        <v>-0.36718662673889535</v>
      </c>
      <c r="Q146" s="15">
        <f t="shared" si="38"/>
        <v>-0.40586448045208878</v>
      </c>
      <c r="R146" s="15">
        <f t="shared" si="38"/>
        <v>-0.33056575758260071</v>
      </c>
      <c r="S146" s="20">
        <f t="shared" si="38"/>
        <v>-0.40028379789654212</v>
      </c>
      <c r="T146" s="15">
        <f t="shared" si="38"/>
        <v>-0.38852465667882718</v>
      </c>
      <c r="U146" s="15">
        <f t="shared" si="38"/>
        <v>-0.26505367389282114</v>
      </c>
      <c r="V146" s="15">
        <f t="shared" si="38"/>
        <v>-0.23520354618631414</v>
      </c>
      <c r="W146" s="15">
        <f t="shared" si="38"/>
        <v>-0.42561117898085105</v>
      </c>
      <c r="X146" s="15">
        <f t="shared" si="38"/>
        <v>-0.28314466038161329</v>
      </c>
      <c r="Y146" s="15">
        <f t="shared" si="38"/>
        <v>-0.24289221544405079</v>
      </c>
      <c r="Z146" s="15">
        <f t="shared" si="38"/>
        <v>-0.25148543402622714</v>
      </c>
      <c r="AA146" s="15">
        <f t="shared" si="38"/>
        <v>-0.28043101240829443</v>
      </c>
      <c r="AB146" s="15">
        <f t="shared" si="38"/>
        <v>-0.11851668333360518</v>
      </c>
      <c r="AC146" s="15">
        <f t="shared" si="38"/>
        <v>-6.9671019813866475E-2</v>
      </c>
      <c r="AD146" s="15">
        <f t="shared" si="38"/>
        <v>-6.1530075893910054E-2</v>
      </c>
      <c r="AE146" s="15">
        <f t="shared" si="38"/>
        <v>2.6929261413017719E-3</v>
      </c>
      <c r="AF146" s="15">
        <f t="shared" si="38"/>
        <v>0.15646631129603458</v>
      </c>
      <c r="AG146" s="15">
        <f t="shared" si="38"/>
        <v>0.22475978529122478</v>
      </c>
      <c r="AH146" s="15">
        <f t="shared" si="38"/>
        <v>6.6011378852074185E-2</v>
      </c>
      <c r="AI146" s="21">
        <f t="shared" si="38"/>
        <v>9.6313781220800962E-2</v>
      </c>
      <c r="AJ146" s="21">
        <f t="shared" si="38"/>
        <v>4.1588547092204761E-2</v>
      </c>
      <c r="AK146" s="21">
        <f t="shared" si="38"/>
        <v>8.3650090678646385E-2</v>
      </c>
      <c r="AL146" s="21">
        <f t="shared" si="38"/>
        <v>0.2437553211044565</v>
      </c>
    </row>
    <row r="147" spans="1:38" x14ac:dyDescent="0.4">
      <c r="A147" s="16" t="s">
        <v>27</v>
      </c>
      <c r="D147" s="10"/>
      <c r="E147" s="17">
        <f t="shared" ref="E147:AL148" si="39">(E145-D145)/D145</f>
        <v>2.163632369529081E-2</v>
      </c>
      <c r="F147" s="17">
        <f t="shared" si="39"/>
        <v>-0.30039110871228131</v>
      </c>
      <c r="G147" s="17">
        <f t="shared" si="39"/>
        <v>-0.29365945777057756</v>
      </c>
      <c r="H147" s="17">
        <f t="shared" si="39"/>
        <v>-0.32448848851737772</v>
      </c>
      <c r="I147" s="17">
        <f t="shared" si="39"/>
        <v>0.28294746319801578</v>
      </c>
      <c r="J147" s="17">
        <f t="shared" si="39"/>
        <v>7.9256436649684639E-2</v>
      </c>
      <c r="K147" s="17">
        <f t="shared" si="39"/>
        <v>0.2215980356428508</v>
      </c>
      <c r="L147" s="17">
        <f t="shared" si="39"/>
        <v>0.10134449486878222</v>
      </c>
      <c r="M147" s="17">
        <f t="shared" si="39"/>
        <v>-1.4458463294647739E-4</v>
      </c>
      <c r="N147" s="17">
        <f t="shared" si="39"/>
        <v>-0.11333763404616023</v>
      </c>
      <c r="O147" s="17">
        <f t="shared" si="39"/>
        <v>0.10389175034993287</v>
      </c>
      <c r="P147" s="17">
        <f t="shared" si="39"/>
        <v>1.781797609224537E-2</v>
      </c>
      <c r="Q147" s="17">
        <f t="shared" si="39"/>
        <v>-6.1120474609872938E-2</v>
      </c>
      <c r="R147" s="17">
        <f t="shared" si="39"/>
        <v>0.12673661208941731</v>
      </c>
      <c r="S147" s="17">
        <f t="shared" si="39"/>
        <v>-0.10414471787726606</v>
      </c>
      <c r="T147" s="17">
        <f t="shared" si="39"/>
        <v>1.960784313725502E-2</v>
      </c>
      <c r="U147" s="17">
        <f t="shared" si="39"/>
        <v>0.2019230769230769</v>
      </c>
      <c r="V147" s="17">
        <f t="shared" si="39"/>
        <v>4.0615384615384664E-2</v>
      </c>
      <c r="W147" s="17">
        <f t="shared" si="39"/>
        <v>-0.24896510940272037</v>
      </c>
      <c r="X147" s="17">
        <f t="shared" si="39"/>
        <v>0.24803149606299213</v>
      </c>
      <c r="Y147" s="17">
        <f t="shared" si="39"/>
        <v>5.6151419558359741E-2</v>
      </c>
      <c r="Z147" s="17">
        <f t="shared" si="39"/>
        <v>-1.135005973715667E-2</v>
      </c>
      <c r="AA147" s="17">
        <f t="shared" si="39"/>
        <v>-3.8670694864048234E-2</v>
      </c>
      <c r="AB147" s="17">
        <f t="shared" si="39"/>
        <v>0.2250157133878064</v>
      </c>
      <c r="AC147" s="17">
        <f t="shared" si="39"/>
        <v>5.5413032324268911E-2</v>
      </c>
      <c r="AD147" s="17">
        <f t="shared" si="39"/>
        <v>8.7506076810889444E-3</v>
      </c>
      <c r="AE147" s="17">
        <f t="shared" si="39"/>
        <v>6.843373493975892E-2</v>
      </c>
      <c r="AF147" s="17">
        <f t="shared" si="39"/>
        <v>0.15336039693279208</v>
      </c>
      <c r="AG147" s="17">
        <f t="shared" si="39"/>
        <v>5.9053578412201838E-2</v>
      </c>
      <c r="AH147" s="22">
        <f t="shared" si="39"/>
        <v>-0.12961595273264398</v>
      </c>
      <c r="AI147" s="23">
        <f t="shared" si="39"/>
        <v>2.8425965210012748E-2</v>
      </c>
      <c r="AJ147" s="23">
        <f t="shared" si="39"/>
        <v>-4.9917491749175029E-2</v>
      </c>
      <c r="AK147" s="23">
        <f t="shared" si="39"/>
        <v>4.0382110290924894E-2</v>
      </c>
      <c r="AL147" s="23">
        <f t="shared" si="39"/>
        <v>0.14774624373956602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  <c r="AJ148" s="23">
        <f t="shared" si="39"/>
        <v>-0.56819733827226326</v>
      </c>
    </row>
    <row r="149" spans="1:38" x14ac:dyDescent="0.4">
      <c r="A149" s="2" t="s">
        <v>101</v>
      </c>
      <c r="B149" s="2" t="s">
        <v>102</v>
      </c>
      <c r="D149" s="2">
        <v>2.2110458169200001E-2</v>
      </c>
      <c r="E149" s="2">
        <v>2.2588847199199999E-2</v>
      </c>
      <c r="F149" s="2">
        <v>1.5803358344500001E-2</v>
      </c>
      <c r="G149" s="2">
        <v>1.1162552702099999E-2</v>
      </c>
      <c r="H149" s="2">
        <v>7.5404328478E-3</v>
      </c>
      <c r="I149" s="2">
        <v>9.6739791935E-3</v>
      </c>
      <c r="J149" s="2">
        <v>1.04407043126E-2</v>
      </c>
      <c r="K149" s="2">
        <v>1.2754343879000001E-2</v>
      </c>
      <c r="L149" s="2">
        <v>1.40469264168E-2</v>
      </c>
      <c r="M149" s="2">
        <v>1.4044895447100001E-2</v>
      </c>
      <c r="N149" s="2">
        <v>1.2453080226699999E-2</v>
      </c>
      <c r="O149" s="2">
        <v>1.3746852528700001E-2</v>
      </c>
      <c r="P149" s="2">
        <v>1.39917936184E-2</v>
      </c>
      <c r="Q149" s="2">
        <v>1.3136608551800001E-2</v>
      </c>
      <c r="R149" s="2">
        <v>1.4801497814E-2</v>
      </c>
      <c r="S149" s="2">
        <v>1.3259999999999999E-2</v>
      </c>
      <c r="T149" s="2">
        <v>1.3520000000000001E-2</v>
      </c>
      <c r="U149" s="2">
        <v>1.6250000000000001E-2</v>
      </c>
      <c r="V149" s="2">
        <v>1.6910000000000001E-2</v>
      </c>
      <c r="W149" s="2">
        <v>1.2699999999999999E-2</v>
      </c>
      <c r="X149" s="2">
        <v>1.585E-2</v>
      </c>
      <c r="Y149" s="2">
        <v>1.6740000000000001E-2</v>
      </c>
      <c r="Z149" s="2">
        <v>1.6549999999999999E-2</v>
      </c>
      <c r="AA149" s="2">
        <v>1.5910000000000001E-2</v>
      </c>
      <c r="AB149" s="2">
        <v>1.949E-2</v>
      </c>
      <c r="AC149" s="2">
        <v>2.0570000000000001E-2</v>
      </c>
      <c r="AD149" s="2">
        <v>2.0750000000000001E-2</v>
      </c>
      <c r="AE149" s="2">
        <v>2.2169999999999999E-2</v>
      </c>
      <c r="AF149" s="2">
        <v>2.5569999999999999E-2</v>
      </c>
      <c r="AG149" s="2">
        <v>2.708E-2</v>
      </c>
      <c r="AH149" s="2">
        <v>2.3570000000000001E-2</v>
      </c>
      <c r="AI149" s="28">
        <v>2.4240000000000001E-2</v>
      </c>
      <c r="AJ149" s="2">
        <v>2.3029999999999998E-2</v>
      </c>
      <c r="AK149" s="2">
        <v>2.3959999999999999E-2</v>
      </c>
      <c r="AL149" s="2">
        <v>2.75E-2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3.569701206E-4</v>
      </c>
      <c r="E152" s="10">
        <f t="shared" si="40"/>
        <v>3.3966354570000003E-4</v>
      </c>
      <c r="F152" s="10">
        <f t="shared" si="40"/>
        <v>2.350616427E-4</v>
      </c>
      <c r="G152" s="10">
        <f t="shared" si="40"/>
        <v>1.5989825760000001E-4</v>
      </c>
      <c r="H152" s="10">
        <f t="shared" si="40"/>
        <v>1.138934485E-4</v>
      </c>
      <c r="I152" s="10">
        <f t="shared" si="40"/>
        <v>1.5475960169999999E-4</v>
      </c>
      <c r="J152" s="10">
        <f t="shared" si="40"/>
        <v>1.8322041310000001E-4</v>
      </c>
      <c r="K152" s="10">
        <f t="shared" si="40"/>
        <v>2.0814383280000001E-4</v>
      </c>
      <c r="L152" s="10">
        <f t="shared" si="40"/>
        <v>2.7579412490000001E-4</v>
      </c>
      <c r="M152" s="10">
        <f t="shared" si="40"/>
        <v>2.5905358750000001E-4</v>
      </c>
      <c r="N152" s="10">
        <f t="shared" si="40"/>
        <v>2.8960287890000006E-4</v>
      </c>
      <c r="O152" s="10">
        <f t="shared" si="40"/>
        <v>3.5724084350000003E-4</v>
      </c>
      <c r="P152" s="10">
        <f t="shared" si="40"/>
        <v>3.5551425939999999E-4</v>
      </c>
      <c r="Q152" s="10">
        <f t="shared" si="40"/>
        <v>4.2380761900000002E-4</v>
      </c>
      <c r="R152" s="10">
        <f t="shared" si="40"/>
        <v>5.3326428020000001E-4</v>
      </c>
      <c r="S152" s="10">
        <f t="shared" si="40"/>
        <v>4.8000000000000001E-4</v>
      </c>
      <c r="T152" s="10">
        <f t="shared" si="40"/>
        <v>5.1999999999999995E-4</v>
      </c>
      <c r="U152" s="10">
        <f t="shared" si="40"/>
        <v>7.1000000000000002E-4</v>
      </c>
      <c r="V152" s="10">
        <f t="shared" si="40"/>
        <v>6.7000000000000002E-4</v>
      </c>
      <c r="W152" s="10">
        <f t="shared" si="40"/>
        <v>5.5999999999999995E-4</v>
      </c>
      <c r="X152" s="10">
        <f t="shared" si="40"/>
        <v>7.2999999999999996E-4</v>
      </c>
      <c r="Y152" s="10">
        <f t="shared" si="40"/>
        <v>7.5000000000000002E-4</v>
      </c>
      <c r="Z152" s="10">
        <f t="shared" si="40"/>
        <v>8.3000000000000001E-4</v>
      </c>
      <c r="AA152" s="10">
        <f t="shared" si="40"/>
        <v>8.8999999999999995E-4</v>
      </c>
      <c r="AB152" s="10">
        <f t="shared" si="40"/>
        <v>1.09E-3</v>
      </c>
      <c r="AC152" s="10">
        <f t="shared" si="40"/>
        <v>1.2099999999999999E-3</v>
      </c>
      <c r="AD152" s="10">
        <f t="shared" si="40"/>
        <v>1.3799999999999999E-3</v>
      </c>
      <c r="AE152" s="10">
        <f t="shared" si="40"/>
        <v>1.6100000000000001E-3</v>
      </c>
      <c r="AF152" s="10">
        <f t="shared" si="40"/>
        <v>1.8E-3</v>
      </c>
      <c r="AG152" s="10">
        <f t="shared" si="40"/>
        <v>1.8699999999999999E-3</v>
      </c>
      <c r="AH152" s="10">
        <f t="shared" si="40"/>
        <v>1.66E-3</v>
      </c>
      <c r="AI152" s="27">
        <f t="shared" si="40"/>
        <v>1.6900000000000001E-3</v>
      </c>
      <c r="AJ152" s="27">
        <f t="shared" si="40"/>
        <v>1.6100000000000001E-3</v>
      </c>
      <c r="AK152" s="27">
        <f t="shared" si="40"/>
        <v>1.5100000000000001E-3</v>
      </c>
      <c r="AL152" s="27">
        <f t="shared" si="40"/>
        <v>1.83E-3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-4.8481858568192933E-2</v>
      </c>
      <c r="F153" s="15">
        <f t="shared" si="41"/>
        <v>-0.34150891311321702</v>
      </c>
      <c r="G153" s="15">
        <f t="shared" si="41"/>
        <v>-0.55206823100140445</v>
      </c>
      <c r="H153" s="15">
        <f t="shared" si="41"/>
        <v>-0.68094402884878313</v>
      </c>
      <c r="I153" s="15">
        <f t="shared" si="41"/>
        <v>-0.56646342993671839</v>
      </c>
      <c r="J153" s="15">
        <f t="shared" si="41"/>
        <v>-0.4867345961840146</v>
      </c>
      <c r="K153" s="15">
        <f t="shared" si="41"/>
        <v>-0.41691525203804408</v>
      </c>
      <c r="L153" s="15">
        <f t="shared" si="41"/>
        <v>-0.22740277411330206</v>
      </c>
      <c r="M153" s="15">
        <f t="shared" si="41"/>
        <v>-0.27429896075173077</v>
      </c>
      <c r="N153" s="15">
        <f t="shared" si="41"/>
        <v>-0.18871955329697682</v>
      </c>
      <c r="O153" s="15">
        <f t="shared" si="41"/>
        <v>7.5839092511438924E-4</v>
      </c>
      <c r="P153" s="15">
        <f t="shared" si="41"/>
        <v>-4.0783839206289512E-3</v>
      </c>
      <c r="Q153" s="15">
        <f t="shared" si="41"/>
        <v>0.18723555430258051</v>
      </c>
      <c r="R153" s="15">
        <f t="shared" si="41"/>
        <v>0.49386250956713829</v>
      </c>
      <c r="S153" s="20">
        <f t="shared" si="41"/>
        <v>0.34465035671111577</v>
      </c>
      <c r="T153" s="15">
        <f t="shared" si="41"/>
        <v>0.45670455310370855</v>
      </c>
      <c r="U153" s="15">
        <f t="shared" si="41"/>
        <v>0.98896198596852536</v>
      </c>
      <c r="V153" s="15">
        <f t="shared" si="41"/>
        <v>0.87690778957593241</v>
      </c>
      <c r="W153" s="15">
        <f t="shared" si="41"/>
        <v>0.56875874949630156</v>
      </c>
      <c r="X153" s="15">
        <f t="shared" si="41"/>
        <v>1.0449890841648217</v>
      </c>
      <c r="Y153" s="15">
        <f t="shared" si="41"/>
        <v>1.1010161823611184</v>
      </c>
      <c r="Z153" s="15">
        <f t="shared" si="41"/>
        <v>1.3251245751463043</v>
      </c>
      <c r="AA153" s="15">
        <f t="shared" si="41"/>
        <v>1.4932058697351935</v>
      </c>
      <c r="AB153" s="15">
        <f t="shared" si="41"/>
        <v>2.0534768516981585</v>
      </c>
      <c r="AC153" s="15">
        <f t="shared" si="41"/>
        <v>2.3896394408759374</v>
      </c>
      <c r="AD153" s="15">
        <f t="shared" si="41"/>
        <v>2.8658697755444571</v>
      </c>
      <c r="AE153" s="15">
        <f t="shared" si="41"/>
        <v>3.5101814048018674</v>
      </c>
      <c r="AF153" s="15">
        <f t="shared" si="41"/>
        <v>4.0424388376666842</v>
      </c>
      <c r="AG153" s="15">
        <f t="shared" si="41"/>
        <v>4.2385336813537213</v>
      </c>
      <c r="AH153" s="15">
        <f t="shared" si="41"/>
        <v>3.6502491502926087</v>
      </c>
      <c r="AI153" s="21">
        <f t="shared" si="41"/>
        <v>3.7342897975870537</v>
      </c>
      <c r="AJ153" s="21">
        <f t="shared" si="41"/>
        <v>3.5101814048018674</v>
      </c>
      <c r="AK153" s="21">
        <f t="shared" si="41"/>
        <v>3.2300459138203852</v>
      </c>
      <c r="AL153" s="21">
        <f t="shared" si="41"/>
        <v>4.1264794849611288</v>
      </c>
    </row>
    <row r="154" spans="1:38" x14ac:dyDescent="0.4">
      <c r="A154" s="16" t="s">
        <v>27</v>
      </c>
      <c r="D154" s="10"/>
      <c r="E154" s="17">
        <f t="shared" ref="E154:AL154" si="42">(E152-D152)/D152</f>
        <v>-4.8481858568192933E-2</v>
      </c>
      <c r="F154" s="17">
        <f t="shared" si="42"/>
        <v>-0.30795740174127267</v>
      </c>
      <c r="G154" s="17">
        <f t="shared" si="42"/>
        <v>-0.31976031579056086</v>
      </c>
      <c r="H154" s="17">
        <f t="shared" si="42"/>
        <v>-0.28771301070137495</v>
      </c>
      <c r="I154" s="17">
        <f t="shared" si="42"/>
        <v>0.35881039461194286</v>
      </c>
      <c r="J154" s="17">
        <f t="shared" si="42"/>
        <v>0.18390336423307049</v>
      </c>
      <c r="K154" s="17">
        <f t="shared" si="42"/>
        <v>0.13602971021791679</v>
      </c>
      <c r="L154" s="17">
        <f t="shared" si="42"/>
        <v>0.32501703841018148</v>
      </c>
      <c r="M154" s="17">
        <f t="shared" si="42"/>
        <v>-6.0699398169086934E-2</v>
      </c>
      <c r="N154" s="17">
        <f t="shared" si="42"/>
        <v>0.11792653286455662</v>
      </c>
      <c r="O154" s="17">
        <f t="shared" si="42"/>
        <v>0.23355418584549148</v>
      </c>
      <c r="P154" s="17">
        <f t="shared" si="42"/>
        <v>-4.8331094593892553E-3</v>
      </c>
      <c r="Q154" s="17">
        <f t="shared" si="42"/>
        <v>0.19209738510983629</v>
      </c>
      <c r="R154" s="17">
        <f t="shared" si="42"/>
        <v>0.25826968721862448</v>
      </c>
      <c r="S154" s="17">
        <f t="shared" si="42"/>
        <v>-9.9883457748235649E-2</v>
      </c>
      <c r="T154" s="17">
        <f t="shared" si="42"/>
        <v>8.3333333333333218E-2</v>
      </c>
      <c r="U154" s="17">
        <f t="shared" si="42"/>
        <v>0.36538461538461553</v>
      </c>
      <c r="V154" s="17">
        <f t="shared" si="42"/>
        <v>-5.6338028169014079E-2</v>
      </c>
      <c r="W154" s="17">
        <f t="shared" si="42"/>
        <v>-0.16417910447761205</v>
      </c>
      <c r="X154" s="17">
        <f t="shared" si="42"/>
        <v>0.3035714285714286</v>
      </c>
      <c r="Y154" s="17">
        <f t="shared" si="42"/>
        <v>2.7397260273972678E-2</v>
      </c>
      <c r="Z154" s="17">
        <f t="shared" si="42"/>
        <v>0.10666666666666666</v>
      </c>
      <c r="AA154" s="17">
        <f t="shared" si="42"/>
        <v>7.2289156626505952E-2</v>
      </c>
      <c r="AB154" s="17">
        <f t="shared" si="42"/>
        <v>0.22471910112359561</v>
      </c>
      <c r="AC154" s="17">
        <f t="shared" si="42"/>
        <v>0.11009174311926594</v>
      </c>
      <c r="AD154" s="17">
        <f t="shared" si="42"/>
        <v>0.14049586776859507</v>
      </c>
      <c r="AE154" s="17">
        <f t="shared" si="42"/>
        <v>0.1666666666666668</v>
      </c>
      <c r="AF154" s="17">
        <f t="shared" si="42"/>
        <v>0.11801242236024835</v>
      </c>
      <c r="AG154" s="17">
        <f t="shared" si="42"/>
        <v>3.8888888888888869E-2</v>
      </c>
      <c r="AH154" s="22">
        <f t="shared" si="42"/>
        <v>-0.11229946524064166</v>
      </c>
      <c r="AI154" s="23">
        <f t="shared" si="42"/>
        <v>1.8072289156626554E-2</v>
      </c>
      <c r="AJ154" s="23">
        <f t="shared" si="42"/>
        <v>-4.7337278106508868E-2</v>
      </c>
      <c r="AK154" s="23">
        <f t="shared" si="42"/>
        <v>-6.2111801242236052E-2</v>
      </c>
      <c r="AL154" s="23">
        <f t="shared" si="42"/>
        <v>0.21192052980132448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104</v>
      </c>
      <c r="B156" s="2" t="s">
        <v>105</v>
      </c>
      <c r="D156" s="2">
        <v>3.569701206E-4</v>
      </c>
      <c r="E156" s="2">
        <v>3.3966354570000003E-4</v>
      </c>
      <c r="F156" s="2">
        <v>2.350616427E-4</v>
      </c>
      <c r="G156" s="2">
        <v>1.5989825760000001E-4</v>
      </c>
      <c r="H156" s="2">
        <v>1.138934485E-4</v>
      </c>
      <c r="I156" s="2">
        <v>1.5475960169999999E-4</v>
      </c>
      <c r="J156" s="2">
        <v>1.8322041310000001E-4</v>
      </c>
      <c r="K156" s="2">
        <v>2.0814383280000001E-4</v>
      </c>
      <c r="L156" s="2">
        <v>2.7579412490000001E-4</v>
      </c>
      <c r="M156" s="2">
        <v>2.5905358750000001E-4</v>
      </c>
      <c r="N156" s="2">
        <v>2.8960287890000006E-4</v>
      </c>
      <c r="O156" s="2">
        <v>3.5724084350000003E-4</v>
      </c>
      <c r="P156" s="2">
        <v>3.5551425939999999E-4</v>
      </c>
      <c r="Q156" s="2">
        <v>4.2380761900000002E-4</v>
      </c>
      <c r="R156" s="2">
        <v>5.3326428020000001E-4</v>
      </c>
      <c r="S156" s="2">
        <v>4.8000000000000001E-4</v>
      </c>
      <c r="T156" s="2">
        <v>5.1999999999999995E-4</v>
      </c>
      <c r="U156" s="2">
        <v>7.1000000000000002E-4</v>
      </c>
      <c r="V156" s="2">
        <v>6.7000000000000002E-4</v>
      </c>
      <c r="W156" s="2">
        <v>5.5999999999999995E-4</v>
      </c>
      <c r="X156" s="2">
        <v>7.2999999999999996E-4</v>
      </c>
      <c r="Y156" s="2">
        <v>7.5000000000000002E-4</v>
      </c>
      <c r="Z156" s="2">
        <v>8.3000000000000001E-4</v>
      </c>
      <c r="AA156" s="2">
        <v>8.8999999999999995E-4</v>
      </c>
      <c r="AB156" s="2">
        <v>1.09E-3</v>
      </c>
      <c r="AC156" s="2">
        <v>1.2099999999999999E-3</v>
      </c>
      <c r="AD156" s="2">
        <v>1.3799999999999999E-3</v>
      </c>
      <c r="AE156" s="2">
        <v>1.6100000000000001E-3</v>
      </c>
      <c r="AF156" s="2">
        <v>1.8E-3</v>
      </c>
      <c r="AG156" s="2">
        <v>1.8699999999999999E-3</v>
      </c>
      <c r="AH156" s="2">
        <v>1.66E-3</v>
      </c>
      <c r="AI156" s="28">
        <v>1.6900000000000001E-3</v>
      </c>
      <c r="AJ156" s="2">
        <v>1.6100000000000001E-3</v>
      </c>
      <c r="AK156" s="2">
        <v>1.5100000000000001E-3</v>
      </c>
      <c r="AL156" s="2">
        <v>1.83E-3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6.5048566800000006E-5</v>
      </c>
      <c r="E159" s="10">
        <f t="shared" si="43"/>
        <v>5.6355292000000004E-5</v>
      </c>
      <c r="F159" s="10">
        <f t="shared" si="43"/>
        <v>3.8620496900000001E-5</v>
      </c>
      <c r="G159" s="10">
        <f t="shared" si="43"/>
        <v>3.9450247200000002E-5</v>
      </c>
      <c r="H159" s="10">
        <f t="shared" si="43"/>
        <v>3.0335059800000001E-5</v>
      </c>
      <c r="I159" s="10">
        <f t="shared" si="43"/>
        <v>4.6737092600000005E-5</v>
      </c>
      <c r="J159" s="10">
        <f t="shared" si="43"/>
        <v>4.7033820200000001E-5</v>
      </c>
      <c r="K159" s="10">
        <f t="shared" si="43"/>
        <v>4.3349370300000001E-5</v>
      </c>
      <c r="L159" s="10">
        <f t="shared" si="43"/>
        <v>3.9129373699999999E-5</v>
      </c>
      <c r="M159" s="10">
        <f t="shared" si="43"/>
        <v>3.1203183099999998E-5</v>
      </c>
      <c r="N159" s="10">
        <f t="shared" si="43"/>
        <v>2.7583701400000001E-5</v>
      </c>
      <c r="O159" s="10">
        <f t="shared" si="43"/>
        <v>2.5966256600000002E-5</v>
      </c>
      <c r="P159" s="10">
        <f t="shared" si="43"/>
        <v>2.4402700799999999E-5</v>
      </c>
      <c r="Q159" s="10">
        <f t="shared" si="43"/>
        <v>1.49243668E-5</v>
      </c>
      <c r="R159" s="10">
        <f t="shared" si="43"/>
        <v>1.4500990700000001E-5</v>
      </c>
      <c r="S159" s="10">
        <f t="shared" si="43"/>
        <v>1.2999999999999999E-5</v>
      </c>
      <c r="T159" s="10">
        <f t="shared" si="43"/>
        <v>9.3999999999999998E-6</v>
      </c>
      <c r="U159" s="10">
        <f t="shared" si="43"/>
        <v>1.5E-5</v>
      </c>
      <c r="V159" s="10">
        <f t="shared" si="43"/>
        <v>1.5999999999999999E-5</v>
      </c>
      <c r="W159" s="10">
        <f t="shared" si="43"/>
        <v>1.4E-5</v>
      </c>
      <c r="X159" s="10">
        <f t="shared" si="43"/>
        <v>1.2E-5</v>
      </c>
      <c r="Y159" s="10">
        <f t="shared" si="43"/>
        <v>1.2E-5</v>
      </c>
      <c r="Z159" s="10">
        <f t="shared" si="43"/>
        <v>1.1E-5</v>
      </c>
      <c r="AA159" s="10">
        <f t="shared" si="43"/>
        <v>1.1E-5</v>
      </c>
      <c r="AB159" s="10">
        <f t="shared" si="43"/>
        <v>1.7E-5</v>
      </c>
      <c r="AC159" s="10">
        <f t="shared" si="43"/>
        <v>2.0000000000000002E-5</v>
      </c>
      <c r="AD159" s="10">
        <f t="shared" si="43"/>
        <v>3.4999999999999997E-5</v>
      </c>
      <c r="AE159" s="10">
        <f t="shared" si="43"/>
        <v>4.1999999999999998E-5</v>
      </c>
      <c r="AF159" s="10">
        <f t="shared" si="43"/>
        <v>4.6999999999999997E-5</v>
      </c>
      <c r="AG159" s="10">
        <f t="shared" si="43"/>
        <v>5.3000000000000001E-5</v>
      </c>
      <c r="AH159" s="10">
        <f t="shared" si="43"/>
        <v>5.7000000000000003E-5</v>
      </c>
      <c r="AI159" s="27">
        <f t="shared" si="43"/>
        <v>5.5000000000000002E-5</v>
      </c>
      <c r="AJ159" s="27">
        <f t="shared" si="43"/>
        <v>5.1999999999999997E-5</v>
      </c>
      <c r="AK159" s="27">
        <f t="shared" si="43"/>
        <v>7.1000000000000005E-5</v>
      </c>
      <c r="AL159" s="27">
        <f t="shared" si="43"/>
        <v>1.1E-4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-0.13364283377262665</v>
      </c>
      <c r="F160" s="15">
        <f t="shared" si="44"/>
        <v>-0.4062821242665719</v>
      </c>
      <c r="G160" s="15">
        <f t="shared" si="44"/>
        <v>-0.39352626597762336</v>
      </c>
      <c r="H160" s="15">
        <f t="shared" si="44"/>
        <v>-0.5336552165204661</v>
      </c>
      <c r="I160" s="15">
        <f t="shared" si="44"/>
        <v>-0.28150465261288432</v>
      </c>
      <c r="J160" s="15">
        <f t="shared" si="44"/>
        <v>-0.27694302097982582</v>
      </c>
      <c r="K160" s="15">
        <f t="shared" si="44"/>
        <v>-0.33358454409482857</v>
      </c>
      <c r="L160" s="15">
        <f t="shared" si="44"/>
        <v>-0.39845909564298049</v>
      </c>
      <c r="M160" s="15">
        <f t="shared" si="44"/>
        <v>-0.52030944515752198</v>
      </c>
      <c r="N160" s="15">
        <f t="shared" si="44"/>
        <v>-0.57595220376169765</v>
      </c>
      <c r="O160" s="15">
        <f t="shared" si="44"/>
        <v>-0.60081739110660937</v>
      </c>
      <c r="P160" s="15">
        <f t="shared" si="44"/>
        <v>-0.62485413591003214</v>
      </c>
      <c r="Q160" s="15">
        <f t="shared" si="44"/>
        <v>-0.77056578593211988</v>
      </c>
      <c r="R160" s="15">
        <f t="shared" si="44"/>
        <v>-0.77707440127643213</v>
      </c>
      <c r="S160" s="20">
        <f t="shared" si="44"/>
        <v>-0.80014932473500711</v>
      </c>
      <c r="T160" s="15">
        <f t="shared" si="44"/>
        <v>-0.85549258865454358</v>
      </c>
      <c r="U160" s="15">
        <f t="shared" si="44"/>
        <v>-0.76940306700193128</v>
      </c>
      <c r="V160" s="15">
        <f t="shared" si="44"/>
        <v>-0.75402993813539343</v>
      </c>
      <c r="W160" s="15">
        <f t="shared" si="44"/>
        <v>-0.78477619586846914</v>
      </c>
      <c r="X160" s="15">
        <f t="shared" si="44"/>
        <v>-0.81552245360154496</v>
      </c>
      <c r="Y160" s="15">
        <f t="shared" si="44"/>
        <v>-0.81552245360154496</v>
      </c>
      <c r="Z160" s="15">
        <f t="shared" si="44"/>
        <v>-0.83089558246808293</v>
      </c>
      <c r="AA160" s="15">
        <f t="shared" si="44"/>
        <v>-0.83089558246808293</v>
      </c>
      <c r="AB160" s="15">
        <f t="shared" si="44"/>
        <v>-0.73865680926885546</v>
      </c>
      <c r="AC160" s="15">
        <f t="shared" si="44"/>
        <v>-0.69253742266924168</v>
      </c>
      <c r="AD160" s="15">
        <f t="shared" si="44"/>
        <v>-0.46194048967117302</v>
      </c>
      <c r="AE160" s="15">
        <f t="shared" si="44"/>
        <v>-0.35432858760540759</v>
      </c>
      <c r="AF160" s="15">
        <f t="shared" si="44"/>
        <v>-0.27746294327271798</v>
      </c>
      <c r="AG160" s="15">
        <f t="shared" si="44"/>
        <v>-0.18522417007349043</v>
      </c>
      <c r="AH160" s="15">
        <f t="shared" si="44"/>
        <v>-0.12373165460733875</v>
      </c>
      <c r="AI160" s="21">
        <f t="shared" si="44"/>
        <v>-0.15447791234041458</v>
      </c>
      <c r="AJ160" s="21">
        <f t="shared" si="44"/>
        <v>-0.20059729894002842</v>
      </c>
      <c r="AK160" s="21">
        <f t="shared" si="44"/>
        <v>9.1492149524192101E-2</v>
      </c>
      <c r="AL160" s="21">
        <f t="shared" si="44"/>
        <v>0.69104417531917084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-0.13364283377262665</v>
      </c>
      <c r="F161" s="17">
        <f t="shared" si="45"/>
        <v>-0.31469617973055664</v>
      </c>
      <c r="G161" s="17">
        <f t="shared" si="45"/>
        <v>2.148471321196288E-2</v>
      </c>
      <c r="H161" s="17">
        <f t="shared" si="45"/>
        <v>-0.23105526699969578</v>
      </c>
      <c r="I161" s="17">
        <f t="shared" si="45"/>
        <v>0.54069558155280129</v>
      </c>
      <c r="J161" s="17">
        <f t="shared" si="45"/>
        <v>6.3488673234243249E-3</v>
      </c>
      <c r="K161" s="17">
        <f t="shared" si="45"/>
        <v>-7.8336182013979808E-2</v>
      </c>
      <c r="L161" s="17">
        <f t="shared" si="45"/>
        <v>-9.7348509812148348E-2</v>
      </c>
      <c r="M161" s="17">
        <f t="shared" si="45"/>
        <v>-0.20256369705196689</v>
      </c>
      <c r="N161" s="17">
        <f t="shared" si="45"/>
        <v>-0.11599719452981057</v>
      </c>
      <c r="O161" s="17">
        <f t="shared" si="45"/>
        <v>-5.8637699725099218E-2</v>
      </c>
      <c r="P161" s="17">
        <f t="shared" si="45"/>
        <v>-6.0214909838024279E-2</v>
      </c>
      <c r="Q161" s="17">
        <f t="shared" si="45"/>
        <v>-0.38841331857824518</v>
      </c>
      <c r="R161" s="17">
        <f t="shared" si="45"/>
        <v>-2.8368111402890427E-2</v>
      </c>
      <c r="S161" s="17">
        <f t="shared" si="45"/>
        <v>-0.10350952780074549</v>
      </c>
      <c r="T161" s="17">
        <f t="shared" si="45"/>
        <v>-0.27692307692307688</v>
      </c>
      <c r="U161" s="17">
        <f t="shared" si="45"/>
        <v>0.59574468085106391</v>
      </c>
      <c r="V161" s="17">
        <f t="shared" si="45"/>
        <v>6.6666666666666596E-2</v>
      </c>
      <c r="W161" s="17">
        <f t="shared" si="45"/>
        <v>-0.12499999999999997</v>
      </c>
      <c r="X161" s="17">
        <f t="shared" si="45"/>
        <v>-0.14285714285714282</v>
      </c>
      <c r="Y161" s="17">
        <f t="shared" si="45"/>
        <v>0</v>
      </c>
      <c r="Z161" s="17">
        <f t="shared" si="45"/>
        <v>-8.3333333333333384E-2</v>
      </c>
      <c r="AA161" s="17">
        <f t="shared" si="45"/>
        <v>0</v>
      </c>
      <c r="AB161" s="17">
        <f t="shared" si="45"/>
        <v>0.54545454545454553</v>
      </c>
      <c r="AC161" s="17">
        <f t="shared" si="45"/>
        <v>0.17647058823529421</v>
      </c>
      <c r="AD161" s="17">
        <f t="shared" si="45"/>
        <v>0.74999999999999967</v>
      </c>
      <c r="AE161" s="17">
        <f t="shared" si="45"/>
        <v>0.20000000000000004</v>
      </c>
      <c r="AF161" s="17">
        <f t="shared" si="45"/>
        <v>0.11904761904761904</v>
      </c>
      <c r="AG161" s="17">
        <f t="shared" si="45"/>
        <v>0.12765957446808518</v>
      </c>
      <c r="AH161" s="22">
        <f t="shared" si="45"/>
        <v>7.5471698113207586E-2</v>
      </c>
      <c r="AI161" s="23">
        <f t="shared" si="45"/>
        <v>-3.5087719298245633E-2</v>
      </c>
      <c r="AJ161" s="23">
        <f t="shared" si="45"/>
        <v>-5.454545454545464E-2</v>
      </c>
      <c r="AK161" s="23">
        <f t="shared" si="45"/>
        <v>0.36538461538461553</v>
      </c>
      <c r="AL161" s="23">
        <f t="shared" si="45"/>
        <v>0.54929577464788726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6.5048566800000006E-5</v>
      </c>
      <c r="E163" s="2">
        <v>5.6355292000000004E-5</v>
      </c>
      <c r="F163" s="2">
        <v>3.8620496900000001E-5</v>
      </c>
      <c r="G163" s="2">
        <v>3.9450247200000002E-5</v>
      </c>
      <c r="H163" s="2">
        <v>3.0335059800000001E-5</v>
      </c>
      <c r="I163" s="2">
        <v>4.6737092600000005E-5</v>
      </c>
      <c r="J163" s="2">
        <v>4.7033820200000001E-5</v>
      </c>
      <c r="K163" s="2">
        <v>4.3349370300000001E-5</v>
      </c>
      <c r="L163" s="2">
        <v>3.9129373699999999E-5</v>
      </c>
      <c r="M163" s="2">
        <v>3.1203183099999998E-5</v>
      </c>
      <c r="N163" s="2">
        <v>2.7583701400000001E-5</v>
      </c>
      <c r="O163" s="2">
        <v>2.5966256600000002E-5</v>
      </c>
      <c r="P163" s="2">
        <v>2.4402700799999999E-5</v>
      </c>
      <c r="Q163" s="2">
        <v>1.49243668E-5</v>
      </c>
      <c r="R163" s="2">
        <v>1.4500990700000001E-5</v>
      </c>
      <c r="S163" s="2">
        <v>1.2999999999999999E-5</v>
      </c>
      <c r="T163" s="2">
        <v>9.3999999999999998E-6</v>
      </c>
      <c r="U163" s="2">
        <v>1.5E-5</v>
      </c>
      <c r="V163" s="2">
        <v>1.5999999999999999E-5</v>
      </c>
      <c r="W163" s="2">
        <v>1.4E-5</v>
      </c>
      <c r="X163" s="2">
        <v>1.2E-5</v>
      </c>
      <c r="Y163" s="2">
        <v>1.2E-5</v>
      </c>
      <c r="Z163" s="2">
        <v>1.1E-5</v>
      </c>
      <c r="AA163" s="2">
        <v>1.1E-5</v>
      </c>
      <c r="AB163" s="2">
        <v>1.7E-5</v>
      </c>
      <c r="AC163" s="2">
        <v>2.0000000000000002E-5</v>
      </c>
      <c r="AD163" s="2">
        <v>3.4999999999999997E-5</v>
      </c>
      <c r="AE163" s="2">
        <v>4.1999999999999998E-5</v>
      </c>
      <c r="AF163" s="2">
        <v>4.6999999999999997E-5</v>
      </c>
      <c r="AG163" s="2">
        <v>5.3000000000000001E-5</v>
      </c>
      <c r="AH163" s="2">
        <v>5.7000000000000003E-5</v>
      </c>
      <c r="AI163" s="28">
        <v>5.5000000000000002E-5</v>
      </c>
      <c r="AJ163" s="2">
        <v>5.1999999999999997E-5</v>
      </c>
      <c r="AK163" s="2">
        <v>7.1000000000000005E-5</v>
      </c>
      <c r="AL163" s="2">
        <v>1.1E-4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6" t="s">
        <v>119</v>
      </c>
      <c r="B189" s="6"/>
      <c r="C189" s="6"/>
    </row>
    <row r="190" spans="1:35" x14ac:dyDescent="0.4">
      <c r="A190" s="4" t="s">
        <v>120</v>
      </c>
      <c r="B190" s="4"/>
      <c r="C190" s="4"/>
    </row>
    <row r="191" spans="1:35" x14ac:dyDescent="0.4">
      <c r="A191" s="6" t="s">
        <v>121</v>
      </c>
      <c r="B191" s="6"/>
      <c r="C191" s="6"/>
    </row>
    <row r="192" spans="1:35" x14ac:dyDescent="0.4">
      <c r="A192" s="6" t="s">
        <v>122</v>
      </c>
      <c r="B192" s="6"/>
      <c r="C192" s="6"/>
    </row>
    <row r="193" spans="1:38" x14ac:dyDescent="0.4">
      <c r="A193" s="33" t="s">
        <v>123</v>
      </c>
      <c r="B193" s="6"/>
      <c r="C193" s="6"/>
    </row>
    <row r="194" spans="1:38" x14ac:dyDescent="0.4">
      <c r="A194" s="6" t="s">
        <v>124</v>
      </c>
      <c r="B194" s="6"/>
      <c r="C194" s="6"/>
    </row>
    <row r="195" spans="1:38" x14ac:dyDescent="0.4">
      <c r="A195" s="2" t="s">
        <v>36</v>
      </c>
      <c r="D195" s="10">
        <f t="shared" ref="D195:AL195" si="52">D220</f>
        <v>2.0488000000000026E-7</v>
      </c>
      <c r="E195" s="10">
        <f t="shared" si="52"/>
        <v>2.0487999999999997E-7</v>
      </c>
      <c r="F195" s="10">
        <f t="shared" si="52"/>
        <v>1.84392E-7</v>
      </c>
      <c r="G195" s="10">
        <f t="shared" si="52"/>
        <v>2.2536799999999998E-7</v>
      </c>
      <c r="H195" s="10">
        <f t="shared" si="52"/>
        <v>1.84392E-7</v>
      </c>
      <c r="I195" s="10">
        <f t="shared" si="52"/>
        <v>1.84392E-7</v>
      </c>
      <c r="J195" s="10">
        <f t="shared" si="52"/>
        <v>2.0487999999999997E-7</v>
      </c>
      <c r="K195" s="10">
        <f t="shared" si="52"/>
        <v>2.4585599999999995E-7</v>
      </c>
      <c r="L195" s="10">
        <f t="shared" si="52"/>
        <v>2.6634399999999999E-7</v>
      </c>
      <c r="M195" s="10">
        <f t="shared" si="52"/>
        <v>2.8683199999999998E-7</v>
      </c>
      <c r="N195" s="10">
        <f t="shared" si="52"/>
        <v>3.0139199999999998E-7</v>
      </c>
      <c r="O195" s="10">
        <f t="shared" si="52"/>
        <v>4.6519199999999995E-7</v>
      </c>
      <c r="P195" s="10">
        <f t="shared" si="52"/>
        <v>4.7455199999999992E-7</v>
      </c>
      <c r="Q195" s="10">
        <f t="shared" si="52"/>
        <v>4.3711199999999992E-7</v>
      </c>
      <c r="R195" s="10">
        <f t="shared" si="52"/>
        <v>4.7080799999999996E-7</v>
      </c>
      <c r="S195" s="10">
        <f t="shared" si="52"/>
        <v>4.1090400000000001E-7</v>
      </c>
      <c r="T195" s="10">
        <f t="shared" si="52"/>
        <v>4.3243199999999996E-7</v>
      </c>
      <c r="U195" s="10">
        <f t="shared" si="52"/>
        <v>4.5115199999999996E-7</v>
      </c>
      <c r="V195" s="10">
        <f t="shared" si="52"/>
        <v>4.8859200000000006E-7</v>
      </c>
      <c r="W195" s="10">
        <f t="shared" si="52"/>
        <v>3.7346400000000001E-7</v>
      </c>
      <c r="X195" s="10">
        <f t="shared" si="52"/>
        <v>3.6223199999999998E-7</v>
      </c>
      <c r="Y195" s="10">
        <f t="shared" si="52"/>
        <v>3.8095199999999998E-7</v>
      </c>
      <c r="Z195" s="10">
        <f t="shared" si="52"/>
        <v>3.7533600000000002E-7</v>
      </c>
      <c r="AA195" s="10">
        <f t="shared" si="52"/>
        <v>3.3508800000000002E-7</v>
      </c>
      <c r="AB195" s="10">
        <f t="shared" si="52"/>
        <v>3.9124800000000001E-7</v>
      </c>
      <c r="AC195" s="10">
        <f t="shared" si="52"/>
        <v>3.9218399999999996E-7</v>
      </c>
      <c r="AD195" s="10">
        <f t="shared" si="52"/>
        <v>3.3602399999999991E-7</v>
      </c>
      <c r="AE195" s="10">
        <f t="shared" si="52"/>
        <v>3.8937600000000001E-7</v>
      </c>
      <c r="AF195" s="10">
        <f t="shared" si="52"/>
        <v>4.4927999999999996E-7</v>
      </c>
      <c r="AG195" s="10">
        <f t="shared" si="52"/>
        <v>4.0715999999999995E-7</v>
      </c>
      <c r="AH195" s="10">
        <f t="shared" si="52"/>
        <v>3.9873599999999998E-7</v>
      </c>
      <c r="AI195" s="10">
        <f t="shared" si="52"/>
        <v>3.68784E-7</v>
      </c>
      <c r="AJ195" s="10">
        <f t="shared" si="52"/>
        <v>3.6316799999999999E-7</v>
      </c>
      <c r="AK195" s="10">
        <f t="shared" si="52"/>
        <v>4.5395999999999992E-7</v>
      </c>
      <c r="AL195" s="10">
        <f t="shared" si="52"/>
        <v>2.0591999999999998E-7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-1.42116153660028E-15</v>
      </c>
      <c r="F196" s="15">
        <f t="shared" si="53"/>
        <v>-0.10000000000000113</v>
      </c>
      <c r="G196" s="15">
        <f t="shared" si="53"/>
        <v>9.9999999999998535E-2</v>
      </c>
      <c r="H196" s="15">
        <f t="shared" si="53"/>
        <v>-0.10000000000000113</v>
      </c>
      <c r="I196" s="15">
        <f t="shared" si="53"/>
        <v>-0.10000000000000113</v>
      </c>
      <c r="J196" s="15">
        <f t="shared" si="53"/>
        <v>-1.42116153660028E-15</v>
      </c>
      <c r="K196" s="15">
        <f t="shared" si="53"/>
        <v>0.19999999999999823</v>
      </c>
      <c r="L196" s="15">
        <f t="shared" si="53"/>
        <v>0.29999999999999832</v>
      </c>
      <c r="M196" s="15">
        <f t="shared" si="53"/>
        <v>0.39999999999999819</v>
      </c>
      <c r="N196" s="15">
        <f t="shared" si="53"/>
        <v>0.47106598984771375</v>
      </c>
      <c r="O196" s="15">
        <f t="shared" si="53"/>
        <v>1.2705583756345145</v>
      </c>
      <c r="P196" s="15">
        <f t="shared" si="53"/>
        <v>1.316243654822332</v>
      </c>
      <c r="Q196" s="15">
        <f t="shared" si="53"/>
        <v>1.133502538071063</v>
      </c>
      <c r="R196" s="15">
        <f t="shared" si="53"/>
        <v>1.2979695431472049</v>
      </c>
      <c r="S196" s="20">
        <f t="shared" si="53"/>
        <v>1.0055837563451753</v>
      </c>
      <c r="T196" s="15">
        <f t="shared" si="53"/>
        <v>1.1106598984771545</v>
      </c>
      <c r="U196" s="15">
        <f t="shared" si="53"/>
        <v>1.2020304568527891</v>
      </c>
      <c r="V196" s="15">
        <f t="shared" si="53"/>
        <v>1.3847715736040584</v>
      </c>
      <c r="W196" s="15">
        <f t="shared" si="53"/>
        <v>0.82284263959390647</v>
      </c>
      <c r="X196" s="15">
        <f t="shared" si="53"/>
        <v>0.76802030456852566</v>
      </c>
      <c r="Y196" s="15">
        <f t="shared" si="53"/>
        <v>0.85939086294416001</v>
      </c>
      <c r="Z196" s="15">
        <f t="shared" si="53"/>
        <v>0.83197969543146988</v>
      </c>
      <c r="AA196" s="15">
        <f t="shared" si="53"/>
        <v>0.63553299492385584</v>
      </c>
      <c r="AB196" s="15">
        <f t="shared" si="53"/>
        <v>0.90964467005075911</v>
      </c>
      <c r="AC196" s="15">
        <f t="shared" si="53"/>
        <v>0.91421319796954059</v>
      </c>
      <c r="AD196" s="15">
        <f t="shared" si="53"/>
        <v>0.64010152284263711</v>
      </c>
      <c r="AE196" s="15">
        <f t="shared" si="53"/>
        <v>0.90050761421319558</v>
      </c>
      <c r="AF196" s="15">
        <f t="shared" si="53"/>
        <v>1.1928934010152257</v>
      </c>
      <c r="AG196" s="15">
        <f t="shared" si="53"/>
        <v>0.987309644670048</v>
      </c>
      <c r="AH196" s="15">
        <f t="shared" si="53"/>
        <v>0.94619289340101265</v>
      </c>
      <c r="AI196" s="21">
        <f t="shared" si="53"/>
        <v>0.79999999999999771</v>
      </c>
      <c r="AJ196" s="21">
        <f t="shared" si="53"/>
        <v>0.77258883248730736</v>
      </c>
      <c r="AK196" s="21">
        <f t="shared" si="53"/>
        <v>1.2157360406091338</v>
      </c>
      <c r="AL196" s="21">
        <f t="shared" si="53"/>
        <v>5.0761421319783393E-3</v>
      </c>
    </row>
    <row r="197" spans="1:38" x14ac:dyDescent="0.4">
      <c r="A197" s="16" t="s">
        <v>27</v>
      </c>
      <c r="D197" s="10"/>
      <c r="E197" s="17">
        <f t="shared" ref="E197:AI197" si="54">(E195-D195)/D195</f>
        <v>-1.42116153660028E-15</v>
      </c>
      <c r="F197" s="17">
        <f t="shared" si="54"/>
        <v>-9.9999999999999839E-2</v>
      </c>
      <c r="G197" s="17">
        <f t="shared" si="54"/>
        <v>0.22222222222222213</v>
      </c>
      <c r="H197" s="17">
        <f t="shared" si="54"/>
        <v>-0.18181818181818177</v>
      </c>
      <c r="I197" s="17">
        <f t="shared" si="54"/>
        <v>0</v>
      </c>
      <c r="J197" s="17">
        <f t="shared" si="54"/>
        <v>0.11111111111111092</v>
      </c>
      <c r="K197" s="17">
        <f t="shared" si="54"/>
        <v>0.19999999999999996</v>
      </c>
      <c r="L197" s="17">
        <f t="shared" si="54"/>
        <v>8.3333333333333537E-2</v>
      </c>
      <c r="M197" s="17">
        <f t="shared" si="54"/>
        <v>7.6923076923076886E-2</v>
      </c>
      <c r="N197" s="17">
        <f t="shared" si="54"/>
        <v>5.0761421319796933E-2</v>
      </c>
      <c r="O197" s="17">
        <f t="shared" si="54"/>
        <v>0.54347826086956519</v>
      </c>
      <c r="P197" s="17">
        <f t="shared" si="54"/>
        <v>2.0120724346076403E-2</v>
      </c>
      <c r="Q197" s="17">
        <f t="shared" si="54"/>
        <v>-7.8895463510848127E-2</v>
      </c>
      <c r="R197" s="17">
        <f t="shared" si="54"/>
        <v>7.7087794432548276E-2</v>
      </c>
      <c r="S197" s="17">
        <f t="shared" si="54"/>
        <v>-0.12723658051689851</v>
      </c>
      <c r="T197" s="17">
        <f t="shared" si="54"/>
        <v>5.239179954441902E-2</v>
      </c>
      <c r="U197" s="17">
        <f t="shared" si="54"/>
        <v>4.3290043290043288E-2</v>
      </c>
      <c r="V197" s="17">
        <f t="shared" si="54"/>
        <v>8.298755186722015E-2</v>
      </c>
      <c r="W197" s="17">
        <f t="shared" si="54"/>
        <v>-0.23563218390804605</v>
      </c>
      <c r="X197" s="17">
        <f t="shared" si="54"/>
        <v>-3.0075187969924894E-2</v>
      </c>
      <c r="Y197" s="17">
        <f t="shared" si="54"/>
        <v>5.1679586563307491E-2</v>
      </c>
      <c r="Z197" s="17">
        <f t="shared" si="54"/>
        <v>-1.4742014742014644E-2</v>
      </c>
      <c r="AA197" s="17">
        <f t="shared" si="54"/>
        <v>-0.10723192019950126</v>
      </c>
      <c r="AB197" s="17">
        <f t="shared" si="54"/>
        <v>0.16759776536312848</v>
      </c>
      <c r="AC197" s="17">
        <f t="shared" si="54"/>
        <v>2.3923444976075266E-3</v>
      </c>
      <c r="AD197" s="17">
        <f t="shared" si="54"/>
        <v>-0.14319809069212425</v>
      </c>
      <c r="AE197" s="17">
        <f t="shared" si="54"/>
        <v>0.15877437325905325</v>
      </c>
      <c r="AF197" s="17">
        <f t="shared" si="54"/>
        <v>0.15384615384615372</v>
      </c>
      <c r="AG197" s="17">
        <f t="shared" si="54"/>
        <v>-9.3750000000000028E-2</v>
      </c>
      <c r="AH197" s="22">
        <f t="shared" si="54"/>
        <v>-2.0689655172413723E-2</v>
      </c>
      <c r="AI197" s="23">
        <f t="shared" si="54"/>
        <v>-7.5117370892018726E-2</v>
      </c>
      <c r="AJ197" s="23">
        <f t="shared" ref="AJ197" si="55">(AJ195-AI195)/AI195</f>
        <v>-1.5228426395939128E-2</v>
      </c>
      <c r="AK197" s="23">
        <f t="shared" ref="AK197:AL197" si="56">(AK195-AJ195)/AJ195</f>
        <v>0.24999999999999981</v>
      </c>
      <c r="AL197" s="23">
        <f t="shared" si="56"/>
        <v>-0.54639175257731953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hidden="1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7">D205</f>
        <v>0</v>
      </c>
      <c r="E201" s="10">
        <f t="shared" si="57"/>
        <v>0</v>
      </c>
      <c r="F201" s="10">
        <f t="shared" si="57"/>
        <v>0</v>
      </c>
      <c r="G201" s="10">
        <f t="shared" si="57"/>
        <v>0</v>
      </c>
      <c r="H201" s="10">
        <f t="shared" si="57"/>
        <v>0</v>
      </c>
      <c r="I201" s="10">
        <f t="shared" si="57"/>
        <v>0</v>
      </c>
      <c r="J201" s="10">
        <f t="shared" si="57"/>
        <v>0</v>
      </c>
      <c r="K201" s="10">
        <f t="shared" si="57"/>
        <v>0</v>
      </c>
      <c r="L201" s="10">
        <f t="shared" si="57"/>
        <v>0</v>
      </c>
      <c r="M201" s="10">
        <f t="shared" si="57"/>
        <v>0</v>
      </c>
      <c r="N201" s="10">
        <f t="shared" si="57"/>
        <v>0</v>
      </c>
      <c r="O201" s="10">
        <f t="shared" si="57"/>
        <v>0</v>
      </c>
      <c r="P201" s="10">
        <f t="shared" si="57"/>
        <v>0</v>
      </c>
      <c r="Q201" s="10">
        <f t="shared" si="57"/>
        <v>0</v>
      </c>
      <c r="R201" s="10">
        <f t="shared" si="57"/>
        <v>0</v>
      </c>
      <c r="S201" s="10">
        <f t="shared" si="57"/>
        <v>0</v>
      </c>
      <c r="T201" s="10">
        <f t="shared" si="57"/>
        <v>0</v>
      </c>
      <c r="U201" s="10">
        <f t="shared" si="57"/>
        <v>0</v>
      </c>
      <c r="V201" s="10">
        <f t="shared" si="57"/>
        <v>0</v>
      </c>
      <c r="W201" s="10">
        <f t="shared" si="57"/>
        <v>0</v>
      </c>
      <c r="X201" s="10">
        <f t="shared" si="57"/>
        <v>0</v>
      </c>
      <c r="Y201" s="10">
        <f t="shared" si="57"/>
        <v>0</v>
      </c>
      <c r="Z201" s="10">
        <f t="shared" si="57"/>
        <v>0</v>
      </c>
      <c r="AA201" s="10">
        <f t="shared" si="57"/>
        <v>0</v>
      </c>
      <c r="AB201" s="10">
        <f t="shared" si="57"/>
        <v>0</v>
      </c>
      <c r="AC201" s="10">
        <f t="shared" si="57"/>
        <v>0</v>
      </c>
      <c r="AD201" s="10">
        <f t="shared" si="57"/>
        <v>0</v>
      </c>
      <c r="AE201" s="10">
        <f t="shared" si="57"/>
        <v>0</v>
      </c>
      <c r="AF201" s="10">
        <f t="shared" si="57"/>
        <v>0</v>
      </c>
      <c r="AG201" s="10">
        <f t="shared" si="57"/>
        <v>0</v>
      </c>
      <c r="AH201" s="10">
        <f t="shared" si="57"/>
        <v>0</v>
      </c>
      <c r="AI201" s="27">
        <f t="shared" si="57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8">(E201-$D201)/$D201</f>
        <v>#DIV/0!</v>
      </c>
      <c r="F202" s="15" t="e">
        <f t="shared" si="58"/>
        <v>#DIV/0!</v>
      </c>
      <c r="G202" s="15" t="e">
        <f t="shared" si="58"/>
        <v>#DIV/0!</v>
      </c>
      <c r="H202" s="15" t="e">
        <f t="shared" si="58"/>
        <v>#DIV/0!</v>
      </c>
      <c r="I202" s="15" t="e">
        <f t="shared" si="58"/>
        <v>#DIV/0!</v>
      </c>
      <c r="J202" s="15" t="e">
        <f t="shared" si="58"/>
        <v>#DIV/0!</v>
      </c>
      <c r="K202" s="15" t="e">
        <f t="shared" si="58"/>
        <v>#DIV/0!</v>
      </c>
      <c r="L202" s="15" t="e">
        <f t="shared" si="58"/>
        <v>#DIV/0!</v>
      </c>
      <c r="M202" s="15" t="e">
        <f t="shared" si="58"/>
        <v>#DIV/0!</v>
      </c>
      <c r="N202" s="15" t="e">
        <f t="shared" si="58"/>
        <v>#DIV/0!</v>
      </c>
      <c r="O202" s="15" t="e">
        <f t="shared" si="58"/>
        <v>#DIV/0!</v>
      </c>
      <c r="P202" s="15" t="e">
        <f t="shared" si="58"/>
        <v>#DIV/0!</v>
      </c>
      <c r="Q202" s="15" t="e">
        <f t="shared" si="58"/>
        <v>#DIV/0!</v>
      </c>
      <c r="R202" s="15" t="e">
        <f t="shared" si="58"/>
        <v>#DIV/0!</v>
      </c>
      <c r="S202" s="20" t="e">
        <f t="shared" si="58"/>
        <v>#DIV/0!</v>
      </c>
      <c r="T202" s="15" t="e">
        <f t="shared" si="58"/>
        <v>#DIV/0!</v>
      </c>
      <c r="U202" s="15" t="e">
        <f t="shared" si="58"/>
        <v>#DIV/0!</v>
      </c>
      <c r="V202" s="15" t="e">
        <f t="shared" si="58"/>
        <v>#DIV/0!</v>
      </c>
      <c r="W202" s="15" t="e">
        <f t="shared" si="58"/>
        <v>#DIV/0!</v>
      </c>
      <c r="X202" s="15" t="e">
        <f t="shared" si="58"/>
        <v>#DIV/0!</v>
      </c>
      <c r="Y202" s="15" t="e">
        <f t="shared" si="58"/>
        <v>#DIV/0!</v>
      </c>
      <c r="Z202" s="15" t="e">
        <f t="shared" si="58"/>
        <v>#DIV/0!</v>
      </c>
      <c r="AA202" s="15" t="e">
        <f t="shared" si="58"/>
        <v>#DIV/0!</v>
      </c>
      <c r="AB202" s="15" t="e">
        <f t="shared" si="58"/>
        <v>#DIV/0!</v>
      </c>
      <c r="AC202" s="15" t="e">
        <f t="shared" si="58"/>
        <v>#DIV/0!</v>
      </c>
      <c r="AD202" s="15" t="e">
        <f t="shared" si="58"/>
        <v>#DIV/0!</v>
      </c>
      <c r="AE202" s="15" t="e">
        <f t="shared" si="58"/>
        <v>#DIV/0!</v>
      </c>
      <c r="AF202" s="15" t="e">
        <f t="shared" si="58"/>
        <v>#DIV/0!</v>
      </c>
      <c r="AG202" s="15" t="e">
        <f t="shared" si="58"/>
        <v>#DIV/0!</v>
      </c>
      <c r="AH202" s="15" t="e">
        <f t="shared" si="58"/>
        <v>#DIV/0!</v>
      </c>
      <c r="AI202" s="21" t="e">
        <f t="shared" si="58"/>
        <v>#DIV/0!</v>
      </c>
    </row>
    <row r="203" spans="1:38" hidden="1" x14ac:dyDescent="0.4">
      <c r="A203" s="16" t="s">
        <v>27</v>
      </c>
      <c r="D203" s="10"/>
      <c r="E203" s="17" t="e">
        <f t="shared" ref="E203:AI203" si="59">(E201-D201)/D201</f>
        <v>#DIV/0!</v>
      </c>
      <c r="F203" s="17" t="e">
        <f t="shared" si="59"/>
        <v>#DIV/0!</v>
      </c>
      <c r="G203" s="17" t="e">
        <f t="shared" si="59"/>
        <v>#DIV/0!</v>
      </c>
      <c r="H203" s="17" t="e">
        <f t="shared" si="59"/>
        <v>#DIV/0!</v>
      </c>
      <c r="I203" s="17" t="e">
        <f t="shared" si="59"/>
        <v>#DIV/0!</v>
      </c>
      <c r="J203" s="17" t="e">
        <f t="shared" si="59"/>
        <v>#DIV/0!</v>
      </c>
      <c r="K203" s="17" t="e">
        <f t="shared" si="59"/>
        <v>#DIV/0!</v>
      </c>
      <c r="L203" s="17" t="e">
        <f t="shared" si="59"/>
        <v>#DIV/0!</v>
      </c>
      <c r="M203" s="17" t="e">
        <f t="shared" si="59"/>
        <v>#DIV/0!</v>
      </c>
      <c r="N203" s="17" t="e">
        <f t="shared" si="59"/>
        <v>#DIV/0!</v>
      </c>
      <c r="O203" s="17" t="e">
        <f t="shared" si="59"/>
        <v>#DIV/0!</v>
      </c>
      <c r="P203" s="17" t="e">
        <f t="shared" si="59"/>
        <v>#DIV/0!</v>
      </c>
      <c r="Q203" s="17" t="e">
        <f t="shared" si="59"/>
        <v>#DIV/0!</v>
      </c>
      <c r="R203" s="17" t="e">
        <f t="shared" si="59"/>
        <v>#DIV/0!</v>
      </c>
      <c r="S203" s="17" t="e">
        <f t="shared" si="59"/>
        <v>#DIV/0!</v>
      </c>
      <c r="T203" s="17" t="e">
        <f t="shared" si="59"/>
        <v>#DIV/0!</v>
      </c>
      <c r="U203" s="17" t="e">
        <f t="shared" si="59"/>
        <v>#DIV/0!</v>
      </c>
      <c r="V203" s="17" t="e">
        <f t="shared" si="59"/>
        <v>#DIV/0!</v>
      </c>
      <c r="W203" s="17" t="e">
        <f t="shared" si="59"/>
        <v>#DIV/0!</v>
      </c>
      <c r="X203" s="17" t="e">
        <f t="shared" si="59"/>
        <v>#DIV/0!</v>
      </c>
      <c r="Y203" s="17" t="e">
        <f t="shared" si="59"/>
        <v>#DIV/0!</v>
      </c>
      <c r="Z203" s="17" t="e">
        <f t="shared" si="59"/>
        <v>#DIV/0!</v>
      </c>
      <c r="AA203" s="17" t="e">
        <f t="shared" si="59"/>
        <v>#DIV/0!</v>
      </c>
      <c r="AB203" s="17" t="e">
        <f t="shared" si="59"/>
        <v>#DIV/0!</v>
      </c>
      <c r="AC203" s="17" t="e">
        <f t="shared" si="59"/>
        <v>#DIV/0!</v>
      </c>
      <c r="AD203" s="17" t="e">
        <f t="shared" si="59"/>
        <v>#DIV/0!</v>
      </c>
      <c r="AE203" s="17" t="e">
        <f t="shared" si="59"/>
        <v>#DIV/0!</v>
      </c>
      <c r="AF203" s="17" t="e">
        <f t="shared" si="59"/>
        <v>#DIV/0!</v>
      </c>
      <c r="AG203" s="17" t="e">
        <f t="shared" si="59"/>
        <v>#DIV/0!</v>
      </c>
      <c r="AH203" s="22" t="e">
        <f t="shared" si="59"/>
        <v>#DIV/0!</v>
      </c>
      <c r="AI203" s="23" t="e">
        <f t="shared" si="59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126</v>
      </c>
      <c r="B205" s="2" t="s">
        <v>127</v>
      </c>
      <c r="AI205" s="28"/>
    </row>
    <row r="206" spans="1:38" hidden="1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hidden="1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hidden="1" x14ac:dyDescent="0.4">
      <c r="A208" s="2" t="s">
        <v>36</v>
      </c>
      <c r="D208" s="10">
        <f t="shared" ref="D208:AI208" si="60">D212</f>
        <v>0</v>
      </c>
      <c r="E208" s="10">
        <f t="shared" si="60"/>
        <v>0</v>
      </c>
      <c r="F208" s="10">
        <f t="shared" si="60"/>
        <v>0</v>
      </c>
      <c r="G208" s="10">
        <f t="shared" si="60"/>
        <v>0</v>
      </c>
      <c r="H208" s="10">
        <f t="shared" si="60"/>
        <v>0</v>
      </c>
      <c r="I208" s="10">
        <f t="shared" si="60"/>
        <v>0</v>
      </c>
      <c r="J208" s="10">
        <f t="shared" si="60"/>
        <v>0</v>
      </c>
      <c r="K208" s="10">
        <f t="shared" si="60"/>
        <v>0</v>
      </c>
      <c r="L208" s="10">
        <f t="shared" si="60"/>
        <v>0</v>
      </c>
      <c r="M208" s="10">
        <f t="shared" si="60"/>
        <v>0</v>
      </c>
      <c r="N208" s="10">
        <f t="shared" si="60"/>
        <v>0</v>
      </c>
      <c r="O208" s="10">
        <f t="shared" si="60"/>
        <v>0</v>
      </c>
      <c r="P208" s="10">
        <f t="shared" si="60"/>
        <v>0</v>
      </c>
      <c r="Q208" s="10">
        <f t="shared" si="60"/>
        <v>0</v>
      </c>
      <c r="R208" s="10">
        <f t="shared" si="60"/>
        <v>0</v>
      </c>
      <c r="S208" s="10">
        <f t="shared" si="60"/>
        <v>0</v>
      </c>
      <c r="T208" s="10">
        <f t="shared" si="60"/>
        <v>0</v>
      </c>
      <c r="U208" s="10">
        <f t="shared" si="60"/>
        <v>0</v>
      </c>
      <c r="V208" s="10">
        <f t="shared" si="60"/>
        <v>0</v>
      </c>
      <c r="W208" s="10">
        <f t="shared" si="60"/>
        <v>0</v>
      </c>
      <c r="X208" s="10">
        <f t="shared" si="60"/>
        <v>0</v>
      </c>
      <c r="Y208" s="10">
        <f t="shared" si="60"/>
        <v>0</v>
      </c>
      <c r="Z208" s="10">
        <f t="shared" si="60"/>
        <v>0</v>
      </c>
      <c r="AA208" s="10">
        <f t="shared" si="60"/>
        <v>0</v>
      </c>
      <c r="AB208" s="10">
        <f t="shared" si="60"/>
        <v>0</v>
      </c>
      <c r="AC208" s="10">
        <f t="shared" si="60"/>
        <v>0</v>
      </c>
      <c r="AD208" s="10">
        <f t="shared" si="60"/>
        <v>0</v>
      </c>
      <c r="AE208" s="10">
        <f t="shared" si="60"/>
        <v>0</v>
      </c>
      <c r="AF208" s="10">
        <f t="shared" si="60"/>
        <v>0</v>
      </c>
      <c r="AG208" s="10">
        <f t="shared" si="60"/>
        <v>0</v>
      </c>
      <c r="AH208" s="10">
        <f t="shared" si="60"/>
        <v>0</v>
      </c>
      <c r="AI208" s="27">
        <f t="shared" si="60"/>
        <v>0</v>
      </c>
    </row>
    <row r="209" spans="1:38" hidden="1" x14ac:dyDescent="0.4">
      <c r="A209" s="14" t="s">
        <v>26</v>
      </c>
      <c r="B209" s="14"/>
      <c r="C209" s="14"/>
      <c r="D209" s="14"/>
      <c r="E209" s="15" t="e">
        <f t="shared" ref="E209:AI209" si="61">(E208-$D208)/$D208</f>
        <v>#DIV/0!</v>
      </c>
      <c r="F209" s="15" t="e">
        <f t="shared" si="61"/>
        <v>#DIV/0!</v>
      </c>
      <c r="G209" s="15" t="e">
        <f t="shared" si="61"/>
        <v>#DIV/0!</v>
      </c>
      <c r="H209" s="15" t="e">
        <f t="shared" si="61"/>
        <v>#DIV/0!</v>
      </c>
      <c r="I209" s="15" t="e">
        <f t="shared" si="61"/>
        <v>#DIV/0!</v>
      </c>
      <c r="J209" s="15" t="e">
        <f t="shared" si="61"/>
        <v>#DIV/0!</v>
      </c>
      <c r="K209" s="15" t="e">
        <f t="shared" si="61"/>
        <v>#DIV/0!</v>
      </c>
      <c r="L209" s="15" t="e">
        <f t="shared" si="61"/>
        <v>#DIV/0!</v>
      </c>
      <c r="M209" s="15" t="e">
        <f t="shared" si="61"/>
        <v>#DIV/0!</v>
      </c>
      <c r="N209" s="15" t="e">
        <f t="shared" si="61"/>
        <v>#DIV/0!</v>
      </c>
      <c r="O209" s="15" t="e">
        <f t="shared" si="61"/>
        <v>#DIV/0!</v>
      </c>
      <c r="P209" s="15" t="e">
        <f t="shared" si="61"/>
        <v>#DIV/0!</v>
      </c>
      <c r="Q209" s="15" t="e">
        <f t="shared" si="61"/>
        <v>#DIV/0!</v>
      </c>
      <c r="R209" s="15" t="e">
        <f t="shared" si="61"/>
        <v>#DIV/0!</v>
      </c>
      <c r="S209" s="20" t="e">
        <f t="shared" si="61"/>
        <v>#DIV/0!</v>
      </c>
      <c r="T209" s="15" t="e">
        <f t="shared" si="61"/>
        <v>#DIV/0!</v>
      </c>
      <c r="U209" s="15" t="e">
        <f t="shared" si="61"/>
        <v>#DIV/0!</v>
      </c>
      <c r="V209" s="15" t="e">
        <f t="shared" si="61"/>
        <v>#DIV/0!</v>
      </c>
      <c r="W209" s="15" t="e">
        <f t="shared" si="61"/>
        <v>#DIV/0!</v>
      </c>
      <c r="X209" s="15" t="e">
        <f t="shared" si="61"/>
        <v>#DIV/0!</v>
      </c>
      <c r="Y209" s="15" t="e">
        <f t="shared" si="61"/>
        <v>#DIV/0!</v>
      </c>
      <c r="Z209" s="15" t="e">
        <f t="shared" si="61"/>
        <v>#DIV/0!</v>
      </c>
      <c r="AA209" s="15" t="e">
        <f t="shared" si="61"/>
        <v>#DIV/0!</v>
      </c>
      <c r="AB209" s="15" t="e">
        <f t="shared" si="61"/>
        <v>#DIV/0!</v>
      </c>
      <c r="AC209" s="15" t="e">
        <f t="shared" si="61"/>
        <v>#DIV/0!</v>
      </c>
      <c r="AD209" s="15" t="e">
        <f t="shared" si="61"/>
        <v>#DIV/0!</v>
      </c>
      <c r="AE209" s="15" t="e">
        <f t="shared" si="61"/>
        <v>#DIV/0!</v>
      </c>
      <c r="AF209" s="15" t="e">
        <f t="shared" si="61"/>
        <v>#DIV/0!</v>
      </c>
      <c r="AG209" s="15" t="e">
        <f t="shared" si="61"/>
        <v>#DIV/0!</v>
      </c>
      <c r="AH209" s="15" t="e">
        <f t="shared" si="61"/>
        <v>#DIV/0!</v>
      </c>
      <c r="AI209" s="21" t="e">
        <f t="shared" si="61"/>
        <v>#DIV/0!</v>
      </c>
    </row>
    <row r="210" spans="1:38" hidden="1" x14ac:dyDescent="0.4">
      <c r="A210" s="16" t="s">
        <v>27</v>
      </c>
      <c r="D210" s="10"/>
      <c r="E210" s="17" t="e">
        <f t="shared" ref="E210:AI210" si="62">(E208-D208)/D208</f>
        <v>#DIV/0!</v>
      </c>
      <c r="F210" s="17" t="e">
        <f t="shared" si="62"/>
        <v>#DIV/0!</v>
      </c>
      <c r="G210" s="17" t="e">
        <f t="shared" si="62"/>
        <v>#DIV/0!</v>
      </c>
      <c r="H210" s="17" t="e">
        <f t="shared" si="62"/>
        <v>#DIV/0!</v>
      </c>
      <c r="I210" s="17" t="e">
        <f t="shared" si="62"/>
        <v>#DIV/0!</v>
      </c>
      <c r="J210" s="17" t="e">
        <f t="shared" si="62"/>
        <v>#DIV/0!</v>
      </c>
      <c r="K210" s="17" t="e">
        <f t="shared" si="62"/>
        <v>#DIV/0!</v>
      </c>
      <c r="L210" s="17" t="e">
        <f t="shared" si="62"/>
        <v>#DIV/0!</v>
      </c>
      <c r="M210" s="17" t="e">
        <f t="shared" si="62"/>
        <v>#DIV/0!</v>
      </c>
      <c r="N210" s="17" t="e">
        <f t="shared" si="62"/>
        <v>#DIV/0!</v>
      </c>
      <c r="O210" s="17" t="e">
        <f t="shared" si="62"/>
        <v>#DIV/0!</v>
      </c>
      <c r="P210" s="17" t="e">
        <f t="shared" si="62"/>
        <v>#DIV/0!</v>
      </c>
      <c r="Q210" s="17" t="e">
        <f t="shared" si="62"/>
        <v>#DIV/0!</v>
      </c>
      <c r="R210" s="17" t="e">
        <f t="shared" si="62"/>
        <v>#DIV/0!</v>
      </c>
      <c r="S210" s="17" t="e">
        <f t="shared" si="62"/>
        <v>#DIV/0!</v>
      </c>
      <c r="T210" s="17" t="e">
        <f t="shared" si="62"/>
        <v>#DIV/0!</v>
      </c>
      <c r="U210" s="17" t="e">
        <f t="shared" si="62"/>
        <v>#DIV/0!</v>
      </c>
      <c r="V210" s="17" t="e">
        <f t="shared" si="62"/>
        <v>#DIV/0!</v>
      </c>
      <c r="W210" s="17" t="e">
        <f t="shared" si="62"/>
        <v>#DIV/0!</v>
      </c>
      <c r="X210" s="17" t="e">
        <f t="shared" si="62"/>
        <v>#DIV/0!</v>
      </c>
      <c r="Y210" s="17" t="e">
        <f t="shared" si="62"/>
        <v>#DIV/0!</v>
      </c>
      <c r="Z210" s="17" t="e">
        <f t="shared" si="62"/>
        <v>#DIV/0!</v>
      </c>
      <c r="AA210" s="17" t="e">
        <f t="shared" si="62"/>
        <v>#DIV/0!</v>
      </c>
      <c r="AB210" s="17" t="e">
        <f t="shared" si="62"/>
        <v>#DIV/0!</v>
      </c>
      <c r="AC210" s="17" t="e">
        <f t="shared" si="62"/>
        <v>#DIV/0!</v>
      </c>
      <c r="AD210" s="17" t="e">
        <f t="shared" si="62"/>
        <v>#DIV/0!</v>
      </c>
      <c r="AE210" s="17" t="e">
        <f t="shared" si="62"/>
        <v>#DIV/0!</v>
      </c>
      <c r="AF210" s="17" t="e">
        <f t="shared" si="62"/>
        <v>#DIV/0!</v>
      </c>
      <c r="AG210" s="17" t="e">
        <f t="shared" si="62"/>
        <v>#DIV/0!</v>
      </c>
      <c r="AH210" s="22" t="e">
        <f t="shared" si="62"/>
        <v>#DIV/0!</v>
      </c>
      <c r="AI210" s="23" t="e">
        <f t="shared" si="62"/>
        <v>#DIV/0!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hidden="1" x14ac:dyDescent="0.4">
      <c r="A212" s="2" t="s">
        <v>129</v>
      </c>
      <c r="B212" s="2" t="s">
        <v>130</v>
      </c>
      <c r="AI212" s="28"/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x14ac:dyDescent="0.4">
      <c r="A215" s="2" t="s">
        <v>36</v>
      </c>
      <c r="D215" s="10">
        <f t="shared" ref="D215:AL215" si="63">D220</f>
        <v>2.0488000000000026E-7</v>
      </c>
      <c r="E215" s="10">
        <f t="shared" si="63"/>
        <v>2.0487999999999997E-7</v>
      </c>
      <c r="F215" s="10">
        <f t="shared" si="63"/>
        <v>1.84392E-7</v>
      </c>
      <c r="G215" s="10">
        <f t="shared" si="63"/>
        <v>2.2536799999999998E-7</v>
      </c>
      <c r="H215" s="10">
        <f t="shared" si="63"/>
        <v>1.84392E-7</v>
      </c>
      <c r="I215" s="10">
        <f t="shared" si="63"/>
        <v>1.84392E-7</v>
      </c>
      <c r="J215" s="10">
        <f t="shared" si="63"/>
        <v>2.0487999999999997E-7</v>
      </c>
      <c r="K215" s="10">
        <f t="shared" si="63"/>
        <v>2.4585599999999995E-7</v>
      </c>
      <c r="L215" s="10">
        <f t="shared" si="63"/>
        <v>2.6634399999999999E-7</v>
      </c>
      <c r="M215" s="10">
        <f t="shared" si="63"/>
        <v>2.8683199999999998E-7</v>
      </c>
      <c r="N215" s="10">
        <f t="shared" si="63"/>
        <v>3.0139199999999998E-7</v>
      </c>
      <c r="O215" s="10">
        <f t="shared" si="63"/>
        <v>4.6519199999999995E-7</v>
      </c>
      <c r="P215" s="10">
        <f t="shared" si="63"/>
        <v>4.7455199999999992E-7</v>
      </c>
      <c r="Q215" s="10">
        <f t="shared" si="63"/>
        <v>4.3711199999999992E-7</v>
      </c>
      <c r="R215" s="10">
        <f t="shared" si="63"/>
        <v>4.7080799999999996E-7</v>
      </c>
      <c r="S215" s="10">
        <f t="shared" si="63"/>
        <v>4.1090400000000001E-7</v>
      </c>
      <c r="T215" s="10">
        <f t="shared" si="63"/>
        <v>4.3243199999999996E-7</v>
      </c>
      <c r="U215" s="10">
        <f t="shared" si="63"/>
        <v>4.5115199999999996E-7</v>
      </c>
      <c r="V215" s="10">
        <f t="shared" si="63"/>
        <v>4.8859200000000006E-7</v>
      </c>
      <c r="W215" s="10">
        <f t="shared" si="63"/>
        <v>3.7346400000000001E-7</v>
      </c>
      <c r="X215" s="10">
        <f t="shared" si="63"/>
        <v>3.6223199999999998E-7</v>
      </c>
      <c r="Y215" s="10">
        <f t="shared" si="63"/>
        <v>3.8095199999999998E-7</v>
      </c>
      <c r="Z215" s="10">
        <f t="shared" si="63"/>
        <v>3.7533600000000002E-7</v>
      </c>
      <c r="AA215" s="10">
        <f t="shared" si="63"/>
        <v>3.3508800000000002E-7</v>
      </c>
      <c r="AB215" s="10">
        <f t="shared" si="63"/>
        <v>3.9124800000000001E-7</v>
      </c>
      <c r="AC215" s="10">
        <f t="shared" si="63"/>
        <v>3.9218399999999996E-7</v>
      </c>
      <c r="AD215" s="10">
        <f t="shared" si="63"/>
        <v>3.3602399999999991E-7</v>
      </c>
      <c r="AE215" s="10">
        <f t="shared" si="63"/>
        <v>3.8937600000000001E-7</v>
      </c>
      <c r="AF215" s="10">
        <f t="shared" si="63"/>
        <v>4.4927999999999996E-7</v>
      </c>
      <c r="AG215" s="10">
        <f t="shared" si="63"/>
        <v>4.0715999999999995E-7</v>
      </c>
      <c r="AH215" s="10">
        <f t="shared" si="63"/>
        <v>3.9873599999999998E-7</v>
      </c>
      <c r="AI215" s="27">
        <f t="shared" si="63"/>
        <v>3.68784E-7</v>
      </c>
      <c r="AJ215" s="27">
        <f t="shared" si="63"/>
        <v>3.6316799999999999E-7</v>
      </c>
      <c r="AK215" s="27">
        <f t="shared" si="63"/>
        <v>4.5395999999999992E-7</v>
      </c>
      <c r="AL215" s="27">
        <f t="shared" si="63"/>
        <v>2.0591999999999998E-7</v>
      </c>
    </row>
    <row r="216" spans="1:38" x14ac:dyDescent="0.4">
      <c r="A216" s="14" t="s">
        <v>26</v>
      </c>
      <c r="B216" s="14"/>
      <c r="C216" s="14"/>
      <c r="D216" s="14"/>
      <c r="E216" s="15">
        <f t="shared" ref="E216:AL216" si="64">(E215-$D215)/$D215</f>
        <v>-1.42116153660028E-15</v>
      </c>
      <c r="F216" s="15">
        <f t="shared" si="64"/>
        <v>-0.10000000000000113</v>
      </c>
      <c r="G216" s="15">
        <f t="shared" si="64"/>
        <v>9.9999999999998535E-2</v>
      </c>
      <c r="H216" s="15">
        <f t="shared" si="64"/>
        <v>-0.10000000000000113</v>
      </c>
      <c r="I216" s="15">
        <f t="shared" si="64"/>
        <v>-0.10000000000000113</v>
      </c>
      <c r="J216" s="15">
        <f t="shared" si="64"/>
        <v>-1.42116153660028E-15</v>
      </c>
      <c r="K216" s="15">
        <f t="shared" si="64"/>
        <v>0.19999999999999823</v>
      </c>
      <c r="L216" s="15">
        <f t="shared" si="64"/>
        <v>0.29999999999999832</v>
      </c>
      <c r="M216" s="15">
        <f t="shared" si="64"/>
        <v>0.39999999999999819</v>
      </c>
      <c r="N216" s="15">
        <f t="shared" si="64"/>
        <v>0.47106598984771375</v>
      </c>
      <c r="O216" s="15">
        <f t="shared" si="64"/>
        <v>1.2705583756345145</v>
      </c>
      <c r="P216" s="15">
        <f t="shared" si="64"/>
        <v>1.316243654822332</v>
      </c>
      <c r="Q216" s="15">
        <f t="shared" si="64"/>
        <v>1.133502538071063</v>
      </c>
      <c r="R216" s="15">
        <f t="shared" si="64"/>
        <v>1.2979695431472049</v>
      </c>
      <c r="S216" s="34">
        <f t="shared" si="64"/>
        <v>1.0055837563451753</v>
      </c>
      <c r="T216" s="15">
        <f t="shared" si="64"/>
        <v>1.1106598984771545</v>
      </c>
      <c r="U216" s="15">
        <f t="shared" si="64"/>
        <v>1.2020304568527891</v>
      </c>
      <c r="V216" s="15">
        <f t="shared" si="64"/>
        <v>1.3847715736040584</v>
      </c>
      <c r="W216" s="15">
        <f t="shared" si="64"/>
        <v>0.82284263959390647</v>
      </c>
      <c r="X216" s="15">
        <f t="shared" si="64"/>
        <v>0.76802030456852566</v>
      </c>
      <c r="Y216" s="15">
        <f t="shared" si="64"/>
        <v>0.85939086294416001</v>
      </c>
      <c r="Z216" s="15">
        <f t="shared" si="64"/>
        <v>0.83197969543146988</v>
      </c>
      <c r="AA216" s="15">
        <f t="shared" si="64"/>
        <v>0.63553299492385584</v>
      </c>
      <c r="AB216" s="15">
        <f t="shared" si="64"/>
        <v>0.90964467005075911</v>
      </c>
      <c r="AC216" s="15">
        <f t="shared" si="64"/>
        <v>0.91421319796954059</v>
      </c>
      <c r="AD216" s="15">
        <f t="shared" si="64"/>
        <v>0.64010152284263711</v>
      </c>
      <c r="AE216" s="15">
        <f t="shared" si="64"/>
        <v>0.90050761421319558</v>
      </c>
      <c r="AF216" s="15">
        <f t="shared" si="64"/>
        <v>1.1928934010152257</v>
      </c>
      <c r="AG216" s="15">
        <f t="shared" si="64"/>
        <v>0.987309644670048</v>
      </c>
      <c r="AH216" s="15">
        <f t="shared" si="64"/>
        <v>0.94619289340101265</v>
      </c>
      <c r="AI216" s="21">
        <f t="shared" si="64"/>
        <v>0.79999999999999771</v>
      </c>
      <c r="AJ216" s="21">
        <f t="shared" si="64"/>
        <v>0.77258883248730736</v>
      </c>
      <c r="AK216" s="21">
        <f t="shared" si="64"/>
        <v>1.2157360406091338</v>
      </c>
      <c r="AL216" s="21">
        <f t="shared" si="64"/>
        <v>5.0761421319783393E-3</v>
      </c>
    </row>
    <row r="217" spans="1:38" x14ac:dyDescent="0.4">
      <c r="A217" s="16" t="s">
        <v>27</v>
      </c>
      <c r="D217" s="10"/>
      <c r="E217" s="17">
        <f t="shared" ref="E217:AI217" si="65">(E215-D215)/D215</f>
        <v>-1.42116153660028E-15</v>
      </c>
      <c r="F217" s="17">
        <f t="shared" si="65"/>
        <v>-9.9999999999999839E-2</v>
      </c>
      <c r="G217" s="17">
        <f t="shared" si="65"/>
        <v>0.22222222222222213</v>
      </c>
      <c r="H217" s="17">
        <f t="shared" si="65"/>
        <v>-0.18181818181818177</v>
      </c>
      <c r="I217" s="17">
        <f t="shared" si="65"/>
        <v>0</v>
      </c>
      <c r="J217" s="17">
        <f t="shared" si="65"/>
        <v>0.11111111111111092</v>
      </c>
      <c r="K217" s="17">
        <f t="shared" si="65"/>
        <v>0.19999999999999996</v>
      </c>
      <c r="L217" s="17">
        <f t="shared" si="65"/>
        <v>8.3333333333333537E-2</v>
      </c>
      <c r="M217" s="17">
        <f t="shared" si="65"/>
        <v>7.6923076923076886E-2</v>
      </c>
      <c r="N217" s="17">
        <f t="shared" si="65"/>
        <v>5.0761421319796933E-2</v>
      </c>
      <c r="O217" s="17">
        <f t="shared" si="65"/>
        <v>0.54347826086956519</v>
      </c>
      <c r="P217" s="17">
        <f t="shared" si="65"/>
        <v>2.0120724346076403E-2</v>
      </c>
      <c r="Q217" s="17">
        <f t="shared" si="65"/>
        <v>-7.8895463510848127E-2</v>
      </c>
      <c r="R217" s="17">
        <f t="shared" si="65"/>
        <v>7.7087794432548276E-2</v>
      </c>
      <c r="S217" s="22">
        <f t="shared" si="65"/>
        <v>-0.12723658051689851</v>
      </c>
      <c r="T217" s="17">
        <f t="shared" si="65"/>
        <v>5.239179954441902E-2</v>
      </c>
      <c r="U217" s="17">
        <f t="shared" si="65"/>
        <v>4.3290043290043288E-2</v>
      </c>
      <c r="V217" s="17">
        <f t="shared" si="65"/>
        <v>8.298755186722015E-2</v>
      </c>
      <c r="W217" s="17">
        <f t="shared" si="65"/>
        <v>-0.23563218390804605</v>
      </c>
      <c r="X217" s="17">
        <f t="shared" si="65"/>
        <v>-3.0075187969924894E-2</v>
      </c>
      <c r="Y217" s="17">
        <f t="shared" si="65"/>
        <v>5.1679586563307491E-2</v>
      </c>
      <c r="Z217" s="17">
        <f t="shared" si="65"/>
        <v>-1.4742014742014644E-2</v>
      </c>
      <c r="AA217" s="17">
        <f t="shared" si="65"/>
        <v>-0.10723192019950126</v>
      </c>
      <c r="AB217" s="17">
        <f t="shared" si="65"/>
        <v>0.16759776536312848</v>
      </c>
      <c r="AC217" s="17">
        <f t="shared" si="65"/>
        <v>2.3923444976075266E-3</v>
      </c>
      <c r="AD217" s="17">
        <f t="shared" si="65"/>
        <v>-0.14319809069212425</v>
      </c>
      <c r="AE217" s="17">
        <f t="shared" si="65"/>
        <v>0.15877437325905325</v>
      </c>
      <c r="AF217" s="17">
        <f t="shared" si="65"/>
        <v>0.15384615384615372</v>
      </c>
      <c r="AG217" s="17">
        <f t="shared" si="65"/>
        <v>-9.3750000000000028E-2</v>
      </c>
      <c r="AH217" s="22">
        <f t="shared" si="65"/>
        <v>-2.0689655172413723E-2</v>
      </c>
      <c r="AI217" s="23">
        <f t="shared" si="65"/>
        <v>-7.5117370892018726E-2</v>
      </c>
      <c r="AJ217" s="23">
        <f t="shared" ref="AJ217" si="66">(AJ215-AI215)/AI215</f>
        <v>-1.5228426395939128E-2</v>
      </c>
      <c r="AK217" s="23">
        <f t="shared" ref="AK217:AL217" si="67">(AK215-AJ215)/AJ215</f>
        <v>0.24999999999999981</v>
      </c>
      <c r="AL217" s="23">
        <f t="shared" si="67"/>
        <v>-0.54639175257731953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x14ac:dyDescent="0.4">
      <c r="A220" s="2" t="s">
        <v>134</v>
      </c>
      <c r="B220" s="2" t="s">
        <v>135</v>
      </c>
      <c r="D220" s="2">
        <v>2.0488000000000026E-7</v>
      </c>
      <c r="E220" s="2">
        <v>2.0487999999999997E-7</v>
      </c>
      <c r="F220" s="2">
        <v>1.84392E-7</v>
      </c>
      <c r="G220" s="2">
        <v>2.2536799999999998E-7</v>
      </c>
      <c r="H220" s="2">
        <v>1.84392E-7</v>
      </c>
      <c r="I220" s="2">
        <v>1.84392E-7</v>
      </c>
      <c r="J220" s="2">
        <v>2.0487999999999997E-7</v>
      </c>
      <c r="K220" s="2">
        <v>2.4585599999999995E-7</v>
      </c>
      <c r="L220" s="2">
        <v>2.6634399999999999E-7</v>
      </c>
      <c r="M220" s="2">
        <v>2.8683199999999998E-7</v>
      </c>
      <c r="N220" s="2">
        <v>3.0139199999999998E-7</v>
      </c>
      <c r="O220" s="2">
        <v>4.6519199999999995E-7</v>
      </c>
      <c r="P220" s="2">
        <v>4.7455199999999992E-7</v>
      </c>
      <c r="Q220" s="2">
        <v>4.3711199999999992E-7</v>
      </c>
      <c r="R220" s="2">
        <v>4.7080799999999996E-7</v>
      </c>
      <c r="S220" s="2">
        <v>4.1090400000000001E-7</v>
      </c>
      <c r="T220" s="2">
        <v>4.3243199999999996E-7</v>
      </c>
      <c r="U220" s="2">
        <v>4.5115199999999996E-7</v>
      </c>
      <c r="V220" s="2">
        <v>4.8859200000000006E-7</v>
      </c>
      <c r="W220" s="2">
        <v>3.7346400000000001E-7</v>
      </c>
      <c r="X220" s="2">
        <v>3.6223199999999998E-7</v>
      </c>
      <c r="Y220" s="2">
        <v>3.8095199999999998E-7</v>
      </c>
      <c r="Z220" s="2">
        <v>3.7533600000000002E-7</v>
      </c>
      <c r="AA220" s="2">
        <v>3.3508800000000002E-7</v>
      </c>
      <c r="AB220" s="2">
        <v>3.9124800000000001E-7</v>
      </c>
      <c r="AC220" s="2">
        <v>3.9218399999999996E-7</v>
      </c>
      <c r="AD220" s="2">
        <v>3.3602399999999991E-7</v>
      </c>
      <c r="AE220" s="2">
        <v>3.8937600000000001E-7</v>
      </c>
      <c r="AF220" s="2">
        <v>4.4927999999999996E-7</v>
      </c>
      <c r="AG220" s="2">
        <v>4.0715999999999995E-7</v>
      </c>
      <c r="AH220" s="2">
        <v>3.9873599999999998E-7</v>
      </c>
      <c r="AI220" s="28">
        <v>3.68784E-7</v>
      </c>
      <c r="AJ220" s="2">
        <v>3.6316799999999999E-7</v>
      </c>
      <c r="AK220" s="2">
        <v>4.5395999999999992E-7</v>
      </c>
      <c r="AL220" s="2">
        <v>2.0591999999999998E-7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8">D227</f>
        <v>0</v>
      </c>
      <c r="E223" s="10">
        <f t="shared" si="68"/>
        <v>0</v>
      </c>
      <c r="F223" s="10">
        <f t="shared" si="68"/>
        <v>0</v>
      </c>
      <c r="G223" s="10">
        <f t="shared" si="68"/>
        <v>0</v>
      </c>
      <c r="H223" s="10">
        <f t="shared" si="68"/>
        <v>0</v>
      </c>
      <c r="I223" s="10">
        <f t="shared" si="68"/>
        <v>0</v>
      </c>
      <c r="J223" s="10">
        <f t="shared" si="68"/>
        <v>0</v>
      </c>
      <c r="K223" s="10">
        <f t="shared" si="68"/>
        <v>0</v>
      </c>
      <c r="L223" s="10">
        <f t="shared" si="68"/>
        <v>0</v>
      </c>
      <c r="M223" s="10">
        <f t="shared" si="68"/>
        <v>0</v>
      </c>
      <c r="N223" s="10">
        <f t="shared" si="68"/>
        <v>0</v>
      </c>
      <c r="O223" s="10">
        <f t="shared" si="68"/>
        <v>0</v>
      </c>
      <c r="P223" s="10">
        <f t="shared" si="68"/>
        <v>0</v>
      </c>
      <c r="Q223" s="10">
        <f t="shared" si="68"/>
        <v>0</v>
      </c>
      <c r="R223" s="10">
        <f t="shared" si="68"/>
        <v>0</v>
      </c>
      <c r="S223" s="10">
        <f t="shared" si="68"/>
        <v>0</v>
      </c>
      <c r="T223" s="10">
        <f t="shared" si="68"/>
        <v>0</v>
      </c>
      <c r="U223" s="10">
        <f t="shared" si="68"/>
        <v>0</v>
      </c>
      <c r="V223" s="10">
        <f t="shared" si="68"/>
        <v>0</v>
      </c>
      <c r="W223" s="10">
        <f t="shared" si="68"/>
        <v>0</v>
      </c>
      <c r="X223" s="10">
        <f t="shared" si="68"/>
        <v>0</v>
      </c>
      <c r="Y223" s="10">
        <f t="shared" si="68"/>
        <v>0</v>
      </c>
      <c r="Z223" s="10">
        <f t="shared" si="68"/>
        <v>0</v>
      </c>
      <c r="AA223" s="10">
        <f t="shared" si="68"/>
        <v>0</v>
      </c>
      <c r="AB223" s="10">
        <f t="shared" si="68"/>
        <v>0</v>
      </c>
      <c r="AC223" s="10">
        <f t="shared" si="68"/>
        <v>0</v>
      </c>
      <c r="AD223" s="10">
        <f t="shared" si="68"/>
        <v>0</v>
      </c>
      <c r="AE223" s="10">
        <f t="shared" si="68"/>
        <v>0</v>
      </c>
      <c r="AF223" s="10">
        <f t="shared" si="68"/>
        <v>0</v>
      </c>
      <c r="AG223" s="10">
        <f t="shared" si="68"/>
        <v>0</v>
      </c>
      <c r="AH223" s="10">
        <f t="shared" si="68"/>
        <v>0</v>
      </c>
      <c r="AI223" s="27">
        <f t="shared" si="68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9">(E223-$D223)/$D223</f>
        <v>#DIV/0!</v>
      </c>
      <c r="F224" s="15" t="e">
        <f t="shared" si="69"/>
        <v>#DIV/0!</v>
      </c>
      <c r="G224" s="15" t="e">
        <f t="shared" si="69"/>
        <v>#DIV/0!</v>
      </c>
      <c r="H224" s="15" t="e">
        <f t="shared" si="69"/>
        <v>#DIV/0!</v>
      </c>
      <c r="I224" s="15" t="e">
        <f t="shared" si="69"/>
        <v>#DIV/0!</v>
      </c>
      <c r="J224" s="15" t="e">
        <f t="shared" si="69"/>
        <v>#DIV/0!</v>
      </c>
      <c r="K224" s="15" t="e">
        <f t="shared" si="69"/>
        <v>#DIV/0!</v>
      </c>
      <c r="L224" s="15" t="e">
        <f t="shared" si="69"/>
        <v>#DIV/0!</v>
      </c>
      <c r="M224" s="15" t="e">
        <f t="shared" si="69"/>
        <v>#DIV/0!</v>
      </c>
      <c r="N224" s="15" t="e">
        <f t="shared" si="69"/>
        <v>#DIV/0!</v>
      </c>
      <c r="O224" s="15" t="e">
        <f t="shared" si="69"/>
        <v>#DIV/0!</v>
      </c>
      <c r="P224" s="15" t="e">
        <f t="shared" si="69"/>
        <v>#DIV/0!</v>
      </c>
      <c r="Q224" s="15" t="e">
        <f t="shared" si="69"/>
        <v>#DIV/0!</v>
      </c>
      <c r="R224" s="15" t="e">
        <f t="shared" si="69"/>
        <v>#DIV/0!</v>
      </c>
      <c r="S224" s="20" t="e">
        <f t="shared" si="69"/>
        <v>#DIV/0!</v>
      </c>
      <c r="T224" s="15" t="e">
        <f t="shared" si="69"/>
        <v>#DIV/0!</v>
      </c>
      <c r="U224" s="15" t="e">
        <f t="shared" si="69"/>
        <v>#DIV/0!</v>
      </c>
      <c r="V224" s="15" t="e">
        <f t="shared" si="69"/>
        <v>#DIV/0!</v>
      </c>
      <c r="W224" s="15" t="e">
        <f t="shared" si="69"/>
        <v>#DIV/0!</v>
      </c>
      <c r="X224" s="15" t="e">
        <f t="shared" si="69"/>
        <v>#DIV/0!</v>
      </c>
      <c r="Y224" s="15" t="e">
        <f t="shared" si="69"/>
        <v>#DIV/0!</v>
      </c>
      <c r="Z224" s="15" t="e">
        <f t="shared" si="69"/>
        <v>#DIV/0!</v>
      </c>
      <c r="AA224" s="15" t="e">
        <f t="shared" si="69"/>
        <v>#DIV/0!</v>
      </c>
      <c r="AB224" s="15" t="e">
        <f t="shared" si="69"/>
        <v>#DIV/0!</v>
      </c>
      <c r="AC224" s="15" t="e">
        <f t="shared" si="69"/>
        <v>#DIV/0!</v>
      </c>
      <c r="AD224" s="15" t="e">
        <f t="shared" si="69"/>
        <v>#DIV/0!</v>
      </c>
      <c r="AE224" s="15" t="e">
        <f t="shared" si="69"/>
        <v>#DIV/0!</v>
      </c>
      <c r="AF224" s="15" t="e">
        <f t="shared" si="69"/>
        <v>#DIV/0!</v>
      </c>
      <c r="AG224" s="15" t="e">
        <f t="shared" si="69"/>
        <v>#DIV/0!</v>
      </c>
      <c r="AH224" s="15" t="e">
        <f t="shared" si="69"/>
        <v>#DIV/0!</v>
      </c>
      <c r="AI224" s="21" t="e">
        <f t="shared" si="69"/>
        <v>#DIV/0!</v>
      </c>
    </row>
    <row r="225" spans="1:35" hidden="1" x14ac:dyDescent="0.4">
      <c r="A225" s="16" t="s">
        <v>27</v>
      </c>
      <c r="D225" s="10"/>
      <c r="E225" s="17" t="e">
        <f t="shared" ref="E225:AI225" si="70">(E223-D223)/D223</f>
        <v>#DIV/0!</v>
      </c>
      <c r="F225" s="17" t="e">
        <f t="shared" si="70"/>
        <v>#DIV/0!</v>
      </c>
      <c r="G225" s="17" t="e">
        <f t="shared" si="70"/>
        <v>#DIV/0!</v>
      </c>
      <c r="H225" s="17" t="e">
        <f t="shared" si="70"/>
        <v>#DIV/0!</v>
      </c>
      <c r="I225" s="17" t="e">
        <f t="shared" si="70"/>
        <v>#DIV/0!</v>
      </c>
      <c r="J225" s="17" t="e">
        <f t="shared" si="70"/>
        <v>#DIV/0!</v>
      </c>
      <c r="K225" s="17" t="e">
        <f t="shared" si="70"/>
        <v>#DIV/0!</v>
      </c>
      <c r="L225" s="17" t="e">
        <f t="shared" si="70"/>
        <v>#DIV/0!</v>
      </c>
      <c r="M225" s="17" t="e">
        <f t="shared" si="70"/>
        <v>#DIV/0!</v>
      </c>
      <c r="N225" s="17" t="e">
        <f t="shared" si="70"/>
        <v>#DIV/0!</v>
      </c>
      <c r="O225" s="17" t="e">
        <f t="shared" si="70"/>
        <v>#DIV/0!</v>
      </c>
      <c r="P225" s="17" t="e">
        <f t="shared" si="70"/>
        <v>#DIV/0!</v>
      </c>
      <c r="Q225" s="17" t="e">
        <f t="shared" si="70"/>
        <v>#DIV/0!</v>
      </c>
      <c r="R225" s="17" t="e">
        <f t="shared" si="70"/>
        <v>#DIV/0!</v>
      </c>
      <c r="S225" s="17" t="e">
        <f t="shared" si="70"/>
        <v>#DIV/0!</v>
      </c>
      <c r="T225" s="17" t="e">
        <f t="shared" si="70"/>
        <v>#DIV/0!</v>
      </c>
      <c r="U225" s="17" t="e">
        <f t="shared" si="70"/>
        <v>#DIV/0!</v>
      </c>
      <c r="V225" s="17" t="e">
        <f t="shared" si="70"/>
        <v>#DIV/0!</v>
      </c>
      <c r="W225" s="17" t="e">
        <f t="shared" si="70"/>
        <v>#DIV/0!</v>
      </c>
      <c r="X225" s="17" t="e">
        <f t="shared" si="70"/>
        <v>#DIV/0!</v>
      </c>
      <c r="Y225" s="17" t="e">
        <f t="shared" si="70"/>
        <v>#DIV/0!</v>
      </c>
      <c r="Z225" s="17" t="e">
        <f t="shared" si="70"/>
        <v>#DIV/0!</v>
      </c>
      <c r="AA225" s="17" t="e">
        <f t="shared" si="70"/>
        <v>#DIV/0!</v>
      </c>
      <c r="AB225" s="17" t="e">
        <f t="shared" si="70"/>
        <v>#DIV/0!</v>
      </c>
      <c r="AC225" s="17" t="e">
        <f t="shared" si="70"/>
        <v>#DIV/0!</v>
      </c>
      <c r="AD225" s="17" t="e">
        <f t="shared" si="70"/>
        <v>#DIV/0!</v>
      </c>
      <c r="AE225" s="17" t="e">
        <f t="shared" si="70"/>
        <v>#DIV/0!</v>
      </c>
      <c r="AF225" s="17" t="e">
        <f t="shared" si="70"/>
        <v>#DIV/0!</v>
      </c>
      <c r="AG225" s="17" t="e">
        <f t="shared" si="70"/>
        <v>#DIV/0!</v>
      </c>
      <c r="AH225" s="22" t="e">
        <f t="shared" si="70"/>
        <v>#DIV/0!</v>
      </c>
      <c r="AI225" s="23" t="e">
        <f t="shared" si="70"/>
        <v>#DIV/0!</v>
      </c>
    </row>
    <row r="226" spans="1:35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5" hidden="1" x14ac:dyDescent="0.4">
      <c r="A227" s="2" t="s">
        <v>137</v>
      </c>
      <c r="B227" s="2" t="s">
        <v>138</v>
      </c>
      <c r="AI227" s="28"/>
    </row>
    <row r="228" spans="1:35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idden="1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5" hidden="1" x14ac:dyDescent="0.4">
      <c r="A230" s="2" t="s">
        <v>36</v>
      </c>
      <c r="D230" s="10">
        <f t="shared" ref="D230:AI230" si="71">D234+D235+D236+D237+D239</f>
        <v>0</v>
      </c>
      <c r="E230" s="10">
        <f t="shared" si="71"/>
        <v>0</v>
      </c>
      <c r="F230" s="10">
        <f t="shared" si="71"/>
        <v>0</v>
      </c>
      <c r="G230" s="10">
        <f t="shared" si="71"/>
        <v>0</v>
      </c>
      <c r="H230" s="10">
        <f t="shared" si="71"/>
        <v>0</v>
      </c>
      <c r="I230" s="10">
        <f t="shared" si="71"/>
        <v>0</v>
      </c>
      <c r="J230" s="10">
        <f t="shared" si="71"/>
        <v>0</v>
      </c>
      <c r="K230" s="10">
        <f t="shared" si="71"/>
        <v>0</v>
      </c>
      <c r="L230" s="10">
        <f t="shared" si="71"/>
        <v>0</v>
      </c>
      <c r="M230" s="10">
        <f t="shared" si="71"/>
        <v>0</v>
      </c>
      <c r="N230" s="10">
        <f t="shared" si="71"/>
        <v>0</v>
      </c>
      <c r="O230" s="10">
        <f t="shared" si="71"/>
        <v>0</v>
      </c>
      <c r="P230" s="10">
        <f t="shared" si="71"/>
        <v>0</v>
      </c>
      <c r="Q230" s="10">
        <f t="shared" si="71"/>
        <v>0</v>
      </c>
      <c r="R230" s="10">
        <f t="shared" si="71"/>
        <v>0</v>
      </c>
      <c r="S230" s="10">
        <f t="shared" si="71"/>
        <v>0</v>
      </c>
      <c r="T230" s="10">
        <f t="shared" si="71"/>
        <v>0</v>
      </c>
      <c r="U230" s="10">
        <f t="shared" si="71"/>
        <v>0</v>
      </c>
      <c r="V230" s="10">
        <f t="shared" si="71"/>
        <v>0</v>
      </c>
      <c r="W230" s="10">
        <f t="shared" si="71"/>
        <v>0</v>
      </c>
      <c r="X230" s="10">
        <f t="shared" si="71"/>
        <v>0</v>
      </c>
      <c r="Y230" s="10">
        <f t="shared" si="71"/>
        <v>0</v>
      </c>
      <c r="Z230" s="10">
        <f t="shared" si="71"/>
        <v>0</v>
      </c>
      <c r="AA230" s="10">
        <f t="shared" si="71"/>
        <v>0</v>
      </c>
      <c r="AB230" s="10">
        <f t="shared" si="71"/>
        <v>0</v>
      </c>
      <c r="AC230" s="10">
        <f t="shared" si="71"/>
        <v>0</v>
      </c>
      <c r="AD230" s="10">
        <f t="shared" si="71"/>
        <v>0</v>
      </c>
      <c r="AE230" s="10">
        <f t="shared" si="71"/>
        <v>0</v>
      </c>
      <c r="AF230" s="10">
        <f t="shared" si="71"/>
        <v>0</v>
      </c>
      <c r="AG230" s="10">
        <f t="shared" si="71"/>
        <v>0</v>
      </c>
      <c r="AH230" s="10">
        <f t="shared" si="71"/>
        <v>0</v>
      </c>
      <c r="AI230" s="10">
        <f t="shared" si="71"/>
        <v>0</v>
      </c>
    </row>
    <row r="231" spans="1:35" hidden="1" x14ac:dyDescent="0.4">
      <c r="A231" s="14" t="s">
        <v>26</v>
      </c>
      <c r="B231" s="14"/>
      <c r="C231" s="14"/>
      <c r="D231" s="14"/>
      <c r="E231" s="15" t="e">
        <f t="shared" ref="E231:AI231" si="72">(E230-$D230)/$D230</f>
        <v>#DIV/0!</v>
      </c>
      <c r="F231" s="15" t="e">
        <f t="shared" si="72"/>
        <v>#DIV/0!</v>
      </c>
      <c r="G231" s="15" t="e">
        <f t="shared" si="72"/>
        <v>#DIV/0!</v>
      </c>
      <c r="H231" s="15" t="e">
        <f t="shared" si="72"/>
        <v>#DIV/0!</v>
      </c>
      <c r="I231" s="15" t="e">
        <f t="shared" si="72"/>
        <v>#DIV/0!</v>
      </c>
      <c r="J231" s="15" t="e">
        <f t="shared" si="72"/>
        <v>#DIV/0!</v>
      </c>
      <c r="K231" s="15" t="e">
        <f t="shared" si="72"/>
        <v>#DIV/0!</v>
      </c>
      <c r="L231" s="15" t="e">
        <f t="shared" si="72"/>
        <v>#DIV/0!</v>
      </c>
      <c r="M231" s="15" t="e">
        <f t="shared" si="72"/>
        <v>#DIV/0!</v>
      </c>
      <c r="N231" s="15" t="e">
        <f t="shared" si="72"/>
        <v>#DIV/0!</v>
      </c>
      <c r="O231" s="15" t="e">
        <f t="shared" si="72"/>
        <v>#DIV/0!</v>
      </c>
      <c r="P231" s="15" t="e">
        <f t="shared" si="72"/>
        <v>#DIV/0!</v>
      </c>
      <c r="Q231" s="15" t="e">
        <f t="shared" si="72"/>
        <v>#DIV/0!</v>
      </c>
      <c r="R231" s="15" t="e">
        <f t="shared" si="72"/>
        <v>#DIV/0!</v>
      </c>
      <c r="S231" s="20" t="e">
        <f t="shared" si="72"/>
        <v>#DIV/0!</v>
      </c>
      <c r="T231" s="15" t="e">
        <f t="shared" si="72"/>
        <v>#DIV/0!</v>
      </c>
      <c r="U231" s="15" t="e">
        <f t="shared" si="72"/>
        <v>#DIV/0!</v>
      </c>
      <c r="V231" s="15" t="e">
        <f t="shared" si="72"/>
        <v>#DIV/0!</v>
      </c>
      <c r="W231" s="15" t="e">
        <f t="shared" si="72"/>
        <v>#DIV/0!</v>
      </c>
      <c r="X231" s="15" t="e">
        <f t="shared" si="72"/>
        <v>#DIV/0!</v>
      </c>
      <c r="Y231" s="15" t="e">
        <f t="shared" si="72"/>
        <v>#DIV/0!</v>
      </c>
      <c r="Z231" s="15" t="e">
        <f t="shared" si="72"/>
        <v>#DIV/0!</v>
      </c>
      <c r="AA231" s="15" t="e">
        <f t="shared" si="72"/>
        <v>#DIV/0!</v>
      </c>
      <c r="AB231" s="15" t="e">
        <f t="shared" si="72"/>
        <v>#DIV/0!</v>
      </c>
      <c r="AC231" s="15" t="e">
        <f t="shared" si="72"/>
        <v>#DIV/0!</v>
      </c>
      <c r="AD231" s="15" t="e">
        <f t="shared" si="72"/>
        <v>#DIV/0!</v>
      </c>
      <c r="AE231" s="15" t="e">
        <f t="shared" si="72"/>
        <v>#DIV/0!</v>
      </c>
      <c r="AF231" s="15" t="e">
        <f t="shared" si="72"/>
        <v>#DIV/0!</v>
      </c>
      <c r="AG231" s="15" t="e">
        <f t="shared" si="72"/>
        <v>#DIV/0!</v>
      </c>
      <c r="AH231" s="15" t="e">
        <f t="shared" si="72"/>
        <v>#DIV/0!</v>
      </c>
      <c r="AI231" s="21" t="e">
        <f t="shared" si="72"/>
        <v>#DIV/0!</v>
      </c>
    </row>
    <row r="232" spans="1:35" hidden="1" x14ac:dyDescent="0.4">
      <c r="A232" s="16" t="s">
        <v>27</v>
      </c>
      <c r="D232" s="10"/>
      <c r="E232" s="17" t="e">
        <f t="shared" ref="E232:AI232" si="73">(E230-D230)/D230</f>
        <v>#DIV/0!</v>
      </c>
      <c r="F232" s="17" t="e">
        <f t="shared" si="73"/>
        <v>#DIV/0!</v>
      </c>
      <c r="G232" s="17" t="e">
        <f t="shared" si="73"/>
        <v>#DIV/0!</v>
      </c>
      <c r="H232" s="17" t="e">
        <f t="shared" si="73"/>
        <v>#DIV/0!</v>
      </c>
      <c r="I232" s="17" t="e">
        <f t="shared" si="73"/>
        <v>#DIV/0!</v>
      </c>
      <c r="J232" s="17" t="e">
        <f t="shared" si="73"/>
        <v>#DIV/0!</v>
      </c>
      <c r="K232" s="17" t="e">
        <f t="shared" si="73"/>
        <v>#DIV/0!</v>
      </c>
      <c r="L232" s="17" t="e">
        <f t="shared" si="73"/>
        <v>#DIV/0!</v>
      </c>
      <c r="M232" s="17" t="e">
        <f t="shared" si="73"/>
        <v>#DIV/0!</v>
      </c>
      <c r="N232" s="17" t="e">
        <f t="shared" si="73"/>
        <v>#DIV/0!</v>
      </c>
      <c r="O232" s="17" t="e">
        <f t="shared" si="73"/>
        <v>#DIV/0!</v>
      </c>
      <c r="P232" s="17" t="e">
        <f t="shared" si="73"/>
        <v>#DIV/0!</v>
      </c>
      <c r="Q232" s="17" t="e">
        <f t="shared" si="73"/>
        <v>#DIV/0!</v>
      </c>
      <c r="R232" s="17" t="e">
        <f t="shared" si="73"/>
        <v>#DIV/0!</v>
      </c>
      <c r="S232" s="17" t="e">
        <f t="shared" si="73"/>
        <v>#DIV/0!</v>
      </c>
      <c r="T232" s="17" t="e">
        <f t="shared" si="73"/>
        <v>#DIV/0!</v>
      </c>
      <c r="U232" s="17" t="e">
        <f t="shared" si="73"/>
        <v>#DIV/0!</v>
      </c>
      <c r="V232" s="17" t="e">
        <f t="shared" si="73"/>
        <v>#DIV/0!</v>
      </c>
      <c r="W232" s="17" t="e">
        <f t="shared" si="73"/>
        <v>#DIV/0!</v>
      </c>
      <c r="X232" s="17" t="e">
        <f t="shared" si="73"/>
        <v>#DIV/0!</v>
      </c>
      <c r="Y232" s="17" t="e">
        <f t="shared" si="73"/>
        <v>#DIV/0!</v>
      </c>
      <c r="Z232" s="17" t="e">
        <f t="shared" si="73"/>
        <v>#DIV/0!</v>
      </c>
      <c r="AA232" s="17" t="e">
        <f t="shared" si="73"/>
        <v>#DIV/0!</v>
      </c>
      <c r="AB232" s="17" t="e">
        <f t="shared" si="73"/>
        <v>#DIV/0!</v>
      </c>
      <c r="AC232" s="17" t="e">
        <f t="shared" si="73"/>
        <v>#DIV/0!</v>
      </c>
      <c r="AD232" s="17" t="e">
        <f t="shared" si="73"/>
        <v>#DIV/0!</v>
      </c>
      <c r="AE232" s="17" t="e">
        <f t="shared" si="73"/>
        <v>#DIV/0!</v>
      </c>
      <c r="AF232" s="17" t="e">
        <f t="shared" si="73"/>
        <v>#DIV/0!</v>
      </c>
      <c r="AG232" s="17" t="e">
        <f t="shared" si="73"/>
        <v>#DIV/0!</v>
      </c>
      <c r="AH232" s="22" t="e">
        <f t="shared" si="73"/>
        <v>#DIV/0!</v>
      </c>
      <c r="AI232" s="23" t="e">
        <f t="shared" si="73"/>
        <v>#DIV/0!</v>
      </c>
    </row>
    <row r="233" spans="1:35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5" hidden="1" x14ac:dyDescent="0.4">
      <c r="A234" s="2" t="s">
        <v>140</v>
      </c>
      <c r="B234" s="2" t="s">
        <v>141</v>
      </c>
      <c r="AI234" s="28"/>
    </row>
    <row r="235" spans="1:35" hidden="1" x14ac:dyDescent="0.4">
      <c r="A235" s="2" t="s">
        <v>142</v>
      </c>
      <c r="B235" s="2" t="s">
        <v>143</v>
      </c>
      <c r="AI235" s="28"/>
    </row>
    <row r="236" spans="1:35" hidden="1" x14ac:dyDescent="0.4">
      <c r="A236" s="2" t="s">
        <v>144</v>
      </c>
      <c r="B236" s="2" t="s">
        <v>145</v>
      </c>
      <c r="AI236" s="28"/>
    </row>
    <row r="237" spans="1:35" hidden="1" x14ac:dyDescent="0.4">
      <c r="A237" s="2" t="s">
        <v>146</v>
      </c>
      <c r="B237" s="2" t="s">
        <v>147</v>
      </c>
      <c r="AI237" s="28"/>
    </row>
    <row r="238" spans="1:35" hidden="1" x14ac:dyDescent="0.4">
      <c r="A238" s="2" t="s">
        <v>148</v>
      </c>
      <c r="B238" s="2" t="s">
        <v>149</v>
      </c>
      <c r="AI238" s="28"/>
    </row>
    <row r="239" spans="1:35" hidden="1" x14ac:dyDescent="0.4">
      <c r="A239" s="2" t="s">
        <v>150</v>
      </c>
      <c r="B239" s="2" t="s">
        <v>151</v>
      </c>
    </row>
    <row r="240" spans="1:35" hidden="1" x14ac:dyDescent="0.4"/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53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4">D254</f>
        <v>0</v>
      </c>
      <c r="E248" s="10">
        <f t="shared" si="74"/>
        <v>0</v>
      </c>
      <c r="F248" s="10">
        <f t="shared" si="74"/>
        <v>0</v>
      </c>
      <c r="G248" s="10">
        <f t="shared" si="74"/>
        <v>0</v>
      </c>
      <c r="H248" s="10">
        <f t="shared" si="74"/>
        <v>0</v>
      </c>
      <c r="I248" s="10">
        <f t="shared" si="74"/>
        <v>0</v>
      </c>
      <c r="J248" s="10">
        <f t="shared" si="74"/>
        <v>0</v>
      </c>
      <c r="K248" s="10">
        <f t="shared" si="74"/>
        <v>0</v>
      </c>
      <c r="L248" s="10">
        <f t="shared" si="74"/>
        <v>0</v>
      </c>
      <c r="M248" s="10">
        <f t="shared" si="74"/>
        <v>0</v>
      </c>
      <c r="N248" s="10">
        <f t="shared" si="74"/>
        <v>0</v>
      </c>
      <c r="O248" s="10">
        <f t="shared" si="74"/>
        <v>0</v>
      </c>
      <c r="P248" s="10">
        <f t="shared" si="74"/>
        <v>0</v>
      </c>
      <c r="Q248" s="10">
        <f t="shared" si="74"/>
        <v>0</v>
      </c>
      <c r="R248" s="10">
        <f t="shared" si="74"/>
        <v>0</v>
      </c>
      <c r="S248" s="10">
        <f t="shared" si="74"/>
        <v>0</v>
      </c>
      <c r="T248" s="10">
        <f t="shared" si="74"/>
        <v>0</v>
      </c>
      <c r="U248" s="10">
        <f t="shared" si="74"/>
        <v>0</v>
      </c>
      <c r="V248" s="10">
        <f t="shared" si="74"/>
        <v>0</v>
      </c>
      <c r="W248" s="10">
        <f t="shared" si="74"/>
        <v>0</v>
      </c>
      <c r="X248" s="10">
        <f t="shared" si="74"/>
        <v>0</v>
      </c>
      <c r="Y248" s="10">
        <f t="shared" si="74"/>
        <v>0</v>
      </c>
      <c r="Z248" s="10">
        <f t="shared" si="74"/>
        <v>0</v>
      </c>
      <c r="AA248" s="10">
        <f t="shared" si="74"/>
        <v>0</v>
      </c>
      <c r="AB248" s="10">
        <f t="shared" si="74"/>
        <v>0</v>
      </c>
      <c r="AC248" s="10">
        <f t="shared" si="74"/>
        <v>0</v>
      </c>
      <c r="AD248" s="10">
        <f t="shared" si="74"/>
        <v>0</v>
      </c>
      <c r="AE248" s="10">
        <f t="shared" si="74"/>
        <v>0</v>
      </c>
      <c r="AF248" s="10">
        <f t="shared" si="74"/>
        <v>0</v>
      </c>
      <c r="AG248" s="10">
        <f t="shared" si="74"/>
        <v>0</v>
      </c>
      <c r="AH248" s="10">
        <f t="shared" si="74"/>
        <v>0</v>
      </c>
      <c r="AI248" s="10">
        <f t="shared" si="74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5">(E248-$D248)/$D248</f>
        <v>#DIV/0!</v>
      </c>
      <c r="F249" s="15" t="e">
        <f t="shared" si="75"/>
        <v>#DIV/0!</v>
      </c>
      <c r="G249" s="15" t="e">
        <f t="shared" si="75"/>
        <v>#DIV/0!</v>
      </c>
      <c r="H249" s="15" t="e">
        <f t="shared" si="75"/>
        <v>#DIV/0!</v>
      </c>
      <c r="I249" s="15" t="e">
        <f t="shared" si="75"/>
        <v>#DIV/0!</v>
      </c>
      <c r="J249" s="15" t="e">
        <f t="shared" si="75"/>
        <v>#DIV/0!</v>
      </c>
      <c r="K249" s="15" t="e">
        <f t="shared" si="75"/>
        <v>#DIV/0!</v>
      </c>
      <c r="L249" s="15" t="e">
        <f t="shared" si="75"/>
        <v>#DIV/0!</v>
      </c>
      <c r="M249" s="15" t="e">
        <f t="shared" si="75"/>
        <v>#DIV/0!</v>
      </c>
      <c r="N249" s="15" t="e">
        <f t="shared" si="75"/>
        <v>#DIV/0!</v>
      </c>
      <c r="O249" s="15" t="e">
        <f t="shared" si="75"/>
        <v>#DIV/0!</v>
      </c>
      <c r="P249" s="15" t="e">
        <f t="shared" si="75"/>
        <v>#DIV/0!</v>
      </c>
      <c r="Q249" s="15" t="e">
        <f t="shared" si="75"/>
        <v>#DIV/0!</v>
      </c>
      <c r="R249" s="15" t="e">
        <f t="shared" si="75"/>
        <v>#DIV/0!</v>
      </c>
      <c r="S249" s="20" t="e">
        <f t="shared" si="75"/>
        <v>#DIV/0!</v>
      </c>
      <c r="T249" s="15" t="e">
        <f t="shared" si="75"/>
        <v>#DIV/0!</v>
      </c>
      <c r="U249" s="15" t="e">
        <f t="shared" si="75"/>
        <v>#DIV/0!</v>
      </c>
      <c r="V249" s="15" t="e">
        <f t="shared" si="75"/>
        <v>#DIV/0!</v>
      </c>
      <c r="W249" s="15" t="e">
        <f t="shared" si="75"/>
        <v>#DIV/0!</v>
      </c>
      <c r="X249" s="15" t="e">
        <f t="shared" si="75"/>
        <v>#DIV/0!</v>
      </c>
      <c r="Y249" s="15" t="e">
        <f t="shared" si="75"/>
        <v>#DIV/0!</v>
      </c>
      <c r="Z249" s="15" t="e">
        <f t="shared" si="75"/>
        <v>#DIV/0!</v>
      </c>
      <c r="AA249" s="15" t="e">
        <f t="shared" si="75"/>
        <v>#DIV/0!</v>
      </c>
      <c r="AB249" s="15" t="e">
        <f t="shared" si="75"/>
        <v>#DIV/0!</v>
      </c>
      <c r="AC249" s="15" t="e">
        <f t="shared" si="75"/>
        <v>#DIV/0!</v>
      </c>
      <c r="AD249" s="15" t="e">
        <f t="shared" si="75"/>
        <v>#DIV/0!</v>
      </c>
      <c r="AE249" s="15" t="e">
        <f t="shared" si="75"/>
        <v>#DIV/0!</v>
      </c>
      <c r="AF249" s="15" t="e">
        <f t="shared" si="75"/>
        <v>#DIV/0!</v>
      </c>
      <c r="AG249" s="15" t="e">
        <f t="shared" si="75"/>
        <v>#DIV/0!</v>
      </c>
      <c r="AH249" s="15" t="e">
        <f t="shared" si="75"/>
        <v>#DIV/0!</v>
      </c>
      <c r="AI249" s="21" t="e">
        <f t="shared" si="75"/>
        <v>#DIV/0!</v>
      </c>
    </row>
    <row r="250" spans="1:35" hidden="1" x14ac:dyDescent="0.4">
      <c r="A250" s="16" t="s">
        <v>27</v>
      </c>
      <c r="D250" s="10"/>
      <c r="E250" s="17" t="e">
        <f t="shared" ref="E250:AI250" si="76">(E248-D248)/D248</f>
        <v>#DIV/0!</v>
      </c>
      <c r="F250" s="17" t="e">
        <f t="shared" si="76"/>
        <v>#DIV/0!</v>
      </c>
      <c r="G250" s="17" t="e">
        <f t="shared" si="76"/>
        <v>#DIV/0!</v>
      </c>
      <c r="H250" s="17" t="e">
        <f t="shared" si="76"/>
        <v>#DIV/0!</v>
      </c>
      <c r="I250" s="17" t="e">
        <f t="shared" si="76"/>
        <v>#DIV/0!</v>
      </c>
      <c r="J250" s="17" t="e">
        <f t="shared" si="76"/>
        <v>#DIV/0!</v>
      </c>
      <c r="K250" s="17" t="e">
        <f t="shared" si="76"/>
        <v>#DIV/0!</v>
      </c>
      <c r="L250" s="17" t="e">
        <f t="shared" si="76"/>
        <v>#DIV/0!</v>
      </c>
      <c r="M250" s="17" t="e">
        <f t="shared" si="76"/>
        <v>#DIV/0!</v>
      </c>
      <c r="N250" s="17" t="e">
        <f t="shared" si="76"/>
        <v>#DIV/0!</v>
      </c>
      <c r="O250" s="17" t="e">
        <f t="shared" si="76"/>
        <v>#DIV/0!</v>
      </c>
      <c r="P250" s="17" t="e">
        <f t="shared" si="76"/>
        <v>#DIV/0!</v>
      </c>
      <c r="Q250" s="17" t="e">
        <f t="shared" si="76"/>
        <v>#DIV/0!</v>
      </c>
      <c r="R250" s="17" t="e">
        <f t="shared" si="76"/>
        <v>#DIV/0!</v>
      </c>
      <c r="S250" s="17" t="e">
        <f t="shared" si="76"/>
        <v>#DIV/0!</v>
      </c>
      <c r="T250" s="17" t="e">
        <f t="shared" si="76"/>
        <v>#DIV/0!</v>
      </c>
      <c r="U250" s="17" t="e">
        <f t="shared" si="76"/>
        <v>#DIV/0!</v>
      </c>
      <c r="V250" s="17" t="e">
        <f t="shared" si="76"/>
        <v>#DIV/0!</v>
      </c>
      <c r="W250" s="17" t="e">
        <f t="shared" si="76"/>
        <v>#DIV/0!</v>
      </c>
      <c r="X250" s="17" t="e">
        <f t="shared" si="76"/>
        <v>#DIV/0!</v>
      </c>
      <c r="Y250" s="17" t="e">
        <f t="shared" si="76"/>
        <v>#DIV/0!</v>
      </c>
      <c r="Z250" s="17" t="e">
        <f t="shared" si="76"/>
        <v>#DIV/0!</v>
      </c>
      <c r="AA250" s="17" t="e">
        <f t="shared" si="76"/>
        <v>#DIV/0!</v>
      </c>
      <c r="AB250" s="17" t="e">
        <f t="shared" si="76"/>
        <v>#DIV/0!</v>
      </c>
      <c r="AC250" s="17" t="e">
        <f t="shared" si="76"/>
        <v>#DIV/0!</v>
      </c>
      <c r="AD250" s="17" t="e">
        <f t="shared" si="76"/>
        <v>#DIV/0!</v>
      </c>
      <c r="AE250" s="17" t="e">
        <f t="shared" si="76"/>
        <v>#DIV/0!</v>
      </c>
      <c r="AF250" s="17" t="e">
        <f t="shared" si="76"/>
        <v>#DIV/0!</v>
      </c>
      <c r="AG250" s="17" t="e">
        <f t="shared" si="76"/>
        <v>#DIV/0!</v>
      </c>
      <c r="AH250" s="22" t="e">
        <f t="shared" si="76"/>
        <v>#DIV/0!</v>
      </c>
      <c r="AI250" s="23" t="e">
        <f t="shared" si="76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7">D266</f>
        <v>0</v>
      </c>
      <c r="E262" s="10">
        <f t="shared" si="77"/>
        <v>0</v>
      </c>
      <c r="F262" s="10">
        <f t="shared" si="77"/>
        <v>0</v>
      </c>
      <c r="G262" s="10">
        <f t="shared" si="77"/>
        <v>0</v>
      </c>
      <c r="H262" s="10">
        <f t="shared" si="77"/>
        <v>0</v>
      </c>
      <c r="I262" s="10">
        <f t="shared" si="77"/>
        <v>0</v>
      </c>
      <c r="J262" s="10">
        <f t="shared" si="77"/>
        <v>0</v>
      </c>
      <c r="K262" s="10">
        <f t="shared" si="77"/>
        <v>0</v>
      </c>
      <c r="L262" s="10">
        <f t="shared" si="77"/>
        <v>0</v>
      </c>
      <c r="M262" s="10">
        <f t="shared" si="77"/>
        <v>0</v>
      </c>
      <c r="N262" s="10">
        <f t="shared" si="77"/>
        <v>0</v>
      </c>
      <c r="O262" s="10">
        <f t="shared" si="77"/>
        <v>0</v>
      </c>
      <c r="P262" s="10">
        <f t="shared" si="77"/>
        <v>0</v>
      </c>
      <c r="Q262" s="10">
        <f t="shared" si="77"/>
        <v>0</v>
      </c>
      <c r="R262" s="10">
        <f t="shared" si="77"/>
        <v>0</v>
      </c>
      <c r="S262" s="10">
        <f t="shared" si="77"/>
        <v>0</v>
      </c>
      <c r="T262" s="10">
        <f t="shared" si="77"/>
        <v>0</v>
      </c>
      <c r="U262" s="10">
        <f t="shared" si="77"/>
        <v>0</v>
      </c>
      <c r="V262" s="10">
        <f t="shared" si="77"/>
        <v>0</v>
      </c>
      <c r="W262" s="10">
        <f t="shared" si="77"/>
        <v>0</v>
      </c>
      <c r="X262" s="10">
        <f t="shared" si="77"/>
        <v>0</v>
      </c>
      <c r="Y262" s="10">
        <f t="shared" si="77"/>
        <v>0</v>
      </c>
      <c r="Z262" s="10">
        <f t="shared" si="77"/>
        <v>0</v>
      </c>
      <c r="AA262" s="10">
        <f t="shared" si="77"/>
        <v>0</v>
      </c>
      <c r="AB262" s="10">
        <f t="shared" si="77"/>
        <v>0</v>
      </c>
      <c r="AC262" s="10">
        <f t="shared" si="77"/>
        <v>0</v>
      </c>
      <c r="AD262" s="10">
        <f t="shared" si="77"/>
        <v>0</v>
      </c>
      <c r="AE262" s="10">
        <f t="shared" si="77"/>
        <v>0</v>
      </c>
      <c r="AF262" s="10">
        <f t="shared" si="77"/>
        <v>0</v>
      </c>
      <c r="AG262" s="10">
        <f t="shared" si="77"/>
        <v>0</v>
      </c>
      <c r="AH262" s="10">
        <f t="shared" si="77"/>
        <v>0</v>
      </c>
      <c r="AI262" s="27">
        <f t="shared" si="77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8">(E262-$S262)/$S262</f>
        <v>#DIV/0!</v>
      </c>
      <c r="F263" s="15" t="e">
        <f t="shared" si="78"/>
        <v>#DIV/0!</v>
      </c>
      <c r="G263" s="15" t="e">
        <f t="shared" si="78"/>
        <v>#DIV/0!</v>
      </c>
      <c r="H263" s="15" t="e">
        <f t="shared" si="78"/>
        <v>#DIV/0!</v>
      </c>
      <c r="I263" s="15" t="e">
        <f t="shared" si="78"/>
        <v>#DIV/0!</v>
      </c>
      <c r="J263" s="15" t="e">
        <f t="shared" si="78"/>
        <v>#DIV/0!</v>
      </c>
      <c r="K263" s="15" t="e">
        <f t="shared" si="78"/>
        <v>#DIV/0!</v>
      </c>
      <c r="L263" s="15" t="e">
        <f t="shared" si="78"/>
        <v>#DIV/0!</v>
      </c>
      <c r="M263" s="15" t="e">
        <f t="shared" si="78"/>
        <v>#DIV/0!</v>
      </c>
      <c r="N263" s="15" t="e">
        <f t="shared" si="78"/>
        <v>#DIV/0!</v>
      </c>
      <c r="O263" s="15" t="e">
        <f t="shared" si="78"/>
        <v>#DIV/0!</v>
      </c>
      <c r="P263" s="15" t="e">
        <f t="shared" si="78"/>
        <v>#DIV/0!</v>
      </c>
      <c r="Q263" s="15" t="e">
        <f t="shared" si="78"/>
        <v>#DIV/0!</v>
      </c>
      <c r="R263" s="15" t="e">
        <f t="shared" si="78"/>
        <v>#DIV/0!</v>
      </c>
      <c r="S263" s="14"/>
      <c r="T263" s="15" t="e">
        <f t="shared" ref="T263:AI263" si="79">(T262-$S262)/$S262</f>
        <v>#DIV/0!</v>
      </c>
      <c r="U263" s="15" t="e">
        <f t="shared" si="79"/>
        <v>#DIV/0!</v>
      </c>
      <c r="V263" s="15" t="e">
        <f t="shared" si="79"/>
        <v>#DIV/0!</v>
      </c>
      <c r="W263" s="15" t="e">
        <f t="shared" si="79"/>
        <v>#DIV/0!</v>
      </c>
      <c r="X263" s="15" t="e">
        <f t="shared" si="79"/>
        <v>#DIV/0!</v>
      </c>
      <c r="Y263" s="15" t="e">
        <f t="shared" si="79"/>
        <v>#DIV/0!</v>
      </c>
      <c r="Z263" s="15" t="e">
        <f t="shared" si="79"/>
        <v>#DIV/0!</v>
      </c>
      <c r="AA263" s="15" t="e">
        <f t="shared" si="79"/>
        <v>#DIV/0!</v>
      </c>
      <c r="AB263" s="15" t="e">
        <f t="shared" si="79"/>
        <v>#DIV/0!</v>
      </c>
      <c r="AC263" s="15" t="e">
        <f t="shared" si="79"/>
        <v>#DIV/0!</v>
      </c>
      <c r="AD263" s="15" t="e">
        <f t="shared" si="79"/>
        <v>#DIV/0!</v>
      </c>
      <c r="AE263" s="15" t="e">
        <f t="shared" si="79"/>
        <v>#DIV/0!</v>
      </c>
      <c r="AF263" s="15" t="e">
        <f t="shared" si="79"/>
        <v>#DIV/0!</v>
      </c>
      <c r="AG263" s="15" t="e">
        <f t="shared" si="79"/>
        <v>#DIV/0!</v>
      </c>
      <c r="AH263" s="15" t="e">
        <f t="shared" si="79"/>
        <v>#DIV/0!</v>
      </c>
      <c r="AI263" s="21" t="e">
        <f t="shared" si="79"/>
        <v>#DIV/0!</v>
      </c>
    </row>
    <row r="264" spans="1:35" hidden="1" x14ac:dyDescent="0.4">
      <c r="A264" s="16" t="s">
        <v>27</v>
      </c>
      <c r="D264" s="10"/>
      <c r="E264" s="17" t="e">
        <f t="shared" ref="E264:R264" si="80">(E262-D262)/D262</f>
        <v>#DIV/0!</v>
      </c>
      <c r="F264" s="17" t="e">
        <f t="shared" si="80"/>
        <v>#DIV/0!</v>
      </c>
      <c r="G264" s="17" t="e">
        <f t="shared" si="80"/>
        <v>#DIV/0!</v>
      </c>
      <c r="H264" s="17" t="e">
        <f t="shared" si="80"/>
        <v>#DIV/0!</v>
      </c>
      <c r="I264" s="17" t="e">
        <f t="shared" si="80"/>
        <v>#DIV/0!</v>
      </c>
      <c r="J264" s="17" t="e">
        <f t="shared" si="80"/>
        <v>#DIV/0!</v>
      </c>
      <c r="K264" s="17" t="e">
        <f t="shared" si="80"/>
        <v>#DIV/0!</v>
      </c>
      <c r="L264" s="17" t="e">
        <f t="shared" si="80"/>
        <v>#DIV/0!</v>
      </c>
      <c r="M264" s="17" t="e">
        <f t="shared" si="80"/>
        <v>#DIV/0!</v>
      </c>
      <c r="N264" s="17" t="e">
        <f t="shared" si="80"/>
        <v>#DIV/0!</v>
      </c>
      <c r="O264" s="17" t="e">
        <f t="shared" si="80"/>
        <v>#DIV/0!</v>
      </c>
      <c r="P264" s="17" t="e">
        <f t="shared" si="80"/>
        <v>#DIV/0!</v>
      </c>
      <c r="Q264" s="17" t="e">
        <f t="shared" si="80"/>
        <v>#DIV/0!</v>
      </c>
      <c r="R264" s="17" t="e">
        <f t="shared" si="80"/>
        <v>#DIV/0!</v>
      </c>
      <c r="S264" s="10"/>
      <c r="T264" s="17" t="e">
        <f t="shared" ref="T264:AI264" si="81">(T262-S262)/S262</f>
        <v>#DIV/0!</v>
      </c>
      <c r="U264" s="17" t="e">
        <f t="shared" si="81"/>
        <v>#DIV/0!</v>
      </c>
      <c r="V264" s="17" t="e">
        <f t="shared" si="81"/>
        <v>#DIV/0!</v>
      </c>
      <c r="W264" s="17" t="e">
        <f t="shared" si="81"/>
        <v>#DIV/0!</v>
      </c>
      <c r="X264" s="17" t="e">
        <f t="shared" si="81"/>
        <v>#DIV/0!</v>
      </c>
      <c r="Y264" s="17" t="e">
        <f t="shared" si="81"/>
        <v>#DIV/0!</v>
      </c>
      <c r="Z264" s="17" t="e">
        <f t="shared" si="81"/>
        <v>#DIV/0!</v>
      </c>
      <c r="AA264" s="17" t="e">
        <f t="shared" si="81"/>
        <v>#DIV/0!</v>
      </c>
      <c r="AB264" s="17" t="e">
        <f t="shared" si="81"/>
        <v>#DIV/0!</v>
      </c>
      <c r="AC264" s="17" t="e">
        <f t="shared" si="81"/>
        <v>#DIV/0!</v>
      </c>
      <c r="AD264" s="17" t="e">
        <f t="shared" si="81"/>
        <v>#DIV/0!</v>
      </c>
      <c r="AE264" s="17" t="e">
        <f t="shared" si="81"/>
        <v>#DIV/0!</v>
      </c>
      <c r="AF264" s="17" t="e">
        <f t="shared" si="81"/>
        <v>#DIV/0!</v>
      </c>
      <c r="AG264" s="17" t="e">
        <f t="shared" si="81"/>
        <v>#DIV/0!</v>
      </c>
      <c r="AH264" s="22" t="e">
        <f t="shared" si="81"/>
        <v>#DIV/0!</v>
      </c>
      <c r="AI264" s="23" t="e">
        <f t="shared" si="81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7" x14ac:dyDescent="0.4">
      <c r="A273" s="6" t="s">
        <v>173</v>
      </c>
      <c r="B273" s="6"/>
      <c r="C273" s="6"/>
    </row>
    <row r="274" spans="1:37" hidden="1" x14ac:dyDescent="0.4">
      <c r="A274" s="2" t="s">
        <v>36</v>
      </c>
      <c r="D274" s="10">
        <f t="shared" ref="D274:AI274" si="82">D278+D280</f>
        <v>0</v>
      </c>
      <c r="E274" s="10">
        <f t="shared" si="82"/>
        <v>0</v>
      </c>
      <c r="F274" s="10">
        <f t="shared" si="82"/>
        <v>0</v>
      </c>
      <c r="G274" s="10">
        <f t="shared" si="82"/>
        <v>0</v>
      </c>
      <c r="H274" s="10">
        <f t="shared" si="82"/>
        <v>0</v>
      </c>
      <c r="I274" s="10">
        <f t="shared" si="82"/>
        <v>0</v>
      </c>
      <c r="J274" s="10">
        <f t="shared" si="82"/>
        <v>0</v>
      </c>
      <c r="K274" s="10">
        <f t="shared" si="82"/>
        <v>0</v>
      </c>
      <c r="L274" s="10">
        <f t="shared" si="82"/>
        <v>0</v>
      </c>
      <c r="M274" s="10">
        <f t="shared" si="82"/>
        <v>0</v>
      </c>
      <c r="N274" s="10">
        <f t="shared" si="82"/>
        <v>0</v>
      </c>
      <c r="O274" s="10">
        <f t="shared" si="82"/>
        <v>0</v>
      </c>
      <c r="P274" s="10">
        <f t="shared" si="82"/>
        <v>0</v>
      </c>
      <c r="Q274" s="10">
        <f t="shared" si="82"/>
        <v>0</v>
      </c>
      <c r="R274" s="10">
        <f t="shared" si="82"/>
        <v>0</v>
      </c>
      <c r="S274" s="10">
        <f t="shared" si="82"/>
        <v>0</v>
      </c>
      <c r="T274" s="10">
        <f t="shared" si="82"/>
        <v>0</v>
      </c>
      <c r="U274" s="10">
        <f t="shared" si="82"/>
        <v>0</v>
      </c>
      <c r="V274" s="10">
        <f t="shared" si="82"/>
        <v>0</v>
      </c>
      <c r="W274" s="10">
        <f t="shared" si="82"/>
        <v>0</v>
      </c>
      <c r="X274" s="10">
        <f t="shared" si="82"/>
        <v>0</v>
      </c>
      <c r="Y274" s="10">
        <f t="shared" si="82"/>
        <v>0</v>
      </c>
      <c r="Z274" s="10">
        <f t="shared" si="82"/>
        <v>0</v>
      </c>
      <c r="AA274" s="10">
        <f t="shared" si="82"/>
        <v>0</v>
      </c>
      <c r="AB274" s="10">
        <f t="shared" si="82"/>
        <v>0</v>
      </c>
      <c r="AC274" s="10">
        <f t="shared" si="82"/>
        <v>0</v>
      </c>
      <c r="AD274" s="10">
        <f t="shared" si="82"/>
        <v>0</v>
      </c>
      <c r="AE274" s="10">
        <f t="shared" si="82"/>
        <v>0</v>
      </c>
      <c r="AF274" s="10">
        <f t="shared" si="82"/>
        <v>0</v>
      </c>
      <c r="AG274" s="10">
        <f t="shared" si="82"/>
        <v>0</v>
      </c>
      <c r="AH274" s="10">
        <f t="shared" si="82"/>
        <v>0</v>
      </c>
      <c r="AI274" s="27">
        <f t="shared" si="82"/>
        <v>0</v>
      </c>
    </row>
    <row r="275" spans="1:37" hidden="1" x14ac:dyDescent="0.4">
      <c r="A275" s="14" t="s">
        <v>26</v>
      </c>
      <c r="B275" s="14"/>
      <c r="C275" s="14"/>
      <c r="D275" s="14"/>
      <c r="E275" s="15" t="e">
        <f t="shared" ref="E275:AI275" si="83">(E274-$D274)/$D274</f>
        <v>#DIV/0!</v>
      </c>
      <c r="F275" s="15" t="e">
        <f t="shared" si="83"/>
        <v>#DIV/0!</v>
      </c>
      <c r="G275" s="15" t="e">
        <f t="shared" si="83"/>
        <v>#DIV/0!</v>
      </c>
      <c r="H275" s="15" t="e">
        <f t="shared" si="83"/>
        <v>#DIV/0!</v>
      </c>
      <c r="I275" s="15" t="e">
        <f t="shared" si="83"/>
        <v>#DIV/0!</v>
      </c>
      <c r="J275" s="15" t="e">
        <f t="shared" si="83"/>
        <v>#DIV/0!</v>
      </c>
      <c r="K275" s="15" t="e">
        <f t="shared" si="83"/>
        <v>#DIV/0!</v>
      </c>
      <c r="L275" s="15" t="e">
        <f t="shared" si="83"/>
        <v>#DIV/0!</v>
      </c>
      <c r="M275" s="15" t="e">
        <f t="shared" si="83"/>
        <v>#DIV/0!</v>
      </c>
      <c r="N275" s="15" t="e">
        <f t="shared" si="83"/>
        <v>#DIV/0!</v>
      </c>
      <c r="O275" s="15" t="e">
        <f t="shared" si="83"/>
        <v>#DIV/0!</v>
      </c>
      <c r="P275" s="15" t="e">
        <f t="shared" si="83"/>
        <v>#DIV/0!</v>
      </c>
      <c r="Q275" s="15" t="e">
        <f t="shared" si="83"/>
        <v>#DIV/0!</v>
      </c>
      <c r="R275" s="15" t="e">
        <f t="shared" si="83"/>
        <v>#DIV/0!</v>
      </c>
      <c r="S275" s="20" t="e">
        <f t="shared" si="83"/>
        <v>#DIV/0!</v>
      </c>
      <c r="T275" s="15" t="e">
        <f t="shared" si="83"/>
        <v>#DIV/0!</v>
      </c>
      <c r="U275" s="15" t="e">
        <f t="shared" si="83"/>
        <v>#DIV/0!</v>
      </c>
      <c r="V275" s="15" t="e">
        <f t="shared" si="83"/>
        <v>#DIV/0!</v>
      </c>
      <c r="W275" s="15" t="e">
        <f t="shared" si="83"/>
        <v>#DIV/0!</v>
      </c>
      <c r="X275" s="15" t="e">
        <f t="shared" si="83"/>
        <v>#DIV/0!</v>
      </c>
      <c r="Y275" s="15" t="e">
        <f t="shared" si="83"/>
        <v>#DIV/0!</v>
      </c>
      <c r="Z275" s="15" t="e">
        <f t="shared" si="83"/>
        <v>#DIV/0!</v>
      </c>
      <c r="AA275" s="15" t="e">
        <f t="shared" si="83"/>
        <v>#DIV/0!</v>
      </c>
      <c r="AB275" s="15" t="e">
        <f t="shared" si="83"/>
        <v>#DIV/0!</v>
      </c>
      <c r="AC275" s="15" t="e">
        <f t="shared" si="83"/>
        <v>#DIV/0!</v>
      </c>
      <c r="AD275" s="15" t="e">
        <f t="shared" si="83"/>
        <v>#DIV/0!</v>
      </c>
      <c r="AE275" s="15" t="e">
        <f t="shared" si="83"/>
        <v>#DIV/0!</v>
      </c>
      <c r="AF275" s="15" t="e">
        <f t="shared" si="83"/>
        <v>#DIV/0!</v>
      </c>
      <c r="AG275" s="15" t="e">
        <f t="shared" si="83"/>
        <v>#DIV/0!</v>
      </c>
      <c r="AH275" s="15" t="e">
        <f t="shared" si="83"/>
        <v>#DIV/0!</v>
      </c>
      <c r="AI275" s="21" t="e">
        <f t="shared" si="83"/>
        <v>#DIV/0!</v>
      </c>
    </row>
    <row r="276" spans="1:37" hidden="1" x14ac:dyDescent="0.4">
      <c r="A276" s="16" t="s">
        <v>27</v>
      </c>
      <c r="D276" s="10"/>
      <c r="E276" s="17" t="e">
        <f t="shared" ref="E276:AI276" si="84">(E274-D274)/D274</f>
        <v>#DIV/0!</v>
      </c>
      <c r="F276" s="17" t="e">
        <f t="shared" si="84"/>
        <v>#DIV/0!</v>
      </c>
      <c r="G276" s="17" t="e">
        <f t="shared" si="84"/>
        <v>#DIV/0!</v>
      </c>
      <c r="H276" s="17" t="e">
        <f t="shared" si="84"/>
        <v>#DIV/0!</v>
      </c>
      <c r="I276" s="17" t="e">
        <f t="shared" si="84"/>
        <v>#DIV/0!</v>
      </c>
      <c r="J276" s="17" t="e">
        <f t="shared" si="84"/>
        <v>#DIV/0!</v>
      </c>
      <c r="K276" s="17" t="e">
        <f t="shared" si="84"/>
        <v>#DIV/0!</v>
      </c>
      <c r="L276" s="17" t="e">
        <f t="shared" si="84"/>
        <v>#DIV/0!</v>
      </c>
      <c r="M276" s="17" t="e">
        <f t="shared" si="84"/>
        <v>#DIV/0!</v>
      </c>
      <c r="N276" s="17" t="e">
        <f t="shared" si="84"/>
        <v>#DIV/0!</v>
      </c>
      <c r="O276" s="17" t="e">
        <f t="shared" si="84"/>
        <v>#DIV/0!</v>
      </c>
      <c r="P276" s="17" t="e">
        <f t="shared" si="84"/>
        <v>#DIV/0!</v>
      </c>
      <c r="Q276" s="17" t="e">
        <f t="shared" si="84"/>
        <v>#DIV/0!</v>
      </c>
      <c r="R276" s="17" t="e">
        <f t="shared" si="84"/>
        <v>#DIV/0!</v>
      </c>
      <c r="S276" s="17" t="e">
        <f t="shared" si="84"/>
        <v>#DIV/0!</v>
      </c>
      <c r="T276" s="17" t="e">
        <f t="shared" si="84"/>
        <v>#DIV/0!</v>
      </c>
      <c r="U276" s="17" t="e">
        <f t="shared" si="84"/>
        <v>#DIV/0!</v>
      </c>
      <c r="V276" s="17" t="e">
        <f t="shared" si="84"/>
        <v>#DIV/0!</v>
      </c>
      <c r="W276" s="17" t="e">
        <f t="shared" si="84"/>
        <v>#DIV/0!</v>
      </c>
      <c r="X276" s="17" t="e">
        <f t="shared" si="84"/>
        <v>#DIV/0!</v>
      </c>
      <c r="Y276" s="17" t="e">
        <f t="shared" si="84"/>
        <v>#DIV/0!</v>
      </c>
      <c r="Z276" s="17" t="e">
        <f t="shared" si="84"/>
        <v>#DIV/0!</v>
      </c>
      <c r="AA276" s="17" t="e">
        <f t="shared" si="84"/>
        <v>#DIV/0!</v>
      </c>
      <c r="AB276" s="17" t="e">
        <f t="shared" si="84"/>
        <v>#DIV/0!</v>
      </c>
      <c r="AC276" s="17" t="e">
        <f t="shared" si="84"/>
        <v>#DIV/0!</v>
      </c>
      <c r="AD276" s="17" t="e">
        <f t="shared" si="84"/>
        <v>#DIV/0!</v>
      </c>
      <c r="AE276" s="17" t="e">
        <f t="shared" si="84"/>
        <v>#DIV/0!</v>
      </c>
      <c r="AF276" s="17" t="e">
        <f t="shared" si="84"/>
        <v>#DIV/0!</v>
      </c>
      <c r="AG276" s="17" t="e">
        <f t="shared" si="84"/>
        <v>#DIV/0!</v>
      </c>
      <c r="AH276" s="22" t="e">
        <f t="shared" si="84"/>
        <v>#DIV/0!</v>
      </c>
      <c r="AI276" s="23" t="e">
        <f t="shared" si="84"/>
        <v>#DIV/0!</v>
      </c>
    </row>
    <row r="277" spans="1:37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7" hidden="1" x14ac:dyDescent="0.4">
      <c r="A278" s="2" t="s">
        <v>174</v>
      </c>
      <c r="B278" s="2" t="s">
        <v>175</v>
      </c>
      <c r="AI278" s="28"/>
    </row>
    <row r="279" spans="1:37" hidden="1" x14ac:dyDescent="0.4">
      <c r="A279" s="2" t="s">
        <v>176</v>
      </c>
      <c r="B279" s="2" t="s">
        <v>177</v>
      </c>
    </row>
    <row r="280" spans="1:37" hidden="1" x14ac:dyDescent="0.4">
      <c r="A280" s="2" t="s">
        <v>178</v>
      </c>
      <c r="B280" s="2" t="s">
        <v>179</v>
      </c>
    </row>
    <row r="283" spans="1:37" x14ac:dyDescent="0.4">
      <c r="A283" s="9" t="s">
        <v>180</v>
      </c>
    </row>
    <row r="284" spans="1:37" x14ac:dyDescent="0.4">
      <c r="A284" s="2" t="s">
        <v>67</v>
      </c>
    </row>
    <row r="285" spans="1:37" x14ac:dyDescent="0.4">
      <c r="A285" s="33" t="s">
        <v>181</v>
      </c>
      <c r="B285" s="6"/>
      <c r="C285" s="6"/>
    </row>
    <row r="286" spans="1:37" x14ac:dyDescent="0.4">
      <c r="A286" s="6" t="s">
        <v>182</v>
      </c>
      <c r="B286" s="6"/>
      <c r="C286" s="6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7" hidden="1" x14ac:dyDescent="0.4">
      <c r="A287" s="2" t="s">
        <v>36</v>
      </c>
      <c r="D287" s="10">
        <f t="shared" ref="D287:AK287" si="85">D291</f>
        <v>0</v>
      </c>
      <c r="E287" s="10">
        <f t="shared" si="85"/>
        <v>0</v>
      </c>
      <c r="F287" s="10">
        <f t="shared" si="85"/>
        <v>0</v>
      </c>
      <c r="G287" s="10">
        <f t="shared" si="85"/>
        <v>0</v>
      </c>
      <c r="H287" s="10">
        <f t="shared" si="85"/>
        <v>0</v>
      </c>
      <c r="I287" s="10">
        <f t="shared" si="85"/>
        <v>0</v>
      </c>
      <c r="J287" s="10">
        <f t="shared" si="85"/>
        <v>0</v>
      </c>
      <c r="K287" s="10">
        <f t="shared" si="85"/>
        <v>0</v>
      </c>
      <c r="L287" s="10">
        <f t="shared" si="85"/>
        <v>0</v>
      </c>
      <c r="M287" s="10">
        <f t="shared" si="85"/>
        <v>0</v>
      </c>
      <c r="N287" s="10">
        <f t="shared" si="85"/>
        <v>0</v>
      </c>
      <c r="O287" s="10">
        <f t="shared" si="85"/>
        <v>0</v>
      </c>
      <c r="P287" s="10">
        <f t="shared" si="85"/>
        <v>0</v>
      </c>
      <c r="Q287" s="10">
        <f t="shared" si="85"/>
        <v>0</v>
      </c>
      <c r="R287" s="10">
        <f t="shared" si="85"/>
        <v>0</v>
      </c>
      <c r="S287" s="10">
        <f t="shared" si="85"/>
        <v>0</v>
      </c>
      <c r="T287" s="10">
        <f t="shared" si="85"/>
        <v>0</v>
      </c>
      <c r="U287" s="10">
        <f t="shared" si="85"/>
        <v>0</v>
      </c>
      <c r="V287" s="10">
        <f t="shared" si="85"/>
        <v>0</v>
      </c>
      <c r="W287" s="10">
        <f t="shared" si="85"/>
        <v>0</v>
      </c>
      <c r="X287" s="10">
        <f t="shared" si="85"/>
        <v>0</v>
      </c>
      <c r="Y287" s="10">
        <f t="shared" si="85"/>
        <v>0</v>
      </c>
      <c r="Z287" s="10">
        <f t="shared" si="85"/>
        <v>0</v>
      </c>
      <c r="AA287" s="10">
        <f t="shared" si="85"/>
        <v>0</v>
      </c>
      <c r="AB287" s="10">
        <f t="shared" si="85"/>
        <v>0</v>
      </c>
      <c r="AC287" s="10">
        <f t="shared" si="85"/>
        <v>0</v>
      </c>
      <c r="AD287" s="10">
        <f t="shared" si="85"/>
        <v>0</v>
      </c>
      <c r="AE287" s="10">
        <f t="shared" si="85"/>
        <v>0</v>
      </c>
      <c r="AF287" s="10">
        <f t="shared" si="85"/>
        <v>0</v>
      </c>
      <c r="AG287" s="10">
        <f t="shared" si="85"/>
        <v>0</v>
      </c>
      <c r="AH287" s="10">
        <f t="shared" si="85"/>
        <v>0</v>
      </c>
      <c r="AI287" s="27">
        <f t="shared" si="85"/>
        <v>0</v>
      </c>
      <c r="AJ287" s="27">
        <f t="shared" si="85"/>
        <v>0</v>
      </c>
      <c r="AK287" s="27">
        <f t="shared" si="85"/>
        <v>0</v>
      </c>
    </row>
    <row r="288" spans="1:37" hidden="1" x14ac:dyDescent="0.4">
      <c r="A288" s="14" t="s">
        <v>26</v>
      </c>
      <c r="B288" s="14"/>
      <c r="C288" s="14"/>
      <c r="D288" s="14"/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</row>
    <row r="289" spans="1:37" hidden="1" x14ac:dyDescent="0.4">
      <c r="A289" s="16" t="s">
        <v>27</v>
      </c>
      <c r="D289" s="10"/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 t="e">
        <f t="shared" ref="T289" si="86">(T287-S287)/S287</f>
        <v>#DIV/0!</v>
      </c>
      <c r="U289" s="17" t="e">
        <f t="shared" ref="U289" si="87">(U287-T287)/T287</f>
        <v>#DIV/0!</v>
      </c>
      <c r="V289" s="17" t="e">
        <f t="shared" ref="V289" si="88">(V287-U287)/U287</f>
        <v>#DIV/0!</v>
      </c>
      <c r="W289" s="17" t="e">
        <f t="shared" ref="W289" si="89">(W287-V287)/V287</f>
        <v>#DIV/0!</v>
      </c>
      <c r="X289" s="17" t="e">
        <f t="shared" ref="X289" si="90">(X287-W287)/W287</f>
        <v>#DIV/0!</v>
      </c>
      <c r="Y289" s="17" t="e">
        <f t="shared" ref="Y289" si="91">(Y287-X287)/X287</f>
        <v>#DIV/0!</v>
      </c>
      <c r="Z289" s="17" t="e">
        <f t="shared" ref="Z289" si="92">(Z287-Y287)/Y287</f>
        <v>#DIV/0!</v>
      </c>
      <c r="AA289" s="17" t="e">
        <f t="shared" ref="AA289" si="93">(AA287-Z287)/Z287</f>
        <v>#DIV/0!</v>
      </c>
      <c r="AB289" s="17" t="e">
        <f t="shared" ref="AB289" si="94">(AB287-AA287)/AA287</f>
        <v>#DIV/0!</v>
      </c>
      <c r="AC289" s="17" t="e">
        <f t="shared" ref="AC289" si="95">(AC287-AB287)/AB287</f>
        <v>#DIV/0!</v>
      </c>
      <c r="AD289" s="17" t="e">
        <f t="shared" ref="AD289" si="96">(AD287-AC287)/AC287</f>
        <v>#DIV/0!</v>
      </c>
      <c r="AE289" s="17" t="e">
        <f t="shared" ref="AE289" si="97">(AE287-AD287)/AD287</f>
        <v>#DIV/0!</v>
      </c>
      <c r="AF289" s="17" t="e">
        <f t="shared" ref="AF289" si="98">(AF287-AE287)/AE287</f>
        <v>#DIV/0!</v>
      </c>
      <c r="AG289" s="17" t="e">
        <f t="shared" ref="AG289" si="99">(AG287-AF287)/AF287</f>
        <v>#DIV/0!</v>
      </c>
      <c r="AH289" s="22" t="e">
        <f t="shared" ref="AH289" si="100">(AH287-AG287)/AG287</f>
        <v>#DIV/0!</v>
      </c>
      <c r="AI289" s="23" t="e">
        <f t="shared" ref="AI289" si="101">(AI287-AH287)/AH287</f>
        <v>#DIV/0!</v>
      </c>
      <c r="AJ289" s="23" t="e">
        <f t="shared" ref="AJ289:AK289" si="102">(AJ287-AI287)/AI287</f>
        <v>#DIV/0!</v>
      </c>
      <c r="AK289" s="23" t="e">
        <f t="shared" si="102"/>
        <v>#DIV/0!</v>
      </c>
    </row>
    <row r="290" spans="1:37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7" hidden="1" x14ac:dyDescent="0.4">
      <c r="A291" s="2" t="s">
        <v>185</v>
      </c>
      <c r="B291" s="2" t="s">
        <v>186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 hidden="1" x14ac:dyDescent="0.4">
      <c r="A292" s="2" t="s">
        <v>185</v>
      </c>
      <c r="B292" s="2" t="s">
        <v>186</v>
      </c>
      <c r="C292" s="26"/>
    </row>
    <row r="293" spans="1:37" x14ac:dyDescent="0.4">
      <c r="C293" s="26"/>
    </row>
    <row r="294" spans="1:37" x14ac:dyDescent="0.4">
      <c r="C294" s="26"/>
    </row>
    <row r="295" spans="1:37" x14ac:dyDescent="0.4">
      <c r="A295" s="9" t="s">
        <v>187</v>
      </c>
    </row>
    <row r="296" spans="1:37" x14ac:dyDescent="0.4">
      <c r="A296" s="2" t="s">
        <v>67</v>
      </c>
    </row>
    <row r="297" spans="1:37" x14ac:dyDescent="0.4">
      <c r="A297" s="33" t="s">
        <v>188</v>
      </c>
      <c r="B297" s="6"/>
      <c r="C297" s="6"/>
    </row>
    <row r="298" spans="1:37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7" hidden="1" x14ac:dyDescent="0.4">
      <c r="A299" s="2" t="s">
        <v>36</v>
      </c>
      <c r="D299" s="10">
        <f t="shared" ref="D299:AI299" si="103">D304</f>
        <v>4.7904440849136105E-4</v>
      </c>
      <c r="E299" s="10">
        <f t="shared" si="103"/>
        <v>7.3167479306889482E-4</v>
      </c>
      <c r="F299" s="10">
        <f t="shared" si="103"/>
        <v>1.382317198631788E-4</v>
      </c>
      <c r="G299" s="10">
        <f t="shared" si="103"/>
        <v>6.6732554416707013E-5</v>
      </c>
      <c r="H299" s="10">
        <f t="shared" si="103"/>
        <v>1.048654426548253E-4</v>
      </c>
      <c r="I299" s="10">
        <f t="shared" si="103"/>
        <v>9.5332220595295734E-5</v>
      </c>
      <c r="J299" s="10">
        <f t="shared" si="103"/>
        <v>1.3346510883341403E-4</v>
      </c>
      <c r="K299" s="10">
        <f t="shared" si="103"/>
        <v>1.5253155295247316E-4</v>
      </c>
      <c r="L299" s="10">
        <f t="shared" si="103"/>
        <v>2.3594724597335694E-4</v>
      </c>
      <c r="M299" s="10">
        <f t="shared" si="103"/>
        <v>2.0973088530965061E-4</v>
      </c>
      <c r="N299" s="10">
        <f t="shared" si="103"/>
        <v>1.6087312225456153E-4</v>
      </c>
      <c r="O299" s="10">
        <f t="shared" si="103"/>
        <v>1.2023014750000001E-4</v>
      </c>
      <c r="P299" s="10">
        <f t="shared" si="103"/>
        <v>1.9281618189999998E-4</v>
      </c>
      <c r="Q299" s="10">
        <f t="shared" si="103"/>
        <v>3.4620696575000004E-4</v>
      </c>
      <c r="R299" s="10">
        <f t="shared" si="103"/>
        <v>4.3739147600000002E-4</v>
      </c>
      <c r="S299" s="10">
        <f t="shared" si="103"/>
        <v>4.9687339565000006E-4</v>
      </c>
      <c r="T299" s="10">
        <f t="shared" si="103"/>
        <v>4.1601057935000002E-4</v>
      </c>
      <c r="U299" s="10">
        <f t="shared" si="103"/>
        <v>6.2731240046999992E-4</v>
      </c>
      <c r="V299" s="10">
        <f t="shared" si="103"/>
        <v>6.1375084153000002E-4</v>
      </c>
      <c r="W299" s="10">
        <f t="shared" si="103"/>
        <v>3.34735464E-4</v>
      </c>
      <c r="X299" s="10">
        <f t="shared" si="103"/>
        <v>3.5791911010000003E-4</v>
      </c>
      <c r="Y299" s="10">
        <f t="shared" si="103"/>
        <v>3.2444115000000002E-4</v>
      </c>
      <c r="Z299" s="10">
        <f t="shared" si="103"/>
        <v>3.4216435000000001E-4</v>
      </c>
      <c r="AA299" s="10">
        <f t="shared" si="103"/>
        <v>3.4134030598274997E-4</v>
      </c>
      <c r="AB299" s="10">
        <f t="shared" si="103"/>
        <v>3.5417155200000004E-4</v>
      </c>
      <c r="AC299" s="10">
        <f t="shared" si="103"/>
        <v>3.1833423839999997E-4</v>
      </c>
      <c r="AD299" s="10">
        <f t="shared" si="103"/>
        <v>2.8335839999999997E-4</v>
      </c>
      <c r="AE299" s="10">
        <f t="shared" si="103"/>
        <v>3.022368E-4</v>
      </c>
      <c r="AF299" s="10">
        <f t="shared" si="103"/>
        <v>2.8545600000000001E-4</v>
      </c>
      <c r="AG299" s="10">
        <f t="shared" si="103"/>
        <v>3.1582559999999998E-4</v>
      </c>
      <c r="AH299" s="10">
        <f t="shared" si="103"/>
        <v>4.2809280000000004E-4</v>
      </c>
      <c r="AI299" s="10">
        <f t="shared" si="103"/>
        <v>4.6594080000000003E-4</v>
      </c>
    </row>
    <row r="300" spans="1:37" hidden="1" x14ac:dyDescent="0.4">
      <c r="A300" s="14" t="s">
        <v>26</v>
      </c>
      <c r="B300" s="14"/>
      <c r="C300" s="14"/>
      <c r="D300" s="14"/>
      <c r="E300" s="15">
        <f t="shared" ref="E300:AI300" si="104">(E299-$D299)/$D299</f>
        <v>0.52736318407960214</v>
      </c>
      <c r="F300" s="15">
        <f t="shared" si="104"/>
        <v>-0.71144278606965183</v>
      </c>
      <c r="G300" s="15">
        <f t="shared" si="104"/>
        <v>-0.8606965174129354</v>
      </c>
      <c r="H300" s="15">
        <f t="shared" si="104"/>
        <v>-0.78109452736318408</v>
      </c>
      <c r="I300" s="15">
        <f t="shared" si="104"/>
        <v>-0.80099502487562191</v>
      </c>
      <c r="J300" s="15">
        <f t="shared" si="104"/>
        <v>-0.72139303482587069</v>
      </c>
      <c r="K300" s="15">
        <f t="shared" si="104"/>
        <v>-0.68159203980099503</v>
      </c>
      <c r="L300" s="15">
        <f t="shared" si="104"/>
        <v>-0.5074626865671642</v>
      </c>
      <c r="M300" s="15">
        <f t="shared" si="104"/>
        <v>-0.56218905472636815</v>
      </c>
      <c r="N300" s="15">
        <f t="shared" si="104"/>
        <v>-0.66417910447761197</v>
      </c>
      <c r="O300" s="15">
        <f t="shared" si="104"/>
        <v>-0.74902087286930896</v>
      </c>
      <c r="P300" s="15">
        <f t="shared" si="104"/>
        <v>-0.59749831438962053</v>
      </c>
      <c r="Q300" s="15">
        <f t="shared" si="104"/>
        <v>-0.27729671902382003</v>
      </c>
      <c r="R300" s="15">
        <f t="shared" si="104"/>
        <v>-8.6950044198485163E-2</v>
      </c>
      <c r="S300" s="20">
        <f t="shared" si="104"/>
        <v>3.7217817059565034E-2</v>
      </c>
      <c r="T300" s="15">
        <f t="shared" si="104"/>
        <v>-0.13158243374527931</v>
      </c>
      <c r="U300" s="15">
        <f t="shared" si="104"/>
        <v>0.30950782297109874</v>
      </c>
      <c r="V300" s="15">
        <f t="shared" si="104"/>
        <v>0.28119821597096928</v>
      </c>
      <c r="W300" s="15">
        <f t="shared" si="104"/>
        <v>-0.30124335433916971</v>
      </c>
      <c r="X300" s="15">
        <f t="shared" si="104"/>
        <v>-0.25284774489450151</v>
      </c>
      <c r="Y300" s="15">
        <f t="shared" si="104"/>
        <v>-0.32273262301139893</v>
      </c>
      <c r="Z300" s="15">
        <f t="shared" si="104"/>
        <v>-0.28573563549657732</v>
      </c>
      <c r="AA300" s="15">
        <f t="shared" si="104"/>
        <v>-0.28745581843294682</v>
      </c>
      <c r="AB300" s="15">
        <f t="shared" si="104"/>
        <v>-0.26067073172739669</v>
      </c>
      <c r="AC300" s="15">
        <f t="shared" si="104"/>
        <v>-0.33548073465147077</v>
      </c>
      <c r="AD300" s="15">
        <f t="shared" si="104"/>
        <v>-0.40849241745171111</v>
      </c>
      <c r="AE300" s="15">
        <f t="shared" si="104"/>
        <v>-0.36908396248309316</v>
      </c>
      <c r="AF300" s="15">
        <f t="shared" si="104"/>
        <v>-0.40411370023297571</v>
      </c>
      <c r="AG300" s="15">
        <f t="shared" si="104"/>
        <v>-0.34071749006606872</v>
      </c>
      <c r="AH300" s="15">
        <f t="shared" si="104"/>
        <v>-0.10636092935897373</v>
      </c>
      <c r="AI300" s="21">
        <f t="shared" si="104"/>
        <v>-2.7353640412227719E-2</v>
      </c>
    </row>
    <row r="301" spans="1:37" hidden="1" x14ac:dyDescent="0.4">
      <c r="A301" s="16" t="s">
        <v>27</v>
      </c>
      <c r="D301" s="10"/>
      <c r="E301" s="17">
        <f t="shared" ref="E301:AI301" si="105">(E299-D299)/D299</f>
        <v>0.52736318407960214</v>
      </c>
      <c r="F301" s="17">
        <f t="shared" si="105"/>
        <v>-0.81107491856677527</v>
      </c>
      <c r="G301" s="17">
        <f t="shared" si="105"/>
        <v>-0.51724137931034475</v>
      </c>
      <c r="H301" s="17">
        <f t="shared" si="105"/>
        <v>0.5714285714285714</v>
      </c>
      <c r="I301" s="17">
        <f t="shared" si="105"/>
        <v>-9.090909090909087E-2</v>
      </c>
      <c r="J301" s="17">
        <f t="shared" si="105"/>
        <v>0.39999999999999997</v>
      </c>
      <c r="K301" s="17">
        <f t="shared" si="105"/>
        <v>0.14285714285714279</v>
      </c>
      <c r="L301" s="17">
        <f t="shared" si="105"/>
        <v>0.54687500000000011</v>
      </c>
      <c r="M301" s="17">
        <f t="shared" si="105"/>
        <v>-0.11111111111111113</v>
      </c>
      <c r="N301" s="17">
        <f t="shared" si="105"/>
        <v>-0.23295454545454555</v>
      </c>
      <c r="O301" s="17">
        <f t="shared" si="105"/>
        <v>-0.25263993254416423</v>
      </c>
      <c r="P301" s="17">
        <f t="shared" si="105"/>
        <v>0.60372573692467568</v>
      </c>
      <c r="Q301" s="17">
        <f t="shared" si="105"/>
        <v>0.79552858239643465</v>
      </c>
      <c r="R301" s="17">
        <f t="shared" si="105"/>
        <v>0.26338150086744744</v>
      </c>
      <c r="S301" s="17">
        <f t="shared" si="105"/>
        <v>0.13599240706282087</v>
      </c>
      <c r="T301" s="17">
        <f t="shared" si="105"/>
        <v>-0.16274330042206606</v>
      </c>
      <c r="U301" s="17">
        <f t="shared" si="105"/>
        <v>0.50792415291493453</v>
      </c>
      <c r="V301" s="17">
        <f t="shared" si="105"/>
        <v>-2.1618509262433208E-2</v>
      </c>
      <c r="W301" s="17">
        <f t="shared" si="105"/>
        <v>-0.4546069164393346</v>
      </c>
      <c r="X301" s="17">
        <f t="shared" si="105"/>
        <v>6.9259605250550998E-2</v>
      </c>
      <c r="Y301" s="17">
        <f t="shared" si="105"/>
        <v>-9.3534989206490005E-2</v>
      </c>
      <c r="Z301" s="17">
        <f t="shared" si="105"/>
        <v>5.4626856056945894E-2</v>
      </c>
      <c r="AA301" s="17">
        <f t="shared" si="105"/>
        <v>-2.4083280951099689E-3</v>
      </c>
      <c r="AB301" s="17">
        <f t="shared" si="105"/>
        <v>3.7590773173732703E-2</v>
      </c>
      <c r="AC301" s="17">
        <f t="shared" si="105"/>
        <v>-0.10118631323613497</v>
      </c>
      <c r="AD301" s="17">
        <f t="shared" si="105"/>
        <v>-0.10987143128491078</v>
      </c>
      <c r="AE301" s="17">
        <f t="shared" si="105"/>
        <v>6.6623752816221557E-2</v>
      </c>
      <c r="AF301" s="17">
        <f t="shared" si="105"/>
        <v>-5.5522027761013837E-2</v>
      </c>
      <c r="AG301" s="17">
        <f t="shared" si="105"/>
        <v>0.10638977635782736</v>
      </c>
      <c r="AH301" s="22">
        <f t="shared" si="105"/>
        <v>0.35547213398787197</v>
      </c>
      <c r="AI301" s="23">
        <f t="shared" si="105"/>
        <v>8.841073711120577E-2</v>
      </c>
    </row>
    <row r="302" spans="1:37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7" hidden="1" x14ac:dyDescent="0.4">
      <c r="A303" s="2" t="s">
        <v>190</v>
      </c>
      <c r="B303" s="2" t="s">
        <v>191</v>
      </c>
      <c r="AI303" s="28"/>
    </row>
    <row r="304" spans="1:37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194</v>
      </c>
    </row>
    <row r="308" spans="1:38" x14ac:dyDescent="0.4">
      <c r="A308" s="2" t="s">
        <v>67</v>
      </c>
    </row>
    <row r="309" spans="1:38" x14ac:dyDescent="0.4">
      <c r="A309" s="6" t="s">
        <v>195</v>
      </c>
      <c r="B309" s="6"/>
      <c r="C309" s="6"/>
    </row>
    <row r="310" spans="1:38" x14ac:dyDescent="0.4">
      <c r="A310" s="6" t="s">
        <v>196</v>
      </c>
      <c r="B310" s="6"/>
      <c r="C310" s="6"/>
    </row>
    <row r="311" spans="1:38" x14ac:dyDescent="0.4">
      <c r="A311" s="6" t="s">
        <v>197</v>
      </c>
      <c r="B311" s="6"/>
      <c r="C311" s="6"/>
    </row>
    <row r="312" spans="1:38" x14ac:dyDescent="0.4">
      <c r="A312" s="6" t="s">
        <v>198</v>
      </c>
      <c r="B312" s="6"/>
      <c r="C312" s="6"/>
    </row>
    <row r="313" spans="1:38" x14ac:dyDescent="0.4">
      <c r="A313" s="6" t="s">
        <v>199</v>
      </c>
      <c r="B313" s="6"/>
      <c r="C313" s="6"/>
    </row>
    <row r="314" spans="1:38" x14ac:dyDescent="0.4">
      <c r="A314" s="6" t="s">
        <v>200</v>
      </c>
      <c r="B314" s="6"/>
      <c r="C314" s="6"/>
    </row>
    <row r="315" spans="1:38" x14ac:dyDescent="0.4">
      <c r="A315" s="6" t="s">
        <v>201</v>
      </c>
      <c r="B315" s="6"/>
      <c r="C315" s="6"/>
    </row>
    <row r="316" spans="1:38" hidden="1" x14ac:dyDescent="0.4">
      <c r="A316" s="2" t="s">
        <v>36</v>
      </c>
      <c r="D316" s="10">
        <f>D326</f>
        <v>0</v>
      </c>
      <c r="E316" s="10">
        <f t="shared" ref="E316:R316" si="106">E326</f>
        <v>0</v>
      </c>
      <c r="F316" s="10">
        <f t="shared" si="106"/>
        <v>0</v>
      </c>
      <c r="G316" s="10">
        <f t="shared" si="106"/>
        <v>0</v>
      </c>
      <c r="H316" s="10">
        <f t="shared" si="106"/>
        <v>0</v>
      </c>
      <c r="I316" s="10">
        <f t="shared" si="106"/>
        <v>0</v>
      </c>
      <c r="J316" s="10">
        <f t="shared" si="106"/>
        <v>0</v>
      </c>
      <c r="K316" s="10">
        <f t="shared" si="106"/>
        <v>0</v>
      </c>
      <c r="L316" s="10">
        <f t="shared" si="106"/>
        <v>0</v>
      </c>
      <c r="M316" s="10">
        <f t="shared" si="106"/>
        <v>0</v>
      </c>
      <c r="N316" s="10">
        <f t="shared" si="106"/>
        <v>0</v>
      </c>
      <c r="O316" s="10">
        <f t="shared" si="106"/>
        <v>0</v>
      </c>
      <c r="P316" s="10">
        <f t="shared" si="106"/>
        <v>0</v>
      </c>
      <c r="Q316" s="10">
        <f t="shared" si="106"/>
        <v>0</v>
      </c>
      <c r="R316" s="10">
        <f t="shared" si="106"/>
        <v>0</v>
      </c>
      <c r="S316" s="10">
        <f>S326</f>
        <v>0</v>
      </c>
      <c r="T316" s="10">
        <f t="shared" ref="T316:AL316" si="107">T326</f>
        <v>0</v>
      </c>
      <c r="U316" s="10">
        <f t="shared" si="107"/>
        <v>0</v>
      </c>
      <c r="V316" s="10">
        <f t="shared" si="107"/>
        <v>0</v>
      </c>
      <c r="W316" s="10">
        <f t="shared" si="107"/>
        <v>0</v>
      </c>
      <c r="X316" s="10">
        <f t="shared" si="107"/>
        <v>0</v>
      </c>
      <c r="Y316" s="10">
        <f t="shared" si="107"/>
        <v>0</v>
      </c>
      <c r="Z316" s="10">
        <f t="shared" si="107"/>
        <v>0</v>
      </c>
      <c r="AA316" s="10">
        <f t="shared" si="107"/>
        <v>0</v>
      </c>
      <c r="AB316" s="10">
        <f t="shared" si="107"/>
        <v>0</v>
      </c>
      <c r="AC316" s="10">
        <f t="shared" si="107"/>
        <v>0</v>
      </c>
      <c r="AD316" s="10">
        <f t="shared" si="107"/>
        <v>0</v>
      </c>
      <c r="AE316" s="10">
        <f t="shared" si="107"/>
        <v>0</v>
      </c>
      <c r="AF316" s="10">
        <f t="shared" si="107"/>
        <v>0</v>
      </c>
      <c r="AG316" s="10">
        <f t="shared" si="107"/>
        <v>0</v>
      </c>
      <c r="AH316" s="10">
        <f t="shared" si="107"/>
        <v>0</v>
      </c>
      <c r="AI316" s="10">
        <f t="shared" si="107"/>
        <v>0</v>
      </c>
      <c r="AJ316" s="10">
        <f t="shared" si="107"/>
        <v>0</v>
      </c>
      <c r="AK316" s="10">
        <f t="shared" si="107"/>
        <v>0</v>
      </c>
      <c r="AL316" s="10">
        <f t="shared" si="107"/>
        <v>0</v>
      </c>
    </row>
    <row r="317" spans="1:38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L318" si="108">(T316-S316)/S316</f>
        <v>#DIV/0!</v>
      </c>
      <c r="U318" s="17" t="e">
        <f t="shared" si="108"/>
        <v>#DIV/0!</v>
      </c>
      <c r="V318" s="17" t="e">
        <f t="shared" si="108"/>
        <v>#DIV/0!</v>
      </c>
      <c r="W318" s="17" t="e">
        <f t="shared" si="108"/>
        <v>#DIV/0!</v>
      </c>
      <c r="X318" s="17" t="e">
        <f t="shared" si="108"/>
        <v>#DIV/0!</v>
      </c>
      <c r="Y318" s="17" t="e">
        <f t="shared" si="108"/>
        <v>#DIV/0!</v>
      </c>
      <c r="Z318" s="17" t="e">
        <f t="shared" si="108"/>
        <v>#DIV/0!</v>
      </c>
      <c r="AA318" s="17" t="e">
        <f t="shared" si="108"/>
        <v>#DIV/0!</v>
      </c>
      <c r="AB318" s="17" t="e">
        <f t="shared" si="108"/>
        <v>#DIV/0!</v>
      </c>
      <c r="AC318" s="17" t="e">
        <f t="shared" si="108"/>
        <v>#DIV/0!</v>
      </c>
      <c r="AD318" s="17" t="e">
        <f t="shared" si="108"/>
        <v>#DIV/0!</v>
      </c>
      <c r="AE318" s="17" t="e">
        <f t="shared" si="108"/>
        <v>#DIV/0!</v>
      </c>
      <c r="AF318" s="17" t="e">
        <f t="shared" si="108"/>
        <v>#DIV/0!</v>
      </c>
      <c r="AG318" s="17" t="e">
        <f t="shared" si="108"/>
        <v>#DIV/0!</v>
      </c>
      <c r="AH318" s="22" t="e">
        <f t="shared" si="108"/>
        <v>#DIV/0!</v>
      </c>
      <c r="AI318" s="23" t="e">
        <f t="shared" si="108"/>
        <v>#DIV/0!</v>
      </c>
      <c r="AJ318" s="23" t="e">
        <f t="shared" si="108"/>
        <v>#DIV/0!</v>
      </c>
      <c r="AK318" s="23" t="e">
        <f t="shared" si="108"/>
        <v>#DIV/0!</v>
      </c>
      <c r="AL318" s="23" t="e">
        <f t="shared" si="108"/>
        <v>#DIV/0!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8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8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8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8" hidden="1" x14ac:dyDescent="0.4">
      <c r="A325" s="2" t="s">
        <v>213</v>
      </c>
      <c r="B325" s="2" t="s">
        <v>214</v>
      </c>
    </row>
    <row r="326" spans="1:38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</row>
    <row r="329" spans="1:38" x14ac:dyDescent="0.4">
      <c r="A329" s="9" t="s">
        <v>217</v>
      </c>
    </row>
    <row r="330" spans="1:38" x14ac:dyDescent="0.4">
      <c r="A330" s="2" t="s">
        <v>67</v>
      </c>
    </row>
    <row r="331" spans="1:38" x14ac:dyDescent="0.4">
      <c r="A331" s="33" t="s">
        <v>218</v>
      </c>
      <c r="B331" s="33"/>
      <c r="C331" s="33"/>
    </row>
    <row r="332" spans="1:38" x14ac:dyDescent="0.4">
      <c r="A332" s="33" t="s">
        <v>219</v>
      </c>
      <c r="B332" s="33"/>
      <c r="C332" s="33"/>
    </row>
    <row r="333" spans="1:38" x14ac:dyDescent="0.4">
      <c r="A333" s="33" t="s">
        <v>220</v>
      </c>
      <c r="B333" s="33"/>
      <c r="C333" s="33"/>
    </row>
    <row r="334" spans="1:38" x14ac:dyDescent="0.4">
      <c r="A334" s="33" t="s">
        <v>221</v>
      </c>
      <c r="B334" s="33"/>
      <c r="C334" s="33"/>
    </row>
    <row r="335" spans="1:38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>
        <f t="shared" ref="D354:AI354" si="109">SUM(D357:D369)</f>
        <v>0</v>
      </c>
      <c r="E354" s="10">
        <f t="shared" si="109"/>
        <v>0</v>
      </c>
      <c r="F354" s="10">
        <f t="shared" si="109"/>
        <v>0</v>
      </c>
      <c r="G354" s="10">
        <f t="shared" si="109"/>
        <v>0</v>
      </c>
      <c r="H354" s="10">
        <f t="shared" si="109"/>
        <v>0</v>
      </c>
      <c r="I354" s="10">
        <f t="shared" si="109"/>
        <v>0</v>
      </c>
      <c r="J354" s="10">
        <f t="shared" si="109"/>
        <v>0</v>
      </c>
      <c r="K354" s="10">
        <f t="shared" si="109"/>
        <v>0</v>
      </c>
      <c r="L354" s="10">
        <f t="shared" si="109"/>
        <v>0</v>
      </c>
      <c r="M354" s="10">
        <f t="shared" si="109"/>
        <v>0</v>
      </c>
      <c r="N354" s="10">
        <f t="shared" si="109"/>
        <v>0</v>
      </c>
      <c r="O354" s="10">
        <f t="shared" si="109"/>
        <v>0</v>
      </c>
      <c r="P354" s="10">
        <f t="shared" si="109"/>
        <v>0</v>
      </c>
      <c r="Q354" s="10">
        <f t="shared" si="109"/>
        <v>0</v>
      </c>
      <c r="R354" s="10">
        <f t="shared" si="109"/>
        <v>0</v>
      </c>
      <c r="S354" s="10">
        <f t="shared" si="109"/>
        <v>0</v>
      </c>
      <c r="T354" s="10">
        <f t="shared" si="109"/>
        <v>0</v>
      </c>
      <c r="U354" s="10">
        <f t="shared" si="109"/>
        <v>0</v>
      </c>
      <c r="V354" s="10">
        <f t="shared" si="109"/>
        <v>0</v>
      </c>
      <c r="W354" s="10">
        <f t="shared" si="109"/>
        <v>0</v>
      </c>
      <c r="X354" s="10">
        <f t="shared" si="109"/>
        <v>0</v>
      </c>
      <c r="Y354" s="10">
        <f t="shared" si="109"/>
        <v>0</v>
      </c>
      <c r="Z354" s="10">
        <f t="shared" si="109"/>
        <v>0</v>
      </c>
      <c r="AA354" s="10">
        <f t="shared" si="109"/>
        <v>0</v>
      </c>
      <c r="AB354" s="10">
        <f t="shared" si="109"/>
        <v>0</v>
      </c>
      <c r="AC354" s="10">
        <f t="shared" si="109"/>
        <v>0</v>
      </c>
      <c r="AD354" s="10">
        <f t="shared" si="109"/>
        <v>0</v>
      </c>
      <c r="AE354" s="10">
        <f t="shared" si="109"/>
        <v>0</v>
      </c>
      <c r="AF354" s="10">
        <f t="shared" si="109"/>
        <v>0</v>
      </c>
      <c r="AG354" s="10">
        <f t="shared" si="109"/>
        <v>0</v>
      </c>
      <c r="AH354" s="10">
        <f t="shared" si="109"/>
        <v>0</v>
      </c>
      <c r="AI354" s="10">
        <f t="shared" si="109"/>
        <v>0</v>
      </c>
    </row>
    <row r="355" spans="1:35" hidden="1" x14ac:dyDescent="0.4">
      <c r="A355" s="16" t="s">
        <v>26</v>
      </c>
      <c r="B355" s="16"/>
      <c r="C355" s="16"/>
      <c r="D355" s="16"/>
      <c r="E355" s="17" t="e">
        <f t="shared" ref="E355:AI355" si="110">(E354-$D354)/$D354</f>
        <v>#DIV/0!</v>
      </c>
      <c r="F355" s="17" t="e">
        <f t="shared" si="110"/>
        <v>#DIV/0!</v>
      </c>
      <c r="G355" s="17" t="e">
        <f t="shared" si="110"/>
        <v>#DIV/0!</v>
      </c>
      <c r="H355" s="17" t="e">
        <f t="shared" si="110"/>
        <v>#DIV/0!</v>
      </c>
      <c r="I355" s="17" t="e">
        <f t="shared" si="110"/>
        <v>#DIV/0!</v>
      </c>
      <c r="J355" s="17" t="e">
        <f t="shared" si="110"/>
        <v>#DIV/0!</v>
      </c>
      <c r="K355" s="17" t="e">
        <f t="shared" si="110"/>
        <v>#DIV/0!</v>
      </c>
      <c r="L355" s="17" t="e">
        <f t="shared" si="110"/>
        <v>#DIV/0!</v>
      </c>
      <c r="M355" s="17" t="e">
        <f t="shared" si="110"/>
        <v>#DIV/0!</v>
      </c>
      <c r="N355" s="17" t="e">
        <f t="shared" si="110"/>
        <v>#DIV/0!</v>
      </c>
      <c r="O355" s="17" t="e">
        <f t="shared" si="110"/>
        <v>#DIV/0!</v>
      </c>
      <c r="P355" s="17" t="e">
        <f t="shared" si="110"/>
        <v>#DIV/0!</v>
      </c>
      <c r="Q355" s="17" t="e">
        <f t="shared" si="110"/>
        <v>#DIV/0!</v>
      </c>
      <c r="R355" s="17" t="e">
        <f t="shared" si="110"/>
        <v>#DIV/0!</v>
      </c>
      <c r="S355" s="37" t="e">
        <f t="shared" si="110"/>
        <v>#DIV/0!</v>
      </c>
      <c r="T355" s="17" t="e">
        <f t="shared" si="110"/>
        <v>#DIV/0!</v>
      </c>
      <c r="U355" s="17" t="e">
        <f t="shared" si="110"/>
        <v>#DIV/0!</v>
      </c>
      <c r="V355" s="17" t="e">
        <f t="shared" si="110"/>
        <v>#DIV/0!</v>
      </c>
      <c r="W355" s="17" t="e">
        <f t="shared" si="110"/>
        <v>#DIV/0!</v>
      </c>
      <c r="X355" s="17" t="e">
        <f t="shared" si="110"/>
        <v>#DIV/0!</v>
      </c>
      <c r="Y355" s="17" t="e">
        <f t="shared" si="110"/>
        <v>#DIV/0!</v>
      </c>
      <c r="Z355" s="17" t="e">
        <f t="shared" si="110"/>
        <v>#DIV/0!</v>
      </c>
      <c r="AA355" s="17" t="e">
        <f t="shared" si="110"/>
        <v>#DIV/0!</v>
      </c>
      <c r="AB355" s="17" t="e">
        <f t="shared" si="110"/>
        <v>#DIV/0!</v>
      </c>
      <c r="AC355" s="17" t="e">
        <f t="shared" si="110"/>
        <v>#DIV/0!</v>
      </c>
      <c r="AD355" s="17" t="e">
        <f t="shared" si="110"/>
        <v>#DIV/0!</v>
      </c>
      <c r="AE355" s="17" t="e">
        <f t="shared" si="110"/>
        <v>#DIV/0!</v>
      </c>
      <c r="AF355" s="17" t="e">
        <f t="shared" si="110"/>
        <v>#DIV/0!</v>
      </c>
      <c r="AG355" s="17" t="e">
        <f t="shared" si="110"/>
        <v>#DIV/0!</v>
      </c>
      <c r="AH355" s="17" t="e">
        <f t="shared" si="110"/>
        <v>#DIV/0!</v>
      </c>
      <c r="AI355" s="23" t="e">
        <f t="shared" si="110"/>
        <v>#DIV/0!</v>
      </c>
    </row>
    <row r="356" spans="1:35" hidden="1" x14ac:dyDescent="0.4">
      <c r="A356" s="16" t="s">
        <v>27</v>
      </c>
      <c r="D356" s="10"/>
      <c r="E356" s="17" t="e">
        <f t="shared" ref="E356:AI356" si="111">(E354-D354)/D354</f>
        <v>#DIV/0!</v>
      </c>
      <c r="F356" s="17" t="e">
        <f t="shared" si="111"/>
        <v>#DIV/0!</v>
      </c>
      <c r="G356" s="17" t="e">
        <f t="shared" si="111"/>
        <v>#DIV/0!</v>
      </c>
      <c r="H356" s="17" t="e">
        <f t="shared" si="111"/>
        <v>#DIV/0!</v>
      </c>
      <c r="I356" s="17" t="e">
        <f t="shared" si="111"/>
        <v>#DIV/0!</v>
      </c>
      <c r="J356" s="17" t="e">
        <f t="shared" si="111"/>
        <v>#DIV/0!</v>
      </c>
      <c r="K356" s="17" t="e">
        <f t="shared" si="111"/>
        <v>#DIV/0!</v>
      </c>
      <c r="L356" s="17" t="e">
        <f t="shared" si="111"/>
        <v>#DIV/0!</v>
      </c>
      <c r="M356" s="17" t="e">
        <f t="shared" si="111"/>
        <v>#DIV/0!</v>
      </c>
      <c r="N356" s="17" t="e">
        <f t="shared" si="111"/>
        <v>#DIV/0!</v>
      </c>
      <c r="O356" s="17" t="e">
        <f t="shared" si="111"/>
        <v>#DIV/0!</v>
      </c>
      <c r="P356" s="17" t="e">
        <f t="shared" si="111"/>
        <v>#DIV/0!</v>
      </c>
      <c r="Q356" s="17" t="e">
        <f t="shared" si="111"/>
        <v>#DIV/0!</v>
      </c>
      <c r="R356" s="17" t="e">
        <f t="shared" si="111"/>
        <v>#DIV/0!</v>
      </c>
      <c r="S356" s="17" t="e">
        <f t="shared" si="111"/>
        <v>#DIV/0!</v>
      </c>
      <c r="T356" s="17" t="e">
        <f t="shared" si="111"/>
        <v>#DIV/0!</v>
      </c>
      <c r="U356" s="17" t="e">
        <f t="shared" si="111"/>
        <v>#DIV/0!</v>
      </c>
      <c r="V356" s="17" t="e">
        <f t="shared" si="111"/>
        <v>#DIV/0!</v>
      </c>
      <c r="W356" s="17" t="e">
        <f t="shared" si="111"/>
        <v>#DIV/0!</v>
      </c>
      <c r="X356" s="17" t="e">
        <f t="shared" si="111"/>
        <v>#DIV/0!</v>
      </c>
      <c r="Y356" s="17" t="e">
        <f t="shared" si="111"/>
        <v>#DIV/0!</v>
      </c>
      <c r="Z356" s="17" t="e">
        <f t="shared" si="111"/>
        <v>#DIV/0!</v>
      </c>
      <c r="AA356" s="17" t="e">
        <f t="shared" si="111"/>
        <v>#DIV/0!</v>
      </c>
      <c r="AB356" s="17" t="e">
        <f t="shared" si="111"/>
        <v>#DIV/0!</v>
      </c>
      <c r="AC356" s="17" t="e">
        <f t="shared" si="111"/>
        <v>#DIV/0!</v>
      </c>
      <c r="AD356" s="17" t="e">
        <f t="shared" si="111"/>
        <v>#DIV/0!</v>
      </c>
      <c r="AE356" s="17" t="e">
        <f t="shared" si="111"/>
        <v>#DIV/0!</v>
      </c>
      <c r="AF356" s="17" t="e">
        <f t="shared" si="111"/>
        <v>#DIV/0!</v>
      </c>
      <c r="AG356" s="17" t="e">
        <f t="shared" si="111"/>
        <v>#DIV/0!</v>
      </c>
      <c r="AH356" s="22" t="e">
        <f t="shared" si="111"/>
        <v>#DIV/0!</v>
      </c>
      <c r="AI356" s="23" t="e">
        <f t="shared" si="111"/>
        <v>#DIV/0!</v>
      </c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5"/>
    </row>
    <row r="372" spans="1:38" x14ac:dyDescent="0.4">
      <c r="A372" s="9" t="s">
        <v>261</v>
      </c>
    </row>
    <row r="373" spans="1:38" x14ac:dyDescent="0.4">
      <c r="A373" s="2" t="s">
        <v>67</v>
      </c>
    </row>
    <row r="374" spans="1:38" x14ac:dyDescent="0.4">
      <c r="A374" s="4" t="s">
        <v>262</v>
      </c>
      <c r="B374" s="4"/>
      <c r="C374" s="4"/>
    </row>
    <row r="375" spans="1:38" x14ac:dyDescent="0.4">
      <c r="A375" s="33" t="s">
        <v>303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33" t="s">
        <v>263</v>
      </c>
      <c r="B376" s="6"/>
      <c r="C376" s="6"/>
    </row>
    <row r="377" spans="1:38" x14ac:dyDescent="0.4">
      <c r="A377" s="2" t="s">
        <v>36</v>
      </c>
      <c r="D377" s="10">
        <f t="shared" ref="D377:AL377" si="112">D382+D387+D389</f>
        <v>0.29831829374999996</v>
      </c>
      <c r="E377" s="10">
        <f t="shared" si="112"/>
        <v>0.28953516774999999</v>
      </c>
      <c r="F377" s="10">
        <f t="shared" si="112"/>
        <v>0.28068104888000001</v>
      </c>
      <c r="G377" s="10">
        <f t="shared" si="112"/>
        <v>0.27138728119</v>
      </c>
      <c r="H377" s="10">
        <f t="shared" si="112"/>
        <v>0.26276004984000001</v>
      </c>
      <c r="I377" s="10">
        <f t="shared" si="112"/>
        <v>0.25407608252050001</v>
      </c>
      <c r="J377" s="10">
        <f t="shared" si="112"/>
        <v>0.26074552545400004</v>
      </c>
      <c r="K377" s="10">
        <f t="shared" si="112"/>
        <v>0.272473020555</v>
      </c>
      <c r="L377" s="10">
        <f t="shared" si="112"/>
        <v>0.26652912014800001</v>
      </c>
      <c r="M377" s="10">
        <f t="shared" si="112"/>
        <v>0.24678353543399997</v>
      </c>
      <c r="N377" s="10">
        <f t="shared" si="112"/>
        <v>0.226859058</v>
      </c>
      <c r="O377" s="10">
        <f t="shared" si="112"/>
        <v>0.21396560000000001</v>
      </c>
      <c r="P377" s="10">
        <f t="shared" si="112"/>
        <v>0.21128691199999999</v>
      </c>
      <c r="Q377" s="10">
        <f t="shared" si="112"/>
        <v>0.1992331</v>
      </c>
      <c r="R377" s="10">
        <f t="shared" si="112"/>
        <v>0.207695306</v>
      </c>
      <c r="S377" s="10">
        <f t="shared" si="112"/>
        <v>0.25393206800000001</v>
      </c>
      <c r="T377" s="10">
        <f t="shared" si="112"/>
        <v>0.25388407200000002</v>
      </c>
      <c r="U377" s="10">
        <f t="shared" si="112"/>
        <v>0.24942115400000001</v>
      </c>
      <c r="V377" s="10">
        <f t="shared" si="112"/>
        <v>0.25205127799999999</v>
      </c>
      <c r="W377" s="10">
        <f t="shared" si="112"/>
        <v>0.28002797600000001</v>
      </c>
      <c r="X377" s="10">
        <f t="shared" si="112"/>
        <v>0.28928595000000001</v>
      </c>
      <c r="Y377" s="10">
        <f t="shared" si="112"/>
        <v>0.29942219411591997</v>
      </c>
      <c r="Z377" s="10">
        <f t="shared" si="112"/>
        <v>0.31303232737462</v>
      </c>
      <c r="AA377" s="10">
        <f t="shared" si="112"/>
        <v>0.31652481804598998</v>
      </c>
      <c r="AB377" s="10">
        <f t="shared" si="112"/>
        <v>0.32576646267581999</v>
      </c>
      <c r="AC377" s="10">
        <f t="shared" si="112"/>
        <v>0.29983797338293</v>
      </c>
      <c r="AD377" s="10">
        <f t="shared" si="112"/>
        <v>0.29868166768239002</v>
      </c>
      <c r="AE377" s="10">
        <f t="shared" si="112"/>
        <v>0.29224040563023002</v>
      </c>
      <c r="AF377" s="10">
        <f t="shared" si="112"/>
        <v>0.28907820767466003</v>
      </c>
      <c r="AG377" s="10">
        <f t="shared" si="112"/>
        <v>0.30875742073533002</v>
      </c>
      <c r="AH377" s="10">
        <f t="shared" si="112"/>
        <v>0.31475635511458999</v>
      </c>
      <c r="AI377" s="10">
        <f t="shared" si="112"/>
        <v>0.31775667477225</v>
      </c>
      <c r="AJ377" s="10">
        <f t="shared" si="112"/>
        <v>0.31504319790246998</v>
      </c>
      <c r="AK377" s="10">
        <f t="shared" si="112"/>
        <v>0.31601405465459997</v>
      </c>
      <c r="AL377" s="10">
        <f t="shared" si="112"/>
        <v>0.32243160452190001</v>
      </c>
    </row>
    <row r="378" spans="1:38" x14ac:dyDescent="0.4">
      <c r="A378" s="14" t="s">
        <v>26</v>
      </c>
      <c r="B378" s="14"/>
      <c r="C378" s="14"/>
      <c r="D378" s="14"/>
      <c r="E378" s="15">
        <f t="shared" ref="E378:AL378" si="113">(E377-$D377)/$D377</f>
        <v>-2.9442130047044678E-2</v>
      </c>
      <c r="F378" s="15">
        <f t="shared" si="113"/>
        <v>-5.9122237018359051E-2</v>
      </c>
      <c r="G378" s="15">
        <f t="shared" si="113"/>
        <v>-9.0276101480283324E-2</v>
      </c>
      <c r="H378" s="15">
        <f t="shared" si="113"/>
        <v>-0.11919565328366644</v>
      </c>
      <c r="I378" s="15">
        <f t="shared" si="113"/>
        <v>-0.14830539110878765</v>
      </c>
      <c r="J378" s="15">
        <f t="shared" si="113"/>
        <v>-0.12594858942002088</v>
      </c>
      <c r="K378" s="15">
        <f t="shared" si="113"/>
        <v>-8.6636568177274123E-2</v>
      </c>
      <c r="L378" s="15">
        <f t="shared" si="113"/>
        <v>-0.10656126113620197</v>
      </c>
      <c r="M378" s="15">
        <f t="shared" si="113"/>
        <v>-0.17275091536688569</v>
      </c>
      <c r="N378" s="15">
        <f t="shared" si="113"/>
        <v>-0.23954024023040649</v>
      </c>
      <c r="O378" s="15">
        <f t="shared" si="113"/>
        <v>-0.2827607140334818</v>
      </c>
      <c r="P378" s="15">
        <f t="shared" si="113"/>
        <v>-0.29174000915590842</v>
      </c>
      <c r="Q378" s="15">
        <f t="shared" si="113"/>
        <v>-0.33214588520352845</v>
      </c>
      <c r="R378" s="15">
        <f t="shared" si="113"/>
        <v>-0.30377951888510352</v>
      </c>
      <c r="S378" s="20">
        <f t="shared" si="113"/>
        <v>-0.14878814568172943</v>
      </c>
      <c r="T378" s="15">
        <f t="shared" si="113"/>
        <v>-0.14894903423937256</v>
      </c>
      <c r="U378" s="15">
        <f t="shared" si="113"/>
        <v>-0.16390929009193544</v>
      </c>
      <c r="V378" s="15">
        <f t="shared" si="113"/>
        <v>-0.15509278753375136</v>
      </c>
      <c r="W378" s="15">
        <f t="shared" si="113"/>
        <v>-6.1311418485544868E-2</v>
      </c>
      <c r="X378" s="15">
        <f t="shared" si="113"/>
        <v>-3.0277538921462642E-2</v>
      </c>
      <c r="Y378" s="15">
        <f t="shared" si="113"/>
        <v>3.7004112354072074E-3</v>
      </c>
      <c r="Z378" s="15">
        <f t="shared" si="113"/>
        <v>4.9323269584502442E-2</v>
      </c>
      <c r="AA378" s="15">
        <f t="shared" si="113"/>
        <v>6.1030532412630539E-2</v>
      </c>
      <c r="AB378" s="15">
        <f t="shared" si="113"/>
        <v>9.2009673898250599E-2</v>
      </c>
      <c r="AC378" s="15">
        <f t="shared" si="113"/>
        <v>5.0941550175383366E-3</v>
      </c>
      <c r="AD378" s="15">
        <f t="shared" si="113"/>
        <v>1.2180745867853915E-3</v>
      </c>
      <c r="AE378" s="15">
        <f t="shared" si="113"/>
        <v>-2.0373836426080552E-2</v>
      </c>
      <c r="AF378" s="15">
        <f t="shared" si="113"/>
        <v>-3.0973917017249428E-2</v>
      </c>
      <c r="AG378" s="15">
        <f t="shared" si="113"/>
        <v>3.4993251181834578E-2</v>
      </c>
      <c r="AH378" s="15">
        <f t="shared" si="113"/>
        <v>5.5102424856202877E-2</v>
      </c>
      <c r="AI378" s="21">
        <f t="shared" si="113"/>
        <v>6.5159869272180843E-2</v>
      </c>
      <c r="AJ378" s="21">
        <f t="shared" si="113"/>
        <v>5.6063957534183313E-2</v>
      </c>
      <c r="AK378" s="21">
        <f t="shared" si="113"/>
        <v>5.9318390039564954E-2</v>
      </c>
      <c r="AL378" s="21">
        <f t="shared" si="113"/>
        <v>8.0830814861483982E-2</v>
      </c>
    </row>
    <row r="379" spans="1:38" x14ac:dyDescent="0.4">
      <c r="A379" s="16" t="s">
        <v>27</v>
      </c>
      <c r="D379" s="10"/>
      <c r="E379" s="17">
        <f t="shared" ref="E379:AL379" si="114">(E377-D377)/D377</f>
        <v>-2.9442130047044678E-2</v>
      </c>
      <c r="F379" s="17">
        <f t="shared" si="114"/>
        <v>-3.0580460877364296E-2</v>
      </c>
      <c r="G379" s="17">
        <f t="shared" si="114"/>
        <v>-3.311148981053362E-2</v>
      </c>
      <c r="H379" s="17">
        <f t="shared" si="114"/>
        <v>-3.1789372413366733E-2</v>
      </c>
      <c r="I379" s="17">
        <f t="shared" si="114"/>
        <v>-3.3049039702907054E-2</v>
      </c>
      <c r="J379" s="17">
        <f t="shared" si="114"/>
        <v>2.6249786549514764E-2</v>
      </c>
      <c r="K379" s="17">
        <f t="shared" si="114"/>
        <v>4.4976783707334961E-2</v>
      </c>
      <c r="L379" s="17">
        <f t="shared" si="114"/>
        <v>-2.1814638362700523E-2</v>
      </c>
      <c r="M379" s="17">
        <f t="shared" si="114"/>
        <v>-7.4084155243658106E-2</v>
      </c>
      <c r="N379" s="17">
        <f t="shared" si="114"/>
        <v>-8.0736656110223334E-2</v>
      </c>
      <c r="O379" s="17">
        <f t="shared" si="114"/>
        <v>-5.6834662515437215E-2</v>
      </c>
      <c r="P379" s="17">
        <f t="shared" si="114"/>
        <v>-1.2519246084417365E-2</v>
      </c>
      <c r="Q379" s="17">
        <f t="shared" si="114"/>
        <v>-5.7049496752548487E-2</v>
      </c>
      <c r="R379" s="17">
        <f t="shared" si="114"/>
        <v>4.2473896154805603E-2</v>
      </c>
      <c r="S379" s="17">
        <f t="shared" si="114"/>
        <v>0.22261823288389587</v>
      </c>
      <c r="T379" s="17">
        <f t="shared" si="114"/>
        <v>-1.8901118073828547E-4</v>
      </c>
      <c r="U379" s="17">
        <f t="shared" si="114"/>
        <v>-1.7578566330856745E-2</v>
      </c>
      <c r="V379" s="17">
        <f t="shared" si="114"/>
        <v>1.05449115194134E-2</v>
      </c>
      <c r="W379" s="17">
        <f t="shared" si="114"/>
        <v>0.11099605692140162</v>
      </c>
      <c r="X379" s="17">
        <f t="shared" si="114"/>
        <v>3.3060889601973203E-2</v>
      </c>
      <c r="Y379" s="17">
        <f t="shared" si="114"/>
        <v>3.5038839998693186E-2</v>
      </c>
      <c r="Z379" s="17">
        <f t="shared" si="114"/>
        <v>4.5454657424061649E-2</v>
      </c>
      <c r="AA379" s="17">
        <f t="shared" si="114"/>
        <v>1.1156964843411691E-2</v>
      </c>
      <c r="AB379" s="17">
        <f t="shared" si="114"/>
        <v>2.9197219626826341E-2</v>
      </c>
      <c r="AC379" s="17">
        <f t="shared" si="114"/>
        <v>-7.9592260909595869E-2</v>
      </c>
      <c r="AD379" s="17">
        <f t="shared" si="114"/>
        <v>-3.8564351522721867E-3</v>
      </c>
      <c r="AE379" s="17">
        <f t="shared" si="114"/>
        <v>-2.1565642451847649E-2</v>
      </c>
      <c r="AF379" s="17">
        <f t="shared" si="114"/>
        <v>-1.0820536430445211E-2</v>
      </c>
      <c r="AG379" s="17">
        <f t="shared" si="114"/>
        <v>6.80757405373765E-2</v>
      </c>
      <c r="AH379" s="22">
        <f t="shared" si="114"/>
        <v>1.9429279999078355E-2</v>
      </c>
      <c r="AI379" s="23">
        <f t="shared" si="114"/>
        <v>9.5321972341677313E-3</v>
      </c>
      <c r="AJ379" s="23">
        <f t="shared" si="114"/>
        <v>-8.5394803168962058E-3</v>
      </c>
      <c r="AK379" s="23">
        <f t="shared" si="114"/>
        <v>3.0816623199417369E-3</v>
      </c>
      <c r="AL379" s="23">
        <f t="shared" si="114"/>
        <v>2.0307798886712004E-2</v>
      </c>
    </row>
    <row r="380" spans="1:38" hidden="1" x14ac:dyDescent="0.4">
      <c r="A380" s="2" t="s">
        <v>37</v>
      </c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</row>
    <row r="381" spans="1:38" hidden="1" x14ac:dyDescent="0.4">
      <c r="A381" s="2" t="s">
        <v>264</v>
      </c>
      <c r="B381" s="2" t="s">
        <v>265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8"/>
    </row>
    <row r="382" spans="1:38" x14ac:dyDescent="0.4">
      <c r="A382" s="2" t="s">
        <v>266</v>
      </c>
      <c r="B382" s="2" t="s">
        <v>267</v>
      </c>
      <c r="D382" s="2">
        <v>7.7499999999999999E-9</v>
      </c>
      <c r="E382" s="2">
        <v>7.7499999999999999E-9</v>
      </c>
      <c r="F382" s="2">
        <v>1.488E-8</v>
      </c>
      <c r="G382" s="2">
        <v>5.7319000000000012E-7</v>
      </c>
      <c r="H382" s="2">
        <v>2.6783999999999999E-7</v>
      </c>
      <c r="I382" s="2">
        <v>2.6520499999999999E-8</v>
      </c>
      <c r="J382" s="2">
        <v>1.3453999999999999E-8</v>
      </c>
      <c r="K382" s="2">
        <v>1.2555000000000001E-8</v>
      </c>
      <c r="L382" s="2">
        <v>9.0147999999999994E-8</v>
      </c>
      <c r="M382" s="2">
        <v>3.1434000000000002E-8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268</v>
      </c>
      <c r="B383" s="2" t="s">
        <v>269</v>
      </c>
      <c r="N383" s="2">
        <v>0</v>
      </c>
      <c r="AI383" s="28"/>
    </row>
    <row r="384" spans="1:38" hidden="1" x14ac:dyDescent="0.4">
      <c r="A384" s="2" t="s">
        <v>270</v>
      </c>
      <c r="B384" s="2" t="s">
        <v>271</v>
      </c>
      <c r="N384" s="2">
        <v>0</v>
      </c>
      <c r="AI384" s="28"/>
    </row>
    <row r="385" spans="1:38" hidden="1" x14ac:dyDescent="0.4">
      <c r="A385" s="2" t="s">
        <v>272</v>
      </c>
      <c r="B385" s="2" t="s">
        <v>273</v>
      </c>
      <c r="N385" s="2">
        <v>0</v>
      </c>
      <c r="AI385" s="28"/>
    </row>
    <row r="386" spans="1:38" hidden="1" x14ac:dyDescent="0.4">
      <c r="A386" s="2" t="s">
        <v>274</v>
      </c>
      <c r="B386" s="2" t="s">
        <v>275</v>
      </c>
      <c r="N386" s="2">
        <v>0</v>
      </c>
    </row>
    <row r="387" spans="1:38" x14ac:dyDescent="0.4">
      <c r="A387" s="2" t="s">
        <v>276</v>
      </c>
      <c r="B387" s="2" t="s">
        <v>277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1.1592E-10</v>
      </c>
      <c r="Z387" s="2">
        <v>1.37462E-9</v>
      </c>
      <c r="AA387" s="2">
        <v>2.0459899999999999E-9</v>
      </c>
      <c r="AB387" s="2">
        <v>2.67582E-9</v>
      </c>
      <c r="AC387" s="2">
        <v>3.38293E-9</v>
      </c>
      <c r="AD387" s="2">
        <v>3.6823900000000001E-9</v>
      </c>
      <c r="AE387" s="2">
        <v>3.6302300000000002E-9</v>
      </c>
      <c r="AF387" s="2">
        <v>3.6746599999999998E-9</v>
      </c>
      <c r="AG387" s="2">
        <v>4.73533E-9</v>
      </c>
      <c r="AH387" s="2">
        <v>7.1145900000000003E-9</v>
      </c>
      <c r="AI387" s="2">
        <v>8.7722499999999994E-9</v>
      </c>
      <c r="AJ387" s="2">
        <v>9.9024699999999992E-9</v>
      </c>
      <c r="AK387" s="2">
        <v>1.26546E-8</v>
      </c>
      <c r="AL387" s="2">
        <v>1.45219E-8</v>
      </c>
    </row>
    <row r="388" spans="1:38" hidden="1" x14ac:dyDescent="0.4">
      <c r="A388" s="2" t="s">
        <v>278</v>
      </c>
      <c r="B388" s="2" t="s">
        <v>279</v>
      </c>
    </row>
    <row r="389" spans="1:38" x14ac:dyDescent="0.4">
      <c r="A389" s="2" t="s">
        <v>280</v>
      </c>
      <c r="B389" s="2" t="s">
        <v>281</v>
      </c>
      <c r="D389" s="39">
        <v>0.29831828599999999</v>
      </c>
      <c r="E389" s="39">
        <v>0.28953516000000001</v>
      </c>
      <c r="F389" s="39">
        <v>0.280681034</v>
      </c>
      <c r="G389" s="39">
        <v>0.27138670799999998</v>
      </c>
      <c r="H389" s="39">
        <v>0.262759782</v>
      </c>
      <c r="I389" s="39">
        <v>0.25407605599999999</v>
      </c>
      <c r="J389" s="39">
        <v>0.26074551200000001</v>
      </c>
      <c r="K389" s="39">
        <v>0.27247300800000002</v>
      </c>
      <c r="L389" s="39">
        <v>0.26652903</v>
      </c>
      <c r="M389" s="39">
        <v>0.24678350399999999</v>
      </c>
      <c r="N389" s="39">
        <v>0.226859058</v>
      </c>
      <c r="O389" s="39">
        <v>0.21396560000000001</v>
      </c>
      <c r="P389" s="39">
        <v>0.21128691199999999</v>
      </c>
      <c r="Q389" s="39">
        <v>0.1992331</v>
      </c>
      <c r="R389" s="39">
        <v>0.207695306</v>
      </c>
      <c r="S389" s="39">
        <v>0.25393206800000001</v>
      </c>
      <c r="T389" s="39">
        <v>0.25388407200000002</v>
      </c>
      <c r="U389" s="39">
        <v>0.24942115400000001</v>
      </c>
      <c r="V389" s="39">
        <v>0.25205127799999999</v>
      </c>
      <c r="W389" s="39">
        <v>0.28002797600000001</v>
      </c>
      <c r="X389" s="39">
        <v>0.28928595000000001</v>
      </c>
      <c r="Y389" s="39">
        <v>0.29942219399999997</v>
      </c>
      <c r="Z389" s="39">
        <v>0.31303232600000003</v>
      </c>
      <c r="AA389" s="39">
        <v>0.31652481599999999</v>
      </c>
      <c r="AB389" s="39">
        <v>0.32576645999999998</v>
      </c>
      <c r="AC389" s="39">
        <v>0.29983797000000001</v>
      </c>
      <c r="AD389" s="39">
        <v>0.29868166400000001</v>
      </c>
      <c r="AE389" s="39">
        <v>0.29224040200000001</v>
      </c>
      <c r="AF389" s="39">
        <v>0.28907820400000001</v>
      </c>
      <c r="AG389" s="39">
        <v>0.30875741600000001</v>
      </c>
      <c r="AH389" s="39">
        <v>0.31475634800000002</v>
      </c>
      <c r="AI389" s="39">
        <v>0.31775666600000002</v>
      </c>
      <c r="AJ389" s="2">
        <v>0.31504318799999997</v>
      </c>
      <c r="AK389" s="2">
        <v>0.316014042</v>
      </c>
      <c r="AL389" s="2">
        <v>0.32243158999999999</v>
      </c>
    </row>
    <row r="391" spans="1:38" x14ac:dyDescent="0.4">
      <c r="A391" s="9" t="s">
        <v>282</v>
      </c>
    </row>
    <row r="392" spans="1:38" x14ac:dyDescent="0.4">
      <c r="A392" s="6" t="s">
        <v>283</v>
      </c>
    </row>
    <row r="393" spans="1:38" hidden="1" x14ac:dyDescent="0.4">
      <c r="A393" s="2" t="s">
        <v>36</v>
      </c>
      <c r="D393" s="10">
        <f t="shared" ref="D393:AI393" si="115">D397</f>
        <v>0</v>
      </c>
      <c r="E393" s="10">
        <f t="shared" si="115"/>
        <v>0</v>
      </c>
      <c r="F393" s="10">
        <f t="shared" si="115"/>
        <v>0</v>
      </c>
      <c r="G393" s="10">
        <f t="shared" si="115"/>
        <v>0</v>
      </c>
      <c r="H393" s="10">
        <f t="shared" si="115"/>
        <v>0</v>
      </c>
      <c r="I393" s="10">
        <f t="shared" si="115"/>
        <v>0</v>
      </c>
      <c r="J393" s="10">
        <f t="shared" si="115"/>
        <v>0</v>
      </c>
      <c r="K393" s="10">
        <f t="shared" si="115"/>
        <v>0</v>
      </c>
      <c r="L393" s="10">
        <f t="shared" si="115"/>
        <v>0</v>
      </c>
      <c r="M393" s="10">
        <f t="shared" si="115"/>
        <v>0</v>
      </c>
      <c r="N393" s="10">
        <f t="shared" si="115"/>
        <v>0</v>
      </c>
      <c r="O393" s="10">
        <f t="shared" si="115"/>
        <v>0</v>
      </c>
      <c r="P393" s="10">
        <f t="shared" si="115"/>
        <v>0</v>
      </c>
      <c r="Q393" s="10">
        <f t="shared" si="115"/>
        <v>0</v>
      </c>
      <c r="R393" s="10">
        <f t="shared" si="115"/>
        <v>0</v>
      </c>
      <c r="S393" s="10">
        <f t="shared" si="115"/>
        <v>0</v>
      </c>
      <c r="T393" s="10">
        <f t="shared" si="115"/>
        <v>0</v>
      </c>
      <c r="U393" s="10">
        <f t="shared" si="115"/>
        <v>0</v>
      </c>
      <c r="V393" s="10">
        <f t="shared" si="115"/>
        <v>0</v>
      </c>
      <c r="W393" s="10">
        <f t="shared" si="115"/>
        <v>0</v>
      </c>
      <c r="X393" s="10">
        <f t="shared" si="115"/>
        <v>0</v>
      </c>
      <c r="Y393" s="10">
        <f t="shared" si="115"/>
        <v>0</v>
      </c>
      <c r="Z393" s="10">
        <f t="shared" si="115"/>
        <v>0</v>
      </c>
      <c r="AA393" s="10">
        <f t="shared" si="115"/>
        <v>0</v>
      </c>
      <c r="AB393" s="10">
        <f t="shared" si="115"/>
        <v>0</v>
      </c>
      <c r="AC393" s="10">
        <f t="shared" si="115"/>
        <v>0</v>
      </c>
      <c r="AD393" s="10">
        <f t="shared" si="115"/>
        <v>0</v>
      </c>
      <c r="AE393" s="10">
        <f t="shared" si="115"/>
        <v>0</v>
      </c>
      <c r="AF393" s="10">
        <f t="shared" si="115"/>
        <v>0</v>
      </c>
      <c r="AG393" s="10">
        <f t="shared" si="115"/>
        <v>0</v>
      </c>
      <c r="AH393" s="10">
        <f t="shared" si="115"/>
        <v>0</v>
      </c>
      <c r="AI393" s="27">
        <f t="shared" si="115"/>
        <v>0</v>
      </c>
    </row>
    <row r="394" spans="1:38" hidden="1" x14ac:dyDescent="0.4">
      <c r="A394" s="14" t="s">
        <v>26</v>
      </c>
      <c r="B394" s="14"/>
      <c r="C394" s="14"/>
      <c r="D394" s="14"/>
      <c r="E394" s="15" t="e">
        <f t="shared" ref="E394:AI394" si="116">(E393-$D393)/$D393</f>
        <v>#DIV/0!</v>
      </c>
      <c r="F394" s="15" t="e">
        <f t="shared" si="116"/>
        <v>#DIV/0!</v>
      </c>
      <c r="G394" s="15" t="e">
        <f t="shared" si="116"/>
        <v>#DIV/0!</v>
      </c>
      <c r="H394" s="15" t="e">
        <f t="shared" si="116"/>
        <v>#DIV/0!</v>
      </c>
      <c r="I394" s="15" t="e">
        <f t="shared" si="116"/>
        <v>#DIV/0!</v>
      </c>
      <c r="J394" s="15" t="e">
        <f t="shared" si="116"/>
        <v>#DIV/0!</v>
      </c>
      <c r="K394" s="15" t="e">
        <f t="shared" si="116"/>
        <v>#DIV/0!</v>
      </c>
      <c r="L394" s="15" t="e">
        <f t="shared" si="116"/>
        <v>#DIV/0!</v>
      </c>
      <c r="M394" s="15" t="e">
        <f t="shared" si="116"/>
        <v>#DIV/0!</v>
      </c>
      <c r="N394" s="15" t="e">
        <f t="shared" si="116"/>
        <v>#DIV/0!</v>
      </c>
      <c r="O394" s="15" t="e">
        <f t="shared" si="116"/>
        <v>#DIV/0!</v>
      </c>
      <c r="P394" s="15" t="e">
        <f t="shared" si="116"/>
        <v>#DIV/0!</v>
      </c>
      <c r="Q394" s="15" t="e">
        <f t="shared" si="116"/>
        <v>#DIV/0!</v>
      </c>
      <c r="R394" s="15" t="e">
        <f t="shared" si="116"/>
        <v>#DIV/0!</v>
      </c>
      <c r="S394" s="20" t="e">
        <f t="shared" si="116"/>
        <v>#DIV/0!</v>
      </c>
      <c r="T394" s="15" t="e">
        <f t="shared" si="116"/>
        <v>#DIV/0!</v>
      </c>
      <c r="U394" s="15" t="e">
        <f t="shared" si="116"/>
        <v>#DIV/0!</v>
      </c>
      <c r="V394" s="15" t="e">
        <f t="shared" si="116"/>
        <v>#DIV/0!</v>
      </c>
      <c r="W394" s="15" t="e">
        <f t="shared" si="116"/>
        <v>#DIV/0!</v>
      </c>
      <c r="X394" s="15" t="e">
        <f t="shared" si="116"/>
        <v>#DIV/0!</v>
      </c>
      <c r="Y394" s="15" t="e">
        <f t="shared" si="116"/>
        <v>#DIV/0!</v>
      </c>
      <c r="Z394" s="15" t="e">
        <f t="shared" si="116"/>
        <v>#DIV/0!</v>
      </c>
      <c r="AA394" s="15" t="e">
        <f t="shared" si="116"/>
        <v>#DIV/0!</v>
      </c>
      <c r="AB394" s="15" t="e">
        <f t="shared" si="116"/>
        <v>#DIV/0!</v>
      </c>
      <c r="AC394" s="15" t="e">
        <f t="shared" si="116"/>
        <v>#DIV/0!</v>
      </c>
      <c r="AD394" s="15" t="e">
        <f t="shared" si="116"/>
        <v>#DIV/0!</v>
      </c>
      <c r="AE394" s="15" t="e">
        <f t="shared" si="116"/>
        <v>#DIV/0!</v>
      </c>
      <c r="AF394" s="15" t="e">
        <f t="shared" si="116"/>
        <v>#DIV/0!</v>
      </c>
      <c r="AG394" s="15" t="e">
        <f t="shared" si="116"/>
        <v>#DIV/0!</v>
      </c>
      <c r="AH394" s="15" t="e">
        <f t="shared" si="116"/>
        <v>#DIV/0!</v>
      </c>
      <c r="AI394" s="21" t="e">
        <f t="shared" si="116"/>
        <v>#DIV/0!</v>
      </c>
    </row>
    <row r="395" spans="1:38" hidden="1" x14ac:dyDescent="0.4">
      <c r="A395" s="16" t="s">
        <v>27</v>
      </c>
      <c r="D395" s="10"/>
      <c r="E395" s="17" t="e">
        <f t="shared" ref="E395:AI395" si="117">(E393-D393)/D393</f>
        <v>#DIV/0!</v>
      </c>
      <c r="F395" s="17" t="e">
        <f t="shared" si="117"/>
        <v>#DIV/0!</v>
      </c>
      <c r="G395" s="17" t="e">
        <f t="shared" si="117"/>
        <v>#DIV/0!</v>
      </c>
      <c r="H395" s="17" t="e">
        <f t="shared" si="117"/>
        <v>#DIV/0!</v>
      </c>
      <c r="I395" s="17" t="e">
        <f t="shared" si="117"/>
        <v>#DIV/0!</v>
      </c>
      <c r="J395" s="17" t="e">
        <f t="shared" si="117"/>
        <v>#DIV/0!</v>
      </c>
      <c r="K395" s="17" t="e">
        <f t="shared" si="117"/>
        <v>#DIV/0!</v>
      </c>
      <c r="L395" s="17" t="e">
        <f t="shared" si="117"/>
        <v>#DIV/0!</v>
      </c>
      <c r="M395" s="17" t="e">
        <f t="shared" si="117"/>
        <v>#DIV/0!</v>
      </c>
      <c r="N395" s="17" t="e">
        <f t="shared" si="117"/>
        <v>#DIV/0!</v>
      </c>
      <c r="O395" s="17" t="e">
        <f t="shared" si="117"/>
        <v>#DIV/0!</v>
      </c>
      <c r="P395" s="17" t="e">
        <f t="shared" si="117"/>
        <v>#DIV/0!</v>
      </c>
      <c r="Q395" s="17" t="e">
        <f t="shared" si="117"/>
        <v>#DIV/0!</v>
      </c>
      <c r="R395" s="17" t="e">
        <f t="shared" si="117"/>
        <v>#DIV/0!</v>
      </c>
      <c r="S395" s="17" t="e">
        <f t="shared" si="117"/>
        <v>#DIV/0!</v>
      </c>
      <c r="T395" s="17" t="e">
        <f t="shared" si="117"/>
        <v>#DIV/0!</v>
      </c>
      <c r="U395" s="17" t="e">
        <f t="shared" si="117"/>
        <v>#DIV/0!</v>
      </c>
      <c r="V395" s="17" t="e">
        <f t="shared" si="117"/>
        <v>#DIV/0!</v>
      </c>
      <c r="W395" s="17" t="e">
        <f t="shared" si="117"/>
        <v>#DIV/0!</v>
      </c>
      <c r="X395" s="17" t="e">
        <f t="shared" si="117"/>
        <v>#DIV/0!</v>
      </c>
      <c r="Y395" s="17" t="e">
        <f t="shared" si="117"/>
        <v>#DIV/0!</v>
      </c>
      <c r="Z395" s="17" t="e">
        <f t="shared" si="117"/>
        <v>#DIV/0!</v>
      </c>
      <c r="AA395" s="17" t="e">
        <f t="shared" si="117"/>
        <v>#DIV/0!</v>
      </c>
      <c r="AB395" s="17" t="e">
        <f t="shared" si="117"/>
        <v>#DIV/0!</v>
      </c>
      <c r="AC395" s="17" t="e">
        <f t="shared" si="117"/>
        <v>#DIV/0!</v>
      </c>
      <c r="AD395" s="17" t="e">
        <f t="shared" si="117"/>
        <v>#DIV/0!</v>
      </c>
      <c r="AE395" s="17" t="e">
        <f t="shared" si="117"/>
        <v>#DIV/0!</v>
      </c>
      <c r="AF395" s="17" t="e">
        <f t="shared" si="117"/>
        <v>#DIV/0!</v>
      </c>
      <c r="AG395" s="17" t="e">
        <f t="shared" si="117"/>
        <v>#DIV/0!</v>
      </c>
      <c r="AH395" s="22" t="e">
        <f t="shared" si="117"/>
        <v>#DIV/0!</v>
      </c>
      <c r="AI395" s="23" t="e">
        <f t="shared" si="117"/>
        <v>#DIV/0!</v>
      </c>
    </row>
    <row r="396" spans="1:38" hidden="1" x14ac:dyDescent="0.4">
      <c r="A396" s="2" t="s">
        <v>37</v>
      </c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5"/>
    </row>
    <row r="397" spans="1:38" hidden="1" x14ac:dyDescent="0.4">
      <c r="A397" s="2" t="s">
        <v>284</v>
      </c>
      <c r="B397" s="2" t="s">
        <v>285</v>
      </c>
      <c r="AI397" s="28"/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8" s="40" customFormat="1" x14ac:dyDescent="0.4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</row>
    <row r="403" spans="1:38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8" x14ac:dyDescent="0.4">
      <c r="A404" s="2" t="s">
        <v>286</v>
      </c>
    </row>
    <row r="405" spans="1:38" x14ac:dyDescent="0.4">
      <c r="A405" s="2" t="s">
        <v>287</v>
      </c>
      <c r="D405" s="10">
        <f t="shared" ref="D405:AL405" si="118">D23+D83+D132+D287+D316+D377+D195</f>
        <v>2.9634736265045003</v>
      </c>
      <c r="E405" s="10">
        <f t="shared" si="118"/>
        <v>3.1280549711851999</v>
      </c>
      <c r="F405" s="10">
        <f t="shared" si="118"/>
        <v>1.4884581628083</v>
      </c>
      <c r="G405" s="10">
        <f t="shared" si="118"/>
        <v>1.6018681736993998</v>
      </c>
      <c r="H405" s="10">
        <f t="shared" si="118"/>
        <v>1.4383559237256998</v>
      </c>
      <c r="I405" s="10">
        <f t="shared" si="118"/>
        <v>1.3409443392272</v>
      </c>
      <c r="J405" s="10">
        <f t="shared" si="118"/>
        <v>1.4452312844391</v>
      </c>
      <c r="K405" s="10">
        <f t="shared" si="118"/>
        <v>1.4487105150030999</v>
      </c>
      <c r="L405" s="10">
        <f t="shared" si="118"/>
        <v>1.3642015686874998</v>
      </c>
      <c r="M405" s="10">
        <f t="shared" si="118"/>
        <v>1.3569403168344001</v>
      </c>
      <c r="N405" s="10">
        <f t="shared" si="118"/>
        <v>1.2828104369578002</v>
      </c>
      <c r="O405" s="10">
        <f t="shared" si="118"/>
        <v>1.2914006430336002</v>
      </c>
      <c r="P405" s="10">
        <f t="shared" si="118"/>
        <v>1.3210047809415999</v>
      </c>
      <c r="Q405" s="10">
        <f t="shared" si="118"/>
        <v>1.3564251324100998</v>
      </c>
      <c r="R405" s="10">
        <f t="shared" si="118"/>
        <v>1.3694070844014998</v>
      </c>
      <c r="S405" s="10">
        <f t="shared" si="118"/>
        <v>1.4639385689039999</v>
      </c>
      <c r="T405" s="10">
        <f t="shared" si="118"/>
        <v>1.5391729044319997</v>
      </c>
      <c r="U405" s="10">
        <f t="shared" si="118"/>
        <v>1.4872097051520001</v>
      </c>
      <c r="V405" s="10">
        <f t="shared" si="118"/>
        <v>1.505795966592</v>
      </c>
      <c r="W405" s="10">
        <f t="shared" si="118"/>
        <v>1.5114723494639997</v>
      </c>
      <c r="X405" s="10">
        <f t="shared" si="118"/>
        <v>1.5745272921319999</v>
      </c>
      <c r="Y405" s="10">
        <f t="shared" si="118"/>
        <v>1.5615303750679204</v>
      </c>
      <c r="Z405" s="10">
        <f t="shared" si="118"/>
        <v>1.5638700027106198</v>
      </c>
      <c r="AA405" s="10">
        <f t="shared" si="118"/>
        <v>1.5484198531339901</v>
      </c>
      <c r="AB405" s="10">
        <f t="shared" si="118"/>
        <v>1.4579347539238199</v>
      </c>
      <c r="AC405" s="10">
        <f t="shared" si="118"/>
        <v>1.36848646556693</v>
      </c>
      <c r="AD405" s="10">
        <f t="shared" si="118"/>
        <v>1.3675210037063901</v>
      </c>
      <c r="AE405" s="10">
        <f t="shared" si="118"/>
        <v>1.3876515950062303</v>
      </c>
      <c r="AF405" s="10">
        <f t="shared" si="118"/>
        <v>1.3770874769546604</v>
      </c>
      <c r="AG405" s="10">
        <f t="shared" si="118"/>
        <v>1.31017932789533</v>
      </c>
      <c r="AH405" s="10">
        <f t="shared" si="118"/>
        <v>1.2399596538505899</v>
      </c>
      <c r="AI405" s="10">
        <f t="shared" si="118"/>
        <v>1.29307864355625</v>
      </c>
      <c r="AJ405" s="10">
        <f t="shared" si="118"/>
        <v>1.2117106610704698</v>
      </c>
      <c r="AK405" s="10">
        <f t="shared" si="118"/>
        <v>1.0759544086146</v>
      </c>
      <c r="AL405" s="10">
        <f t="shared" si="118"/>
        <v>1.0530011974419</v>
      </c>
    </row>
    <row r="406" spans="1:38" x14ac:dyDescent="0.4">
      <c r="A406" s="2" t="s">
        <v>21</v>
      </c>
      <c r="D406" s="10">
        <f t="shared" ref="D406:AL406" si="119">D8</f>
        <v>2.9634736265045003</v>
      </c>
      <c r="E406" s="10">
        <f t="shared" si="119"/>
        <v>3.1280549711852004</v>
      </c>
      <c r="F406" s="10">
        <f t="shared" si="119"/>
        <v>1.4884581628082998</v>
      </c>
      <c r="G406" s="10">
        <f t="shared" si="119"/>
        <v>1.6018681736993998</v>
      </c>
      <c r="H406" s="10">
        <f t="shared" si="119"/>
        <v>1.4383559237257</v>
      </c>
      <c r="I406" s="10">
        <f t="shared" si="119"/>
        <v>1.3409443392272</v>
      </c>
      <c r="J406" s="10">
        <f t="shared" si="119"/>
        <v>1.4452312844390998</v>
      </c>
      <c r="K406" s="10">
        <f t="shared" si="119"/>
        <v>1.4487105150030999</v>
      </c>
      <c r="L406" s="10">
        <f t="shared" si="119"/>
        <v>1.3642015686875</v>
      </c>
      <c r="M406" s="10">
        <f t="shared" si="119"/>
        <v>1.3569403168344001</v>
      </c>
      <c r="N406" s="10">
        <f t="shared" si="119"/>
        <v>1.2828104369577999</v>
      </c>
      <c r="O406" s="10">
        <f t="shared" si="119"/>
        <v>1.2914006430336</v>
      </c>
      <c r="P406" s="10">
        <f t="shared" si="119"/>
        <v>1.3210047809416001</v>
      </c>
      <c r="Q406" s="10">
        <f t="shared" si="119"/>
        <v>1.3564251324101</v>
      </c>
      <c r="R406" s="10">
        <f t="shared" si="119"/>
        <v>1.3694070844014998</v>
      </c>
      <c r="S406" s="10">
        <f t="shared" si="119"/>
        <v>1.4639385689040001</v>
      </c>
      <c r="T406" s="10">
        <f t="shared" si="119"/>
        <v>1.5391729044319999</v>
      </c>
      <c r="U406" s="10">
        <f t="shared" si="119"/>
        <v>1.4872097051520001</v>
      </c>
      <c r="V406" s="10">
        <f t="shared" si="119"/>
        <v>1.505795966592</v>
      </c>
      <c r="W406" s="10">
        <f t="shared" si="119"/>
        <v>1.5114723494639999</v>
      </c>
      <c r="X406" s="10">
        <f t="shared" si="119"/>
        <v>1.5745272921319999</v>
      </c>
      <c r="Y406" s="10">
        <f t="shared" si="119"/>
        <v>1.5615303750679199</v>
      </c>
      <c r="Z406" s="10">
        <f t="shared" si="119"/>
        <v>1.5638700027106198</v>
      </c>
      <c r="AA406" s="10">
        <f t="shared" si="119"/>
        <v>1.5484198531339901</v>
      </c>
      <c r="AB406" s="10">
        <f t="shared" si="119"/>
        <v>1.4579347539238201</v>
      </c>
      <c r="AC406" s="10">
        <f t="shared" si="119"/>
        <v>1.36848646556693</v>
      </c>
      <c r="AD406" s="10">
        <f t="shared" si="119"/>
        <v>1.3675210037063901</v>
      </c>
      <c r="AE406" s="10">
        <f t="shared" si="119"/>
        <v>1.3876515950062298</v>
      </c>
      <c r="AF406" s="10">
        <f t="shared" si="119"/>
        <v>1.3770874769546599</v>
      </c>
      <c r="AG406" s="10">
        <f t="shared" si="119"/>
        <v>1.31017932789533</v>
      </c>
      <c r="AH406" s="10">
        <f t="shared" si="119"/>
        <v>1.2399596538505901</v>
      </c>
      <c r="AI406" s="10">
        <f t="shared" si="119"/>
        <v>1.29307864355625</v>
      </c>
      <c r="AJ406" s="10">
        <f t="shared" si="119"/>
        <v>1.21171066107047</v>
      </c>
      <c r="AK406" s="10">
        <f t="shared" si="119"/>
        <v>1.0759544086146002</v>
      </c>
      <c r="AL406" s="10">
        <f t="shared" si="119"/>
        <v>1.0530011974419</v>
      </c>
    </row>
    <row r="407" spans="1:38" hidden="1" x14ac:dyDescent="0.4">
      <c r="A407" s="2" t="s">
        <v>288</v>
      </c>
      <c r="D407" s="39">
        <f t="shared" ref="D407:AL407" si="120">D405-D406</f>
        <v>0</v>
      </c>
      <c r="E407" s="39">
        <f t="shared" si="120"/>
        <v>0</v>
      </c>
      <c r="F407" s="39">
        <f t="shared" si="120"/>
        <v>0</v>
      </c>
      <c r="G407" s="39">
        <f t="shared" si="120"/>
        <v>0</v>
      </c>
      <c r="H407" s="39">
        <f t="shared" si="120"/>
        <v>0</v>
      </c>
      <c r="I407" s="39">
        <f t="shared" si="120"/>
        <v>0</v>
      </c>
      <c r="J407" s="39">
        <f t="shared" si="120"/>
        <v>0</v>
      </c>
      <c r="K407" s="39">
        <f t="shared" si="120"/>
        <v>0</v>
      </c>
      <c r="L407" s="39">
        <f t="shared" si="120"/>
        <v>0</v>
      </c>
      <c r="M407" s="39">
        <f t="shared" si="120"/>
        <v>0</v>
      </c>
      <c r="N407" s="39">
        <f t="shared" si="120"/>
        <v>0</v>
      </c>
      <c r="O407" s="39">
        <f t="shared" si="120"/>
        <v>0</v>
      </c>
      <c r="P407" s="39">
        <f t="shared" si="120"/>
        <v>0</v>
      </c>
      <c r="Q407" s="39">
        <f t="shared" si="120"/>
        <v>0</v>
      </c>
      <c r="R407" s="39">
        <f t="shared" si="120"/>
        <v>0</v>
      </c>
      <c r="S407" s="39">
        <f t="shared" si="120"/>
        <v>0</v>
      </c>
      <c r="T407" s="39">
        <f t="shared" si="120"/>
        <v>0</v>
      </c>
      <c r="U407" s="39">
        <f t="shared" si="120"/>
        <v>0</v>
      </c>
      <c r="V407" s="39">
        <f t="shared" si="120"/>
        <v>0</v>
      </c>
      <c r="W407" s="39">
        <f t="shared" si="120"/>
        <v>0</v>
      </c>
      <c r="X407" s="39">
        <f t="shared" si="120"/>
        <v>0</v>
      </c>
      <c r="Y407" s="39">
        <f t="shared" si="120"/>
        <v>0</v>
      </c>
      <c r="Z407" s="39">
        <f t="shared" si="120"/>
        <v>0</v>
      </c>
      <c r="AA407" s="39">
        <f t="shared" si="120"/>
        <v>0</v>
      </c>
      <c r="AB407" s="39">
        <f t="shared" si="120"/>
        <v>0</v>
      </c>
      <c r="AC407" s="39">
        <f t="shared" si="120"/>
        <v>0</v>
      </c>
      <c r="AD407" s="39">
        <f t="shared" si="120"/>
        <v>0</v>
      </c>
      <c r="AE407" s="39">
        <f t="shared" si="120"/>
        <v>0</v>
      </c>
      <c r="AF407" s="39">
        <f t="shared" si="120"/>
        <v>0</v>
      </c>
      <c r="AG407" s="39">
        <f t="shared" si="120"/>
        <v>0</v>
      </c>
      <c r="AH407" s="39">
        <f t="shared" si="120"/>
        <v>0</v>
      </c>
      <c r="AI407" s="39">
        <f t="shared" si="120"/>
        <v>0</v>
      </c>
      <c r="AJ407" s="39">
        <f t="shared" si="120"/>
        <v>0</v>
      </c>
      <c r="AK407" s="39">
        <f t="shared" si="120"/>
        <v>0</v>
      </c>
      <c r="AL407" s="39">
        <f t="shared" si="120"/>
        <v>0</v>
      </c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F412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12B2-CB06-4BED-8DAC-B31A9A2DD73B}">
  <dimension ref="A1:AR56"/>
  <sheetViews>
    <sheetView zoomScaleNormal="100" workbookViewId="0">
      <pane xSplit="3" ySplit="2" topLeftCell="D1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453125" style="2" bestFit="1" customWidth="1"/>
    <col min="23" max="25" width="9.54296875" style="2" bestFit="1" customWidth="1"/>
    <col min="26" max="33" width="10.453125" style="2" bestFit="1" customWidth="1"/>
    <col min="34" max="34" width="9.54296875" style="2" customWidth="1"/>
    <col min="35" max="16384" width="9.1796875" style="2"/>
  </cols>
  <sheetData>
    <row r="1" spans="1:44" x14ac:dyDescent="0.4">
      <c r="A1" s="2" t="s">
        <v>1</v>
      </c>
      <c r="B1" s="43" t="s">
        <v>314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4" t="s">
        <v>315</v>
      </c>
    </row>
    <row r="6" spans="1:44" x14ac:dyDescent="0.4">
      <c r="C6" s="2" t="str">
        <f>'[1]SO2 analize LT'!A16</f>
        <v>ENERGIJOS GAMYBA</v>
      </c>
      <c r="D6" s="10">
        <f>'Benzo_k analizė LT'!D23</f>
        <v>2.6385119509280002</v>
      </c>
      <c r="E6" s="10">
        <f>'Benzo_k analizė LT'!E23</f>
        <v>2.8106296199999998</v>
      </c>
      <c r="F6" s="10">
        <f>'Benzo_k analizė LT'!F23</f>
        <v>1.1888180370000001</v>
      </c>
      <c r="G6" s="10">
        <f>'Benzo_k analizė LT'!G23</f>
        <v>1.3168427739999999</v>
      </c>
      <c r="H6" s="10">
        <f>'Benzo_k analizė LT'!H23</f>
        <v>1.1660410960000001</v>
      </c>
      <c r="I6" s="10">
        <f>'Benzo_k analizė LT'!I23</f>
        <v>1.0744488380000001</v>
      </c>
      <c r="J6" s="10">
        <f>'Benzo_k analizė LT'!J23</f>
        <v>1.1709952509999999</v>
      </c>
      <c r="K6" s="10">
        <f>'Benzo_k analizė LT'!K23</f>
        <v>1.160144222</v>
      </c>
      <c r="L6" s="10">
        <f>'Benzo_k analizė LT'!L23</f>
        <v>1.0799186129999998</v>
      </c>
      <c r="M6" s="10">
        <f>'Benzo_k analizė LT'!M23</f>
        <v>1.092975722</v>
      </c>
      <c r="N6" s="10">
        <f>'Benzo_k analizė LT'!N23</f>
        <v>1.0403482100000001</v>
      </c>
      <c r="O6" s="10">
        <f>'Benzo_k analizė LT'!O23</f>
        <v>1.0601982400000001</v>
      </c>
      <c r="P6" s="10">
        <f>'Benzo_k analizė LT'!P23</f>
        <v>1.0921320700000001</v>
      </c>
      <c r="Q6" s="10">
        <f>'Benzo_k analizė LT'!Q23</f>
        <v>1.1397681799999999</v>
      </c>
      <c r="R6" s="10">
        <f>'Benzo_k analizė LT'!R23</f>
        <v>1.1417924353</v>
      </c>
      <c r="S6" s="10">
        <f>'Benzo_k analizė LT'!S23</f>
        <v>1.1911740899999999</v>
      </c>
      <c r="T6" s="10">
        <f>'Benzo_k analizė LT'!T23</f>
        <v>1.2650349999999999</v>
      </c>
      <c r="U6" s="10">
        <f>'Benzo_k analizė LT'!U23</f>
        <v>1.2113728000000001</v>
      </c>
      <c r="V6" s="10">
        <f>'Benzo_k analizė LT'!V23</f>
        <v>1.2266852000000001</v>
      </c>
      <c r="W6" s="10">
        <f>'Benzo_k analizė LT'!W23</f>
        <v>1.2104522999999998</v>
      </c>
      <c r="X6" s="10">
        <f>'Benzo_k analizė LT'!X23</f>
        <v>1.2586521799000001</v>
      </c>
      <c r="Y6" s="10">
        <f>'Benzo_k analizė LT'!Y23</f>
        <v>1.2343083000000001</v>
      </c>
      <c r="Z6" s="10">
        <f>'Benzo_k analizė LT'!Z23</f>
        <v>1.2220100999999999</v>
      </c>
      <c r="AA6" s="10">
        <f>'Benzo_k analizė LT'!AA23</f>
        <v>1.2022497999999999</v>
      </c>
      <c r="AB6" s="10">
        <f>'Benzo_k analizė LT'!AB23</f>
        <v>1.0974223000000001</v>
      </c>
      <c r="AC6" s="10">
        <f>'Benzo_k analizė LT'!AC23</f>
        <v>1.030524</v>
      </c>
      <c r="AD6" s="10">
        <f>'Benzo_k analizė LT'!AD23</f>
        <v>1.02712</v>
      </c>
      <c r="AE6" s="10">
        <f>'Benzo_k analizė LT'!AE23</f>
        <v>1.0502711</v>
      </c>
      <c r="AF6" s="10">
        <f>'Benzo_k analizė LT'!AF23</f>
        <v>1.0391022200000002</v>
      </c>
      <c r="AG6" s="10">
        <f>'Benzo_k analizė LT'!AG23</f>
        <v>0.95007870000000005</v>
      </c>
      <c r="AH6" s="10">
        <f>'Benzo_k analizė LT'!AH23</f>
        <v>0.87968199999999996</v>
      </c>
      <c r="AI6" s="10">
        <f>'Benzo_k analizė LT'!AI23</f>
        <v>0.92908550000000001</v>
      </c>
      <c r="AJ6" s="10">
        <f>'Benzo_k analizė LT'!AJ23</f>
        <v>0.85349909999999996</v>
      </c>
      <c r="AK6" s="10">
        <f>'Benzo_k analizė LT'!AK23</f>
        <v>0.71614470000000008</v>
      </c>
      <c r="AL6" s="10">
        <f>'Benzo_k analizė LT'!AL23</f>
        <v>0.68396008699999999</v>
      </c>
    </row>
    <row r="7" spans="1:44" x14ac:dyDescent="0.4">
      <c r="C7" s="2" t="str">
        <f>'[1]SO2 analize LT'!A77</f>
        <v>DEGALŲ / KURO GAMYBA IR PASKIRSTYMAS</v>
      </c>
      <c r="D7" s="10">
        <f>'Benzo_k analizė LT'!D83</f>
        <v>4.9299999999999999E-5</v>
      </c>
      <c r="E7" s="10">
        <f>'Benzo_k analizė LT'!E83</f>
        <v>4.4499999999999997E-5</v>
      </c>
      <c r="F7" s="10">
        <f>'Benzo_k analizė LT'!F83</f>
        <v>2.3099999999999999E-5</v>
      </c>
      <c r="G7" s="10">
        <f>'Benzo_k analizė LT'!G83</f>
        <v>3.8999999999999999E-5</v>
      </c>
      <c r="H7" s="10">
        <f>'Benzo_k analizė LT'!H83</f>
        <v>3.18E-5</v>
      </c>
      <c r="I7" s="10">
        <f>'Benzo_k analizė LT'!I83</f>
        <v>3.4999999999999997E-5</v>
      </c>
      <c r="J7" s="10">
        <f>'Benzo_k analizė LT'!J83</f>
        <v>5.0899999999999997E-5</v>
      </c>
      <c r="K7" s="10">
        <f>'Benzo_k analizė LT'!K83</f>
        <v>6.6799999999999997E-5</v>
      </c>
      <c r="L7" s="10">
        <f>'Benzo_k analizė LT'!L83</f>
        <v>8.03E-5</v>
      </c>
      <c r="M7" s="10">
        <f>'Benzo_k analizė LT'!M83</f>
        <v>5.2500000000000002E-5</v>
      </c>
      <c r="N7" s="10">
        <f>'Benzo_k analizė LT'!N83</f>
        <v>6.8800000000000005E-5</v>
      </c>
      <c r="O7" s="10">
        <f>'Benzo_k analizė LT'!O83</f>
        <v>8.5900000000000001E-5</v>
      </c>
      <c r="P7" s="10">
        <f>'Benzo_k analizė LT'!P83</f>
        <v>7.6299999999999998E-5</v>
      </c>
      <c r="Q7" s="10">
        <f>'Benzo_k analizė LT'!Q83</f>
        <v>7.8999999999999996E-5</v>
      </c>
      <c r="R7" s="10">
        <f>'Benzo_k analizė LT'!R83</f>
        <v>9.6199999999999994E-5</v>
      </c>
      <c r="S7" s="10">
        <f>'Benzo_k analizė LT'!S83</f>
        <v>9.8999999999999994E-5</v>
      </c>
      <c r="T7" s="10">
        <f>'Benzo_k analizė LT'!T83</f>
        <v>8.3999999999999995E-5</v>
      </c>
      <c r="U7" s="10">
        <f>'Benzo_k analizė LT'!U83</f>
        <v>8.03E-5</v>
      </c>
      <c r="V7" s="10">
        <f>'Benzo_k analizė LT'!V83</f>
        <v>1.03E-4</v>
      </c>
      <c r="W7" s="10">
        <f>'Benzo_k analizė LT'!W83</f>
        <v>9.7700000000000003E-5</v>
      </c>
      <c r="X7" s="10">
        <f>'Benzo_k analizė LT'!X83</f>
        <v>9.6799999999999995E-5</v>
      </c>
      <c r="Y7" s="10">
        <f>'Benzo_k analizė LT'!Y83</f>
        <v>9.7499999999999998E-5</v>
      </c>
      <c r="Z7" s="10">
        <f>'Benzo_k analizė LT'!Z83</f>
        <v>8.6199999999999995E-5</v>
      </c>
      <c r="AA7" s="10">
        <f>'Benzo_k analizė LT'!AA83</f>
        <v>9.3900000000000006E-5</v>
      </c>
      <c r="AB7" s="10">
        <f>'Benzo_k analizė LT'!AB83</f>
        <v>8.8599999999999999E-5</v>
      </c>
      <c r="AC7" s="10">
        <f>'Benzo_k analizė LT'!AC83</f>
        <v>9.4099999999999997E-5</v>
      </c>
      <c r="AD7" s="10">
        <f>'Benzo_k analizė LT'!AD83</f>
        <v>1.0399999999999999E-4</v>
      </c>
      <c r="AE7" s="10">
        <f>'Benzo_k analizė LT'!AE83</f>
        <v>9.7700000000000003E-5</v>
      </c>
      <c r="AF7" s="10">
        <f>'Benzo_k analizė LT'!AF83</f>
        <v>9.9599999999999995E-5</v>
      </c>
      <c r="AG7" s="10">
        <f>'Benzo_k analizė LT'!AG83</f>
        <v>9.98E-5</v>
      </c>
      <c r="AH7" s="10">
        <f>'Benzo_k analizė LT'!AH83</f>
        <v>8.3900000000000006E-5</v>
      </c>
      <c r="AI7" s="10">
        <f>'Benzo_k analizė LT'!AI83</f>
        <v>9.1100000000000005E-5</v>
      </c>
      <c r="AJ7" s="10">
        <f>'Benzo_k analizė LT'!AJ83</f>
        <v>8.6000000000000003E-5</v>
      </c>
      <c r="AK7" s="10">
        <f>'Benzo_k analizė LT'!AK83</f>
        <v>9.4199999999999999E-5</v>
      </c>
      <c r="AL7" s="10">
        <f>'Benzo_k analizė LT'!AL83</f>
        <v>8.9300000000000002E-5</v>
      </c>
    </row>
    <row r="8" spans="1:44" hidden="1" x14ac:dyDescent="0.4">
      <c r="C8" s="2" t="s">
        <v>152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4" x14ac:dyDescent="0.4">
      <c r="C9" s="2" t="str">
        <f>'[1]SO2 analize LT'!A188</f>
        <v>NE KELIŲ TRANSPORTAS IR MECHANIZMAI</v>
      </c>
      <c r="D9" s="10">
        <f>'Benzo_k analizė LT'!D195</f>
        <v>2.0488000000000026E-7</v>
      </c>
      <c r="E9" s="10">
        <f>'Benzo_k analizė LT'!E195</f>
        <v>2.0487999999999997E-7</v>
      </c>
      <c r="F9" s="10">
        <f>'Benzo_k analizė LT'!F195</f>
        <v>1.84392E-7</v>
      </c>
      <c r="G9" s="10">
        <f>'Benzo_k analizė LT'!G195</f>
        <v>2.2536799999999998E-7</v>
      </c>
      <c r="H9" s="10">
        <f>'Benzo_k analizė LT'!H195</f>
        <v>1.84392E-7</v>
      </c>
      <c r="I9" s="10">
        <f>'Benzo_k analizė LT'!I195</f>
        <v>1.84392E-7</v>
      </c>
      <c r="J9" s="10">
        <f>'Benzo_k analizė LT'!J195</f>
        <v>2.0487999999999997E-7</v>
      </c>
      <c r="K9" s="10">
        <f>'Benzo_k analizė LT'!K195</f>
        <v>2.4585599999999995E-7</v>
      </c>
      <c r="L9" s="10">
        <f>'Benzo_k analizė LT'!L195</f>
        <v>2.6634399999999999E-7</v>
      </c>
      <c r="M9" s="10">
        <f>'Benzo_k analizė LT'!M195</f>
        <v>2.8683199999999998E-7</v>
      </c>
      <c r="N9" s="10">
        <f>'Benzo_k analizė LT'!N195</f>
        <v>3.0139199999999998E-7</v>
      </c>
      <c r="O9" s="10">
        <f>'Benzo_k analizė LT'!O195</f>
        <v>4.6519199999999995E-7</v>
      </c>
      <c r="P9" s="10">
        <f>'Benzo_k analizė LT'!P195</f>
        <v>4.7455199999999992E-7</v>
      </c>
      <c r="Q9" s="10">
        <f>'Benzo_k analizė LT'!Q195</f>
        <v>4.3711199999999992E-7</v>
      </c>
      <c r="R9" s="10">
        <f>'Benzo_k analizė LT'!R195</f>
        <v>4.7080799999999996E-7</v>
      </c>
      <c r="S9" s="10">
        <f>'Benzo_k analizė LT'!S195</f>
        <v>4.1090400000000001E-7</v>
      </c>
      <c r="T9" s="10">
        <f>'Benzo_k analizė LT'!T195</f>
        <v>4.3243199999999996E-7</v>
      </c>
      <c r="U9" s="10">
        <f>'Benzo_k analizė LT'!U195</f>
        <v>4.5115199999999996E-7</v>
      </c>
      <c r="V9" s="10">
        <f>'Benzo_k analizė LT'!V195</f>
        <v>4.8859200000000006E-7</v>
      </c>
      <c r="W9" s="10">
        <f>'Benzo_k analizė LT'!W195</f>
        <v>3.7346400000000001E-7</v>
      </c>
      <c r="X9" s="10">
        <f>'Benzo_k analizė LT'!X195</f>
        <v>3.6223199999999998E-7</v>
      </c>
      <c r="Y9" s="10">
        <f>'Benzo_k analizė LT'!Y195</f>
        <v>3.8095199999999998E-7</v>
      </c>
      <c r="Z9" s="10">
        <f>'Benzo_k analizė LT'!Z195</f>
        <v>3.7533600000000002E-7</v>
      </c>
      <c r="AA9" s="10">
        <f>'Benzo_k analizė LT'!AA195</f>
        <v>3.3508800000000002E-7</v>
      </c>
      <c r="AB9" s="10">
        <f>'Benzo_k analizė LT'!AB195</f>
        <v>3.9124800000000001E-7</v>
      </c>
      <c r="AC9" s="10">
        <f>'Benzo_k analizė LT'!AC195</f>
        <v>3.9218399999999996E-7</v>
      </c>
      <c r="AD9" s="10">
        <f>'Benzo_k analizė LT'!AD195</f>
        <v>3.3602399999999991E-7</v>
      </c>
      <c r="AE9" s="10">
        <f>'Benzo_k analizė LT'!AE195</f>
        <v>3.8937600000000001E-7</v>
      </c>
      <c r="AF9" s="10">
        <f>'Benzo_k analizė LT'!AF195</f>
        <v>4.4927999999999996E-7</v>
      </c>
      <c r="AG9" s="10">
        <f>'Benzo_k analizė LT'!AG195</f>
        <v>4.0715999999999995E-7</v>
      </c>
      <c r="AH9" s="10">
        <f>'Benzo_k analizė LT'!AH195</f>
        <v>3.9873599999999998E-7</v>
      </c>
      <c r="AI9" s="10">
        <f>'Benzo_k analizė LT'!AI195</f>
        <v>3.68784E-7</v>
      </c>
      <c r="AJ9" s="10">
        <f>'Benzo_k analizė LT'!AJ195</f>
        <v>3.6316799999999999E-7</v>
      </c>
      <c r="AK9" s="10">
        <f>'Benzo_k analizė LT'!AK195</f>
        <v>4.5395999999999992E-7</v>
      </c>
      <c r="AL9" s="10">
        <f>'Benzo_k analizė LT'!AL195</f>
        <v>2.0591999999999998E-7</v>
      </c>
    </row>
    <row r="10" spans="1:44" x14ac:dyDescent="0.4">
      <c r="C10" s="2" t="str">
        <f>'[1]SO2 analize LT'!A124</f>
        <v>KELIŲ TRANSPORTAS</v>
      </c>
      <c r="D10" s="10">
        <f>'Benzo_k analizė LT'!D132</f>
        <v>2.6593876946500002E-2</v>
      </c>
      <c r="E10" s="10">
        <f>'Benzo_k analizė LT'!E132</f>
        <v>2.78454785552E-2</v>
      </c>
      <c r="F10" s="10">
        <f>'Benzo_k analizė LT'!F132</f>
        <v>1.8935792536300001E-2</v>
      </c>
      <c r="G10" s="10">
        <f>'Benzo_k analizė LT'!G132</f>
        <v>1.3598893141399998E-2</v>
      </c>
      <c r="H10" s="10">
        <f>'Benzo_k analizė LT'!H132</f>
        <v>9.5227934936999992E-3</v>
      </c>
      <c r="I10" s="10">
        <f>'Benzo_k analizė LT'!I132</f>
        <v>1.23842343147E-2</v>
      </c>
      <c r="J10" s="10">
        <f>'Benzo_k analizė LT'!J132</f>
        <v>1.3439403105100001E-2</v>
      </c>
      <c r="K10" s="10">
        <f>'Benzo_k analizė LT'!K132</f>
        <v>1.6026226592100002E-2</v>
      </c>
      <c r="L10" s="10">
        <f>'Benzo_k analizė LT'!L132</f>
        <v>1.76732691955E-2</v>
      </c>
      <c r="M10" s="10">
        <f>'Benzo_k analizė LT'!M132</f>
        <v>1.7128272568400001E-2</v>
      </c>
      <c r="N10" s="10">
        <f>'Benzo_k analizė LT'!N132</f>
        <v>1.5534067565799999E-2</v>
      </c>
      <c r="O10" s="10">
        <f>'Benzo_k analizė LT'!O132</f>
        <v>1.7150437841600003E-2</v>
      </c>
      <c r="P10" s="10">
        <f>'Benzo_k analizė LT'!P132</f>
        <v>1.75090243896E-2</v>
      </c>
      <c r="Q10" s="10">
        <f>'Benzo_k analizė LT'!Q132</f>
        <v>1.7344415298099998E-2</v>
      </c>
      <c r="R10" s="10">
        <f>'Benzo_k analizė LT'!R132</f>
        <v>1.9822672293499998E-2</v>
      </c>
      <c r="S10" s="10">
        <f>'Benzo_k analizė LT'!S132</f>
        <v>1.8733E-2</v>
      </c>
      <c r="T10" s="10">
        <f>'Benzo_k analizė LT'!T132</f>
        <v>2.0169400000000001E-2</v>
      </c>
      <c r="U10" s="10">
        <f>'Benzo_k analizė LT'!U132</f>
        <v>2.6335000000000001E-2</v>
      </c>
      <c r="V10" s="10">
        <f>'Benzo_k analizė LT'!V132</f>
        <v>2.6956000000000001E-2</v>
      </c>
      <c r="W10" s="10">
        <f>'Benzo_k analizė LT'!W132</f>
        <v>2.0893999999999999E-2</v>
      </c>
      <c r="X10" s="10">
        <f>'Benzo_k analizė LT'!X132</f>
        <v>2.6492000000000005E-2</v>
      </c>
      <c r="Y10" s="10">
        <f>'Benzo_k analizė LT'!Y132</f>
        <v>2.7702000000000004E-2</v>
      </c>
      <c r="Z10" s="10">
        <f>'Benzo_k analizė LT'!Z132</f>
        <v>2.8741000000000003E-2</v>
      </c>
      <c r="AA10" s="10">
        <f>'Benzo_k analizė LT'!AA132</f>
        <v>2.9551000000000001E-2</v>
      </c>
      <c r="AB10" s="10">
        <f>'Benzo_k analizė LT'!AB132</f>
        <v>3.4657E-2</v>
      </c>
      <c r="AC10" s="10">
        <f>'Benzo_k analizė LT'!AC132</f>
        <v>3.8030000000000001E-2</v>
      </c>
      <c r="AD10" s="10">
        <f>'Benzo_k analizė LT'!AD132</f>
        <v>4.1614999999999999E-2</v>
      </c>
      <c r="AE10" s="10">
        <f>'Benzo_k analizė LT'!AE132</f>
        <v>4.5041999999999999E-2</v>
      </c>
      <c r="AF10" s="10">
        <f>'Benzo_k analizė LT'!AF132</f>
        <v>4.8807000000000003E-2</v>
      </c>
      <c r="AG10" s="10">
        <f>'Benzo_k analizė LT'!AG132</f>
        <v>5.1242999999999997E-2</v>
      </c>
      <c r="AH10" s="10">
        <f>'Benzo_k analizė LT'!AH132</f>
        <v>4.5437000000000005E-2</v>
      </c>
      <c r="AI10" s="10">
        <f>'Benzo_k analizė LT'!AI132</f>
        <v>4.6144999999999999E-2</v>
      </c>
      <c r="AJ10" s="10">
        <f>'Benzo_k analizė LT'!AJ132</f>
        <v>4.3082000000000002E-2</v>
      </c>
      <c r="AK10" s="10">
        <f>'Benzo_k analizė LT'!AK132</f>
        <v>4.3700999999999997E-2</v>
      </c>
      <c r="AL10" s="10">
        <f>'Benzo_k analizė LT'!AL132</f>
        <v>4.6519999999999999E-2</v>
      </c>
    </row>
    <row r="11" spans="1:44" x14ac:dyDescent="0.4">
      <c r="C11" s="2" t="str">
        <f>'[1]SO2 analize LT'!A314</f>
        <v>KITI PRAMONĖS PROCESAI</v>
      </c>
      <c r="D11" s="10">
        <f>'Benzo_k analizė LT'!D287+'Benzo_k analizė LT'!D316</f>
        <v>0</v>
      </c>
      <c r="E11" s="10">
        <f>'Benzo_k analizė LT'!E287+'Benzo_k analizė LT'!E316</f>
        <v>0</v>
      </c>
      <c r="F11" s="10">
        <f>'Benzo_k analizė LT'!F287+'Benzo_k analizė LT'!F316</f>
        <v>0</v>
      </c>
      <c r="G11" s="10">
        <f>'Benzo_k analizė LT'!G287+'Benzo_k analizė LT'!G316</f>
        <v>0</v>
      </c>
      <c r="H11" s="10">
        <f>'Benzo_k analizė LT'!H287+'Benzo_k analizė LT'!H316</f>
        <v>0</v>
      </c>
      <c r="I11" s="10">
        <f>'Benzo_k analizė LT'!I287+'Benzo_k analizė LT'!I316</f>
        <v>0</v>
      </c>
      <c r="J11" s="10">
        <f>'Benzo_k analizė LT'!J287+'Benzo_k analizė LT'!J316</f>
        <v>0</v>
      </c>
      <c r="K11" s="10">
        <f>'Benzo_k analizė LT'!K287+'Benzo_k analizė LT'!K316</f>
        <v>0</v>
      </c>
      <c r="L11" s="10">
        <f>'Benzo_k analizė LT'!L287+'Benzo_k analizė LT'!L316</f>
        <v>0</v>
      </c>
      <c r="M11" s="10">
        <f>'Benzo_k analizė LT'!M287+'Benzo_k analizė LT'!M316</f>
        <v>0</v>
      </c>
      <c r="N11" s="10">
        <f>'Benzo_k analizė LT'!N287+'Benzo_k analizė LT'!N316</f>
        <v>0</v>
      </c>
      <c r="O11" s="10">
        <f>'Benzo_k analizė LT'!O287+'Benzo_k analizė LT'!O316</f>
        <v>0</v>
      </c>
      <c r="P11" s="10">
        <f>'Benzo_k analizė LT'!P287+'Benzo_k analizė LT'!P316</f>
        <v>0</v>
      </c>
      <c r="Q11" s="10">
        <f>'Benzo_k analizė LT'!Q287+'Benzo_k analizė LT'!Q316</f>
        <v>0</v>
      </c>
      <c r="R11" s="10">
        <f>'Benzo_k analizė LT'!R287+'Benzo_k analizė LT'!R316</f>
        <v>0</v>
      </c>
      <c r="S11" s="10">
        <f>'Benzo_k analizė LT'!S287+'Benzo_k analizė LT'!S316</f>
        <v>0</v>
      </c>
      <c r="T11" s="10">
        <f>'Benzo_k analizė LT'!T287+'Benzo_k analizė LT'!T316</f>
        <v>0</v>
      </c>
      <c r="U11" s="10">
        <f>'Benzo_k analizė LT'!U287+'Benzo_k analizė LT'!U316</f>
        <v>0</v>
      </c>
      <c r="V11" s="10">
        <f>'Benzo_k analizė LT'!V287+'Benzo_k analizė LT'!V316</f>
        <v>0</v>
      </c>
      <c r="W11" s="10">
        <f>'Benzo_k analizė LT'!W287+'Benzo_k analizė LT'!W316</f>
        <v>0</v>
      </c>
      <c r="X11" s="10">
        <f>'Benzo_k analizė LT'!X287+'Benzo_k analizė LT'!X316</f>
        <v>0</v>
      </c>
      <c r="Y11" s="10">
        <f>'Benzo_k analizė LT'!Y287+'Benzo_k analizė LT'!Y316</f>
        <v>0</v>
      </c>
      <c r="Z11" s="10">
        <f>'Benzo_k analizė LT'!Z287+'Benzo_k analizė LT'!Z316</f>
        <v>0</v>
      </c>
      <c r="AA11" s="10">
        <f>'Benzo_k analizė LT'!AA287+'Benzo_k analizė LT'!AA316</f>
        <v>0</v>
      </c>
      <c r="AB11" s="10">
        <f>'Benzo_k analizė LT'!AB287+'Benzo_k analizė LT'!AB316</f>
        <v>0</v>
      </c>
      <c r="AC11" s="10">
        <f>'Benzo_k analizė LT'!AC287+'Benzo_k analizė LT'!AC316</f>
        <v>0</v>
      </c>
      <c r="AD11" s="10">
        <f>'Benzo_k analizė LT'!AD287+'Benzo_k analizė LT'!AD316</f>
        <v>0</v>
      </c>
      <c r="AE11" s="10">
        <f>'Benzo_k analizė LT'!AE287+'Benzo_k analizė LT'!AE316</f>
        <v>0</v>
      </c>
      <c r="AF11" s="10">
        <f>'Benzo_k analizė LT'!AF287+'Benzo_k analizė LT'!AF316</f>
        <v>0</v>
      </c>
      <c r="AG11" s="10">
        <f>'Benzo_k analizė LT'!AG287+'Benzo_k analizė LT'!AG316</f>
        <v>0</v>
      </c>
      <c r="AH11" s="10">
        <f>'Benzo_k analizė LT'!AH287+'Benzo_k analizė LT'!AH316</f>
        <v>0</v>
      </c>
      <c r="AI11" s="10">
        <f>'Benzo_k analizė LT'!AI287+'Benzo_k analizė LT'!AI316</f>
        <v>0</v>
      </c>
      <c r="AJ11" s="10">
        <f>'Benzo_k analizė LT'!AJ287+'Benzo_k analizė LT'!AJ316</f>
        <v>0</v>
      </c>
      <c r="AK11" s="10">
        <f>'Benzo_k analizė LT'!AK287+'Benzo_k analizė LT'!AK316</f>
        <v>0</v>
      </c>
      <c r="AL11" s="10">
        <f>'Benzo_k analizė LT'!AL287+'Benzo_k analizė LT'!AL316</f>
        <v>0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'Benzo_k analizė LT'!D377</f>
        <v>0.29831829374999996</v>
      </c>
      <c r="E13" s="10">
        <f>'Benzo_k analizė LT'!E377</f>
        <v>0.28953516774999999</v>
      </c>
      <c r="F13" s="10">
        <f>'Benzo_k analizė LT'!F377</f>
        <v>0.28068104888000001</v>
      </c>
      <c r="G13" s="10">
        <f>'Benzo_k analizė LT'!G377</f>
        <v>0.27138728119</v>
      </c>
      <c r="H13" s="10">
        <f>'Benzo_k analizė LT'!H377</f>
        <v>0.26276004984000001</v>
      </c>
      <c r="I13" s="10">
        <f>'Benzo_k analizė LT'!I377</f>
        <v>0.25407608252050001</v>
      </c>
      <c r="J13" s="10">
        <f>'Benzo_k analizė LT'!J377</f>
        <v>0.26074552545400004</v>
      </c>
      <c r="K13" s="10">
        <f>'Benzo_k analizė LT'!K377</f>
        <v>0.272473020555</v>
      </c>
      <c r="L13" s="10">
        <f>'Benzo_k analizė LT'!L377</f>
        <v>0.26652912014800001</v>
      </c>
      <c r="M13" s="10">
        <f>'Benzo_k analizė LT'!M377</f>
        <v>0.24678353543399997</v>
      </c>
      <c r="N13" s="10">
        <f>'Benzo_k analizė LT'!N377</f>
        <v>0.226859058</v>
      </c>
      <c r="O13" s="10">
        <f>'Benzo_k analizė LT'!O377</f>
        <v>0.21396560000000001</v>
      </c>
      <c r="P13" s="10">
        <f>'Benzo_k analizė LT'!P377</f>
        <v>0.21128691199999999</v>
      </c>
      <c r="Q13" s="10">
        <f>'Benzo_k analizė LT'!Q377</f>
        <v>0.1992331</v>
      </c>
      <c r="R13" s="10">
        <f>'Benzo_k analizė LT'!R377</f>
        <v>0.207695306</v>
      </c>
      <c r="S13" s="10">
        <f>'Benzo_k analizė LT'!S377</f>
        <v>0.25393206800000001</v>
      </c>
      <c r="T13" s="10">
        <f>'Benzo_k analizė LT'!T377</f>
        <v>0.25388407200000002</v>
      </c>
      <c r="U13" s="10">
        <f>'Benzo_k analizė LT'!U377</f>
        <v>0.24942115400000001</v>
      </c>
      <c r="V13" s="10">
        <f>'Benzo_k analizė LT'!V377</f>
        <v>0.25205127799999999</v>
      </c>
      <c r="W13" s="10">
        <f>'Benzo_k analizė LT'!W377</f>
        <v>0.28002797600000001</v>
      </c>
      <c r="X13" s="10">
        <f>'Benzo_k analizė LT'!X377</f>
        <v>0.28928595000000001</v>
      </c>
      <c r="Y13" s="10">
        <f>'Benzo_k analizė LT'!Y377</f>
        <v>0.29942219411591997</v>
      </c>
      <c r="Z13" s="10">
        <f>'Benzo_k analizė LT'!Z377</f>
        <v>0.31303232737462</v>
      </c>
      <c r="AA13" s="10">
        <f>'Benzo_k analizė LT'!AA377</f>
        <v>0.31652481804598998</v>
      </c>
      <c r="AB13" s="10">
        <f>'Benzo_k analizė LT'!AB377</f>
        <v>0.32576646267581999</v>
      </c>
      <c r="AC13" s="10">
        <f>'Benzo_k analizė LT'!AC377</f>
        <v>0.29983797338293</v>
      </c>
      <c r="AD13" s="10">
        <f>'Benzo_k analizė LT'!AD377</f>
        <v>0.29868166768239002</v>
      </c>
      <c r="AE13" s="10">
        <f>'Benzo_k analizė LT'!AE377</f>
        <v>0.29224040563023002</v>
      </c>
      <c r="AF13" s="10">
        <f>'Benzo_k analizė LT'!AF377</f>
        <v>0.28907820767466003</v>
      </c>
      <c r="AG13" s="10">
        <f>'Benzo_k analizė LT'!AG377</f>
        <v>0.30875742073533002</v>
      </c>
      <c r="AH13" s="10">
        <f>'Benzo_k analizė LT'!AH377</f>
        <v>0.31475635511458999</v>
      </c>
      <c r="AI13" s="10">
        <f>'Benzo_k analizė LT'!AI377</f>
        <v>0.31775667477225</v>
      </c>
      <c r="AJ13" s="10">
        <f>'Benzo_k analizė LT'!AJ377</f>
        <v>0.31504319790246998</v>
      </c>
      <c r="AK13" s="10">
        <f>'Benzo_k analizė LT'!AK377</f>
        <v>0.31601405465459997</v>
      </c>
      <c r="AL13" s="10">
        <f>'Benzo_k analizė LT'!AL377</f>
        <v>0.32243160452190001</v>
      </c>
    </row>
    <row r="14" spans="1:44" hidden="1" x14ac:dyDescent="0.4">
      <c r="C14" s="2" t="str">
        <f>'[1]KD2.5 analize LT'!A372</f>
        <v>GAISRAI</v>
      </c>
      <c r="D14" s="10">
        <f>'[2]Benzo_a analizė LT'!D378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4" x14ac:dyDescent="0.4">
      <c r="C15" s="2" t="s">
        <v>291</v>
      </c>
      <c r="D15" s="10">
        <f>SUM(D6:D14)</f>
        <v>2.9634736265045003</v>
      </c>
      <c r="E15" s="10">
        <f t="shared" ref="E15:R15" si="0">SUM(E6:E14)</f>
        <v>3.1280549711851999</v>
      </c>
      <c r="F15" s="10">
        <f t="shared" si="0"/>
        <v>1.4884581628083</v>
      </c>
      <c r="G15" s="10">
        <f t="shared" si="0"/>
        <v>1.6018681736993998</v>
      </c>
      <c r="H15" s="10">
        <f t="shared" si="0"/>
        <v>1.4383559237256998</v>
      </c>
      <c r="I15" s="10">
        <f t="shared" si="0"/>
        <v>1.3409443392272</v>
      </c>
      <c r="J15" s="10">
        <f t="shared" si="0"/>
        <v>1.4452312844391</v>
      </c>
      <c r="K15" s="10">
        <f t="shared" si="0"/>
        <v>1.4487105150030999</v>
      </c>
      <c r="L15" s="10">
        <f t="shared" si="0"/>
        <v>1.3642015686874998</v>
      </c>
      <c r="M15" s="10">
        <f t="shared" si="0"/>
        <v>1.3569403168344001</v>
      </c>
      <c r="N15" s="10">
        <f t="shared" si="0"/>
        <v>1.2828104369578002</v>
      </c>
      <c r="O15" s="10">
        <f t="shared" si="0"/>
        <v>1.2914006430336002</v>
      </c>
      <c r="P15" s="10">
        <f t="shared" si="0"/>
        <v>1.3210047809415999</v>
      </c>
      <c r="Q15" s="10">
        <f t="shared" si="0"/>
        <v>1.3564251324100998</v>
      </c>
      <c r="R15" s="10">
        <f t="shared" si="0"/>
        <v>1.3694070844014998</v>
      </c>
      <c r="S15" s="10">
        <f>SUM(S6:S14)</f>
        <v>1.4639385689040001</v>
      </c>
      <c r="T15" s="10">
        <f t="shared" ref="T15:AL15" si="1">SUM(T6:T14)</f>
        <v>1.5391729044319997</v>
      </c>
      <c r="U15" s="10">
        <f t="shared" si="1"/>
        <v>1.4872097051520001</v>
      </c>
      <c r="V15" s="10">
        <f t="shared" si="1"/>
        <v>1.505795966592</v>
      </c>
      <c r="W15" s="10">
        <f t="shared" si="1"/>
        <v>1.5114723494639997</v>
      </c>
      <c r="X15" s="10">
        <f t="shared" si="1"/>
        <v>1.5745272921319999</v>
      </c>
      <c r="Y15" s="10">
        <f t="shared" si="1"/>
        <v>1.5615303750679201</v>
      </c>
      <c r="Z15" s="10">
        <f t="shared" si="1"/>
        <v>1.5638700027106198</v>
      </c>
      <c r="AA15" s="10">
        <f t="shared" si="1"/>
        <v>1.5484198531339901</v>
      </c>
      <c r="AB15" s="10">
        <f t="shared" si="1"/>
        <v>1.4579347539238201</v>
      </c>
      <c r="AC15" s="10">
        <f t="shared" si="1"/>
        <v>1.36848646556693</v>
      </c>
      <c r="AD15" s="10">
        <f t="shared" si="1"/>
        <v>1.3675210037063901</v>
      </c>
      <c r="AE15" s="10">
        <f t="shared" si="1"/>
        <v>1.38765159500623</v>
      </c>
      <c r="AF15" s="10">
        <f t="shared" si="1"/>
        <v>1.3770874769546604</v>
      </c>
      <c r="AG15" s="10">
        <f t="shared" si="1"/>
        <v>1.3101793278953302</v>
      </c>
      <c r="AH15" s="10">
        <f t="shared" si="1"/>
        <v>1.2399596538505899</v>
      </c>
      <c r="AI15" s="10">
        <f t="shared" si="1"/>
        <v>1.29307864355625</v>
      </c>
      <c r="AJ15" s="10">
        <f t="shared" si="1"/>
        <v>1.21171066107047</v>
      </c>
      <c r="AK15" s="10">
        <f t="shared" si="1"/>
        <v>1.0759544086146002</v>
      </c>
      <c r="AL15" s="10">
        <f t="shared" si="1"/>
        <v>1.0530011974419</v>
      </c>
    </row>
    <row r="16" spans="1:44" hidden="1" x14ac:dyDescent="0.4">
      <c r="C16" s="2" t="s">
        <v>292</v>
      </c>
      <c r="D16" s="10">
        <f>D15-'Benzo_k analizė LT'!D8</f>
        <v>0</v>
      </c>
      <c r="E16" s="10">
        <f>E15-'Benzo_k analizė LT'!E8</f>
        <v>0</v>
      </c>
      <c r="F16" s="10">
        <f>F15-'Benzo_k analizė LT'!F8</f>
        <v>0</v>
      </c>
      <c r="G16" s="10">
        <f>G15-'Benzo_k analizė LT'!G8</f>
        <v>0</v>
      </c>
      <c r="H16" s="10">
        <f>H15-'Benzo_k analizė LT'!H8</f>
        <v>0</v>
      </c>
      <c r="I16" s="10">
        <f>I15-'Benzo_k analizė LT'!I8</f>
        <v>0</v>
      </c>
      <c r="J16" s="10">
        <f>J15-'Benzo_k analizė LT'!J8</f>
        <v>0</v>
      </c>
      <c r="K16" s="10">
        <f>K15-'Benzo_k analizė LT'!K8</f>
        <v>0</v>
      </c>
      <c r="L16" s="10">
        <f>L15-'Benzo_k analizė LT'!L8</f>
        <v>0</v>
      </c>
      <c r="M16" s="10">
        <f>M15-'Benzo_k analizė LT'!M8</f>
        <v>0</v>
      </c>
      <c r="N16" s="10">
        <f>N15-'Benzo_k analizė LT'!N8</f>
        <v>0</v>
      </c>
      <c r="O16" s="10">
        <f>O15-'Benzo_k analizė LT'!O8</f>
        <v>0</v>
      </c>
      <c r="P16" s="10">
        <f>P15-'Benzo_k analizė LT'!P8</f>
        <v>0</v>
      </c>
      <c r="Q16" s="10">
        <f>Q15-'Benzo_k analizė LT'!Q8</f>
        <v>0</v>
      </c>
      <c r="R16" s="10">
        <f>R15-'Benzo_k analizė LT'!R8</f>
        <v>0</v>
      </c>
      <c r="S16" s="10">
        <f>S15-'Benzo_k analizė LT'!S8</f>
        <v>0</v>
      </c>
      <c r="T16" s="10">
        <f>T15-'Benzo_k analizė LT'!T8</f>
        <v>0</v>
      </c>
      <c r="U16" s="10">
        <f>U15-'Benzo_k analizė LT'!U8</f>
        <v>0</v>
      </c>
      <c r="V16" s="10">
        <f>V15-'Benzo_k analizė LT'!V8</f>
        <v>0</v>
      </c>
      <c r="W16" s="10">
        <f>W15-'Benzo_k analizė LT'!W8</f>
        <v>0</v>
      </c>
      <c r="X16" s="10">
        <f>X15-'Benzo_k analizė LT'!X8</f>
        <v>0</v>
      </c>
      <c r="Y16" s="10">
        <f>Y15-'Benzo_k analizė LT'!Y8</f>
        <v>0</v>
      </c>
      <c r="Z16" s="10">
        <f>Z15-'Benzo_k analizė LT'!Z8</f>
        <v>0</v>
      </c>
      <c r="AA16" s="10">
        <f>AA15-'Benzo_k analizė LT'!AA8</f>
        <v>0</v>
      </c>
      <c r="AB16" s="10">
        <f>AB15-'Benzo_k analizė LT'!AB8</f>
        <v>0</v>
      </c>
      <c r="AC16" s="10">
        <f>AC15-'Benzo_k analizė LT'!AC8</f>
        <v>0</v>
      </c>
      <c r="AD16" s="10">
        <f>AD15-'Benzo_k analizė LT'!AD8</f>
        <v>0</v>
      </c>
      <c r="AE16" s="10">
        <f>AE15-'Benzo_k analizė LT'!AE8</f>
        <v>0</v>
      </c>
      <c r="AF16" s="10">
        <f>AF15-'Benzo_k analizė LT'!AF8</f>
        <v>0</v>
      </c>
      <c r="AG16" s="10">
        <f>AG15-'Benzo_k analizė LT'!AG8</f>
        <v>0</v>
      </c>
      <c r="AH16" s="10">
        <f>AH15-'Benzo_k analizė LT'!AH8</f>
        <v>0</v>
      </c>
      <c r="AI16" s="10">
        <f>AI15-'Benzo_k analizė LT'!AI8</f>
        <v>0</v>
      </c>
      <c r="AJ16" s="10">
        <f>AJ15-'Benzo_k analizė LT'!AJ8</f>
        <v>0</v>
      </c>
      <c r="AK16" s="10">
        <f>AK15-'Benzo_k analizė LT'!AK8</f>
        <v>0</v>
      </c>
    </row>
    <row r="19" spans="1:38" ht="20" x14ac:dyDescent="0.4">
      <c r="A19" s="44" t="s">
        <v>316</v>
      </c>
    </row>
    <row r="21" spans="1:38" x14ac:dyDescent="0.4">
      <c r="C21" s="2" t="s">
        <v>28</v>
      </c>
      <c r="D21" s="24">
        <f t="shared" ref="D21:AI28" si="2">D6/D$15</f>
        <v>0.89034433353138986</v>
      </c>
      <c r="E21" s="24">
        <f t="shared" si="2"/>
        <v>0.89852309051175983</v>
      </c>
      <c r="F21" s="24">
        <f t="shared" si="2"/>
        <v>0.79869093180088879</v>
      </c>
      <c r="G21" s="24">
        <f t="shared" si="2"/>
        <v>0.8220668814206139</v>
      </c>
      <c r="H21" s="24">
        <f t="shared" si="2"/>
        <v>0.81067632619029606</v>
      </c>
      <c r="I21" s="24">
        <f t="shared" si="2"/>
        <v>0.80126281648589237</v>
      </c>
      <c r="J21" s="24">
        <f t="shared" si="2"/>
        <v>0.81024764936116633</v>
      </c>
      <c r="K21" s="24">
        <f t="shared" si="2"/>
        <v>0.80081162522487637</v>
      </c>
      <c r="L21" s="24">
        <f t="shared" si="2"/>
        <v>0.79161220584065961</v>
      </c>
      <c r="M21" s="24">
        <f t="shared" si="2"/>
        <v>0.80547074063640334</v>
      </c>
      <c r="N21" s="24">
        <f t="shared" si="2"/>
        <v>0.81099138269189475</v>
      </c>
      <c r="O21" s="24">
        <f t="shared" si="2"/>
        <v>0.82096771882466479</v>
      </c>
      <c r="P21" s="24">
        <f t="shared" si="2"/>
        <v>0.82674346509294128</v>
      </c>
      <c r="Q21" s="24">
        <f t="shared" si="2"/>
        <v>0.84027356377189566</v>
      </c>
      <c r="R21" s="24">
        <f t="shared" si="2"/>
        <v>0.83378598541354931</v>
      </c>
      <c r="S21" s="24">
        <f t="shared" si="2"/>
        <v>0.8136776469328153</v>
      </c>
      <c r="T21" s="24">
        <f t="shared" si="2"/>
        <v>0.82189271676844855</v>
      </c>
      <c r="U21" s="24">
        <f t="shared" si="2"/>
        <v>0.81452722894663454</v>
      </c>
      <c r="V21" s="24">
        <f t="shared" si="2"/>
        <v>0.81464237334643774</v>
      </c>
      <c r="W21" s="24">
        <f t="shared" si="2"/>
        <v>0.80084316489762586</v>
      </c>
      <c r="X21" s="24">
        <f t="shared" si="2"/>
        <v>0.79938416195740447</v>
      </c>
      <c r="Y21" s="24">
        <f t="shared" si="2"/>
        <v>0.7904478322724352</v>
      </c>
      <c r="Z21" s="24">
        <f t="shared" si="2"/>
        <v>0.78140132995832001</v>
      </c>
      <c r="AA21" s="24">
        <f t="shared" si="2"/>
        <v>0.77643657020197421</v>
      </c>
      <c r="AB21" s="24">
        <f t="shared" si="2"/>
        <v>0.75272387673484498</v>
      </c>
      <c r="AC21" s="24">
        <f t="shared" si="2"/>
        <v>0.75303923416815044</v>
      </c>
      <c r="AD21" s="24">
        <f t="shared" si="2"/>
        <v>0.7510816998175518</v>
      </c>
      <c r="AE21" s="24">
        <f t="shared" si="2"/>
        <v>0.75686945035744702</v>
      </c>
      <c r="AF21" s="24">
        <f t="shared" si="2"/>
        <v>0.75456515100834942</v>
      </c>
      <c r="AG21" s="24">
        <f t="shared" si="2"/>
        <v>0.7251516489167974</v>
      </c>
      <c r="AH21" s="24">
        <f t="shared" si="2"/>
        <v>0.70944405107716357</v>
      </c>
      <c r="AI21" s="24">
        <f t="shared" si="2"/>
        <v>0.71850656928708601</v>
      </c>
      <c r="AJ21" s="24">
        <f t="shared" ref="AJ21:AL22" si="3">AJ6/AJ$15</f>
        <v>0.70437533267718166</v>
      </c>
      <c r="AK21" s="24">
        <f t="shared" si="3"/>
        <v>0.66559019068671188</v>
      </c>
      <c r="AL21" s="24">
        <f t="shared" si="3"/>
        <v>0.64953400685732643</v>
      </c>
    </row>
    <row r="22" spans="1:38" x14ac:dyDescent="0.4">
      <c r="C22" s="2" t="s">
        <v>66</v>
      </c>
      <c r="D22" s="24">
        <f t="shared" si="2"/>
        <v>1.6635882823141816E-5</v>
      </c>
      <c r="E22" s="24">
        <f t="shared" si="2"/>
        <v>1.4226092702948642E-5</v>
      </c>
      <c r="F22" s="24">
        <f t="shared" si="2"/>
        <v>1.5519415041143531E-5</v>
      </c>
      <c r="G22" s="24">
        <f t="shared" si="2"/>
        <v>2.4346572733218297E-5</v>
      </c>
      <c r="H22" s="24">
        <f t="shared" si="2"/>
        <v>2.210857512765692E-5</v>
      </c>
      <c r="I22" s="24">
        <f t="shared" si="2"/>
        <v>2.6101008801134026E-5</v>
      </c>
      <c r="J22" s="24">
        <f t="shared" si="2"/>
        <v>3.521927635254207E-5</v>
      </c>
      <c r="K22" s="24">
        <f t="shared" si="2"/>
        <v>4.6109971114454885E-5</v>
      </c>
      <c r="L22" s="24">
        <f t="shared" si="2"/>
        <v>5.8862269215286667E-5</v>
      </c>
      <c r="M22" s="24">
        <f t="shared" si="2"/>
        <v>3.8689984628415356E-5</v>
      </c>
      <c r="N22" s="24">
        <f t="shared" si="2"/>
        <v>5.3632242159769143E-5</v>
      </c>
      <c r="O22" s="24">
        <f t="shared" si="2"/>
        <v>6.6516925218663549E-5</v>
      </c>
      <c r="P22" s="24">
        <f t="shared" si="2"/>
        <v>5.7759064237158982E-5</v>
      </c>
      <c r="Q22" s="24">
        <f t="shared" si="2"/>
        <v>5.8241327230226552E-5</v>
      </c>
      <c r="R22" s="24">
        <f t="shared" si="2"/>
        <v>7.0249380988155369E-5</v>
      </c>
      <c r="S22" s="24">
        <f t="shared" si="2"/>
        <v>6.7625788474251253E-5</v>
      </c>
      <c r="T22" s="24">
        <f t="shared" si="2"/>
        <v>5.4574765289932434E-5</v>
      </c>
      <c r="U22" s="24">
        <f t="shared" si="2"/>
        <v>5.3993730488595045E-5</v>
      </c>
      <c r="V22" s="24">
        <f t="shared" si="2"/>
        <v>6.8402361465421668E-5</v>
      </c>
      <c r="W22" s="24">
        <f t="shared" si="2"/>
        <v>6.4638959511661924E-5</v>
      </c>
      <c r="X22" s="24">
        <f t="shared" si="2"/>
        <v>6.1478769205027415E-5</v>
      </c>
      <c r="Y22" s="24">
        <f t="shared" si="2"/>
        <v>6.2438746986115555E-5</v>
      </c>
      <c r="Z22" s="24">
        <f t="shared" si="2"/>
        <v>5.5119670976866061E-5</v>
      </c>
      <c r="AA22" s="24">
        <f t="shared" si="2"/>
        <v>6.0642467099570645E-5</v>
      </c>
      <c r="AB22" s="24">
        <f t="shared" si="2"/>
        <v>6.0770895104562081E-5</v>
      </c>
      <c r="AC22" s="24">
        <f t="shared" si="2"/>
        <v>6.8762097666064014E-5</v>
      </c>
      <c r="AD22" s="24">
        <f t="shared" si="2"/>
        <v>7.6050020232324732E-5</v>
      </c>
      <c r="AE22" s="24">
        <f t="shared" si="2"/>
        <v>7.0406721940575697E-5</v>
      </c>
      <c r="AF22" s="24">
        <f t="shared" si="2"/>
        <v>7.2326559980241009E-5</v>
      </c>
      <c r="AG22" s="24">
        <f t="shared" si="2"/>
        <v>7.6172778699171322E-5</v>
      </c>
      <c r="AH22" s="24">
        <f t="shared" si="2"/>
        <v>6.7663491904317727E-5</v>
      </c>
      <c r="AI22" s="24">
        <f t="shared" si="2"/>
        <v>7.0452018099575924E-5</v>
      </c>
      <c r="AJ22" s="24">
        <f t="shared" si="3"/>
        <v>7.0974039234766181E-5</v>
      </c>
      <c r="AK22" s="24">
        <f t="shared" si="3"/>
        <v>8.7550178005490028E-5</v>
      </c>
      <c r="AL22" s="24">
        <f t="shared" si="3"/>
        <v>8.480522170054529E-5</v>
      </c>
    </row>
    <row r="23" spans="1:38" hidden="1" x14ac:dyDescent="0.4">
      <c r="C23" s="2" t="s">
        <v>152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</row>
    <row r="24" spans="1:38" x14ac:dyDescent="0.4">
      <c r="C24" s="2" t="s">
        <v>118</v>
      </c>
      <c r="D24" s="24">
        <f t="shared" si="2"/>
        <v>6.9135084641081125E-8</v>
      </c>
      <c r="E24" s="24">
        <f t="shared" si="2"/>
        <v>6.5497570179328479E-8</v>
      </c>
      <c r="F24" s="24">
        <f t="shared" si="2"/>
        <v>1.2388121118036962E-7</v>
      </c>
      <c r="G24" s="24">
        <f t="shared" si="2"/>
        <v>1.4069072830102412E-7</v>
      </c>
      <c r="H24" s="24">
        <f t="shared" si="2"/>
        <v>1.2819636430625518E-7</v>
      </c>
      <c r="I24" s="24">
        <f t="shared" si="2"/>
        <v>1.3750906328167729E-7</v>
      </c>
      <c r="J24" s="24">
        <f t="shared" si="2"/>
        <v>1.4176277679978032E-7</v>
      </c>
      <c r="K24" s="24">
        <f t="shared" si="2"/>
        <v>1.6970678231011105E-7</v>
      </c>
      <c r="L24" s="24">
        <f t="shared" si="2"/>
        <v>1.9523801035960538E-7</v>
      </c>
      <c r="M24" s="24">
        <f t="shared" si="2"/>
        <v>2.1138144135119301E-7</v>
      </c>
      <c r="N24" s="24">
        <f t="shared" si="2"/>
        <v>2.3494663850315608E-7</v>
      </c>
      <c r="O24" s="24">
        <f t="shared" si="2"/>
        <v>3.6022283441583848E-7</v>
      </c>
      <c r="P24" s="24">
        <f t="shared" si="2"/>
        <v>3.5923564157106506E-7</v>
      </c>
      <c r="Q24" s="24">
        <f t="shared" si="2"/>
        <v>3.2225294972479473E-7</v>
      </c>
      <c r="R24" s="24">
        <f t="shared" si="2"/>
        <v>3.4380426781986957E-7</v>
      </c>
      <c r="S24" s="24">
        <f t="shared" si="2"/>
        <v>2.8068390896185592E-7</v>
      </c>
      <c r="T24" s="24">
        <f t="shared" si="2"/>
        <v>2.8095089171257217E-7</v>
      </c>
      <c r="U24" s="24">
        <f t="shared" si="2"/>
        <v>3.0335466372840138E-7</v>
      </c>
      <c r="V24" s="24">
        <f t="shared" si="2"/>
        <v>3.2447423876809039E-7</v>
      </c>
      <c r="W24" s="24">
        <f t="shared" si="2"/>
        <v>2.4708622697096529E-7</v>
      </c>
      <c r="X24" s="24">
        <f t="shared" si="2"/>
        <v>2.3005761907722614E-7</v>
      </c>
      <c r="Y24" s="24">
        <f t="shared" si="2"/>
        <v>2.4396067222415072E-7</v>
      </c>
      <c r="Z24" s="24">
        <f t="shared" si="2"/>
        <v>2.4000460354725057E-7</v>
      </c>
      <c r="AA24" s="24">
        <f t="shared" si="2"/>
        <v>2.1640642188989274E-7</v>
      </c>
      <c r="AB24" s="24">
        <f t="shared" si="2"/>
        <v>2.6835768812494025E-7</v>
      </c>
      <c r="AC24" s="24">
        <f t="shared" si="2"/>
        <v>2.8658230086150529E-7</v>
      </c>
      <c r="AD24" s="24">
        <f t="shared" si="2"/>
        <v>2.4571761537064117E-7</v>
      </c>
      <c r="AE24" s="24">
        <f t="shared" si="2"/>
        <v>2.8060069357557422E-7</v>
      </c>
      <c r="AF24" s="24">
        <f t="shared" si="2"/>
        <v>3.2625378381448471E-7</v>
      </c>
      <c r="AG24" s="24">
        <f t="shared" si="2"/>
        <v>3.1076661898952494E-7</v>
      </c>
      <c r="AH24" s="24">
        <f t="shared" si="2"/>
        <v>3.2157175337258676E-7</v>
      </c>
      <c r="AI24" s="24">
        <f t="shared" si="2"/>
        <v>2.8519843076656424E-7</v>
      </c>
      <c r="AJ24" s="24">
        <f t="shared" ref="AJ24:AL24" si="4">AJ9/AJ$15</f>
        <v>2.997151148931577E-7</v>
      </c>
      <c r="AK24" s="24">
        <f t="shared" si="4"/>
        <v>4.2191378776403655E-7</v>
      </c>
      <c r="AL24" s="24">
        <f t="shared" si="4"/>
        <v>1.955553331755463E-7</v>
      </c>
    </row>
    <row r="25" spans="1:38" x14ac:dyDescent="0.4">
      <c r="C25" s="2" t="s">
        <v>90</v>
      </c>
      <c r="D25" s="24">
        <f t="shared" si="2"/>
        <v>8.973886829513722E-3</v>
      </c>
      <c r="E25" s="24">
        <f t="shared" si="2"/>
        <v>8.9018507704324411E-3</v>
      </c>
      <c r="F25" s="24">
        <f t="shared" si="2"/>
        <v>1.2721749935230635E-2</v>
      </c>
      <c r="G25" s="24">
        <f t="shared" si="2"/>
        <v>8.4893959220091932E-3</v>
      </c>
      <c r="H25" s="24">
        <f t="shared" si="2"/>
        <v>6.6206099176298414E-3</v>
      </c>
      <c r="I25" s="24">
        <f t="shared" si="2"/>
        <v>9.2354573955225911E-3</v>
      </c>
      <c r="J25" s="24">
        <f t="shared" si="2"/>
        <v>9.2991365809769935E-3</v>
      </c>
      <c r="K25" s="24">
        <f t="shared" si="2"/>
        <v>1.1062407862805986E-2</v>
      </c>
      <c r="L25" s="24">
        <f t="shared" si="2"/>
        <v>1.2955027762138902E-2</v>
      </c>
      <c r="M25" s="24">
        <f t="shared" si="2"/>
        <v>1.2622716235861036E-2</v>
      </c>
      <c r="N25" s="24">
        <f t="shared" si="2"/>
        <v>1.2109402229872109E-2</v>
      </c>
      <c r="O25" s="24">
        <f t="shared" si="2"/>
        <v>1.3280493496822407E-2</v>
      </c>
      <c r="P25" s="24">
        <f t="shared" si="2"/>
        <v>1.3254323256210874E-2</v>
      </c>
      <c r="Q25" s="24">
        <f t="shared" si="2"/>
        <v>1.2786857810045436E-2</v>
      </c>
      <c r="R25" s="24">
        <f t="shared" si="2"/>
        <v>1.4475368587831943E-2</v>
      </c>
      <c r="S25" s="24">
        <f t="shared" si="2"/>
        <v>1.2796301974627763E-2</v>
      </c>
      <c r="T25" s="24">
        <f t="shared" si="2"/>
        <v>1.3104050845699565E-2</v>
      </c>
      <c r="U25" s="24">
        <f t="shared" si="2"/>
        <v>1.7707657439815075E-2</v>
      </c>
      <c r="V25" s="24">
        <f t="shared" si="2"/>
        <v>1.7901495686037928E-2</v>
      </c>
      <c r="W25" s="24">
        <f t="shared" si="2"/>
        <v>1.3823607165165447E-2</v>
      </c>
      <c r="X25" s="24">
        <f t="shared" si="2"/>
        <v>1.6825367291111431E-2</v>
      </c>
      <c r="Y25" s="24">
        <f t="shared" si="2"/>
        <v>1.7740288912916652E-2</v>
      </c>
      <c r="Z25" s="24">
        <f t="shared" si="2"/>
        <v>1.8378126027217025E-2</v>
      </c>
      <c r="AA25" s="24">
        <f t="shared" si="2"/>
        <v>1.90846170954144E-2</v>
      </c>
      <c r="AB25" s="24">
        <f t="shared" si="2"/>
        <v>2.3771296971092641E-2</v>
      </c>
      <c r="AC25" s="24">
        <f t="shared" si="2"/>
        <v>2.7789825443575077E-2</v>
      </c>
      <c r="AD25" s="24">
        <f t="shared" si="2"/>
        <v>3.0430976845848019E-2</v>
      </c>
      <c r="AE25" s="24">
        <f t="shared" si="2"/>
        <v>3.2459156291171042E-2</v>
      </c>
      <c r="AF25" s="24">
        <f t="shared" si="2"/>
        <v>3.5442192901160872E-2</v>
      </c>
      <c r="AG25" s="24">
        <f t="shared" si="2"/>
        <v>3.9111439868553463E-2</v>
      </c>
      <c r="AH25" s="24">
        <f t="shared" si="2"/>
        <v>3.6643934227133308E-2</v>
      </c>
      <c r="AI25" s="24">
        <f t="shared" si="2"/>
        <v>3.5686151209713836E-2</v>
      </c>
      <c r="AJ25" s="24">
        <f t="shared" ref="AJ25:AL26" si="5">AJ10/AJ$15</f>
        <v>3.5554692538513913E-2</v>
      </c>
      <c r="AK25" s="24">
        <f t="shared" si="5"/>
        <v>4.0616033216750738E-2</v>
      </c>
      <c r="AL25" s="24">
        <f t="shared" si="5"/>
        <v>4.4178487273341178E-2</v>
      </c>
    </row>
    <row r="26" spans="1:38" x14ac:dyDescent="0.4">
      <c r="C26" s="2" t="s">
        <v>217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>
        <f t="shared" si="2"/>
        <v>0</v>
      </c>
      <c r="H26" s="24">
        <f t="shared" si="2"/>
        <v>0</v>
      </c>
      <c r="I26" s="24">
        <f t="shared" si="2"/>
        <v>0</v>
      </c>
      <c r="J26" s="24">
        <f t="shared" si="2"/>
        <v>0</v>
      </c>
      <c r="K26" s="24">
        <f t="shared" si="2"/>
        <v>0</v>
      </c>
      <c r="L26" s="24">
        <f t="shared" si="2"/>
        <v>0</v>
      </c>
      <c r="M26" s="24">
        <f t="shared" si="2"/>
        <v>0</v>
      </c>
      <c r="N26" s="24">
        <f t="shared" si="2"/>
        <v>0</v>
      </c>
      <c r="O26" s="24">
        <f t="shared" si="2"/>
        <v>0</v>
      </c>
      <c r="P26" s="24">
        <f t="shared" si="2"/>
        <v>0</v>
      </c>
      <c r="Q26" s="24">
        <f t="shared" si="2"/>
        <v>0</v>
      </c>
      <c r="R26" s="24">
        <f t="shared" si="2"/>
        <v>0</v>
      </c>
      <c r="S26" s="24">
        <f t="shared" si="2"/>
        <v>0</v>
      </c>
      <c r="T26" s="24">
        <f t="shared" si="2"/>
        <v>0</v>
      </c>
      <c r="U26" s="24">
        <f t="shared" si="2"/>
        <v>0</v>
      </c>
      <c r="V26" s="24">
        <f t="shared" si="2"/>
        <v>0</v>
      </c>
      <c r="W26" s="24">
        <f t="shared" si="2"/>
        <v>0</v>
      </c>
      <c r="X26" s="24">
        <f t="shared" si="2"/>
        <v>0</v>
      </c>
      <c r="Y26" s="24">
        <f t="shared" si="2"/>
        <v>0</v>
      </c>
      <c r="Z26" s="24">
        <f t="shared" si="2"/>
        <v>0</v>
      </c>
      <c r="AA26" s="24">
        <f t="shared" si="2"/>
        <v>0</v>
      </c>
      <c r="AB26" s="24">
        <f t="shared" si="2"/>
        <v>0</v>
      </c>
      <c r="AC26" s="24">
        <f t="shared" si="2"/>
        <v>0</v>
      </c>
      <c r="AD26" s="24">
        <f t="shared" si="2"/>
        <v>0</v>
      </c>
      <c r="AE26" s="24">
        <f t="shared" si="2"/>
        <v>0</v>
      </c>
      <c r="AF26" s="24">
        <f t="shared" si="2"/>
        <v>0</v>
      </c>
      <c r="AG26" s="24">
        <f t="shared" si="2"/>
        <v>0</v>
      </c>
      <c r="AH26" s="24">
        <f t="shared" si="2"/>
        <v>0</v>
      </c>
      <c r="AI26" s="24">
        <f t="shared" si="2"/>
        <v>0</v>
      </c>
      <c r="AJ26" s="24">
        <f t="shared" si="5"/>
        <v>0</v>
      </c>
      <c r="AK26" s="24">
        <f t="shared" si="5"/>
        <v>0</v>
      </c>
      <c r="AL26" s="24">
        <f t="shared" si="5"/>
        <v>0</v>
      </c>
    </row>
    <row r="27" spans="1:38" hidden="1" x14ac:dyDescent="0.4">
      <c r="C27" s="2" t="s">
        <v>230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261</v>
      </c>
      <c r="D28" s="24">
        <f t="shared" si="2"/>
        <v>0.10066507462118862</v>
      </c>
      <c r="E28" s="24">
        <f t="shared" si="2"/>
        <v>9.2560767127534513E-2</v>
      </c>
      <c r="F28" s="24">
        <f t="shared" si="2"/>
        <v>0.18857167496762836</v>
      </c>
      <c r="G28" s="24">
        <f t="shared" si="2"/>
        <v>0.1694192353939154</v>
      </c>
      <c r="H28" s="24">
        <f t="shared" si="2"/>
        <v>0.18268082712058228</v>
      </c>
      <c r="I28" s="24">
        <f t="shared" si="2"/>
        <v>0.18947548760072075</v>
      </c>
      <c r="J28" s="24">
        <f t="shared" si="2"/>
        <v>0.18041785301872731</v>
      </c>
      <c r="K28" s="24">
        <f t="shared" si="2"/>
        <v>0.18807968723442101</v>
      </c>
      <c r="L28" s="24">
        <f t="shared" si="2"/>
        <v>0.19537370888997588</v>
      </c>
      <c r="M28" s="24">
        <f t="shared" si="2"/>
        <v>0.18186764176166581</v>
      </c>
      <c r="N28" s="24">
        <f t="shared" si="2"/>
        <v>0.17684534788943476</v>
      </c>
      <c r="O28" s="24">
        <f t="shared" si="2"/>
        <v>0.16568491053045956</v>
      </c>
      <c r="P28" s="24">
        <f t="shared" si="2"/>
        <v>0.15994409335096929</v>
      </c>
      <c r="Q28" s="24">
        <f t="shared" si="2"/>
        <v>0.1468810148378791</v>
      </c>
      <c r="R28" s="24">
        <f t="shared" si="2"/>
        <v>0.1516680528133629</v>
      </c>
      <c r="S28" s="24">
        <f t="shared" si="2"/>
        <v>0.17345814462017359</v>
      </c>
      <c r="T28" s="24">
        <f t="shared" si="2"/>
        <v>0.16494837666967035</v>
      </c>
      <c r="U28" s="24">
        <f t="shared" si="2"/>
        <v>0.167710816528398</v>
      </c>
      <c r="V28" s="24">
        <f t="shared" si="2"/>
        <v>0.16738740413182024</v>
      </c>
      <c r="W28" s="24">
        <f t="shared" si="2"/>
        <v>0.18526834189147021</v>
      </c>
      <c r="X28" s="24">
        <f t="shared" si="2"/>
        <v>0.18372876192466014</v>
      </c>
      <c r="Y28" s="24">
        <f t="shared" si="2"/>
        <v>0.19174919610698982</v>
      </c>
      <c r="Z28" s="24">
        <f t="shared" si="2"/>
        <v>0.20016518433888256</v>
      </c>
      <c r="AA28" s="24">
        <f t="shared" si="2"/>
        <v>0.20441795382908978</v>
      </c>
      <c r="AB28" s="24">
        <f t="shared" si="2"/>
        <v>0.22344378704126969</v>
      </c>
      <c r="AC28" s="24">
        <f t="shared" si="2"/>
        <v>0.21910189170830752</v>
      </c>
      <c r="AD28" s="24">
        <f t="shared" si="2"/>
        <v>0.21841102759875244</v>
      </c>
      <c r="AE28" s="24">
        <f t="shared" si="2"/>
        <v>0.21060070602874778</v>
      </c>
      <c r="AF28" s="24">
        <f t="shared" si="2"/>
        <v>0.20992000327672555</v>
      </c>
      <c r="AG28" s="24">
        <f t="shared" si="2"/>
        <v>0.2356604276693309</v>
      </c>
      <c r="AH28" s="24">
        <f t="shared" si="2"/>
        <v>0.25384402963204544</v>
      </c>
      <c r="AI28" s="24">
        <f t="shared" ref="AI28:AL28" si="6">AI13/AI$15</f>
        <v>0.24573654228666975</v>
      </c>
      <c r="AJ28" s="24">
        <f t="shared" si="6"/>
        <v>0.25999870102995476</v>
      </c>
      <c r="AK28" s="24">
        <f t="shared" si="6"/>
        <v>0.29370580400474394</v>
      </c>
      <c r="AL28" s="24">
        <f t="shared" si="6"/>
        <v>0.30620250509229868</v>
      </c>
    </row>
    <row r="29" spans="1:38" hidden="1" x14ac:dyDescent="0.4">
      <c r="C29" s="2" t="s">
        <v>282</v>
      </c>
      <c r="D29" s="24">
        <f t="shared" ref="D29:AI29" si="7">D14/D$15</f>
        <v>0</v>
      </c>
      <c r="E29" s="24">
        <f t="shared" si="7"/>
        <v>0</v>
      </c>
      <c r="F29" s="24">
        <f t="shared" si="7"/>
        <v>0</v>
      </c>
      <c r="G29" s="24">
        <f t="shared" si="7"/>
        <v>0</v>
      </c>
      <c r="H29" s="24">
        <f t="shared" si="7"/>
        <v>0</v>
      </c>
      <c r="I29" s="24">
        <f t="shared" si="7"/>
        <v>0</v>
      </c>
      <c r="J29" s="24">
        <f t="shared" si="7"/>
        <v>0</v>
      </c>
      <c r="K29" s="24">
        <f t="shared" si="7"/>
        <v>0</v>
      </c>
      <c r="L29" s="24">
        <f t="shared" si="7"/>
        <v>0</v>
      </c>
      <c r="M29" s="24">
        <f t="shared" si="7"/>
        <v>0</v>
      </c>
      <c r="N29" s="24">
        <f t="shared" si="7"/>
        <v>0</v>
      </c>
      <c r="O29" s="24">
        <f t="shared" si="7"/>
        <v>0</v>
      </c>
      <c r="P29" s="24">
        <f t="shared" si="7"/>
        <v>0</v>
      </c>
      <c r="Q29" s="24">
        <f t="shared" si="7"/>
        <v>0</v>
      </c>
      <c r="R29" s="24">
        <f t="shared" si="7"/>
        <v>0</v>
      </c>
      <c r="S29" s="24">
        <f t="shared" si="7"/>
        <v>0</v>
      </c>
      <c r="T29" s="24">
        <f t="shared" si="7"/>
        <v>0</v>
      </c>
      <c r="U29" s="24">
        <f t="shared" si="7"/>
        <v>0</v>
      </c>
      <c r="V29" s="24">
        <f t="shared" si="7"/>
        <v>0</v>
      </c>
      <c r="W29" s="24">
        <f t="shared" si="7"/>
        <v>0</v>
      </c>
      <c r="X29" s="24">
        <f t="shared" si="7"/>
        <v>0</v>
      </c>
      <c r="Y29" s="24">
        <f t="shared" si="7"/>
        <v>0</v>
      </c>
      <c r="Z29" s="24">
        <f t="shared" si="7"/>
        <v>0</v>
      </c>
      <c r="AA29" s="24">
        <f t="shared" si="7"/>
        <v>0</v>
      </c>
      <c r="AB29" s="24">
        <f t="shared" si="7"/>
        <v>0</v>
      </c>
      <c r="AC29" s="24">
        <f t="shared" si="7"/>
        <v>0</v>
      </c>
      <c r="AD29" s="24">
        <f t="shared" si="7"/>
        <v>0</v>
      </c>
      <c r="AE29" s="24">
        <f t="shared" si="7"/>
        <v>0</v>
      </c>
      <c r="AF29" s="24">
        <f t="shared" si="7"/>
        <v>0</v>
      </c>
      <c r="AG29" s="24">
        <f t="shared" si="7"/>
        <v>0</v>
      </c>
      <c r="AH29" s="24">
        <f t="shared" si="7"/>
        <v>0</v>
      </c>
      <c r="AI29" s="24">
        <f t="shared" si="7"/>
        <v>0</v>
      </c>
    </row>
    <row r="46" spans="1:1" ht="20" x14ac:dyDescent="0.4">
      <c r="A46" s="44" t="s">
        <v>348</v>
      </c>
    </row>
    <row r="47" spans="1:1" ht="20" x14ac:dyDescent="0.4">
      <c r="A47" s="44"/>
    </row>
    <row r="49" spans="3:31" x14ac:dyDescent="0.4">
      <c r="D49" s="2" t="s">
        <v>307</v>
      </c>
      <c r="E49" s="2" t="s">
        <v>307</v>
      </c>
      <c r="F49" s="2" t="s">
        <v>307</v>
      </c>
      <c r="H49" s="2" t="s">
        <v>295</v>
      </c>
      <c r="I49" s="2" t="s">
        <v>295</v>
      </c>
      <c r="J49" s="2" t="s">
        <v>295</v>
      </c>
    </row>
    <row r="50" spans="3:31" x14ac:dyDescent="0.4">
      <c r="D50" s="45">
        <v>2022</v>
      </c>
      <c r="E50" s="45">
        <v>2023</v>
      </c>
      <c r="F50" s="45">
        <v>2024</v>
      </c>
      <c r="H50" s="45">
        <v>2022</v>
      </c>
      <c r="I50" s="45">
        <v>2023</v>
      </c>
      <c r="J50" s="45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299</v>
      </c>
      <c r="D51" s="10">
        <f>'Benzo_k analizė LT'!AJ55</f>
        <v>0.68689699999999998</v>
      </c>
      <c r="E51" s="10">
        <f>'Benzo_k analizė LT'!AK55</f>
        <v>0.55500000000000005</v>
      </c>
      <c r="F51" s="10">
        <f>'Benzo_k analizė LT'!AL55</f>
        <v>0.54340500000000003</v>
      </c>
      <c r="G51" s="10"/>
      <c r="H51" s="24">
        <f t="shared" ref="H51:H56" si="8">D51/AJ$15</f>
        <v>0.5668820305609672</v>
      </c>
      <c r="I51" s="24">
        <f t="shared" ref="I51:J56" si="9">E51/AK$15</f>
        <v>0.51582111245272788</v>
      </c>
      <c r="J51" s="24">
        <f t="shared" si="9"/>
        <v>0.51605354421259597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297</v>
      </c>
      <c r="D52" s="10">
        <f>'Benzo_k analizė LT'!AJ389</f>
        <v>0.31504318799999997</v>
      </c>
      <c r="E52" s="10">
        <f>'Benzo_k analizė LT'!AK389</f>
        <v>0.316014042</v>
      </c>
      <c r="F52" s="10">
        <f>'Benzo_k analizė LT'!AL389</f>
        <v>0.32243158999999999</v>
      </c>
      <c r="G52" s="10"/>
      <c r="H52" s="24">
        <f t="shared" si="8"/>
        <v>0.25999869285764904</v>
      </c>
      <c r="I52" s="24">
        <f t="shared" si="9"/>
        <v>0.29370579224346499</v>
      </c>
      <c r="J52" s="24">
        <f t="shared" si="9"/>
        <v>0.3062024913013362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38</v>
      </c>
      <c r="D53" s="10">
        <f>'Benzo_k analizė LT'!AJ33</f>
        <v>0.12227300000000001</v>
      </c>
      <c r="E53" s="10">
        <f>'Benzo_k analizė LT'!AK33</f>
        <v>0.122113</v>
      </c>
      <c r="F53" s="10">
        <f>'Benzo_k analizė LT'!AL33</f>
        <v>0.104116</v>
      </c>
      <c r="G53" s="10"/>
      <c r="H53" s="24">
        <f t="shared" si="8"/>
        <v>0.10090940348084379</v>
      </c>
      <c r="I53" s="24">
        <f t="shared" si="9"/>
        <v>0.11349272703592785</v>
      </c>
      <c r="J53" s="24">
        <f t="shared" si="9"/>
        <v>9.8875481103851887E-2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100</v>
      </c>
      <c r="D54" s="10">
        <f>'Benzo_k analizė LT'!AJ145</f>
        <v>2.3029999999999998E-2</v>
      </c>
      <c r="E54" s="10">
        <f>'Benzo_k analizė LT'!AK145</f>
        <v>2.3959999999999999E-2</v>
      </c>
      <c r="F54" s="10">
        <f>'Benzo_k analizė LT'!AL145</f>
        <v>2.75E-2</v>
      </c>
      <c r="G54" s="10"/>
      <c r="H54" s="24">
        <f t="shared" si="8"/>
        <v>1.9006187483449594E-2</v>
      </c>
      <c r="I54" s="24">
        <f t="shared" si="9"/>
        <v>2.2268601539400645E-2</v>
      </c>
      <c r="J54" s="24">
        <f t="shared" si="9"/>
        <v>2.6115829751007791E-2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97</v>
      </c>
      <c r="D55" s="10">
        <f>'Benzo_k analizė LT'!AJ138</f>
        <v>1.839E-2</v>
      </c>
      <c r="E55" s="10">
        <f>'Benzo_k analizė LT'!AK138</f>
        <v>1.8159999999999999E-2</v>
      </c>
      <c r="F55" s="10">
        <f>'Benzo_k analizė LT'!AL138</f>
        <v>1.7080000000000001E-2</v>
      </c>
      <c r="G55" s="10"/>
      <c r="H55" s="24">
        <f t="shared" si="8"/>
        <v>1.5176890482876163E-2</v>
      </c>
      <c r="I55" s="24">
        <f t="shared" si="9"/>
        <v>1.6878038562417184E-2</v>
      </c>
      <c r="J55" s="24">
        <f t="shared" si="9"/>
        <v>1.6220304441716838E-2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298</v>
      </c>
      <c r="D56" s="10">
        <f>AI15-SUM(D51:D55)</f>
        <v>0.12744545555625009</v>
      </c>
      <c r="E56" s="10">
        <f t="shared" ref="E56:F56" si="10">AJ15-SUM(E51:E55)</f>
        <v>0.17646361907046981</v>
      </c>
      <c r="F56" s="10">
        <f t="shared" si="10"/>
        <v>6.1421818614600276E-2</v>
      </c>
      <c r="G56" s="10"/>
      <c r="H56" s="24">
        <f t="shared" si="8"/>
        <v>0.1051781251504877</v>
      </c>
      <c r="I56" s="24">
        <f t="shared" si="9"/>
        <v>0.16400659512858404</v>
      </c>
      <c r="J56" s="24">
        <f t="shared" si="9"/>
        <v>5.8330245743133891E-2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0F80-AB5A-43E2-BAFC-843F73AD0741}">
  <dimension ref="A1:AR41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G60" sqref="AG60"/>
    </sheetView>
  </sheetViews>
  <sheetFormatPr defaultColWidth="9.1796875" defaultRowHeight="18" x14ac:dyDescent="0.4"/>
  <cols>
    <col min="1" max="1" width="13.4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5" width="10.54296875" style="2" customWidth="1"/>
    <col min="36" max="36" width="10" style="2" bestFit="1" customWidth="1"/>
    <col min="37" max="37" width="9.54296875" style="2" bestFit="1" customWidth="1"/>
    <col min="38" max="16384" width="9.1796875" style="2"/>
  </cols>
  <sheetData>
    <row r="1" spans="1:44" ht="20" x14ac:dyDescent="0.4">
      <c r="A1" s="1" t="s">
        <v>317</v>
      </c>
    </row>
    <row r="2" spans="1:44" ht="20" x14ac:dyDescent="0.5">
      <c r="A2" s="2" t="s">
        <v>1</v>
      </c>
      <c r="B2" s="47" t="s">
        <v>318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2.5150117197856661</v>
      </c>
      <c r="E8" s="10">
        <v>2.6587601485571666</v>
      </c>
      <c r="F8" s="10">
        <v>1.2970892632358799</v>
      </c>
      <c r="G8" s="10">
        <v>1.5926170326885734</v>
      </c>
      <c r="H8" s="10">
        <v>1.4672244078952399</v>
      </c>
      <c r="I8" s="10">
        <v>1.4387668262773379</v>
      </c>
      <c r="J8" s="10">
        <v>1.5656596390484108</v>
      </c>
      <c r="K8" s="10">
        <v>1.57166948382118</v>
      </c>
      <c r="L8" s="10">
        <v>1.5513824688729947</v>
      </c>
      <c r="M8" s="10">
        <v>1.5924011625851573</v>
      </c>
      <c r="N8" s="10">
        <v>1.5897520004073999</v>
      </c>
      <c r="O8" s="10">
        <v>1.6229176242107</v>
      </c>
      <c r="P8" s="10">
        <v>1.6350328698562999</v>
      </c>
      <c r="Q8" s="10">
        <v>1.6808218069368999</v>
      </c>
      <c r="R8" s="10">
        <v>1.6953889963739999</v>
      </c>
      <c r="S8" s="10">
        <v>1.7506405877039999</v>
      </c>
      <c r="T8" s="10">
        <v>1.8192411568319999</v>
      </c>
      <c r="U8" s="10">
        <v>1.7333794495520001</v>
      </c>
      <c r="V8" s="10">
        <v>1.7558684249920002</v>
      </c>
      <c r="W8" s="10">
        <v>1.7353103522640001</v>
      </c>
      <c r="X8" s="10">
        <v>1.7493999971320002</v>
      </c>
      <c r="Y8" s="10">
        <v>1.6941315694778201</v>
      </c>
      <c r="Z8" s="10">
        <v>1.6721754580280201</v>
      </c>
      <c r="AA8" s="10">
        <v>1.6181337669087199</v>
      </c>
      <c r="AB8" s="10">
        <v>1.4855581957523503</v>
      </c>
      <c r="AC8" s="10">
        <v>1.4058167986558501</v>
      </c>
      <c r="AD8" s="10">
        <v>1.3755283708208799</v>
      </c>
      <c r="AE8" s="10">
        <v>1.3710280925162599</v>
      </c>
      <c r="AF8" s="10">
        <v>1.3616991802684901</v>
      </c>
      <c r="AG8" s="10">
        <v>1.2638268342997498</v>
      </c>
      <c r="AH8" s="10">
        <v>1.1930043176581999</v>
      </c>
      <c r="AI8" s="10">
        <v>1.2251531511054301</v>
      </c>
      <c r="AJ8" s="10">
        <v>1.1319635395162</v>
      </c>
      <c r="AK8" s="10">
        <v>0.9767121496954001</v>
      </c>
      <c r="AL8" s="10">
        <v>0.93656388768209986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5.7156166565995571E-2</v>
      </c>
      <c r="F11" s="15">
        <f t="shared" ref="F11:R11" si="0">(F8-$D$8)/$D$8</f>
        <v>-0.48426114557175093</v>
      </c>
      <c r="G11" s="15">
        <f t="shared" si="0"/>
        <v>-0.36675562178919024</v>
      </c>
      <c r="H11" s="15">
        <f t="shared" si="0"/>
        <v>-0.41661329195703334</v>
      </c>
      <c r="I11" s="15">
        <f t="shared" si="0"/>
        <v>-0.42792838102561515</v>
      </c>
      <c r="J11" s="15">
        <f t="shared" si="0"/>
        <v>-0.3774742174235915</v>
      </c>
      <c r="K11" s="15">
        <f t="shared" si="0"/>
        <v>-0.3750846282517043</v>
      </c>
      <c r="L11" s="15">
        <f t="shared" si="0"/>
        <v>-0.38315099819685677</v>
      </c>
      <c r="M11" s="15">
        <f t="shared" si="0"/>
        <v>-0.36684145443232186</v>
      </c>
      <c r="N11" s="15">
        <f t="shared" si="0"/>
        <v>-0.36789479432609501</v>
      </c>
      <c r="O11" s="15">
        <f t="shared" si="0"/>
        <v>-0.35470772901646441</v>
      </c>
      <c r="P11" s="15">
        <f t="shared" si="0"/>
        <v>-0.34989055637655619</v>
      </c>
      <c r="Q11" s="15">
        <f t="shared" si="0"/>
        <v>-0.33168430440549096</v>
      </c>
      <c r="R11" s="15">
        <f t="shared" si="0"/>
        <v>-0.32589220835977495</v>
      </c>
      <c r="S11" s="15">
        <f>(S8-$D$8)/$D$8</f>
        <v>-0.30392348714255984</v>
      </c>
      <c r="T11" s="15">
        <f t="shared" ref="T11:AL11" si="1">(T8-$D$8)/$D$8</f>
        <v>-0.276647046007786</v>
      </c>
      <c r="U11" s="15">
        <f t="shared" si="1"/>
        <v>-0.31078673076731356</v>
      </c>
      <c r="V11" s="15">
        <f t="shared" si="1"/>
        <v>-0.30184483389141481</v>
      </c>
      <c r="W11" s="15">
        <f t="shared" si="1"/>
        <v>-0.31001897978754295</v>
      </c>
      <c r="X11" s="15">
        <f t="shared" si="1"/>
        <v>-0.3044167614133077</v>
      </c>
      <c r="Y11" s="15">
        <f t="shared" si="1"/>
        <v>-0.32639217696281864</v>
      </c>
      <c r="Z11" s="15">
        <f t="shared" si="1"/>
        <v>-0.3351222004760574</v>
      </c>
      <c r="AA11" s="15">
        <f t="shared" si="1"/>
        <v>-0.35660985029261805</v>
      </c>
      <c r="AB11" s="15">
        <f t="shared" si="1"/>
        <v>-0.40932354944296151</v>
      </c>
      <c r="AC11" s="15">
        <f t="shared" si="1"/>
        <v>-0.44102972260675732</v>
      </c>
      <c r="AD11" s="15">
        <f t="shared" si="1"/>
        <v>-0.45307277894589498</v>
      </c>
      <c r="AE11" s="15">
        <f t="shared" si="1"/>
        <v>-0.45486214567894678</v>
      </c>
      <c r="AF11" s="15">
        <f t="shared" si="1"/>
        <v>-0.45857143743865469</v>
      </c>
      <c r="AG11" s="15">
        <f t="shared" si="1"/>
        <v>-0.49748670180850868</v>
      </c>
      <c r="AH11" s="15">
        <f t="shared" si="1"/>
        <v>-0.52564661696293413</v>
      </c>
      <c r="AI11" s="15">
        <f t="shared" si="1"/>
        <v>-0.51286384016936515</v>
      </c>
      <c r="AJ11" s="15">
        <f t="shared" si="1"/>
        <v>-0.54991719099715841</v>
      </c>
      <c r="AK11" s="15">
        <f t="shared" si="1"/>
        <v>-0.61164707821773601</v>
      </c>
      <c r="AL11" s="15">
        <f t="shared" si="1"/>
        <v>-0.62761052749212809</v>
      </c>
    </row>
    <row r="12" spans="1:44" x14ac:dyDescent="0.4">
      <c r="A12" s="16" t="s">
        <v>27</v>
      </c>
      <c r="D12" s="10"/>
      <c r="E12" s="17">
        <f t="shared" ref="E12:AL12" si="2">(E8-D8)/D8</f>
        <v>5.7156166565995571E-2</v>
      </c>
      <c r="F12" s="17">
        <f t="shared" si="2"/>
        <v>-0.51214506357793377</v>
      </c>
      <c r="G12" s="17">
        <f t="shared" si="2"/>
        <v>0.2278391918189448</v>
      </c>
      <c r="H12" s="17">
        <f t="shared" si="2"/>
        <v>-7.873369568429904E-2</v>
      </c>
      <c r="I12" s="17">
        <f t="shared" si="2"/>
        <v>-1.9395520865635636E-2</v>
      </c>
      <c r="J12" s="17">
        <f t="shared" si="2"/>
        <v>8.8195536937277788E-2</v>
      </c>
      <c r="K12" s="17">
        <f t="shared" si="2"/>
        <v>3.8385384810851585E-3</v>
      </c>
      <c r="L12" s="17">
        <f t="shared" si="2"/>
        <v>-1.2907939714437757E-2</v>
      </c>
      <c r="M12" s="17">
        <f t="shared" si="2"/>
        <v>2.644009103826004E-2</v>
      </c>
      <c r="N12" s="17">
        <f t="shared" si="2"/>
        <v>-1.6636273823466749E-3</v>
      </c>
      <c r="O12" s="17">
        <f t="shared" si="2"/>
        <v>2.0862136858328079E-2</v>
      </c>
      <c r="P12" s="17">
        <f t="shared" si="2"/>
        <v>7.465102026661498E-3</v>
      </c>
      <c r="Q12" s="17">
        <f t="shared" si="2"/>
        <v>2.8004903096917097E-2</v>
      </c>
      <c r="R12" s="17">
        <f t="shared" si="2"/>
        <v>8.6667065937507046E-3</v>
      </c>
      <c r="S12" s="17">
        <f t="shared" si="2"/>
        <v>3.2589329910816298E-2</v>
      </c>
      <c r="T12" s="17">
        <f t="shared" si="2"/>
        <v>3.9185981183020024E-2</v>
      </c>
      <c r="U12" s="17">
        <f t="shared" si="2"/>
        <v>-4.7196440646449643E-2</v>
      </c>
      <c r="V12" s="17">
        <f t="shared" si="2"/>
        <v>1.2974063726100219E-2</v>
      </c>
      <c r="W12" s="17">
        <f t="shared" si="2"/>
        <v>-1.1708207992915987E-2</v>
      </c>
      <c r="X12" s="17">
        <f t="shared" si="2"/>
        <v>8.1193804034061408E-3</v>
      </c>
      <c r="Y12" s="17">
        <f t="shared" si="2"/>
        <v>-3.159279052520194E-2</v>
      </c>
      <c r="Z12" s="17">
        <f t="shared" si="2"/>
        <v>-1.2960098167917043E-2</v>
      </c>
      <c r="AA12" s="17">
        <f t="shared" si="2"/>
        <v>-3.2318194158303858E-2</v>
      </c>
      <c r="AB12" s="17">
        <f t="shared" si="2"/>
        <v>-8.1931156661814053E-2</v>
      </c>
      <c r="AC12" s="17">
        <f t="shared" si="2"/>
        <v>-5.3677733611853379E-2</v>
      </c>
      <c r="AD12" s="17">
        <f t="shared" si="2"/>
        <v>-2.1545074624182911E-2</v>
      </c>
      <c r="AE12" s="17">
        <f t="shared" si="2"/>
        <v>-3.2716724715276609E-3</v>
      </c>
      <c r="AF12" s="17">
        <f t="shared" si="2"/>
        <v>-6.8043188164352902E-3</v>
      </c>
      <c r="AG12" s="17">
        <f t="shared" si="2"/>
        <v>-7.1875159643881484E-2</v>
      </c>
      <c r="AH12" s="17">
        <f t="shared" si="2"/>
        <v>-5.603814915101929E-2</v>
      </c>
      <c r="AI12" s="17">
        <f t="shared" si="2"/>
        <v>2.6947793039288011E-2</v>
      </c>
      <c r="AJ12" s="17">
        <f t="shared" si="2"/>
        <v>-7.6063642741437731E-2</v>
      </c>
      <c r="AK12" s="17">
        <f t="shared" si="2"/>
        <v>-0.13715228839186303</v>
      </c>
      <c r="AL12" s="17">
        <f t="shared" si="2"/>
        <v>-4.1105521238597245E-2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2.4958629383199997</v>
      </c>
      <c r="E23" s="10">
        <f t="shared" si="3"/>
        <v>2.6369341899999998</v>
      </c>
      <c r="F23" s="10">
        <f t="shared" si="3"/>
        <v>1.2835877330000001</v>
      </c>
      <c r="G23" s="10">
        <f t="shared" si="3"/>
        <v>1.5823127019999998</v>
      </c>
      <c r="H23" s="10">
        <f t="shared" si="3"/>
        <v>1.4591070319999999</v>
      </c>
      <c r="I23" s="10">
        <f t="shared" si="3"/>
        <v>1.4277427809999998</v>
      </c>
      <c r="J23" s="10">
        <f t="shared" si="3"/>
        <v>1.5535092110000002</v>
      </c>
      <c r="K23" s="10">
        <f t="shared" si="3"/>
        <v>1.5585951899999999</v>
      </c>
      <c r="L23" s="10">
        <f t="shared" si="3"/>
        <v>1.5379745890000001</v>
      </c>
      <c r="M23" s="10">
        <f t="shared" si="3"/>
        <v>1.5814486989999998</v>
      </c>
      <c r="N23" s="10">
        <f t="shared" si="3"/>
        <v>1.58060621</v>
      </c>
      <c r="O23" s="10">
        <f t="shared" si="3"/>
        <v>1.6133385899999999</v>
      </c>
      <c r="P23" s="10">
        <f t="shared" si="3"/>
        <v>1.62558238</v>
      </c>
      <c r="Q23" s="10">
        <f t="shared" si="3"/>
        <v>1.67142006</v>
      </c>
      <c r="R23" s="10">
        <f t="shared" si="3"/>
        <v>1.6851224334999999</v>
      </c>
      <c r="S23" s="10">
        <f t="shared" si="3"/>
        <v>1.7404008499999999</v>
      </c>
      <c r="T23" s="10">
        <f t="shared" si="3"/>
        <v>1.8079266700000001</v>
      </c>
      <c r="U23" s="10">
        <f t="shared" si="3"/>
        <v>1.71781272</v>
      </c>
      <c r="V23" s="10">
        <f t="shared" si="3"/>
        <v>1.7402652100000002</v>
      </c>
      <c r="W23" s="10">
        <f t="shared" si="3"/>
        <v>1.7228596000000003</v>
      </c>
      <c r="X23" s="10">
        <f t="shared" si="3"/>
        <v>1.7338189705000002</v>
      </c>
      <c r="Y23" s="10">
        <f t="shared" si="3"/>
        <v>1.678083</v>
      </c>
      <c r="Z23" s="10">
        <f t="shared" si="3"/>
        <v>1.6549474000000002</v>
      </c>
      <c r="AA23" s="10">
        <f t="shared" si="3"/>
        <v>1.5995619999999999</v>
      </c>
      <c r="AB23" s="10">
        <f t="shared" si="3"/>
        <v>1.4645503</v>
      </c>
      <c r="AC23" s="10">
        <f t="shared" si="3"/>
        <v>1.3821218</v>
      </c>
      <c r="AD23" s="10">
        <f t="shared" si="3"/>
        <v>1.3481428999999998</v>
      </c>
      <c r="AE23" s="10">
        <f t="shared" si="3"/>
        <v>1.3411982999999998</v>
      </c>
      <c r="AF23" s="10">
        <f t="shared" si="3"/>
        <v>1.3306028510000003</v>
      </c>
      <c r="AG23" s="10">
        <f t="shared" si="3"/>
        <v>1.2313404999999999</v>
      </c>
      <c r="AH23" s="10">
        <f t="shared" si="3"/>
        <v>1.1637549999999999</v>
      </c>
      <c r="AI23" s="10">
        <f t="shared" si="3"/>
        <v>1.1955404000000001</v>
      </c>
      <c r="AJ23" s="10">
        <f t="shared" si="3"/>
        <v>1.1046096999999999</v>
      </c>
      <c r="AK23" s="10">
        <f t="shared" si="3"/>
        <v>0.94934990000000008</v>
      </c>
      <c r="AL23" s="10">
        <f t="shared" si="3"/>
        <v>0.90891590199999994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5.6522034729582206E-2</v>
      </c>
      <c r="F24" s="15">
        <f t="shared" si="4"/>
        <v>-0.48571385339613204</v>
      </c>
      <c r="G24" s="15">
        <f t="shared" si="4"/>
        <v>-0.36602580305748811</v>
      </c>
      <c r="H24" s="15">
        <f t="shared" si="4"/>
        <v>-0.41538975975093195</v>
      </c>
      <c r="I24" s="15">
        <f t="shared" si="4"/>
        <v>-0.42795625549813504</v>
      </c>
      <c r="J24" s="15">
        <f t="shared" si="4"/>
        <v>-0.37756629695151089</v>
      </c>
      <c r="K24" s="15">
        <f t="shared" si="4"/>
        <v>-0.37552853320979551</v>
      </c>
      <c r="L24" s="15">
        <f t="shared" si="4"/>
        <v>-0.38379044562630016</v>
      </c>
      <c r="M24" s="15">
        <f t="shared" si="4"/>
        <v>-0.36637197711485908</v>
      </c>
      <c r="N24" s="15">
        <f t="shared" si="4"/>
        <v>-0.36670953130786577</v>
      </c>
      <c r="O24" s="15">
        <f t="shared" si="4"/>
        <v>-0.35359487685411095</v>
      </c>
      <c r="P24" s="15">
        <f t="shared" si="4"/>
        <v>-0.34868924288999531</v>
      </c>
      <c r="Q24" s="15">
        <f t="shared" si="4"/>
        <v>-0.33032377926768036</v>
      </c>
      <c r="R24" s="15">
        <f t="shared" si="4"/>
        <v>-0.32483374482323157</v>
      </c>
      <c r="S24" s="20">
        <f t="shared" si="4"/>
        <v>-0.30268572713712877</v>
      </c>
      <c r="T24" s="15">
        <f t="shared" si="4"/>
        <v>-0.27563062769106189</v>
      </c>
      <c r="U24" s="15">
        <f t="shared" si="4"/>
        <v>-0.3117359556786064</v>
      </c>
      <c r="V24" s="15">
        <f t="shared" si="4"/>
        <v>-0.30274007307011935</v>
      </c>
      <c r="W24" s="15">
        <f t="shared" si="4"/>
        <v>-0.30971385746058588</v>
      </c>
      <c r="X24" s="15">
        <f t="shared" si="4"/>
        <v>-0.30532284290135819</v>
      </c>
      <c r="Y24" s="15">
        <f t="shared" si="4"/>
        <v>-0.32765418555814563</v>
      </c>
      <c r="Z24" s="15">
        <f t="shared" si="4"/>
        <v>-0.33692376508704902</v>
      </c>
      <c r="AA24" s="15">
        <f t="shared" si="4"/>
        <v>-0.35911464710610774</v>
      </c>
      <c r="AB24" s="15">
        <f t="shared" si="4"/>
        <v>-0.41320884351694037</v>
      </c>
      <c r="AC24" s="15">
        <f t="shared" si="4"/>
        <v>-0.44623489584314857</v>
      </c>
      <c r="AD24" s="15">
        <f t="shared" si="4"/>
        <v>-0.4598489847733972</v>
      </c>
      <c r="AE24" s="15">
        <f t="shared" si="4"/>
        <v>-0.46263142923113432</v>
      </c>
      <c r="AF24" s="15">
        <f t="shared" si="4"/>
        <v>-0.46687663390055878</v>
      </c>
      <c r="AG24" s="15">
        <f t="shared" si="4"/>
        <v>-0.50664738792554354</v>
      </c>
      <c r="AH24" s="15">
        <f t="shared" si="4"/>
        <v>-0.53372639894106544</v>
      </c>
      <c r="AI24" s="21">
        <f t="shared" si="4"/>
        <v>-0.52099116436067794</v>
      </c>
      <c r="AJ24" s="21">
        <f t="shared" si="4"/>
        <v>-0.55742373387557564</v>
      </c>
      <c r="AK24" s="21">
        <f t="shared" si="4"/>
        <v>-0.61963059532466924</v>
      </c>
      <c r="AL24" s="21">
        <f t="shared" si="4"/>
        <v>-0.63583100335958198</v>
      </c>
    </row>
    <row r="25" spans="1:38" x14ac:dyDescent="0.4">
      <c r="A25" s="16" t="s">
        <v>27</v>
      </c>
      <c r="D25" s="10"/>
      <c r="E25" s="17">
        <f t="shared" ref="E25:AL25" si="5">(E23-D23)/D23</f>
        <v>5.6522034729582206E-2</v>
      </c>
      <c r="F25" s="17">
        <f t="shared" si="5"/>
        <v>-0.51322724022930577</v>
      </c>
      <c r="G25" s="17">
        <f t="shared" si="5"/>
        <v>0.23272656891307308</v>
      </c>
      <c r="H25" s="17">
        <f t="shared" si="5"/>
        <v>-7.7864299417094579E-2</v>
      </c>
      <c r="I25" s="17">
        <f t="shared" si="5"/>
        <v>-2.1495510824184737E-2</v>
      </c>
      <c r="J25" s="17">
        <f t="shared" si="5"/>
        <v>8.8087596501039728E-2</v>
      </c>
      <c r="K25" s="17">
        <f t="shared" si="5"/>
        <v>3.273864721230636E-3</v>
      </c>
      <c r="L25" s="17">
        <f t="shared" si="5"/>
        <v>-1.3230248067171213E-2</v>
      </c>
      <c r="M25" s="17">
        <f t="shared" si="5"/>
        <v>2.8267118527794993E-2</v>
      </c>
      <c r="N25" s="17">
        <f t="shared" si="5"/>
        <v>-5.3273242472713016E-4</v>
      </c>
      <c r="O25" s="17">
        <f t="shared" si="5"/>
        <v>2.0708750726722687E-2</v>
      </c>
      <c r="P25" s="17">
        <f t="shared" si="5"/>
        <v>7.5891013057588167E-3</v>
      </c>
      <c r="Q25" s="17">
        <f t="shared" si="5"/>
        <v>2.8197697369234522E-2</v>
      </c>
      <c r="R25" s="17">
        <f t="shared" si="5"/>
        <v>8.1980429862735533E-3</v>
      </c>
      <c r="S25" s="17">
        <f t="shared" si="5"/>
        <v>3.2803798347866446E-2</v>
      </c>
      <c r="T25" s="17">
        <f t="shared" si="5"/>
        <v>3.8799004263874143E-2</v>
      </c>
      <c r="U25" s="17">
        <f t="shared" si="5"/>
        <v>-4.9843808100911588E-2</v>
      </c>
      <c r="V25" s="17">
        <f t="shared" si="5"/>
        <v>1.3070394542194488E-2</v>
      </c>
      <c r="W25" s="17">
        <f t="shared" si="5"/>
        <v>-1.000169968346374E-2</v>
      </c>
      <c r="X25" s="17">
        <f t="shared" si="5"/>
        <v>6.3611512510943742E-3</v>
      </c>
      <c r="Y25" s="17">
        <f t="shared" si="5"/>
        <v>-3.2146360980193363E-2</v>
      </c>
      <c r="Z25" s="17">
        <f t="shared" si="5"/>
        <v>-1.378692233935974E-2</v>
      </c>
      <c r="AA25" s="17">
        <f t="shared" si="5"/>
        <v>-3.3466562139679031E-2</v>
      </c>
      <c r="AB25" s="17">
        <f t="shared" si="5"/>
        <v>-8.4405418483309777E-2</v>
      </c>
      <c r="AC25" s="17">
        <f t="shared" si="5"/>
        <v>-5.6282464316862325E-2</v>
      </c>
      <c r="AD25" s="17">
        <f t="shared" si="5"/>
        <v>-2.4584591604010692E-2</v>
      </c>
      <c r="AE25" s="17">
        <f t="shared" si="5"/>
        <v>-5.1512343387336524E-3</v>
      </c>
      <c r="AF25" s="17">
        <f t="shared" si="5"/>
        <v>-7.8999868997742806E-3</v>
      </c>
      <c r="AG25" s="17">
        <f t="shared" si="5"/>
        <v>-7.4599532779747763E-2</v>
      </c>
      <c r="AH25" s="22">
        <f t="shared" si="5"/>
        <v>-5.4887742261381052E-2</v>
      </c>
      <c r="AI25" s="23">
        <f t="shared" si="5"/>
        <v>2.7312793500350322E-2</v>
      </c>
      <c r="AJ25" s="23">
        <f t="shared" si="5"/>
        <v>-7.6058241110045416E-2</v>
      </c>
      <c r="AK25" s="23">
        <f t="shared" si="5"/>
        <v>-0.14055625258405738</v>
      </c>
      <c r="AL25" s="23">
        <f t="shared" si="5"/>
        <v>-4.2591249022094102E-2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1.4108000000000001E-2</v>
      </c>
      <c r="E29" s="10">
        <f t="shared" si="6"/>
        <v>1.413E-2</v>
      </c>
      <c r="F29" s="10">
        <f t="shared" si="6"/>
        <v>1.2633E-2</v>
      </c>
      <c r="G29" s="10">
        <f t="shared" si="6"/>
        <v>1.1882E-2</v>
      </c>
      <c r="H29" s="10">
        <f t="shared" si="6"/>
        <v>7.2439999999999996E-3</v>
      </c>
      <c r="I29" s="10">
        <f t="shared" si="6"/>
        <v>1.0799E-2</v>
      </c>
      <c r="J29" s="10">
        <f t="shared" si="6"/>
        <v>7.2159999999999993E-3</v>
      </c>
      <c r="K29" s="10">
        <f t="shared" si="6"/>
        <v>6.4460000000000003E-3</v>
      </c>
      <c r="L29" s="10">
        <f t="shared" si="6"/>
        <v>8.6110000000000006E-3</v>
      </c>
      <c r="M29" s="10">
        <f t="shared" si="6"/>
        <v>7.6079999999999993E-3</v>
      </c>
      <c r="N29" s="10">
        <f t="shared" si="6"/>
        <v>1.0581E-2</v>
      </c>
      <c r="O29" s="10">
        <f t="shared" si="6"/>
        <v>1.6288E-2</v>
      </c>
      <c r="P29" s="10">
        <f t="shared" si="6"/>
        <v>1.9409000000000003E-2</v>
      </c>
      <c r="Q29" s="10">
        <f t="shared" si="6"/>
        <v>2.4606999999999997E-2</v>
      </c>
      <c r="R29" s="10">
        <f t="shared" si="6"/>
        <v>2.8382999999999999E-2</v>
      </c>
      <c r="S29" s="10">
        <f t="shared" si="6"/>
        <v>2.7296999999999998E-2</v>
      </c>
      <c r="T29" s="10">
        <f t="shared" si="6"/>
        <v>2.8866000000000003E-2</v>
      </c>
      <c r="U29" s="10">
        <f t="shared" si="6"/>
        <v>2.8445999999999999E-2</v>
      </c>
      <c r="V29" s="10">
        <f t="shared" si="6"/>
        <v>3.036401E-2</v>
      </c>
      <c r="W29" s="10">
        <f t="shared" si="6"/>
        <v>3.4415000000000001E-2</v>
      </c>
      <c r="X29" s="10">
        <f t="shared" si="6"/>
        <v>3.3918999999999998E-2</v>
      </c>
      <c r="Y29" s="10">
        <f t="shared" si="6"/>
        <v>3.2334000000000002E-2</v>
      </c>
      <c r="Z29" s="10">
        <f t="shared" si="6"/>
        <v>4.3507000000000004E-2</v>
      </c>
      <c r="AA29" s="10">
        <f t="shared" si="6"/>
        <v>5.1730000000000005E-2</v>
      </c>
      <c r="AB29" s="10">
        <f t="shared" si="6"/>
        <v>5.9206999999999996E-2</v>
      </c>
      <c r="AC29" s="10">
        <f t="shared" si="6"/>
        <v>8.0947000000000005E-2</v>
      </c>
      <c r="AD29" s="10">
        <f t="shared" si="6"/>
        <v>8.5568899999999989E-2</v>
      </c>
      <c r="AE29" s="10">
        <f t="shared" si="6"/>
        <v>0.1033858</v>
      </c>
      <c r="AF29" s="10">
        <f t="shared" si="6"/>
        <v>9.7821551000000007E-2</v>
      </c>
      <c r="AG29" s="10">
        <f t="shared" si="6"/>
        <v>9.6778000000000003E-2</v>
      </c>
      <c r="AH29" s="10">
        <f t="shared" si="6"/>
        <v>9.5799700000000002E-2</v>
      </c>
      <c r="AI29" s="27">
        <f t="shared" si="6"/>
        <v>0.118255</v>
      </c>
      <c r="AJ29" s="27">
        <f t="shared" si="6"/>
        <v>9.777849999999999E-2</v>
      </c>
      <c r="AK29" s="27">
        <f t="shared" si="6"/>
        <v>9.7774E-2</v>
      </c>
      <c r="AL29" s="27">
        <f t="shared" si="6"/>
        <v>8.3383301999999992E-2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1.5593989225970691E-3</v>
      </c>
      <c r="F30" s="15">
        <f t="shared" si="7"/>
        <v>-0.10455060958321523</v>
      </c>
      <c r="G30" s="15">
        <f t="shared" si="7"/>
        <v>-0.15778281825914378</v>
      </c>
      <c r="H30" s="15">
        <f t="shared" si="7"/>
        <v>-0.48653246385029775</v>
      </c>
      <c r="I30" s="15">
        <f t="shared" si="7"/>
        <v>-0.23454777431244692</v>
      </c>
      <c r="J30" s="15">
        <f t="shared" si="7"/>
        <v>-0.48851715338814866</v>
      </c>
      <c r="K30" s="15">
        <f t="shared" si="7"/>
        <v>-0.54309611567904736</v>
      </c>
      <c r="L30" s="15">
        <f t="shared" si="7"/>
        <v>-0.38963708534165009</v>
      </c>
      <c r="M30" s="15">
        <f t="shared" si="7"/>
        <v>-0.46073149985823653</v>
      </c>
      <c r="N30" s="15">
        <f t="shared" si="7"/>
        <v>-0.25000000000000006</v>
      </c>
      <c r="O30" s="15">
        <f t="shared" si="7"/>
        <v>0.15452225687553159</v>
      </c>
      <c r="P30" s="15">
        <f t="shared" si="7"/>
        <v>0.37574425857669419</v>
      </c>
      <c r="Q30" s="15">
        <f t="shared" si="7"/>
        <v>0.74418769492486503</v>
      </c>
      <c r="R30" s="15">
        <f t="shared" si="7"/>
        <v>1.011837255457896</v>
      </c>
      <c r="S30" s="20">
        <f t="shared" si="7"/>
        <v>0.93485965409696603</v>
      </c>
      <c r="T30" s="15">
        <f t="shared" si="7"/>
        <v>1.0460731499858238</v>
      </c>
      <c r="U30" s="15">
        <f t="shared" si="7"/>
        <v>1.0163028069180604</v>
      </c>
      <c r="V30" s="15">
        <f t="shared" si="7"/>
        <v>1.1522547490785371</v>
      </c>
      <c r="W30" s="15">
        <f t="shared" si="7"/>
        <v>1.4393960873263394</v>
      </c>
      <c r="X30" s="15">
        <f t="shared" si="7"/>
        <v>1.4042387297986954</v>
      </c>
      <c r="Y30" s="15">
        <f t="shared" si="7"/>
        <v>1.291891125602495</v>
      </c>
      <c r="Z30" s="15">
        <f t="shared" si="7"/>
        <v>2.0838531329741992</v>
      </c>
      <c r="AA30" s="15">
        <f t="shared" si="7"/>
        <v>2.6667139211794728</v>
      </c>
      <c r="AB30" s="15">
        <f t="shared" si="7"/>
        <v>3.1966969095548619</v>
      </c>
      <c r="AC30" s="15">
        <f t="shared" si="7"/>
        <v>4.7376665721576412</v>
      </c>
      <c r="AD30" s="15">
        <f t="shared" si="7"/>
        <v>5.0652750212645303</v>
      </c>
      <c r="AE30" s="15">
        <f t="shared" si="7"/>
        <v>6.3281684150836401</v>
      </c>
      <c r="AF30" s="15">
        <f t="shared" si="7"/>
        <v>5.9337646016444578</v>
      </c>
      <c r="AG30" s="15">
        <f t="shared" si="7"/>
        <v>5.8597958605046783</v>
      </c>
      <c r="AH30" s="15">
        <f t="shared" si="7"/>
        <v>5.7904522256875532</v>
      </c>
      <c r="AI30" s="21">
        <f t="shared" si="7"/>
        <v>7.3821236178055001</v>
      </c>
      <c r="AJ30" s="21">
        <f t="shared" si="7"/>
        <v>5.9307130705982418</v>
      </c>
      <c r="AK30" s="21">
        <f t="shared" si="7"/>
        <v>5.9303941026368019</v>
      </c>
      <c r="AL30" s="21">
        <f t="shared" si="7"/>
        <v>4.9103559682449669</v>
      </c>
    </row>
    <row r="31" spans="1:38" x14ac:dyDescent="0.4">
      <c r="A31" s="16" t="s">
        <v>27</v>
      </c>
      <c r="D31" s="10"/>
      <c r="E31" s="17">
        <f t="shared" ref="E31:AL31" si="8">(E29-D29)/D29</f>
        <v>1.5593989225970691E-3</v>
      </c>
      <c r="F31" s="17">
        <f t="shared" si="8"/>
        <v>-0.1059447983014862</v>
      </c>
      <c r="G31" s="17">
        <f t="shared" si="8"/>
        <v>-5.9447478825298813E-2</v>
      </c>
      <c r="H31" s="17">
        <f t="shared" si="8"/>
        <v>-0.39033832688099651</v>
      </c>
      <c r="I31" s="17">
        <f t="shared" si="8"/>
        <v>0.49075096631695198</v>
      </c>
      <c r="J31" s="17">
        <f t="shared" si="8"/>
        <v>-0.33178998055375503</v>
      </c>
      <c r="K31" s="17">
        <f t="shared" si="8"/>
        <v>-0.1067073170731706</v>
      </c>
      <c r="L31" s="17">
        <f t="shared" si="8"/>
        <v>0.33586720446788709</v>
      </c>
      <c r="M31" s="17">
        <f t="shared" si="8"/>
        <v>-0.1164789223086751</v>
      </c>
      <c r="N31" s="17">
        <f t="shared" si="8"/>
        <v>0.39077287066246069</v>
      </c>
      <c r="O31" s="17">
        <f t="shared" si="8"/>
        <v>0.53936300916737545</v>
      </c>
      <c r="P31" s="17">
        <f t="shared" si="8"/>
        <v>0.19161345776031447</v>
      </c>
      <c r="Q31" s="17">
        <f t="shared" si="8"/>
        <v>0.26781390076768474</v>
      </c>
      <c r="R31" s="17">
        <f t="shared" si="8"/>
        <v>0.15345226967935963</v>
      </c>
      <c r="S31" s="17">
        <f t="shared" si="8"/>
        <v>-3.8262340133178321E-2</v>
      </c>
      <c r="T31" s="17">
        <f t="shared" si="8"/>
        <v>5.7478843828992363E-2</v>
      </c>
      <c r="U31" s="17">
        <f t="shared" si="8"/>
        <v>-1.4549989607150407E-2</v>
      </c>
      <c r="V31" s="17">
        <f t="shared" si="8"/>
        <v>6.7426351683892327E-2</v>
      </c>
      <c r="W31" s="17">
        <f t="shared" si="8"/>
        <v>0.13341419660973636</v>
      </c>
      <c r="X31" s="17">
        <f t="shared" si="8"/>
        <v>-1.4412320209211198E-2</v>
      </c>
      <c r="Y31" s="17">
        <f t="shared" si="8"/>
        <v>-4.672897196261671E-2</v>
      </c>
      <c r="Z31" s="17">
        <f t="shared" si="8"/>
        <v>0.34554957629739597</v>
      </c>
      <c r="AA31" s="17">
        <f t="shared" si="8"/>
        <v>0.18900406831084654</v>
      </c>
      <c r="AB31" s="17">
        <f t="shared" si="8"/>
        <v>0.14453895225207791</v>
      </c>
      <c r="AC31" s="17">
        <f t="shared" si="8"/>
        <v>0.36718631242927374</v>
      </c>
      <c r="AD31" s="17">
        <f t="shared" si="8"/>
        <v>5.7097854151481636E-2</v>
      </c>
      <c r="AE31" s="17">
        <f t="shared" si="8"/>
        <v>0.20821700407507882</v>
      </c>
      <c r="AF31" s="17">
        <f t="shared" si="8"/>
        <v>-5.3820244172797363E-2</v>
      </c>
      <c r="AG31" s="17">
        <f t="shared" si="8"/>
        <v>-1.0667904866893837E-2</v>
      </c>
      <c r="AH31" s="22">
        <f t="shared" si="8"/>
        <v>-1.0108702391039301E-2</v>
      </c>
      <c r="AI31" s="23">
        <f t="shared" si="8"/>
        <v>0.23439843757339529</v>
      </c>
      <c r="AJ31" s="23">
        <f t="shared" si="8"/>
        <v>-0.1731554691133568</v>
      </c>
      <c r="AK31" s="23">
        <f t="shared" si="8"/>
        <v>-4.6022387334543102E-5</v>
      </c>
      <c r="AL31" s="23">
        <f t="shared" si="8"/>
        <v>-0.14718327980853813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1.4108000000000001E-2</v>
      </c>
      <c r="E33" s="2">
        <v>1.413E-2</v>
      </c>
      <c r="F33" s="2">
        <v>1.2633E-2</v>
      </c>
      <c r="G33" s="2">
        <v>1.1882E-2</v>
      </c>
      <c r="H33" s="2">
        <v>7.2439999999999996E-3</v>
      </c>
      <c r="I33" s="2">
        <v>5.7590000000000002E-3</v>
      </c>
      <c r="J33" s="2">
        <v>5.6559999999999996E-3</v>
      </c>
      <c r="K33" s="2">
        <v>6.0460000000000002E-3</v>
      </c>
      <c r="L33" s="2">
        <v>7.1669999999999998E-3</v>
      </c>
      <c r="M33" s="2">
        <v>5.7279999999999996E-3</v>
      </c>
      <c r="N33" s="2">
        <v>8.8409999999999999E-3</v>
      </c>
      <c r="O33" s="2">
        <v>1.3956E-2</v>
      </c>
      <c r="P33" s="2">
        <v>1.8873000000000001E-2</v>
      </c>
      <c r="Q33" s="2">
        <v>2.2710999999999999E-2</v>
      </c>
      <c r="R33" s="2">
        <v>2.8131E-2</v>
      </c>
      <c r="S33" s="2">
        <v>2.6804999999999999E-2</v>
      </c>
      <c r="T33" s="2">
        <v>2.8518000000000002E-2</v>
      </c>
      <c r="U33" s="2">
        <v>2.8302000000000001E-2</v>
      </c>
      <c r="V33" s="2">
        <v>3.0356000000000001E-2</v>
      </c>
      <c r="W33" s="2">
        <v>3.4370999999999999E-2</v>
      </c>
      <c r="X33" s="2">
        <v>3.3831E-2</v>
      </c>
      <c r="Y33" s="2">
        <v>3.1761999999999999E-2</v>
      </c>
      <c r="Z33" s="2">
        <v>4.2463000000000001E-2</v>
      </c>
      <c r="AA33" s="2">
        <v>5.0686000000000002E-2</v>
      </c>
      <c r="AB33" s="2">
        <v>5.8930999999999997E-2</v>
      </c>
      <c r="AC33" s="2">
        <v>8.0817E-2</v>
      </c>
      <c r="AD33" s="2">
        <v>8.5515999999999995E-2</v>
      </c>
      <c r="AE33" s="2">
        <v>0.10334500000000001</v>
      </c>
      <c r="AF33" s="2">
        <v>9.7821000000000005E-2</v>
      </c>
      <c r="AG33" s="2">
        <v>9.6657000000000007E-2</v>
      </c>
      <c r="AH33" s="2">
        <v>9.5758999999999997E-2</v>
      </c>
      <c r="AI33" s="28">
        <v>0.11801499999999999</v>
      </c>
      <c r="AJ33" s="2">
        <v>9.7697999999999993E-2</v>
      </c>
      <c r="AK33" s="2">
        <v>9.7654000000000005E-2</v>
      </c>
      <c r="AL33" s="2">
        <v>8.3382999999999999E-2</v>
      </c>
    </row>
    <row r="34" spans="1:38" x14ac:dyDescent="0.4">
      <c r="A34" s="2" t="s">
        <v>41</v>
      </c>
      <c r="B34" s="2" t="s">
        <v>42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29">
        <v>5.0400000000000002E-3</v>
      </c>
      <c r="J34" s="29">
        <v>1.56E-3</v>
      </c>
      <c r="K34" s="29">
        <v>4.0000000000000002E-4</v>
      </c>
      <c r="L34" s="29">
        <v>1.444E-3</v>
      </c>
      <c r="M34" s="29">
        <v>1.8799999999999999E-3</v>
      </c>
      <c r="N34" s="29">
        <v>1.74E-3</v>
      </c>
      <c r="O34" s="29">
        <v>2.3319999999999999E-3</v>
      </c>
      <c r="P34" s="29">
        <v>5.3600000000000002E-4</v>
      </c>
      <c r="Q34" s="29">
        <v>1.8959999999999999E-3</v>
      </c>
      <c r="R34" s="29">
        <v>2.52E-4</v>
      </c>
      <c r="S34" s="29">
        <v>4.9200000000000003E-4</v>
      </c>
      <c r="T34" s="29">
        <v>3.48E-4</v>
      </c>
      <c r="U34" s="29">
        <v>1.44E-4</v>
      </c>
      <c r="V34" s="29">
        <v>8.0099999999999995E-6</v>
      </c>
      <c r="W34" s="29">
        <v>4.3999999999999999E-5</v>
      </c>
      <c r="X34" s="29">
        <v>8.7999999999999998E-5</v>
      </c>
      <c r="Y34" s="29">
        <v>5.7200000000000003E-4</v>
      </c>
      <c r="Z34" s="29">
        <v>1.044E-3</v>
      </c>
      <c r="AA34" s="29">
        <v>1.044E-3</v>
      </c>
      <c r="AB34" s="29">
        <v>2.7599999999999999E-4</v>
      </c>
      <c r="AC34" s="29">
        <v>1.2999999999999999E-4</v>
      </c>
      <c r="AD34" s="29">
        <v>5.2899999999999998E-5</v>
      </c>
      <c r="AE34" s="29">
        <v>4.0800000000000002E-5</v>
      </c>
      <c r="AF34" s="29">
        <v>5.51E-7</v>
      </c>
      <c r="AG34" s="29">
        <v>1.21E-4</v>
      </c>
      <c r="AH34" s="29">
        <v>4.07E-5</v>
      </c>
      <c r="AI34" s="30">
        <v>2.4000000000000001E-4</v>
      </c>
      <c r="AJ34" s="2">
        <v>8.0500000000000005E-5</v>
      </c>
      <c r="AK34" s="2">
        <v>1.2E-4</v>
      </c>
      <c r="AL34" s="2">
        <v>3.0199999999999998E-7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6.9600000000000003E-6</v>
      </c>
      <c r="E37" s="10">
        <f t="shared" si="9"/>
        <v>7.7400000000000004E-6</v>
      </c>
      <c r="F37" s="10">
        <f t="shared" si="9"/>
        <v>3.8500000000000004E-6</v>
      </c>
      <c r="G37" s="10">
        <f t="shared" si="9"/>
        <v>6.1600000000000003E-6</v>
      </c>
      <c r="H37" s="10">
        <f t="shared" si="9"/>
        <v>4.5499999999999996E-6</v>
      </c>
      <c r="I37" s="10">
        <f t="shared" si="9"/>
        <v>3.36E-6</v>
      </c>
      <c r="J37" s="10">
        <f t="shared" si="9"/>
        <v>3.9099999999999998E-6</v>
      </c>
      <c r="K37" s="10">
        <f t="shared" si="9"/>
        <v>3.9500000000000003E-6</v>
      </c>
      <c r="L37" s="10">
        <f t="shared" si="9"/>
        <v>5.4099999999999999E-6</v>
      </c>
      <c r="M37" s="10">
        <f t="shared" si="9"/>
        <v>3.5200000000000002E-6</v>
      </c>
      <c r="N37" s="10">
        <f t="shared" si="9"/>
        <v>5.2100000000000001E-6</v>
      </c>
      <c r="O37" s="10">
        <f t="shared" si="9"/>
        <v>6.9199999999999998E-6</v>
      </c>
      <c r="P37" s="10">
        <f t="shared" si="9"/>
        <v>7.5900000000000002E-6</v>
      </c>
      <c r="Q37" s="10">
        <f t="shared" si="9"/>
        <v>8.1499999999999999E-6</v>
      </c>
      <c r="R37" s="10">
        <f t="shared" si="9"/>
        <v>9.4199999999999996E-6</v>
      </c>
      <c r="S37" s="10">
        <f t="shared" si="9"/>
        <v>3.3899999999999997E-5</v>
      </c>
      <c r="T37" s="10">
        <f t="shared" si="9"/>
        <v>3.9799999999999998E-5</v>
      </c>
      <c r="U37" s="10">
        <f t="shared" si="9"/>
        <v>4.3600000000000003E-5</v>
      </c>
      <c r="V37" s="10">
        <f t="shared" si="9"/>
        <v>4.32E-5</v>
      </c>
      <c r="W37" s="10">
        <f t="shared" si="9"/>
        <v>4.3600000000000003E-5</v>
      </c>
      <c r="X37" s="10">
        <f t="shared" si="9"/>
        <v>3.6900000000000002E-5</v>
      </c>
      <c r="Y37" s="10">
        <f t="shared" si="9"/>
        <v>3.6000000000000001E-5</v>
      </c>
      <c r="Z37" s="10">
        <f t="shared" si="9"/>
        <v>2.94E-5</v>
      </c>
      <c r="AA37" s="10">
        <f t="shared" si="9"/>
        <v>3.0000000000000001E-5</v>
      </c>
      <c r="AB37" s="10">
        <f t="shared" si="9"/>
        <v>2.83E-5</v>
      </c>
      <c r="AC37" s="10">
        <f t="shared" si="9"/>
        <v>3.3800000000000002E-5</v>
      </c>
      <c r="AD37" s="10">
        <f t="shared" si="9"/>
        <v>2.9E-5</v>
      </c>
      <c r="AE37" s="10">
        <f t="shared" si="9"/>
        <v>2.4499999999999999E-5</v>
      </c>
      <c r="AF37" s="10">
        <f t="shared" si="9"/>
        <v>2.23E-5</v>
      </c>
      <c r="AG37" s="10">
        <f t="shared" si="9"/>
        <v>1.6500000000000001E-5</v>
      </c>
      <c r="AH37" s="10">
        <f t="shared" si="9"/>
        <v>2.1299999999999999E-5</v>
      </c>
      <c r="AI37" s="27">
        <f t="shared" si="9"/>
        <v>1.6399999999999999E-5</v>
      </c>
      <c r="AJ37" s="27">
        <f t="shared" si="9"/>
        <v>2.9200000000000002E-5</v>
      </c>
      <c r="AK37" s="27">
        <f t="shared" si="9"/>
        <v>2.2900000000000001E-5</v>
      </c>
      <c r="AL37" s="27">
        <f t="shared" si="9"/>
        <v>2.3600000000000001E-5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0.1120689655172414</v>
      </c>
      <c r="F38" s="15">
        <f t="shared" si="10"/>
        <v>-0.44683908045977005</v>
      </c>
      <c r="G38" s="15">
        <f t="shared" si="10"/>
        <v>-0.11494252873563217</v>
      </c>
      <c r="H38" s="15">
        <f t="shared" si="10"/>
        <v>-0.34626436781609204</v>
      </c>
      <c r="I38" s="15">
        <f t="shared" si="10"/>
        <v>-0.51724137931034486</v>
      </c>
      <c r="J38" s="15">
        <f t="shared" si="10"/>
        <v>-0.43821839080459773</v>
      </c>
      <c r="K38" s="15">
        <f t="shared" si="10"/>
        <v>-0.43247126436781608</v>
      </c>
      <c r="L38" s="15">
        <f t="shared" si="10"/>
        <v>-0.2227011494252874</v>
      </c>
      <c r="M38" s="15">
        <f t="shared" si="10"/>
        <v>-0.4942528735632184</v>
      </c>
      <c r="N38" s="15">
        <f t="shared" si="10"/>
        <v>-0.25143678160919541</v>
      </c>
      <c r="O38" s="15">
        <f t="shared" si="10"/>
        <v>-5.7471264367816759E-3</v>
      </c>
      <c r="P38" s="15">
        <f t="shared" si="10"/>
        <v>9.0517241379310331E-2</v>
      </c>
      <c r="Q38" s="15">
        <f t="shared" si="10"/>
        <v>0.17097701149425282</v>
      </c>
      <c r="R38" s="15">
        <f t="shared" si="10"/>
        <v>0.35344827586206884</v>
      </c>
      <c r="S38" s="20">
        <f t="shared" si="10"/>
        <v>3.8706896551724133</v>
      </c>
      <c r="T38" s="15">
        <f t="shared" si="10"/>
        <v>4.7183908045977008</v>
      </c>
      <c r="U38" s="15">
        <f t="shared" si="10"/>
        <v>5.264367816091954</v>
      </c>
      <c r="V38" s="15">
        <f t="shared" si="10"/>
        <v>5.2068965517241379</v>
      </c>
      <c r="W38" s="15">
        <f t="shared" si="10"/>
        <v>5.264367816091954</v>
      </c>
      <c r="X38" s="15">
        <f t="shared" si="10"/>
        <v>4.3017241379310347</v>
      </c>
      <c r="Y38" s="15">
        <f t="shared" si="10"/>
        <v>4.1724137931034484</v>
      </c>
      <c r="Z38" s="15">
        <f t="shared" si="10"/>
        <v>3.2241379310344822</v>
      </c>
      <c r="AA38" s="15">
        <f t="shared" si="10"/>
        <v>3.3103448275862069</v>
      </c>
      <c r="AB38" s="15">
        <f t="shared" si="10"/>
        <v>3.0660919540229883</v>
      </c>
      <c r="AC38" s="15">
        <f t="shared" si="10"/>
        <v>3.8563218390804597</v>
      </c>
      <c r="AD38" s="15">
        <f t="shared" si="10"/>
        <v>3.1666666666666665</v>
      </c>
      <c r="AE38" s="15">
        <f t="shared" si="10"/>
        <v>2.5201149425287355</v>
      </c>
      <c r="AF38" s="15">
        <f t="shared" si="10"/>
        <v>2.2040229885057467</v>
      </c>
      <c r="AG38" s="15">
        <f t="shared" si="10"/>
        <v>1.3706896551724137</v>
      </c>
      <c r="AH38" s="15">
        <f t="shared" si="10"/>
        <v>2.0603448275862064</v>
      </c>
      <c r="AI38" s="21">
        <f t="shared" si="10"/>
        <v>1.3563218390804594</v>
      </c>
      <c r="AJ38" s="21">
        <f t="shared" si="10"/>
        <v>3.1954022988505746</v>
      </c>
      <c r="AK38" s="21">
        <f t="shared" si="10"/>
        <v>2.2902298850574709</v>
      </c>
      <c r="AL38" s="21">
        <f t="shared" si="10"/>
        <v>2.3908045977011492</v>
      </c>
    </row>
    <row r="39" spans="1:38" x14ac:dyDescent="0.4">
      <c r="A39" s="16" t="s">
        <v>27</v>
      </c>
      <c r="D39" s="10"/>
      <c r="E39" s="17">
        <f t="shared" ref="E39:AL39" si="11">(E37-D37)/D37</f>
        <v>0.1120689655172414</v>
      </c>
      <c r="F39" s="17">
        <f t="shared" si="11"/>
        <v>-0.50258397932816534</v>
      </c>
      <c r="G39" s="17">
        <f t="shared" si="11"/>
        <v>0.59999999999999987</v>
      </c>
      <c r="H39" s="17">
        <f t="shared" si="11"/>
        <v>-0.26136363636363646</v>
      </c>
      <c r="I39" s="17">
        <f t="shared" si="11"/>
        <v>-0.2615384615384615</v>
      </c>
      <c r="J39" s="17">
        <f t="shared" si="11"/>
        <v>0.16369047619047614</v>
      </c>
      <c r="K39" s="17">
        <f t="shared" si="11"/>
        <v>1.0230179028133111E-2</v>
      </c>
      <c r="L39" s="17">
        <f t="shared" si="11"/>
        <v>0.36962025316455682</v>
      </c>
      <c r="M39" s="17">
        <f t="shared" si="11"/>
        <v>-0.34935304990757848</v>
      </c>
      <c r="N39" s="17">
        <f t="shared" si="11"/>
        <v>0.4801136363636363</v>
      </c>
      <c r="O39" s="17">
        <f t="shared" si="11"/>
        <v>0.328214971209213</v>
      </c>
      <c r="P39" s="17">
        <f t="shared" si="11"/>
        <v>9.6820809248554962E-2</v>
      </c>
      <c r="Q39" s="17">
        <f t="shared" si="11"/>
        <v>7.3781291172595478E-2</v>
      </c>
      <c r="R39" s="17">
        <f t="shared" si="11"/>
        <v>0.15582822085889567</v>
      </c>
      <c r="S39" s="17">
        <f t="shared" si="11"/>
        <v>2.5987261146496814</v>
      </c>
      <c r="T39" s="17">
        <f t="shared" si="11"/>
        <v>0.17404129793510328</v>
      </c>
      <c r="U39" s="17">
        <f t="shared" si="11"/>
        <v>9.5477386934673475E-2</v>
      </c>
      <c r="V39" s="17">
        <f t="shared" si="11"/>
        <v>-9.174311926605571E-3</v>
      </c>
      <c r="W39" s="17">
        <f t="shared" si="11"/>
        <v>9.2592592592593281E-3</v>
      </c>
      <c r="X39" s="17">
        <f t="shared" si="11"/>
        <v>-0.1536697247706422</v>
      </c>
      <c r="Y39" s="17">
        <f t="shared" si="11"/>
        <v>-2.4390243902439063E-2</v>
      </c>
      <c r="Z39" s="17">
        <f t="shared" si="11"/>
        <v>-0.18333333333333335</v>
      </c>
      <c r="AA39" s="17">
        <f t="shared" si="11"/>
        <v>2.0408163265306159E-2</v>
      </c>
      <c r="AB39" s="17">
        <f t="shared" si="11"/>
        <v>-5.6666666666666685E-2</v>
      </c>
      <c r="AC39" s="17">
        <f t="shared" si="11"/>
        <v>0.19434628975265023</v>
      </c>
      <c r="AD39" s="17">
        <f t="shared" si="11"/>
        <v>-0.14201183431952666</v>
      </c>
      <c r="AE39" s="17">
        <f t="shared" si="11"/>
        <v>-0.15517241379310348</v>
      </c>
      <c r="AF39" s="17">
        <f t="shared" si="11"/>
        <v>-8.9795918367346905E-2</v>
      </c>
      <c r="AG39" s="17">
        <f t="shared" si="11"/>
        <v>-0.26008968609865463</v>
      </c>
      <c r="AH39" s="22">
        <f t="shared" si="11"/>
        <v>0.29090909090909078</v>
      </c>
      <c r="AI39" s="23">
        <f t="shared" si="11"/>
        <v>-0.23004694835680756</v>
      </c>
      <c r="AJ39" s="23">
        <f t="shared" si="11"/>
        <v>0.78048780487804903</v>
      </c>
      <c r="AK39" s="23">
        <f t="shared" si="11"/>
        <v>-0.21575342465753425</v>
      </c>
      <c r="AL39" s="23">
        <f t="shared" si="11"/>
        <v>3.0567685589519653E-2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1">
        <v>6.9600000000000003E-6</v>
      </c>
      <c r="E41" s="31">
        <v>7.7400000000000004E-6</v>
      </c>
      <c r="F41" s="31">
        <v>3.8500000000000004E-6</v>
      </c>
      <c r="G41" s="31">
        <v>6.1600000000000003E-6</v>
      </c>
      <c r="H41" s="31">
        <v>4.5499999999999996E-6</v>
      </c>
      <c r="I41" s="31">
        <v>3.36E-6</v>
      </c>
      <c r="J41" s="31">
        <v>3.9099999999999998E-6</v>
      </c>
      <c r="K41" s="31">
        <v>3.9500000000000003E-6</v>
      </c>
      <c r="L41" s="31">
        <v>5.4099999999999999E-6</v>
      </c>
      <c r="M41" s="31">
        <v>3.5200000000000002E-6</v>
      </c>
      <c r="N41" s="31">
        <v>5.2100000000000001E-6</v>
      </c>
      <c r="O41" s="31">
        <v>6.9199999999999998E-6</v>
      </c>
      <c r="P41" s="31">
        <v>7.5900000000000002E-6</v>
      </c>
      <c r="Q41" s="31">
        <v>8.1499999999999999E-6</v>
      </c>
      <c r="R41" s="31">
        <v>9.4199999999999996E-6</v>
      </c>
      <c r="S41" s="31">
        <v>3.3899999999999997E-5</v>
      </c>
      <c r="T41" s="31">
        <v>3.9799999999999998E-5</v>
      </c>
      <c r="U41" s="31">
        <v>4.3600000000000003E-5</v>
      </c>
      <c r="V41" s="31">
        <v>4.32E-5</v>
      </c>
      <c r="W41" s="31">
        <v>4.3600000000000003E-5</v>
      </c>
      <c r="X41" s="31">
        <v>3.6900000000000002E-5</v>
      </c>
      <c r="Y41" s="31">
        <v>3.6000000000000001E-5</v>
      </c>
      <c r="Z41" s="31">
        <v>2.94E-5</v>
      </c>
      <c r="AA41" s="31">
        <v>3.0000000000000001E-5</v>
      </c>
      <c r="AB41" s="31">
        <v>2.83E-5</v>
      </c>
      <c r="AC41" s="31">
        <v>3.3800000000000002E-5</v>
      </c>
      <c r="AD41" s="31">
        <v>2.9E-5</v>
      </c>
      <c r="AE41" s="31">
        <v>2.4499999999999999E-5</v>
      </c>
      <c r="AF41" s="31">
        <v>2.23E-5</v>
      </c>
      <c r="AG41" s="31">
        <v>1.6500000000000001E-5</v>
      </c>
      <c r="AH41" s="31">
        <v>2.1299999999999999E-5</v>
      </c>
      <c r="AI41" s="32">
        <v>1.6399999999999999E-5</v>
      </c>
      <c r="AJ41" s="2">
        <v>2.9200000000000002E-5</v>
      </c>
      <c r="AK41" s="2">
        <v>2.2900000000000001E-5</v>
      </c>
      <c r="AL41" s="2">
        <v>2.3600000000000001E-5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1.2154978319999999E-2</v>
      </c>
      <c r="E44" s="10">
        <f t="shared" si="12"/>
        <v>1.660145E-2</v>
      </c>
      <c r="F44" s="10">
        <f t="shared" si="12"/>
        <v>1.7766882999999997E-2</v>
      </c>
      <c r="G44" s="10">
        <f t="shared" si="12"/>
        <v>1.5431541999999999E-2</v>
      </c>
      <c r="H44" s="10">
        <f t="shared" si="12"/>
        <v>1.6833482E-2</v>
      </c>
      <c r="I44" s="10">
        <f t="shared" si="12"/>
        <v>1.0961420999999999E-2</v>
      </c>
      <c r="J44" s="10">
        <f t="shared" si="12"/>
        <v>1.3440301E-2</v>
      </c>
      <c r="K44" s="10">
        <f t="shared" si="12"/>
        <v>1.5073240000000002E-2</v>
      </c>
      <c r="L44" s="10">
        <f t="shared" si="12"/>
        <v>1.0501178999999999E-2</v>
      </c>
      <c r="M44" s="10">
        <f t="shared" si="12"/>
        <v>9.7191789999999979E-3</v>
      </c>
      <c r="N44" s="10">
        <f t="shared" si="12"/>
        <v>8.1919999999999996E-3</v>
      </c>
      <c r="O44" s="10">
        <f t="shared" si="12"/>
        <v>9.7116700000000004E-3</v>
      </c>
      <c r="P44" s="10">
        <f t="shared" si="12"/>
        <v>1.5311789999999999E-2</v>
      </c>
      <c r="Q44" s="10">
        <f t="shared" si="12"/>
        <v>1.8780910000000001E-2</v>
      </c>
      <c r="R44" s="10">
        <f t="shared" si="12"/>
        <v>1.9449013500000001E-2</v>
      </c>
      <c r="S44" s="10">
        <f t="shared" si="12"/>
        <v>2.052495E-2</v>
      </c>
      <c r="T44" s="10">
        <f t="shared" si="12"/>
        <v>1.995187E-2</v>
      </c>
      <c r="U44" s="10">
        <f t="shared" si="12"/>
        <v>1.9524119999999999E-2</v>
      </c>
      <c r="V44" s="10">
        <f t="shared" si="12"/>
        <v>1.7461000000000001E-2</v>
      </c>
      <c r="W44" s="10">
        <f t="shared" si="12"/>
        <v>1.3003000000000001E-2</v>
      </c>
      <c r="X44" s="10">
        <f t="shared" si="12"/>
        <v>1.5421070499999998E-2</v>
      </c>
      <c r="Y44" s="10">
        <f t="shared" si="12"/>
        <v>1.7454999999999998E-2</v>
      </c>
      <c r="Z44" s="10">
        <f t="shared" si="12"/>
        <v>1.9341000000000001E-2</v>
      </c>
      <c r="AA44" s="10">
        <f t="shared" si="12"/>
        <v>1.8800000000000001E-2</v>
      </c>
      <c r="AB44" s="10">
        <f t="shared" si="12"/>
        <v>1.8331E-2</v>
      </c>
      <c r="AC44" s="10">
        <f t="shared" si="12"/>
        <v>1.8328000000000001E-2</v>
      </c>
      <c r="AD44" s="10">
        <f t="shared" si="12"/>
        <v>2.0043999999999999E-2</v>
      </c>
      <c r="AE44" s="10">
        <f t="shared" si="12"/>
        <v>2.044E-2</v>
      </c>
      <c r="AF44" s="10">
        <f t="shared" si="12"/>
        <v>2.1576999999999999E-2</v>
      </c>
      <c r="AG44" s="10">
        <f t="shared" si="12"/>
        <v>2.1092E-2</v>
      </c>
      <c r="AH44" s="10">
        <f t="shared" si="12"/>
        <v>2.3266000000000002E-2</v>
      </c>
      <c r="AI44" s="27">
        <f t="shared" si="12"/>
        <v>2.0146000000000001E-2</v>
      </c>
      <c r="AJ44" s="27">
        <f t="shared" si="12"/>
        <v>1.8585999999999998E-2</v>
      </c>
      <c r="AK44" s="27">
        <f t="shared" si="12"/>
        <v>1.7708000000000002E-2</v>
      </c>
      <c r="AL44" s="27">
        <f t="shared" si="12"/>
        <v>1.8200999999999998E-2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0.36581485897705834</v>
      </c>
      <c r="F45" s="15">
        <f t="shared" si="13"/>
        <v>0.46169598433310893</v>
      </c>
      <c r="G45" s="15">
        <f t="shared" si="13"/>
        <v>0.26956557171382933</v>
      </c>
      <c r="H45" s="15">
        <f t="shared" si="13"/>
        <v>0.38490432124440033</v>
      </c>
      <c r="I45" s="15">
        <f t="shared" si="13"/>
        <v>-9.8194936146953168E-2</v>
      </c>
      <c r="J45" s="15">
        <f t="shared" si="13"/>
        <v>0.10574454730907336</v>
      </c>
      <c r="K45" s="15">
        <f t="shared" si="13"/>
        <v>0.24008777335277082</v>
      </c>
      <c r="L45" s="15">
        <f t="shared" si="13"/>
        <v>-0.13605942161812098</v>
      </c>
      <c r="M45" s="15">
        <f t="shared" si="13"/>
        <v>-0.2003952007048912</v>
      </c>
      <c r="N45" s="15">
        <f t="shared" si="13"/>
        <v>-0.32603746511659759</v>
      </c>
      <c r="O45" s="15">
        <f t="shared" si="13"/>
        <v>-0.20101297227159504</v>
      </c>
      <c r="P45" s="15">
        <f t="shared" si="13"/>
        <v>0.2597134768069253</v>
      </c>
      <c r="Q45" s="15">
        <f t="shared" si="13"/>
        <v>0.54512081433313508</v>
      </c>
      <c r="R45" s="15">
        <f t="shared" si="13"/>
        <v>0.60008623528338823</v>
      </c>
      <c r="S45" s="20">
        <f t="shared" si="13"/>
        <v>0.68860441044373677</v>
      </c>
      <c r="T45" s="15">
        <f t="shared" si="13"/>
        <v>0.64145665049610734</v>
      </c>
      <c r="U45" s="15">
        <f t="shared" si="13"/>
        <v>0.60626530841891291</v>
      </c>
      <c r="V45" s="15">
        <f t="shared" si="13"/>
        <v>0.43653073994129526</v>
      </c>
      <c r="W45" s="15">
        <f t="shared" si="13"/>
        <v>6.9767436656357748E-2</v>
      </c>
      <c r="X45" s="15">
        <f t="shared" si="13"/>
        <v>0.26870407285103243</v>
      </c>
      <c r="Y45" s="15">
        <f t="shared" si="13"/>
        <v>0.436037115037816</v>
      </c>
      <c r="Z45" s="15">
        <f t="shared" si="13"/>
        <v>0.59119987636473237</v>
      </c>
      <c r="AA45" s="15">
        <f t="shared" si="13"/>
        <v>0.54669136423437092</v>
      </c>
      <c r="AB45" s="15">
        <f t="shared" si="13"/>
        <v>0.50810635094575818</v>
      </c>
      <c r="AC45" s="15">
        <f t="shared" si="13"/>
        <v>0.50785953849401866</v>
      </c>
      <c r="AD45" s="15">
        <f t="shared" si="13"/>
        <v>0.6490362608890281</v>
      </c>
      <c r="AE45" s="15">
        <f t="shared" si="13"/>
        <v>0.68161550451864583</v>
      </c>
      <c r="AF45" s="15">
        <f t="shared" si="13"/>
        <v>0.77515742372792651</v>
      </c>
      <c r="AG45" s="15">
        <f t="shared" si="13"/>
        <v>0.73525607736336973</v>
      </c>
      <c r="AH45" s="15">
        <f t="shared" si="13"/>
        <v>0.91411283405728061</v>
      </c>
      <c r="AI45" s="21">
        <f t="shared" si="13"/>
        <v>0.65742788424817222</v>
      </c>
      <c r="AJ45" s="21">
        <f t="shared" si="13"/>
        <v>0.52908540934361781</v>
      </c>
      <c r="AK45" s="21">
        <f t="shared" si="13"/>
        <v>0.4568516318011831</v>
      </c>
      <c r="AL45" s="21">
        <f t="shared" si="13"/>
        <v>0.49741114470371178</v>
      </c>
    </row>
    <row r="46" spans="1:38" x14ac:dyDescent="0.4">
      <c r="A46" s="16" t="s">
        <v>27</v>
      </c>
      <c r="D46" s="10"/>
      <c r="E46" s="17">
        <f t="shared" ref="E46:AL47" si="14">(E44-D44)/D44</f>
        <v>0.36581485897705834</v>
      </c>
      <c r="F46" s="17">
        <f t="shared" si="14"/>
        <v>7.0200675242222635E-2</v>
      </c>
      <c r="G46" s="17">
        <f t="shared" si="14"/>
        <v>-0.13144348392455774</v>
      </c>
      <c r="H46" s="17">
        <f t="shared" si="14"/>
        <v>9.0848989686189555E-2</v>
      </c>
      <c r="I46" s="17">
        <f t="shared" si="14"/>
        <v>-0.34883222615499282</v>
      </c>
      <c r="J46" s="17">
        <f t="shared" si="14"/>
        <v>0.22614586192793812</v>
      </c>
      <c r="K46" s="17">
        <f t="shared" si="14"/>
        <v>0.12149571650218263</v>
      </c>
      <c r="L46" s="17">
        <f t="shared" si="14"/>
        <v>-0.30332304136336991</v>
      </c>
      <c r="M46" s="17">
        <f t="shared" si="14"/>
        <v>-7.4467828802842181E-2</v>
      </c>
      <c r="N46" s="17">
        <f t="shared" si="14"/>
        <v>-0.15713045309691268</v>
      </c>
      <c r="O46" s="17">
        <f t="shared" si="14"/>
        <v>0.18550659179687509</v>
      </c>
      <c r="P46" s="17">
        <f t="shared" si="14"/>
        <v>0.57663820949435041</v>
      </c>
      <c r="Q46" s="17">
        <f t="shared" si="14"/>
        <v>0.22656528074118068</v>
      </c>
      <c r="R46" s="17">
        <f t="shared" si="14"/>
        <v>3.5573542496077103E-2</v>
      </c>
      <c r="S46" s="17">
        <f t="shared" si="14"/>
        <v>5.5320877842981557E-2</v>
      </c>
      <c r="T46" s="17">
        <f t="shared" si="14"/>
        <v>-2.7921139880974138E-2</v>
      </c>
      <c r="U46" s="17">
        <f t="shared" si="14"/>
        <v>-2.1439093177732266E-2</v>
      </c>
      <c r="V46" s="17">
        <f t="shared" si="14"/>
        <v>-0.10567031958418603</v>
      </c>
      <c r="W46" s="17">
        <f t="shared" si="14"/>
        <v>-0.25531183780997652</v>
      </c>
      <c r="X46" s="17">
        <f t="shared" si="14"/>
        <v>0.18596250865184938</v>
      </c>
      <c r="Y46" s="17">
        <f t="shared" si="14"/>
        <v>0.13189288642445415</v>
      </c>
      <c r="Z46" s="17">
        <f t="shared" si="14"/>
        <v>0.10804926955027226</v>
      </c>
      <c r="AA46" s="17">
        <f t="shared" si="14"/>
        <v>-2.7971666408148483E-2</v>
      </c>
      <c r="AB46" s="17">
        <f t="shared" si="14"/>
        <v>-2.4946808510638331E-2</v>
      </c>
      <c r="AC46" s="17">
        <f t="shared" si="14"/>
        <v>-1.6365719273359506E-4</v>
      </c>
      <c r="AD46" s="17">
        <f t="shared" si="14"/>
        <v>9.3627237014404119E-2</v>
      </c>
      <c r="AE46" s="17">
        <f t="shared" si="14"/>
        <v>1.9756535621632435E-2</v>
      </c>
      <c r="AF46" s="17">
        <f t="shared" si="14"/>
        <v>5.5626223091976477E-2</v>
      </c>
      <c r="AG46" s="17">
        <f t="shared" si="14"/>
        <v>-2.2477638225888646E-2</v>
      </c>
      <c r="AH46" s="22">
        <f t="shared" si="14"/>
        <v>0.10307225488336821</v>
      </c>
      <c r="AI46" s="23">
        <f t="shared" si="14"/>
        <v>-0.13410126364652286</v>
      </c>
      <c r="AJ46" s="23">
        <f t="shared" si="14"/>
        <v>-7.7434726496575124E-2</v>
      </c>
      <c r="AK46" s="23">
        <f t="shared" si="14"/>
        <v>-4.7239857957602334E-2</v>
      </c>
      <c r="AL46" s="23">
        <f t="shared" si="14"/>
        <v>2.7840524056923249E-2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  <c r="AK47" s="23">
        <f t="shared" si="14"/>
        <v>-0.13652574096127082</v>
      </c>
    </row>
    <row r="48" spans="1:38" x14ac:dyDescent="0.4">
      <c r="A48" s="2" t="s">
        <v>47</v>
      </c>
      <c r="B48" s="2" t="s">
        <v>48</v>
      </c>
      <c r="D48" s="2">
        <v>1.3200000000000001E-6</v>
      </c>
      <c r="E48" s="2">
        <v>1.75E-6</v>
      </c>
      <c r="F48" s="2">
        <v>7.8299999999999996E-7</v>
      </c>
      <c r="G48" s="2">
        <v>5.4199999999999996E-7</v>
      </c>
      <c r="H48" s="2">
        <v>4.82E-7</v>
      </c>
      <c r="I48" s="2">
        <v>4.2100000000000002E-7</v>
      </c>
      <c r="J48" s="2">
        <v>3.0100000000000001E-7</v>
      </c>
      <c r="K48" s="2">
        <v>2.3999999999999998E-7</v>
      </c>
      <c r="L48" s="2">
        <v>1.79E-7</v>
      </c>
      <c r="M48" s="2">
        <v>1.79E-7</v>
      </c>
      <c r="N48" s="2">
        <v>1.2E-5</v>
      </c>
      <c r="O48" s="2">
        <v>6.6699999999999997E-6</v>
      </c>
      <c r="P48" s="2">
        <v>2.79E-6</v>
      </c>
      <c r="Q48" s="2">
        <v>3.3100000000000001E-6</v>
      </c>
      <c r="R48" s="2">
        <v>1.35E-8</v>
      </c>
      <c r="S48" s="2">
        <v>1.5099999999999999E-6</v>
      </c>
      <c r="T48" s="2">
        <v>9.8700000000000004E-6</v>
      </c>
      <c r="U48" s="2">
        <v>1.2500000000000001E-6</v>
      </c>
      <c r="V48" s="2">
        <v>0</v>
      </c>
      <c r="W48" s="2">
        <v>7.9999999999999996E-6</v>
      </c>
      <c r="X48" s="2">
        <v>7.0500000000000003E-8</v>
      </c>
      <c r="Y48" s="2">
        <v>0</v>
      </c>
      <c r="Z48" s="2">
        <v>0</v>
      </c>
      <c r="AA48" s="2">
        <v>0</v>
      </c>
      <c r="AB48" s="2">
        <v>0</v>
      </c>
      <c r="AC48" s="2">
        <v>2.6400000000000002E-4</v>
      </c>
      <c r="AD48" s="2">
        <v>4.5199999999999998E-4</v>
      </c>
      <c r="AE48" s="2">
        <v>2.4320000000000001E-3</v>
      </c>
      <c r="AF48" s="2">
        <v>1.836E-3</v>
      </c>
      <c r="AG48" s="2">
        <v>1.804E-3</v>
      </c>
      <c r="AH48" s="2">
        <v>1.7799999999999999E-3</v>
      </c>
      <c r="AI48" s="28">
        <v>1.8159999999999999E-3</v>
      </c>
      <c r="AJ48" s="2">
        <v>1.7880000000000001E-3</v>
      </c>
      <c r="AK48" s="2">
        <v>1.848E-3</v>
      </c>
      <c r="AL48" s="2">
        <v>1.7799999999999999E-3</v>
      </c>
    </row>
    <row r="49" spans="1:38" x14ac:dyDescent="0.4">
      <c r="A49" s="2" t="s">
        <v>49</v>
      </c>
      <c r="B49" s="2" t="s">
        <v>50</v>
      </c>
      <c r="D49" s="2">
        <v>1.33E-5</v>
      </c>
      <c r="E49" s="2">
        <v>1.77E-5</v>
      </c>
      <c r="F49" s="2">
        <v>1.31E-5</v>
      </c>
      <c r="G49" s="2">
        <v>1.018E-3</v>
      </c>
      <c r="H49" s="2">
        <v>4.0359999999999997E-3</v>
      </c>
      <c r="I49" s="2">
        <v>3.0349999999999999E-3</v>
      </c>
      <c r="J49" s="2">
        <v>5.5459999999999997E-3</v>
      </c>
      <c r="K49" s="2">
        <v>7.8919999999999997E-3</v>
      </c>
      <c r="L49" s="2">
        <v>2.0179999999999998E-3</v>
      </c>
      <c r="M49" s="2">
        <v>2.0179999999999998E-3</v>
      </c>
      <c r="N49" s="2">
        <v>7.0399999999999998E-4</v>
      </c>
      <c r="O49" s="2">
        <v>1.21E-4</v>
      </c>
      <c r="P49" s="2">
        <v>1.02E-4</v>
      </c>
      <c r="Q49" s="2">
        <v>2.9600000000000001E-5</v>
      </c>
      <c r="R49" s="2">
        <v>0</v>
      </c>
      <c r="S49" s="2">
        <v>1.44E-6</v>
      </c>
      <c r="T49" s="2">
        <v>0</v>
      </c>
      <c r="U49" s="2">
        <v>3.8700000000000002E-6</v>
      </c>
      <c r="V49" s="2">
        <v>0</v>
      </c>
      <c r="W49" s="2">
        <v>3.4000000000000002E-4</v>
      </c>
      <c r="X49" s="2">
        <v>5.1199999999999998E-4</v>
      </c>
      <c r="Y49" s="2">
        <v>5.5999999999999995E-4</v>
      </c>
      <c r="Z49" s="2">
        <v>3.4400000000000001E-4</v>
      </c>
      <c r="AA49" s="2">
        <v>8.6799999999999996E-4</v>
      </c>
      <c r="AB49" s="2">
        <v>8.7600000000000004E-4</v>
      </c>
      <c r="AC49" s="2">
        <v>6.4400000000000004E-4</v>
      </c>
      <c r="AD49" s="2">
        <v>7.7999999999999999E-4</v>
      </c>
      <c r="AE49" s="2">
        <v>1.0319999999999999E-3</v>
      </c>
      <c r="AF49" s="2">
        <v>3.1960000000000001E-3</v>
      </c>
      <c r="AG49" s="2">
        <v>3.2160000000000001E-3</v>
      </c>
      <c r="AH49" s="2">
        <v>3.1440000000000001E-3</v>
      </c>
      <c r="AI49" s="28">
        <v>3.1679999999999998E-3</v>
      </c>
      <c r="AJ49" s="2">
        <v>3.2560000000000002E-3</v>
      </c>
      <c r="AK49" s="2">
        <v>3.3159999999999999E-3</v>
      </c>
      <c r="AL49" s="2">
        <v>3.3800000000000002E-3</v>
      </c>
    </row>
    <row r="50" spans="1:38" x14ac:dyDescent="0.4">
      <c r="A50" s="2" t="s">
        <v>51</v>
      </c>
      <c r="B50" s="2" t="s">
        <v>52</v>
      </c>
      <c r="D50" s="2">
        <v>3.6435832000000003E-4</v>
      </c>
      <c r="E50" s="2">
        <v>4.7100000000000001E-4</v>
      </c>
      <c r="F50" s="2">
        <v>3.8699999999999997E-4</v>
      </c>
      <c r="G50" s="2">
        <v>4.4099999999999999E-4</v>
      </c>
      <c r="H50" s="2">
        <v>3.1100000000000002E-4</v>
      </c>
      <c r="I50" s="2">
        <v>3.2299999999999999E-4</v>
      </c>
      <c r="J50" s="2">
        <v>3.77E-4</v>
      </c>
      <c r="K50" s="2">
        <v>3.77E-4</v>
      </c>
      <c r="L50" s="2">
        <v>5.6099999999999998E-4</v>
      </c>
      <c r="M50" s="2">
        <v>3.7300000000000001E-4</v>
      </c>
      <c r="N50" s="2">
        <v>4.17E-4</v>
      </c>
      <c r="O50" s="2">
        <v>2.5700000000000001E-4</v>
      </c>
      <c r="P50" s="2">
        <v>2.9799999999999998E-4</v>
      </c>
      <c r="Q50" s="2">
        <v>3.7800000000000003E-4</v>
      </c>
      <c r="R50" s="2">
        <v>5.1800000000000001E-4</v>
      </c>
      <c r="S50" s="2">
        <v>1.263E-3</v>
      </c>
      <c r="T50" s="2">
        <v>6.4499999999999996E-4</v>
      </c>
      <c r="U50" s="2">
        <v>4.4200000000000001E-4</v>
      </c>
      <c r="V50" s="2">
        <v>4.4700000000000002E-4</v>
      </c>
      <c r="W50" s="2">
        <v>3.6699999999999998E-4</v>
      </c>
      <c r="X50" s="2">
        <v>4.3800000000000002E-4</v>
      </c>
      <c r="Y50" s="2">
        <v>4.2200000000000001E-4</v>
      </c>
      <c r="Z50" s="2">
        <v>3.2000000000000003E-4</v>
      </c>
      <c r="AA50" s="2">
        <v>8.4400000000000002E-4</v>
      </c>
      <c r="AB50" s="2">
        <v>2.323E-3</v>
      </c>
      <c r="AC50" s="2">
        <v>2.7910000000000001E-3</v>
      </c>
      <c r="AD50" s="2">
        <v>2.7190000000000001E-3</v>
      </c>
      <c r="AE50" s="2">
        <v>2.666E-3</v>
      </c>
      <c r="AF50" s="2">
        <v>2.0860000000000002E-3</v>
      </c>
      <c r="AG50" s="2">
        <v>1.7340000000000001E-3</v>
      </c>
      <c r="AH50" s="2">
        <v>2.405E-3</v>
      </c>
      <c r="AI50" s="28">
        <v>2.6710000000000002E-3</v>
      </c>
      <c r="AJ50" s="2">
        <v>2.4420000000000002E-3</v>
      </c>
      <c r="AK50" s="2">
        <v>2.5019999999999999E-3</v>
      </c>
      <c r="AL50" s="2">
        <v>2.797E-3</v>
      </c>
    </row>
    <row r="51" spans="1:38" x14ac:dyDescent="0.4">
      <c r="A51" s="2" t="s">
        <v>53</v>
      </c>
      <c r="B51" s="2" t="s">
        <v>54</v>
      </c>
      <c r="D51" s="2">
        <v>5.0080000000000003E-3</v>
      </c>
      <c r="E51" s="2">
        <v>8.9779999999999999E-3</v>
      </c>
      <c r="F51" s="2">
        <v>1.0267999999999999E-2</v>
      </c>
      <c r="G51" s="2">
        <v>9.5729999999999999E-3</v>
      </c>
      <c r="H51" s="2">
        <v>7.8469999999999998E-3</v>
      </c>
      <c r="I51" s="2">
        <v>3.604E-3</v>
      </c>
      <c r="J51" s="2">
        <v>2.957E-3</v>
      </c>
      <c r="K51" s="2">
        <v>1.8749999999999999E-3</v>
      </c>
      <c r="L51" s="2">
        <v>2.0040000000000001E-3</v>
      </c>
      <c r="M51" s="2">
        <v>2.2469999999999999E-3</v>
      </c>
      <c r="N51" s="2">
        <v>2.0309999999999998E-3</v>
      </c>
      <c r="O51" s="2">
        <v>2.0100000000000001E-3</v>
      </c>
      <c r="P51" s="2">
        <v>2.6809999999999998E-3</v>
      </c>
      <c r="Q51" s="2">
        <v>3.9170000000000003E-3</v>
      </c>
      <c r="R51" s="2">
        <v>3.8890000000000001E-3</v>
      </c>
      <c r="S51" s="2">
        <v>4.7460000000000002E-3</v>
      </c>
      <c r="T51" s="2">
        <v>5.4520000000000002E-3</v>
      </c>
      <c r="U51" s="2">
        <v>5.6889999999999996E-3</v>
      </c>
      <c r="V51" s="2">
        <v>4.9589999999999999E-3</v>
      </c>
      <c r="W51" s="2">
        <v>2.9390000000000002E-3</v>
      </c>
      <c r="X51" s="2">
        <v>4.0309999999999999E-3</v>
      </c>
      <c r="Y51" s="2">
        <v>6.2570000000000004E-3</v>
      </c>
      <c r="Z51" s="2">
        <v>6.4910000000000002E-3</v>
      </c>
      <c r="AA51" s="2">
        <v>6.1159999999999999E-3</v>
      </c>
      <c r="AB51" s="2">
        <v>5.8329999999999996E-3</v>
      </c>
      <c r="AC51" s="2">
        <v>4.6690000000000004E-3</v>
      </c>
      <c r="AD51" s="2">
        <v>5.3930000000000002E-3</v>
      </c>
      <c r="AE51" s="2">
        <v>4.3750000000000004E-3</v>
      </c>
      <c r="AF51" s="2">
        <v>5.143E-3</v>
      </c>
      <c r="AG51" s="2">
        <v>4.712E-3</v>
      </c>
      <c r="AH51" s="2">
        <v>4.5250000000000004E-3</v>
      </c>
      <c r="AI51" s="28">
        <v>4.9680000000000002E-3</v>
      </c>
      <c r="AJ51" s="2">
        <v>3.872E-3</v>
      </c>
      <c r="AK51" s="2">
        <v>3.3909999999999999E-3</v>
      </c>
      <c r="AL51" s="2">
        <v>3.787E-3</v>
      </c>
    </row>
    <row r="52" spans="1:38" x14ac:dyDescent="0.4">
      <c r="A52" s="2" t="s">
        <v>55</v>
      </c>
      <c r="B52" s="2" t="s">
        <v>56</v>
      </c>
      <c r="D52" s="2">
        <v>6.7679999999999997E-3</v>
      </c>
      <c r="E52" s="2">
        <v>7.1329999999999996E-3</v>
      </c>
      <c r="F52" s="2">
        <v>7.0980000000000001E-3</v>
      </c>
      <c r="G52" s="2">
        <v>4.3990000000000001E-3</v>
      </c>
      <c r="H52" s="2">
        <v>4.6389999999999999E-3</v>
      </c>
      <c r="I52" s="2">
        <v>3.999E-3</v>
      </c>
      <c r="J52" s="2">
        <v>4.5599999999999998E-3</v>
      </c>
      <c r="K52" s="2">
        <v>4.9290000000000002E-3</v>
      </c>
      <c r="L52" s="2">
        <v>5.9179999999999996E-3</v>
      </c>
      <c r="M52" s="2">
        <v>5.0809999999999996E-3</v>
      </c>
      <c r="N52" s="2">
        <v>5.0280000000000004E-3</v>
      </c>
      <c r="O52" s="2">
        <v>7.3169999999999997E-3</v>
      </c>
      <c r="P52" s="2">
        <v>1.2227999999999999E-2</v>
      </c>
      <c r="Q52" s="2">
        <v>1.4453000000000001E-2</v>
      </c>
      <c r="R52" s="2">
        <v>1.5042E-2</v>
      </c>
      <c r="S52" s="2">
        <v>1.4513E-2</v>
      </c>
      <c r="T52" s="2">
        <v>1.3845E-2</v>
      </c>
      <c r="U52" s="2">
        <v>1.3388000000000001E-2</v>
      </c>
      <c r="V52" s="2">
        <v>1.2055E-2</v>
      </c>
      <c r="W52" s="2">
        <v>9.3489999999999997E-3</v>
      </c>
      <c r="X52" s="2">
        <v>1.044E-2</v>
      </c>
      <c r="Y52" s="2">
        <v>1.0215999999999999E-2</v>
      </c>
      <c r="Z52" s="2">
        <v>1.2186000000000001E-2</v>
      </c>
      <c r="AA52" s="2">
        <v>1.0972000000000001E-2</v>
      </c>
      <c r="AB52" s="2">
        <v>9.299E-3</v>
      </c>
      <c r="AC52" s="2">
        <v>9.9600000000000001E-3</v>
      </c>
      <c r="AD52" s="2">
        <v>1.0699999999999999E-2</v>
      </c>
      <c r="AE52" s="2">
        <v>9.9349999999999994E-3</v>
      </c>
      <c r="AF52" s="2">
        <v>9.3159999999999996E-3</v>
      </c>
      <c r="AG52" s="2">
        <v>9.6259999999999991E-3</v>
      </c>
      <c r="AH52" s="2">
        <v>1.1412E-2</v>
      </c>
      <c r="AI52" s="28">
        <v>7.5230000000000002E-3</v>
      </c>
      <c r="AJ52" s="2">
        <v>7.228E-3</v>
      </c>
      <c r="AK52" s="2">
        <v>6.6509999999999998E-3</v>
      </c>
      <c r="AL52" s="2">
        <v>6.4570000000000001E-3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2.1624650000000001</v>
      </c>
      <c r="E55" s="10">
        <f t="shared" si="15"/>
        <v>2.2476120000000002</v>
      </c>
      <c r="F55" s="10">
        <f t="shared" si="15"/>
        <v>1.0743050000000001</v>
      </c>
      <c r="G55" s="10">
        <f t="shared" si="15"/>
        <v>1.381243</v>
      </c>
      <c r="H55" s="10">
        <f t="shared" si="15"/>
        <v>1.2691269999999999</v>
      </c>
      <c r="I55" s="10">
        <f t="shared" si="15"/>
        <v>1.255779</v>
      </c>
      <c r="J55" s="10">
        <f t="shared" si="15"/>
        <v>1.4152180000000001</v>
      </c>
      <c r="K55" s="10">
        <f t="shared" si="15"/>
        <v>1.457449</v>
      </c>
      <c r="L55" s="10">
        <f t="shared" si="15"/>
        <v>1.440752</v>
      </c>
      <c r="M55" s="10">
        <f t="shared" si="15"/>
        <v>1.5062519999999999</v>
      </c>
      <c r="N55" s="10">
        <f t="shared" si="15"/>
        <v>1.5215700000000001</v>
      </c>
      <c r="O55" s="10">
        <f t="shared" si="15"/>
        <v>1.553739</v>
      </c>
      <c r="P55" s="10">
        <f t="shared" si="15"/>
        <v>1.5534559999999999</v>
      </c>
      <c r="Q55" s="10">
        <f t="shared" si="15"/>
        <v>1.5916459999999999</v>
      </c>
      <c r="R55" s="10">
        <f t="shared" si="15"/>
        <v>1.6041069999999999</v>
      </c>
      <c r="S55" s="10">
        <f t="shared" si="15"/>
        <v>1.656633</v>
      </c>
      <c r="T55" s="10">
        <f t="shared" si="15"/>
        <v>1.7136659999999999</v>
      </c>
      <c r="U55" s="10">
        <f t="shared" si="15"/>
        <v>1.635278</v>
      </c>
      <c r="V55" s="10">
        <f t="shared" si="15"/>
        <v>1.6660090000000001</v>
      </c>
      <c r="W55" s="10">
        <f t="shared" si="15"/>
        <v>1.644916</v>
      </c>
      <c r="X55" s="10">
        <f t="shared" si="15"/>
        <v>1.6540410000000001</v>
      </c>
      <c r="Y55" s="10">
        <f t="shared" si="15"/>
        <v>1.5937250000000001</v>
      </c>
      <c r="Z55" s="10">
        <f t="shared" si="15"/>
        <v>1.5676840000000001</v>
      </c>
      <c r="AA55" s="10">
        <f t="shared" si="15"/>
        <v>1.5011909999999999</v>
      </c>
      <c r="AB55" s="10">
        <f t="shared" si="15"/>
        <v>1.36212</v>
      </c>
      <c r="AC55" s="10">
        <f t="shared" si="15"/>
        <v>1.262019</v>
      </c>
      <c r="AD55" s="10">
        <f t="shared" si="15"/>
        <v>1.219473</v>
      </c>
      <c r="AE55" s="10">
        <f t="shared" si="15"/>
        <v>1.194504</v>
      </c>
      <c r="AF55" s="10">
        <f t="shared" si="15"/>
        <v>1.1872560000000001</v>
      </c>
      <c r="AG55" s="10">
        <f t="shared" si="15"/>
        <v>1.0938889999999999</v>
      </c>
      <c r="AH55" s="10">
        <f t="shared" si="15"/>
        <v>1.029048</v>
      </c>
      <c r="AI55" s="27">
        <f t="shared" si="15"/>
        <v>1.0402960000000001</v>
      </c>
      <c r="AJ55" s="27">
        <f t="shared" si="15"/>
        <v>0.97245700000000002</v>
      </c>
      <c r="AK55" s="27">
        <f t="shared" si="15"/>
        <v>0.82116900000000004</v>
      </c>
      <c r="AL55" s="27">
        <f t="shared" si="15"/>
        <v>0.79695099999999996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3.9374972542908247E-2</v>
      </c>
      <c r="F56" s="15">
        <f t="shared" si="16"/>
        <v>-0.503203520056972</v>
      </c>
      <c r="G56" s="15">
        <f t="shared" si="16"/>
        <v>-0.36126457538041079</v>
      </c>
      <c r="H56" s="15">
        <f t="shared" si="16"/>
        <v>-0.41311096364565447</v>
      </c>
      <c r="I56" s="15">
        <f t="shared" si="16"/>
        <v>-0.4192835490979045</v>
      </c>
      <c r="J56" s="15">
        <f t="shared" si="16"/>
        <v>-0.34555333843553537</v>
      </c>
      <c r="K56" s="15">
        <f t="shared" si="16"/>
        <v>-0.32602423623041299</v>
      </c>
      <c r="L56" s="15">
        <f t="shared" si="16"/>
        <v>-0.33374551726848761</v>
      </c>
      <c r="M56" s="15">
        <f t="shared" si="16"/>
        <v>-0.30345600969264247</v>
      </c>
      <c r="N56" s="15">
        <f t="shared" si="16"/>
        <v>-0.29637242683696613</v>
      </c>
      <c r="O56" s="15">
        <f t="shared" si="16"/>
        <v>-0.28149634791776978</v>
      </c>
      <c r="P56" s="15">
        <f t="shared" si="16"/>
        <v>-0.28162721708790667</v>
      </c>
      <c r="Q56" s="15">
        <f t="shared" si="16"/>
        <v>-0.26396681564788338</v>
      </c>
      <c r="R56" s="15">
        <f t="shared" si="16"/>
        <v>-0.25820441024479013</v>
      </c>
      <c r="S56" s="20">
        <f>(S55-$D55)/$D55</f>
        <v>-0.23391453734511311</v>
      </c>
      <c r="T56" s="15">
        <f t="shared" ref="T56:AL56" si="17">(T55-$D55)/$D55</f>
        <v>-0.20754046886307995</v>
      </c>
      <c r="U56" s="15">
        <f t="shared" si="17"/>
        <v>-0.24378984168529896</v>
      </c>
      <c r="V56" s="15">
        <f t="shared" si="17"/>
        <v>-0.22957874462708067</v>
      </c>
      <c r="W56" s="15">
        <f t="shared" si="17"/>
        <v>-0.23933289093696314</v>
      </c>
      <c r="X56" s="15">
        <f t="shared" si="17"/>
        <v>-0.23511316946170224</v>
      </c>
      <c r="Y56" s="15">
        <f t="shared" si="17"/>
        <v>-0.26300541280436907</v>
      </c>
      <c r="Z56" s="15">
        <f t="shared" si="17"/>
        <v>-0.2750476886331108</v>
      </c>
      <c r="AA56" s="15">
        <f t="shared" si="17"/>
        <v>-0.30579639439251044</v>
      </c>
      <c r="AB56" s="15">
        <f t="shared" si="17"/>
        <v>-0.37010772428686711</v>
      </c>
      <c r="AC56" s="15">
        <f t="shared" si="17"/>
        <v>-0.41639795326167128</v>
      </c>
      <c r="AD56" s="15">
        <f t="shared" si="17"/>
        <v>-0.43607272256429586</v>
      </c>
      <c r="AE56" s="15">
        <f t="shared" si="17"/>
        <v>-0.44761926782630007</v>
      </c>
      <c r="AF56" s="15">
        <f t="shared" si="17"/>
        <v>-0.45097099837454013</v>
      </c>
      <c r="AG56" s="15">
        <f t="shared" si="17"/>
        <v>-0.49414718850940947</v>
      </c>
      <c r="AH56" s="15">
        <f t="shared" si="17"/>
        <v>-0.52413195126857548</v>
      </c>
      <c r="AI56" s="21">
        <f t="shared" si="17"/>
        <v>-0.51893047979967299</v>
      </c>
      <c r="AJ56" s="21">
        <f t="shared" si="17"/>
        <v>-0.55030162337887556</v>
      </c>
      <c r="AK56" s="21">
        <f t="shared" si="17"/>
        <v>-0.62026252448016495</v>
      </c>
      <c r="AL56" s="21">
        <f t="shared" si="17"/>
        <v>-0.63146178088431493</v>
      </c>
    </row>
    <row r="57" spans="1:38" x14ac:dyDescent="0.4">
      <c r="A57" s="16" t="s">
        <v>27</v>
      </c>
      <c r="D57" s="10"/>
      <c r="E57" s="17">
        <f t="shared" ref="E57:AL57" si="18">(E55-D55)/D55</f>
        <v>3.9374972542908247E-2</v>
      </c>
      <c r="F57" s="17">
        <f t="shared" si="18"/>
        <v>-0.52202381905773776</v>
      </c>
      <c r="G57" s="17">
        <f t="shared" si="18"/>
        <v>0.28570843475549301</v>
      </c>
      <c r="H57" s="17">
        <f t="shared" si="18"/>
        <v>-8.1170366112262721E-2</v>
      </c>
      <c r="I57" s="17">
        <f t="shared" si="18"/>
        <v>-1.0517465943124618E-2</v>
      </c>
      <c r="J57" s="17">
        <f t="shared" si="18"/>
        <v>0.12696421902261473</v>
      </c>
      <c r="K57" s="17">
        <f t="shared" si="18"/>
        <v>2.9840632326609686E-2</v>
      </c>
      <c r="L57" s="17">
        <f t="shared" si="18"/>
        <v>-1.1456318540134141E-2</v>
      </c>
      <c r="M57" s="17">
        <f t="shared" si="18"/>
        <v>4.546236965140419E-2</v>
      </c>
      <c r="N57" s="17">
        <f t="shared" si="18"/>
        <v>1.0169613052796057E-2</v>
      </c>
      <c r="O57" s="17">
        <f t="shared" si="18"/>
        <v>2.1141978351308117E-2</v>
      </c>
      <c r="P57" s="17">
        <f t="shared" si="18"/>
        <v>-1.8214127340565774E-4</v>
      </c>
      <c r="Q57" s="17">
        <f t="shared" si="18"/>
        <v>2.4583895520697042E-2</v>
      </c>
      <c r="R57" s="17">
        <f t="shared" si="18"/>
        <v>7.8290021776199325E-3</v>
      </c>
      <c r="S57" s="17">
        <f t="shared" si="18"/>
        <v>3.2744698452160659E-2</v>
      </c>
      <c r="T57" s="17">
        <f t="shared" si="18"/>
        <v>3.4427057773206191E-2</v>
      </c>
      <c r="U57" s="17">
        <f t="shared" si="18"/>
        <v>-4.5742869380614372E-2</v>
      </c>
      <c r="V57" s="17">
        <f t="shared" si="18"/>
        <v>1.8792523350769755E-2</v>
      </c>
      <c r="W57" s="17">
        <f t="shared" si="18"/>
        <v>-1.2660795950081918E-2</v>
      </c>
      <c r="X57" s="17">
        <f t="shared" si="18"/>
        <v>5.5473957332775959E-3</v>
      </c>
      <c r="Y57" s="17">
        <f t="shared" si="18"/>
        <v>-3.6465843349711424E-2</v>
      </c>
      <c r="Z57" s="17">
        <f t="shared" si="18"/>
        <v>-1.6339707289526096E-2</v>
      </c>
      <c r="AA57" s="17">
        <f t="shared" si="18"/>
        <v>-4.2414797880185123E-2</v>
      </c>
      <c r="AB57" s="17">
        <f t="shared" si="18"/>
        <v>-9.2640443487870594E-2</v>
      </c>
      <c r="AC57" s="17">
        <f t="shared" si="18"/>
        <v>-7.348911990133028E-2</v>
      </c>
      <c r="AD57" s="17">
        <f t="shared" si="18"/>
        <v>-3.3712646164598133E-2</v>
      </c>
      <c r="AE57" s="17">
        <f t="shared" si="18"/>
        <v>-2.0475238074151719E-2</v>
      </c>
      <c r="AF57" s="17">
        <f t="shared" si="18"/>
        <v>-6.0677904804001667E-3</v>
      </c>
      <c r="AG57" s="17">
        <f t="shared" si="18"/>
        <v>-7.8641000761419777E-2</v>
      </c>
      <c r="AH57" s="22">
        <f t="shared" si="18"/>
        <v>-5.9275666909530976E-2</v>
      </c>
      <c r="AI57" s="23">
        <f t="shared" si="18"/>
        <v>1.0930491094681829E-2</v>
      </c>
      <c r="AJ57" s="23">
        <f t="shared" si="18"/>
        <v>-6.5211247567999966E-2</v>
      </c>
      <c r="AK57" s="23">
        <f t="shared" si="18"/>
        <v>-0.15557294564181243</v>
      </c>
      <c r="AL57" s="23">
        <f t="shared" si="18"/>
        <v>-2.9492102112963436E-2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2.1624650000000001</v>
      </c>
      <c r="E59" s="2">
        <v>2.2476120000000002</v>
      </c>
      <c r="F59" s="2">
        <v>1.0743050000000001</v>
      </c>
      <c r="G59" s="2">
        <v>1.381243</v>
      </c>
      <c r="H59" s="2">
        <v>1.2691269999999999</v>
      </c>
      <c r="I59" s="2">
        <v>1.255779</v>
      </c>
      <c r="J59" s="2">
        <v>1.4152180000000001</v>
      </c>
      <c r="K59" s="2">
        <v>1.457449</v>
      </c>
      <c r="L59" s="2">
        <v>1.440752</v>
      </c>
      <c r="M59" s="2">
        <v>1.5062519999999999</v>
      </c>
      <c r="N59" s="2">
        <v>1.5215700000000001</v>
      </c>
      <c r="O59" s="2">
        <v>1.553739</v>
      </c>
      <c r="P59" s="2">
        <v>1.5534559999999999</v>
      </c>
      <c r="Q59" s="2">
        <v>1.5916459999999999</v>
      </c>
      <c r="R59" s="2">
        <v>1.6041069999999999</v>
      </c>
      <c r="S59" s="2">
        <v>1.656633</v>
      </c>
      <c r="T59" s="2">
        <v>1.7136659999999999</v>
      </c>
      <c r="U59" s="2">
        <v>1.635278</v>
      </c>
      <c r="V59" s="2">
        <v>1.6660090000000001</v>
      </c>
      <c r="W59" s="2">
        <v>1.644916</v>
      </c>
      <c r="X59" s="2">
        <v>1.6540410000000001</v>
      </c>
      <c r="Y59" s="2">
        <v>1.5937250000000001</v>
      </c>
      <c r="Z59" s="2">
        <v>1.5676840000000001</v>
      </c>
      <c r="AA59" s="2">
        <v>1.5011909999999999</v>
      </c>
      <c r="AB59" s="2">
        <v>1.36212</v>
      </c>
      <c r="AC59" s="2">
        <v>1.262019</v>
      </c>
      <c r="AD59" s="2">
        <v>1.219473</v>
      </c>
      <c r="AE59" s="2">
        <v>1.194504</v>
      </c>
      <c r="AF59" s="2">
        <v>1.1872560000000001</v>
      </c>
      <c r="AG59" s="2">
        <v>1.0938889999999999</v>
      </c>
      <c r="AH59" s="2">
        <v>1.029048</v>
      </c>
      <c r="AI59" s="28">
        <v>1.0402960000000001</v>
      </c>
      <c r="AJ59" s="2">
        <v>0.97245700000000002</v>
      </c>
      <c r="AK59" s="2">
        <v>0.82116900000000004</v>
      </c>
      <c r="AL59" s="2">
        <v>0.79695099999999996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0.274758</v>
      </c>
      <c r="E62" s="10">
        <f t="shared" si="19"/>
        <v>0.324766</v>
      </c>
      <c r="F62" s="10">
        <f t="shared" si="19"/>
        <v>0.17414399999999999</v>
      </c>
      <c r="G62" s="10">
        <f t="shared" si="19"/>
        <v>0.16931499999999999</v>
      </c>
      <c r="H62" s="10">
        <f t="shared" si="19"/>
        <v>0.16220300000000001</v>
      </c>
      <c r="I62" s="10">
        <f t="shared" si="19"/>
        <v>0.14834</v>
      </c>
      <c r="J62" s="10">
        <f t="shared" si="19"/>
        <v>0.11466700000000001</v>
      </c>
      <c r="K62" s="10">
        <f t="shared" si="19"/>
        <v>7.7542E-2</v>
      </c>
      <c r="L62" s="10">
        <f t="shared" si="19"/>
        <v>7.5792999999999999E-2</v>
      </c>
      <c r="M62" s="10">
        <f t="shared" si="19"/>
        <v>5.5876000000000002E-2</v>
      </c>
      <c r="N62" s="10">
        <f t="shared" si="19"/>
        <v>3.8954000000000003E-2</v>
      </c>
      <c r="O62" s="10">
        <f t="shared" si="19"/>
        <v>3.1881E-2</v>
      </c>
      <c r="P62" s="10">
        <f t="shared" si="19"/>
        <v>3.5541999999999997E-2</v>
      </c>
      <c r="Q62" s="10">
        <f t="shared" si="19"/>
        <v>3.3813999999999997E-2</v>
      </c>
      <c r="R62" s="10">
        <f t="shared" si="19"/>
        <v>3.1562E-2</v>
      </c>
      <c r="S62" s="10">
        <f t="shared" si="19"/>
        <v>3.4443000000000001E-2</v>
      </c>
      <c r="T62" s="10">
        <f t="shared" si="19"/>
        <v>4.3746E-2</v>
      </c>
      <c r="U62" s="10">
        <f t="shared" si="19"/>
        <v>3.2823999999999999E-2</v>
      </c>
      <c r="V62" s="10">
        <f t="shared" si="19"/>
        <v>2.4612999999999999E-2</v>
      </c>
      <c r="W62" s="10">
        <f t="shared" si="19"/>
        <v>2.8521000000000001E-2</v>
      </c>
      <c r="X62" s="10">
        <f t="shared" si="19"/>
        <v>2.8393000000000002E-2</v>
      </c>
      <c r="Y62" s="10">
        <f t="shared" si="19"/>
        <v>3.2148999999999997E-2</v>
      </c>
      <c r="Z62" s="10">
        <f t="shared" si="19"/>
        <v>2.2178E-2</v>
      </c>
      <c r="AA62" s="10">
        <f t="shared" si="19"/>
        <v>2.5472999999999999E-2</v>
      </c>
      <c r="AB62" s="10">
        <f t="shared" si="19"/>
        <v>2.2068000000000001E-2</v>
      </c>
      <c r="AC62" s="10">
        <f t="shared" si="19"/>
        <v>1.8176999999999999E-2</v>
      </c>
      <c r="AD62" s="10">
        <f t="shared" si="19"/>
        <v>2.0247000000000001E-2</v>
      </c>
      <c r="AE62" s="10">
        <f t="shared" si="19"/>
        <v>1.9629000000000001E-2</v>
      </c>
      <c r="AF62" s="10">
        <f t="shared" si="19"/>
        <v>2.0663999999999998E-2</v>
      </c>
      <c r="AG62" s="10">
        <f t="shared" si="19"/>
        <v>1.6501999999999999E-2</v>
      </c>
      <c r="AH62" s="10">
        <f t="shared" si="19"/>
        <v>1.2441000000000001E-2</v>
      </c>
      <c r="AI62" s="27">
        <f t="shared" si="19"/>
        <v>1.3613999999999999E-2</v>
      </c>
      <c r="AJ62" s="27">
        <f t="shared" si="19"/>
        <v>1.2382000000000001E-2</v>
      </c>
      <c r="AK62" s="27">
        <f t="shared" si="19"/>
        <v>9.6769999999999998E-3</v>
      </c>
      <c r="AL62" s="27">
        <f t="shared" si="19"/>
        <v>7.1650000000000004E-3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0.1820074392738337</v>
      </c>
      <c r="F63" s="15">
        <f t="shared" si="20"/>
        <v>-0.36619133928766406</v>
      </c>
      <c r="G63" s="15">
        <f t="shared" si="20"/>
        <v>-0.38376680569810528</v>
      </c>
      <c r="H63" s="15">
        <f t="shared" si="20"/>
        <v>-0.40965140232495501</v>
      </c>
      <c r="I63" s="15">
        <f t="shared" si="20"/>
        <v>-0.46010671208845605</v>
      </c>
      <c r="J63" s="15">
        <f t="shared" si="20"/>
        <v>-0.58266183332241461</v>
      </c>
      <c r="K63" s="15">
        <f t="shared" si="20"/>
        <v>-0.7177807379584944</v>
      </c>
      <c r="L63" s="15">
        <f t="shared" si="20"/>
        <v>-0.72414633968801634</v>
      </c>
      <c r="M63" s="15">
        <f t="shared" si="20"/>
        <v>-0.79663558476914231</v>
      </c>
      <c r="N63" s="15">
        <f t="shared" si="20"/>
        <v>-0.85822432831801077</v>
      </c>
      <c r="O63" s="15">
        <f t="shared" si="20"/>
        <v>-0.88396698185312172</v>
      </c>
      <c r="P63" s="15">
        <f t="shared" si="20"/>
        <v>-0.87064252906193818</v>
      </c>
      <c r="Q63" s="15">
        <f t="shared" si="20"/>
        <v>-0.87693169989590836</v>
      </c>
      <c r="R63" s="15">
        <f t="shared" si="20"/>
        <v>-0.88512800355221688</v>
      </c>
      <c r="S63" s="20">
        <f t="shared" si="20"/>
        <v>-0.87464241259581155</v>
      </c>
      <c r="T63" s="15">
        <f t="shared" si="20"/>
        <v>-0.84078352586639882</v>
      </c>
      <c r="U63" s="15">
        <f t="shared" si="20"/>
        <v>-0.88053487068620384</v>
      </c>
      <c r="V63" s="15">
        <f t="shared" si="20"/>
        <v>-0.91041935084692716</v>
      </c>
      <c r="W63" s="15">
        <f t="shared" si="20"/>
        <v>-0.89619592514139723</v>
      </c>
      <c r="X63" s="15">
        <f t="shared" si="20"/>
        <v>-0.89666178964761722</v>
      </c>
      <c r="Y63" s="15">
        <f t="shared" si="20"/>
        <v>-0.88299157804322359</v>
      </c>
      <c r="Z63" s="15">
        <f t="shared" si="20"/>
        <v>-0.91928169516447211</v>
      </c>
      <c r="AA63" s="15">
        <f t="shared" si="20"/>
        <v>-0.90728932369576143</v>
      </c>
      <c r="AB63" s="15">
        <f t="shared" si="20"/>
        <v>-0.91968204747450488</v>
      </c>
      <c r="AC63" s="15">
        <f t="shared" si="20"/>
        <v>-0.93384360055030247</v>
      </c>
      <c r="AD63" s="15">
        <f t="shared" si="20"/>
        <v>-0.92630969798877549</v>
      </c>
      <c r="AE63" s="15">
        <f t="shared" si="20"/>
        <v>-0.92855895005786904</v>
      </c>
      <c r="AF63" s="15">
        <f t="shared" si="20"/>
        <v>-0.92479199877710561</v>
      </c>
      <c r="AG63" s="15">
        <f t="shared" si="20"/>
        <v>-0.93993987436216597</v>
      </c>
      <c r="AH63" s="15">
        <f t="shared" si="20"/>
        <v>-0.95472015373528718</v>
      </c>
      <c r="AI63" s="21">
        <f t="shared" si="20"/>
        <v>-0.95045094228375515</v>
      </c>
      <c r="AJ63" s="21">
        <f t="shared" si="20"/>
        <v>-0.95493488815612282</v>
      </c>
      <c r="AK63" s="21">
        <f t="shared" si="20"/>
        <v>-0.96477991541647568</v>
      </c>
      <c r="AL63" s="21">
        <f t="shared" si="20"/>
        <v>-0.97392250635104349</v>
      </c>
    </row>
    <row r="64" spans="1:38" x14ac:dyDescent="0.4">
      <c r="A64" s="16" t="s">
        <v>27</v>
      </c>
      <c r="D64" s="10"/>
      <c r="E64" s="17">
        <f t="shared" ref="E64:AL64" si="21">(E62-D62)/D62</f>
        <v>0.1820074392738337</v>
      </c>
      <c r="F64" s="17">
        <f t="shared" si="21"/>
        <v>-0.46378623378062978</v>
      </c>
      <c r="G64" s="17">
        <f t="shared" si="21"/>
        <v>-2.7729924660051454E-2</v>
      </c>
      <c r="H64" s="17">
        <f t="shared" si="21"/>
        <v>-4.2004547736467411E-2</v>
      </c>
      <c r="I64" s="17">
        <f t="shared" si="21"/>
        <v>-8.546697656640144E-2</v>
      </c>
      <c r="J64" s="17">
        <f t="shared" si="21"/>
        <v>-0.22699878657139003</v>
      </c>
      <c r="K64" s="17">
        <f t="shared" si="21"/>
        <v>-0.32376359371048341</v>
      </c>
      <c r="L64" s="17">
        <f t="shared" si="21"/>
        <v>-2.2555518299760137E-2</v>
      </c>
      <c r="M64" s="17">
        <f t="shared" si="21"/>
        <v>-0.26278152335967697</v>
      </c>
      <c r="N64" s="17">
        <f t="shared" si="21"/>
        <v>-0.3028491660104517</v>
      </c>
      <c r="O64" s="17">
        <f t="shared" si="21"/>
        <v>-0.1815731375468502</v>
      </c>
      <c r="P64" s="17">
        <f t="shared" si="21"/>
        <v>0.1148332862833662</v>
      </c>
      <c r="Q64" s="17">
        <f t="shared" si="21"/>
        <v>-4.8618535816780162E-2</v>
      </c>
      <c r="R64" s="17">
        <f t="shared" si="21"/>
        <v>-6.6599633287987139E-2</v>
      </c>
      <c r="S64" s="17">
        <f t="shared" si="21"/>
        <v>9.1280653950953736E-2</v>
      </c>
      <c r="T64" s="17">
        <f t="shared" si="21"/>
        <v>0.27009842348227503</v>
      </c>
      <c r="U64" s="17">
        <f t="shared" si="21"/>
        <v>-0.24966854112375991</v>
      </c>
      <c r="V64" s="17">
        <f t="shared" si="21"/>
        <v>-0.25015232756519618</v>
      </c>
      <c r="W64" s="17">
        <f t="shared" si="21"/>
        <v>0.15877788160728079</v>
      </c>
      <c r="X64" s="17">
        <f t="shared" si="21"/>
        <v>-4.4879211808842483E-3</v>
      </c>
      <c r="Y64" s="17">
        <f t="shared" si="21"/>
        <v>0.1322861268622546</v>
      </c>
      <c r="Z64" s="17">
        <f t="shared" si="21"/>
        <v>-0.31014961585119283</v>
      </c>
      <c r="AA64" s="17">
        <f t="shared" si="21"/>
        <v>0.14857065560465324</v>
      </c>
      <c r="AB64" s="17">
        <f t="shared" si="21"/>
        <v>-0.13367094570721935</v>
      </c>
      <c r="AC64" s="17">
        <f t="shared" si="21"/>
        <v>-0.17631865144100065</v>
      </c>
      <c r="AD64" s="17">
        <f t="shared" si="21"/>
        <v>0.11388017824723566</v>
      </c>
      <c r="AE64" s="17">
        <f t="shared" si="21"/>
        <v>-3.0523040450437123E-2</v>
      </c>
      <c r="AF64" s="17">
        <f t="shared" si="21"/>
        <v>5.2728106373223171E-2</v>
      </c>
      <c r="AG64" s="17">
        <f t="shared" si="21"/>
        <v>-0.201413085559427</v>
      </c>
      <c r="AH64" s="22">
        <f t="shared" si="21"/>
        <v>-0.24609138286268323</v>
      </c>
      <c r="AI64" s="23">
        <f t="shared" si="21"/>
        <v>9.428502531950797E-2</v>
      </c>
      <c r="AJ64" s="23">
        <f t="shared" si="21"/>
        <v>-9.04950785955633E-2</v>
      </c>
      <c r="AK64" s="23">
        <f t="shared" si="21"/>
        <v>-0.21846228396058801</v>
      </c>
      <c r="AL64" s="23">
        <f t="shared" si="21"/>
        <v>-0.25958458199855322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0.274758</v>
      </c>
      <c r="E66" s="2">
        <v>0.324766</v>
      </c>
      <c r="F66" s="2">
        <v>0.17414399999999999</v>
      </c>
      <c r="G66" s="2">
        <v>0.16931499999999999</v>
      </c>
      <c r="H66" s="2">
        <v>0.16220300000000001</v>
      </c>
      <c r="I66" s="2">
        <v>0.14834</v>
      </c>
      <c r="J66" s="2">
        <v>0.11466700000000001</v>
      </c>
      <c r="K66" s="2">
        <v>7.7542E-2</v>
      </c>
      <c r="L66" s="2">
        <v>7.5792999999999999E-2</v>
      </c>
      <c r="M66" s="2">
        <v>5.5876000000000002E-2</v>
      </c>
      <c r="N66" s="2">
        <v>3.8954000000000003E-2</v>
      </c>
      <c r="O66" s="2">
        <v>3.1881E-2</v>
      </c>
      <c r="P66" s="2">
        <v>3.5541999999999997E-2</v>
      </c>
      <c r="Q66" s="2">
        <v>3.3813999999999997E-2</v>
      </c>
      <c r="R66" s="2">
        <v>3.1562E-2</v>
      </c>
      <c r="S66" s="2">
        <v>3.4443000000000001E-2</v>
      </c>
      <c r="T66" s="2">
        <v>4.3746E-2</v>
      </c>
      <c r="U66" s="2">
        <v>3.2823999999999999E-2</v>
      </c>
      <c r="V66" s="2">
        <v>2.4612999999999999E-2</v>
      </c>
      <c r="W66" s="2">
        <v>2.8521000000000001E-2</v>
      </c>
      <c r="X66" s="2">
        <v>2.8393000000000002E-2</v>
      </c>
      <c r="Y66" s="2">
        <v>3.2148999999999997E-2</v>
      </c>
      <c r="Z66" s="2">
        <v>2.2178E-2</v>
      </c>
      <c r="AA66" s="2">
        <v>2.5472999999999999E-2</v>
      </c>
      <c r="AB66" s="2">
        <v>2.2068000000000001E-2</v>
      </c>
      <c r="AC66" s="2">
        <v>1.8176999999999999E-2</v>
      </c>
      <c r="AD66" s="2">
        <v>2.0247000000000001E-2</v>
      </c>
      <c r="AE66" s="2">
        <v>1.9629000000000001E-2</v>
      </c>
      <c r="AF66" s="2">
        <v>2.0663999999999998E-2</v>
      </c>
      <c r="AG66" s="2">
        <v>1.6501999999999999E-2</v>
      </c>
      <c r="AH66" s="2">
        <v>1.2441000000000001E-2</v>
      </c>
      <c r="AI66" s="28">
        <v>1.3613999999999999E-2</v>
      </c>
      <c r="AJ66" s="2">
        <v>1.2382000000000001E-2</v>
      </c>
      <c r="AK66" s="2">
        <v>9.6769999999999998E-3</v>
      </c>
      <c r="AL66" s="2">
        <v>7.1650000000000004E-3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3.2370000000000003E-2</v>
      </c>
      <c r="E69" s="10">
        <f t="shared" si="22"/>
        <v>3.3817E-2</v>
      </c>
      <c r="F69" s="10">
        <f t="shared" si="22"/>
        <v>4.7349999999999996E-3</v>
      </c>
      <c r="G69" s="10">
        <f t="shared" si="22"/>
        <v>4.4349999999999997E-3</v>
      </c>
      <c r="H69" s="10">
        <f t="shared" si="22"/>
        <v>3.6949999999999999E-3</v>
      </c>
      <c r="I69" s="10">
        <f t="shared" si="22"/>
        <v>1.8600000000000001E-3</v>
      </c>
      <c r="J69" s="10">
        <f t="shared" si="22"/>
        <v>2.9640000000000001E-3</v>
      </c>
      <c r="K69" s="10">
        <f t="shared" si="22"/>
        <v>2.081E-3</v>
      </c>
      <c r="L69" s="10">
        <f t="shared" si="22"/>
        <v>2.3119999999999998E-3</v>
      </c>
      <c r="M69" s="10">
        <f t="shared" si="22"/>
        <v>1.99E-3</v>
      </c>
      <c r="N69" s="10">
        <f t="shared" si="22"/>
        <v>1.304E-3</v>
      </c>
      <c r="O69" s="10">
        <f t="shared" si="22"/>
        <v>1.712E-3</v>
      </c>
      <c r="P69" s="10">
        <f t="shared" si="22"/>
        <v>1.856E-3</v>
      </c>
      <c r="Q69" s="10">
        <f t="shared" si="22"/>
        <v>2.5639999999999999E-3</v>
      </c>
      <c r="R69" s="10">
        <f t="shared" si="22"/>
        <v>1.6119999999999999E-3</v>
      </c>
      <c r="S69" s="10">
        <f t="shared" si="22"/>
        <v>1.469E-3</v>
      </c>
      <c r="T69" s="10">
        <f t="shared" si="22"/>
        <v>1.6570000000000001E-3</v>
      </c>
      <c r="U69" s="10">
        <f t="shared" si="22"/>
        <v>1.6969999999999999E-3</v>
      </c>
      <c r="V69" s="10">
        <f t="shared" si="22"/>
        <v>1.7750000000000001E-3</v>
      </c>
      <c r="W69" s="10">
        <f t="shared" si="22"/>
        <v>1.9610000000000001E-3</v>
      </c>
      <c r="X69" s="10">
        <f t="shared" si="22"/>
        <v>2.0079999999999998E-3</v>
      </c>
      <c r="Y69" s="10">
        <f t="shared" si="22"/>
        <v>2.3839999999999998E-3</v>
      </c>
      <c r="Z69" s="10">
        <f t="shared" si="22"/>
        <v>2.2079999999999999E-3</v>
      </c>
      <c r="AA69" s="10">
        <f t="shared" si="22"/>
        <v>2.3379999999999998E-3</v>
      </c>
      <c r="AB69" s="10">
        <f t="shared" si="22"/>
        <v>2.7959999999999999E-3</v>
      </c>
      <c r="AC69" s="10">
        <f t="shared" si="22"/>
        <v>2.617E-3</v>
      </c>
      <c r="AD69" s="10">
        <f t="shared" si="22"/>
        <v>2.7810000000000001E-3</v>
      </c>
      <c r="AE69" s="10">
        <f t="shared" si="22"/>
        <v>3.215E-3</v>
      </c>
      <c r="AF69" s="10">
        <f t="shared" si="22"/>
        <v>3.2620000000000001E-3</v>
      </c>
      <c r="AG69" s="10">
        <f t="shared" si="22"/>
        <v>3.0630000000000002E-3</v>
      </c>
      <c r="AH69" s="10">
        <f t="shared" si="22"/>
        <v>3.179E-3</v>
      </c>
      <c r="AI69" s="27">
        <f t="shared" si="22"/>
        <v>3.2130000000000001E-3</v>
      </c>
      <c r="AJ69" s="27">
        <f t="shared" si="22"/>
        <v>3.3769999999999998E-3</v>
      </c>
      <c r="AK69" s="27">
        <f t="shared" si="22"/>
        <v>2.9989999999999999E-3</v>
      </c>
      <c r="AL69" s="27">
        <f t="shared" si="22"/>
        <v>3.192E-3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4.4701884460920507E-2</v>
      </c>
      <c r="F70" s="15">
        <f t="shared" si="23"/>
        <v>-0.8537225826382453</v>
      </c>
      <c r="G70" s="15">
        <f t="shared" si="23"/>
        <v>-0.86299042323138708</v>
      </c>
      <c r="H70" s="15">
        <f t="shared" si="23"/>
        <v>-0.88585109669447015</v>
      </c>
      <c r="I70" s="15">
        <f t="shared" si="23"/>
        <v>-0.94253938832252082</v>
      </c>
      <c r="J70" s="15">
        <f t="shared" si="23"/>
        <v>-0.90843373493975899</v>
      </c>
      <c r="K70" s="15">
        <f t="shared" si="23"/>
        <v>-0.93571207908557308</v>
      </c>
      <c r="L70" s="15">
        <f t="shared" si="23"/>
        <v>-0.92857584182885389</v>
      </c>
      <c r="M70" s="15">
        <f t="shared" si="23"/>
        <v>-0.93852332406549277</v>
      </c>
      <c r="N70" s="15">
        <f t="shared" si="23"/>
        <v>-0.95971578622181031</v>
      </c>
      <c r="O70" s="15">
        <f t="shared" si="23"/>
        <v>-0.94711152301513757</v>
      </c>
      <c r="P70" s="15">
        <f t="shared" si="23"/>
        <v>-0.94266295953042945</v>
      </c>
      <c r="Q70" s="15">
        <f t="shared" si="23"/>
        <v>-0.92079085573061481</v>
      </c>
      <c r="R70" s="15">
        <f t="shared" si="23"/>
        <v>-0.9502008032128515</v>
      </c>
      <c r="S70" s="20">
        <f t="shared" si="23"/>
        <v>-0.9546184738955823</v>
      </c>
      <c r="T70" s="15">
        <f t="shared" si="23"/>
        <v>-0.9488106271238802</v>
      </c>
      <c r="U70" s="15">
        <f t="shared" si="23"/>
        <v>-0.94757491504479452</v>
      </c>
      <c r="V70" s="15">
        <f t="shared" si="23"/>
        <v>-0.94516527649057769</v>
      </c>
      <c r="W70" s="15">
        <f t="shared" si="23"/>
        <v>-0.93941921532282979</v>
      </c>
      <c r="X70" s="15">
        <f t="shared" si="23"/>
        <v>-0.9379672536299043</v>
      </c>
      <c r="Y70" s="15">
        <f t="shared" si="23"/>
        <v>-0.92635156008649988</v>
      </c>
      <c r="Z70" s="15">
        <f t="shared" si="23"/>
        <v>-0.93178869323447633</v>
      </c>
      <c r="AA70" s="15">
        <f t="shared" si="23"/>
        <v>-0.92777262897744828</v>
      </c>
      <c r="AB70" s="15">
        <f t="shared" si="23"/>
        <v>-0.91362372567191841</v>
      </c>
      <c r="AC70" s="15">
        <f t="shared" si="23"/>
        <v>-0.91915353722582638</v>
      </c>
      <c r="AD70" s="15">
        <f t="shared" si="23"/>
        <v>-0.91408711770157558</v>
      </c>
      <c r="AE70" s="15">
        <f t="shared" si="23"/>
        <v>-0.90067964164349712</v>
      </c>
      <c r="AF70" s="15">
        <f t="shared" si="23"/>
        <v>-0.89922767995057151</v>
      </c>
      <c r="AG70" s="15">
        <f t="shared" si="23"/>
        <v>-0.90537534754402227</v>
      </c>
      <c r="AH70" s="15">
        <f t="shared" si="23"/>
        <v>-0.90179178251467407</v>
      </c>
      <c r="AI70" s="21">
        <f t="shared" si="23"/>
        <v>-0.90074142724745132</v>
      </c>
      <c r="AJ70" s="21">
        <f t="shared" si="23"/>
        <v>-0.89567500772320052</v>
      </c>
      <c r="AK70" s="21">
        <f t="shared" si="23"/>
        <v>-0.90735248687055914</v>
      </c>
      <c r="AL70" s="21">
        <f t="shared" si="23"/>
        <v>-0.90139017608897132</v>
      </c>
    </row>
    <row r="71" spans="1:38" x14ac:dyDescent="0.4">
      <c r="A71" s="16" t="s">
        <v>27</v>
      </c>
      <c r="D71" s="10"/>
      <c r="E71" s="17">
        <f t="shared" ref="E71:AL71" si="24">(E69-D69)/D69</f>
        <v>4.4701884460920507E-2</v>
      </c>
      <c r="F71" s="17">
        <f t="shared" si="24"/>
        <v>-0.85998166602596327</v>
      </c>
      <c r="G71" s="17">
        <f t="shared" si="24"/>
        <v>-6.3357972544878557E-2</v>
      </c>
      <c r="H71" s="17">
        <f t="shared" si="24"/>
        <v>-0.16685456595264933</v>
      </c>
      <c r="I71" s="17">
        <f t="shared" si="24"/>
        <v>-0.49661705006765894</v>
      </c>
      <c r="J71" s="17">
        <f t="shared" si="24"/>
        <v>0.59354838709677415</v>
      </c>
      <c r="K71" s="17">
        <f t="shared" si="24"/>
        <v>-0.29790823211875844</v>
      </c>
      <c r="L71" s="17">
        <f t="shared" si="24"/>
        <v>0.11100432484382503</v>
      </c>
      <c r="M71" s="17">
        <f t="shared" si="24"/>
        <v>-0.139273356401384</v>
      </c>
      <c r="N71" s="17">
        <f t="shared" si="24"/>
        <v>-0.34472361809045227</v>
      </c>
      <c r="O71" s="17">
        <f t="shared" si="24"/>
        <v>0.31288343558282206</v>
      </c>
      <c r="P71" s="17">
        <f t="shared" si="24"/>
        <v>8.4112149532710304E-2</v>
      </c>
      <c r="Q71" s="17">
        <f t="shared" si="24"/>
        <v>0.38146551724137923</v>
      </c>
      <c r="R71" s="17">
        <f t="shared" si="24"/>
        <v>-0.37129485179407173</v>
      </c>
      <c r="S71" s="17">
        <f t="shared" si="24"/>
        <v>-8.8709677419354774E-2</v>
      </c>
      <c r="T71" s="17">
        <f t="shared" si="24"/>
        <v>0.12797821647379171</v>
      </c>
      <c r="U71" s="17">
        <f t="shared" si="24"/>
        <v>2.4140012070005965E-2</v>
      </c>
      <c r="V71" s="17">
        <f t="shared" si="24"/>
        <v>4.5963464938126204E-2</v>
      </c>
      <c r="W71" s="17">
        <f t="shared" si="24"/>
        <v>0.10478873239436617</v>
      </c>
      <c r="X71" s="17">
        <f t="shared" si="24"/>
        <v>2.3967363590004963E-2</v>
      </c>
      <c r="Y71" s="17">
        <f t="shared" si="24"/>
        <v>0.18725099601593628</v>
      </c>
      <c r="Z71" s="17">
        <f t="shared" si="24"/>
        <v>-7.3825503355704675E-2</v>
      </c>
      <c r="AA71" s="17">
        <f t="shared" si="24"/>
        <v>5.8876811594202862E-2</v>
      </c>
      <c r="AB71" s="17">
        <f t="shared" si="24"/>
        <v>0.19589392643284864</v>
      </c>
      <c r="AC71" s="17">
        <f t="shared" si="24"/>
        <v>-6.4020028612303256E-2</v>
      </c>
      <c r="AD71" s="17">
        <f t="shared" si="24"/>
        <v>6.2667176155903739E-2</v>
      </c>
      <c r="AE71" s="17">
        <f t="shared" si="24"/>
        <v>0.15605897159295215</v>
      </c>
      <c r="AF71" s="17">
        <f t="shared" si="24"/>
        <v>1.4618973561430845E-2</v>
      </c>
      <c r="AG71" s="17">
        <f t="shared" si="24"/>
        <v>-6.1005518087063136E-2</v>
      </c>
      <c r="AH71" s="22">
        <f t="shared" si="24"/>
        <v>3.7871367939928104E-2</v>
      </c>
      <c r="AI71" s="23">
        <f t="shared" si="24"/>
        <v>1.0695187165775456E-2</v>
      </c>
      <c r="AJ71" s="23">
        <f t="shared" si="24"/>
        <v>5.1042639277933281E-2</v>
      </c>
      <c r="AK71" s="23">
        <f t="shared" si="24"/>
        <v>-0.11193366893692623</v>
      </c>
      <c r="AL71" s="23">
        <f t="shared" si="24"/>
        <v>6.4354784928309441E-2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3.2370000000000003E-2</v>
      </c>
      <c r="E73" s="2">
        <v>3.3817E-2</v>
      </c>
      <c r="F73" s="2">
        <v>4.7349999999999996E-3</v>
      </c>
      <c r="G73" s="2">
        <v>4.4349999999999997E-3</v>
      </c>
      <c r="H73" s="2">
        <v>3.6949999999999999E-3</v>
      </c>
      <c r="I73" s="2">
        <v>1.8600000000000001E-3</v>
      </c>
      <c r="J73" s="2">
        <v>2.9640000000000001E-3</v>
      </c>
      <c r="K73" s="2">
        <v>2.081E-3</v>
      </c>
      <c r="L73" s="2">
        <v>2.3119999999999998E-3</v>
      </c>
      <c r="M73" s="2">
        <v>1.99E-3</v>
      </c>
      <c r="N73" s="2">
        <v>1.304E-3</v>
      </c>
      <c r="O73" s="2">
        <v>1.712E-3</v>
      </c>
      <c r="P73" s="2">
        <v>1.856E-3</v>
      </c>
      <c r="Q73" s="2">
        <v>2.5639999999999999E-3</v>
      </c>
      <c r="R73" s="2">
        <v>1.6119999999999999E-3</v>
      </c>
      <c r="S73" s="2">
        <v>1.469E-3</v>
      </c>
      <c r="T73" s="2">
        <v>1.6570000000000001E-3</v>
      </c>
      <c r="U73" s="2">
        <v>1.6969999999999999E-3</v>
      </c>
      <c r="V73" s="2">
        <v>1.7750000000000001E-3</v>
      </c>
      <c r="W73" s="2">
        <v>1.9610000000000001E-3</v>
      </c>
      <c r="X73" s="2">
        <v>2.0079999999999998E-3</v>
      </c>
      <c r="Y73" s="2">
        <v>2.3839999999999998E-3</v>
      </c>
      <c r="Z73" s="2">
        <v>2.2079999999999999E-3</v>
      </c>
      <c r="AA73" s="2">
        <v>2.3379999999999998E-3</v>
      </c>
      <c r="AB73" s="2">
        <v>2.7959999999999999E-3</v>
      </c>
      <c r="AC73" s="2">
        <v>2.617E-3</v>
      </c>
      <c r="AD73" s="2">
        <v>2.7810000000000001E-3</v>
      </c>
      <c r="AE73" s="2">
        <v>3.215E-3</v>
      </c>
      <c r="AF73" s="2">
        <v>3.2620000000000001E-3</v>
      </c>
      <c r="AG73" s="2">
        <v>3.0630000000000002E-3</v>
      </c>
      <c r="AH73" s="2">
        <v>3.179E-3</v>
      </c>
      <c r="AI73" s="28">
        <v>3.2130000000000001E-3</v>
      </c>
      <c r="AJ73" s="2">
        <v>3.3769999999999998E-3</v>
      </c>
      <c r="AK73" s="2">
        <v>2.9989999999999999E-3</v>
      </c>
      <c r="AL73" s="2">
        <v>3.192E-3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I83" si="25">D96</f>
        <v>3.7299999999999999E-5</v>
      </c>
      <c r="E83" s="10">
        <f t="shared" si="25"/>
        <v>3.3599999999999997E-5</v>
      </c>
      <c r="F83" s="10">
        <f t="shared" si="25"/>
        <v>1.7399999999999999E-5</v>
      </c>
      <c r="G83" s="10">
        <f t="shared" si="25"/>
        <v>2.9499999999999999E-5</v>
      </c>
      <c r="H83" s="10">
        <f t="shared" si="25"/>
        <v>2.4000000000000001E-5</v>
      </c>
      <c r="I83" s="10">
        <f t="shared" si="25"/>
        <v>2.65E-5</v>
      </c>
      <c r="J83" s="10">
        <f t="shared" si="25"/>
        <v>3.8500000000000001E-5</v>
      </c>
      <c r="K83" s="10">
        <f t="shared" si="25"/>
        <v>5.0500000000000001E-5</v>
      </c>
      <c r="L83" s="10">
        <f t="shared" si="25"/>
        <v>6.0699999999999998E-5</v>
      </c>
      <c r="M83" s="10">
        <f t="shared" si="25"/>
        <v>3.9700000000000003E-5</v>
      </c>
      <c r="N83" s="10">
        <f t="shared" si="25"/>
        <v>5.1999999999999997E-5</v>
      </c>
      <c r="O83" s="10">
        <f t="shared" si="25"/>
        <v>6.4999999999999994E-5</v>
      </c>
      <c r="P83" s="10">
        <f t="shared" si="25"/>
        <v>5.77E-5</v>
      </c>
      <c r="Q83" s="10">
        <f t="shared" si="25"/>
        <v>5.9700000000000001E-5</v>
      </c>
      <c r="R83" s="10">
        <f t="shared" si="25"/>
        <v>7.2700000000000005E-5</v>
      </c>
      <c r="S83" s="10">
        <f t="shared" si="25"/>
        <v>7.4800000000000002E-5</v>
      </c>
      <c r="T83" s="10">
        <f t="shared" si="25"/>
        <v>6.3499999999999999E-5</v>
      </c>
      <c r="U83" s="10">
        <f t="shared" si="25"/>
        <v>6.0699999999999998E-5</v>
      </c>
      <c r="V83" s="10">
        <f t="shared" si="25"/>
        <v>7.8100000000000001E-5</v>
      </c>
      <c r="W83" s="10">
        <f t="shared" si="25"/>
        <v>7.3899999999999994E-5</v>
      </c>
      <c r="X83" s="10">
        <f t="shared" si="25"/>
        <v>7.3200000000000004E-5</v>
      </c>
      <c r="Y83" s="10">
        <f t="shared" si="25"/>
        <v>7.3700000000000002E-5</v>
      </c>
      <c r="Z83" s="10">
        <f t="shared" si="25"/>
        <v>6.5199999999999999E-5</v>
      </c>
      <c r="AA83" s="10">
        <f t="shared" si="25"/>
        <v>7.1000000000000005E-5</v>
      </c>
      <c r="AB83" s="10">
        <f t="shared" si="25"/>
        <v>6.7000000000000002E-5</v>
      </c>
      <c r="AC83" s="10">
        <f t="shared" si="25"/>
        <v>7.1099999999999994E-5</v>
      </c>
      <c r="AD83" s="10">
        <f t="shared" si="25"/>
        <v>7.8700000000000002E-5</v>
      </c>
      <c r="AE83" s="10">
        <f t="shared" si="25"/>
        <v>7.3899999999999994E-5</v>
      </c>
      <c r="AF83" s="10">
        <f t="shared" si="25"/>
        <v>7.5300000000000001E-5</v>
      </c>
      <c r="AG83" s="10">
        <f t="shared" si="25"/>
        <v>7.5400000000000003E-5</v>
      </c>
      <c r="AH83" s="10">
        <f t="shared" si="25"/>
        <v>6.3399999999999996E-5</v>
      </c>
      <c r="AI83" s="10">
        <f t="shared" si="25"/>
        <v>6.8899999999999994E-5</v>
      </c>
      <c r="AJ83" s="10">
        <f>AJ96</f>
        <v>6.4999999999999994E-5</v>
      </c>
      <c r="AK83" s="10">
        <f>AK96</f>
        <v>7.1199999999999996E-5</v>
      </c>
      <c r="AL83" s="10">
        <f>AL96</f>
        <v>6.7500000000000001E-5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-9.9195710455764127E-2</v>
      </c>
      <c r="F84" s="15">
        <f t="shared" si="26"/>
        <v>-0.53351206434316356</v>
      </c>
      <c r="G84" s="15">
        <f t="shared" si="26"/>
        <v>-0.20911528150134048</v>
      </c>
      <c r="H84" s="15">
        <f t="shared" si="26"/>
        <v>-0.35656836461126001</v>
      </c>
      <c r="I84" s="15">
        <f t="shared" si="26"/>
        <v>-0.28954423592493295</v>
      </c>
      <c r="J84" s="15">
        <f t="shared" si="26"/>
        <v>3.2171581769437053E-2</v>
      </c>
      <c r="K84" s="15">
        <f t="shared" si="26"/>
        <v>0.35388739946380704</v>
      </c>
      <c r="L84" s="15">
        <f t="shared" si="26"/>
        <v>0.62734584450402142</v>
      </c>
      <c r="M84" s="15">
        <f t="shared" si="26"/>
        <v>6.4343163538874107E-2</v>
      </c>
      <c r="N84" s="15">
        <f t="shared" si="26"/>
        <v>0.3941018766756032</v>
      </c>
      <c r="O84" s="15">
        <f t="shared" si="26"/>
        <v>0.74262734584450396</v>
      </c>
      <c r="P84" s="15">
        <f t="shared" si="26"/>
        <v>0.54691689008042899</v>
      </c>
      <c r="Q84" s="15">
        <f t="shared" si="26"/>
        <v>0.60053619302949068</v>
      </c>
      <c r="R84" s="15">
        <f t="shared" si="26"/>
        <v>0.94906166219839161</v>
      </c>
      <c r="S84" s="20">
        <f t="shared" si="26"/>
        <v>1.0053619302949064</v>
      </c>
      <c r="T84" s="15">
        <f t="shared" si="26"/>
        <v>0.7024128686327078</v>
      </c>
      <c r="U84" s="15">
        <f t="shared" si="26"/>
        <v>0.62734584450402142</v>
      </c>
      <c r="V84" s="15">
        <f t="shared" si="26"/>
        <v>1.093833780160858</v>
      </c>
      <c r="W84" s="15">
        <f t="shared" si="26"/>
        <v>0.98123324396782829</v>
      </c>
      <c r="X84" s="15">
        <f t="shared" si="26"/>
        <v>0.96246648793565703</v>
      </c>
      <c r="Y84" s="15">
        <f t="shared" si="26"/>
        <v>0.97587131367292235</v>
      </c>
      <c r="Z84" s="15">
        <f t="shared" si="26"/>
        <v>0.74798927613941024</v>
      </c>
      <c r="AA84" s="15">
        <f t="shared" si="26"/>
        <v>0.90348525469168917</v>
      </c>
      <c r="AB84" s="15">
        <f t="shared" si="26"/>
        <v>0.79624664879356577</v>
      </c>
      <c r="AC84" s="15">
        <f t="shared" si="26"/>
        <v>0.90616621983914203</v>
      </c>
      <c r="AD84" s="15">
        <f t="shared" si="26"/>
        <v>1.1099195710455765</v>
      </c>
      <c r="AE84" s="15">
        <f t="shared" si="26"/>
        <v>0.98123324396782829</v>
      </c>
      <c r="AF84" s="15">
        <f t="shared" si="26"/>
        <v>1.0187667560321716</v>
      </c>
      <c r="AG84" s="15">
        <f t="shared" si="26"/>
        <v>1.0214477211796249</v>
      </c>
      <c r="AH84" s="15">
        <f t="shared" si="26"/>
        <v>0.6997319034852546</v>
      </c>
      <c r="AI84" s="21">
        <f t="shared" si="26"/>
        <v>0.84718498659517416</v>
      </c>
      <c r="AJ84" s="21">
        <f t="shared" si="26"/>
        <v>0.74262734584450396</v>
      </c>
      <c r="AK84" s="21">
        <f t="shared" si="26"/>
        <v>0.90884718498659511</v>
      </c>
      <c r="AL84" s="21">
        <f t="shared" si="26"/>
        <v>0.80965147453083119</v>
      </c>
    </row>
    <row r="85" spans="1:38" x14ac:dyDescent="0.4">
      <c r="A85" s="16" t="s">
        <v>27</v>
      </c>
      <c r="D85" s="10"/>
      <c r="E85" s="17">
        <f t="shared" ref="E85:AL86" si="27">(E83-D83)/D83</f>
        <v>-9.9195710455764127E-2</v>
      </c>
      <c r="F85" s="17">
        <f t="shared" si="27"/>
        <v>-0.4821428571428571</v>
      </c>
      <c r="G85" s="17">
        <f t="shared" si="27"/>
        <v>0.6954022988505747</v>
      </c>
      <c r="H85" s="17">
        <f t="shared" si="27"/>
        <v>-0.18644067796610164</v>
      </c>
      <c r="I85" s="17">
        <f t="shared" si="27"/>
        <v>0.10416666666666666</v>
      </c>
      <c r="J85" s="17">
        <f t="shared" si="27"/>
        <v>0.45283018867924529</v>
      </c>
      <c r="K85" s="17">
        <f t="shared" si="27"/>
        <v>0.31168831168831168</v>
      </c>
      <c r="L85" s="17">
        <f t="shared" si="27"/>
        <v>0.20198019801980191</v>
      </c>
      <c r="M85" s="17">
        <f t="shared" si="27"/>
        <v>-0.34596375617792413</v>
      </c>
      <c r="N85" s="17">
        <f t="shared" si="27"/>
        <v>0.3098236775818638</v>
      </c>
      <c r="O85" s="17">
        <f t="shared" si="27"/>
        <v>0.24999999999999997</v>
      </c>
      <c r="P85" s="17">
        <f t="shared" si="27"/>
        <v>-0.11230769230769223</v>
      </c>
      <c r="Q85" s="17">
        <f t="shared" si="27"/>
        <v>3.4662045060658599E-2</v>
      </c>
      <c r="R85" s="17">
        <f t="shared" si="27"/>
        <v>0.21775544388609722</v>
      </c>
      <c r="S85" s="17">
        <f t="shared" si="27"/>
        <v>2.8885832187070106E-2</v>
      </c>
      <c r="T85" s="17">
        <f t="shared" si="27"/>
        <v>-0.15106951871657759</v>
      </c>
      <c r="U85" s="17">
        <f t="shared" si="27"/>
        <v>-4.4094488188976384E-2</v>
      </c>
      <c r="V85" s="17">
        <f t="shared" si="27"/>
        <v>0.28665568369028011</v>
      </c>
      <c r="W85" s="17">
        <f t="shared" si="27"/>
        <v>-5.3777208706786261E-2</v>
      </c>
      <c r="X85" s="17">
        <f t="shared" si="27"/>
        <v>-9.4722598105546688E-3</v>
      </c>
      <c r="Y85" s="17">
        <f t="shared" si="27"/>
        <v>6.8306010928961556E-3</v>
      </c>
      <c r="Z85" s="17">
        <f t="shared" si="27"/>
        <v>-0.11533242876526463</v>
      </c>
      <c r="AA85" s="17">
        <f t="shared" si="27"/>
        <v>8.895705521472401E-2</v>
      </c>
      <c r="AB85" s="17">
        <f t="shared" si="27"/>
        <v>-5.6338028169014114E-2</v>
      </c>
      <c r="AC85" s="17">
        <f t="shared" si="27"/>
        <v>6.1194029850746137E-2</v>
      </c>
      <c r="AD85" s="17">
        <f t="shared" si="27"/>
        <v>0.10689170182841082</v>
      </c>
      <c r="AE85" s="17">
        <f t="shared" si="27"/>
        <v>-6.0991105463786631E-2</v>
      </c>
      <c r="AF85" s="17">
        <f t="shared" si="27"/>
        <v>1.8944519621109702E-2</v>
      </c>
      <c r="AG85" s="17">
        <f t="shared" si="27"/>
        <v>1.3280212483400057E-3</v>
      </c>
      <c r="AH85" s="22">
        <f t="shared" si="27"/>
        <v>-0.15915119363395233</v>
      </c>
      <c r="AI85" s="23">
        <f t="shared" si="27"/>
        <v>8.6750788643533097E-2</v>
      </c>
      <c r="AJ85" s="23">
        <f t="shared" si="27"/>
        <v>-5.6603773584905662E-2</v>
      </c>
      <c r="AK85" s="23">
        <f t="shared" si="27"/>
        <v>9.5384615384615415E-2</v>
      </c>
      <c r="AL85" s="23">
        <f t="shared" si="27"/>
        <v>-5.1966292134831393E-2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  <c r="AK86" s="23">
        <f t="shared" si="27"/>
        <v>0.22382671480144406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I96" si="28">D100</f>
        <v>3.7299999999999999E-5</v>
      </c>
      <c r="E96" s="10">
        <f t="shared" si="28"/>
        <v>3.3599999999999997E-5</v>
      </c>
      <c r="F96" s="10">
        <f t="shared" si="28"/>
        <v>1.7399999999999999E-5</v>
      </c>
      <c r="G96" s="10">
        <f t="shared" si="28"/>
        <v>2.9499999999999999E-5</v>
      </c>
      <c r="H96" s="10">
        <f t="shared" si="28"/>
        <v>2.4000000000000001E-5</v>
      </c>
      <c r="I96" s="10">
        <f t="shared" si="28"/>
        <v>2.65E-5</v>
      </c>
      <c r="J96" s="10">
        <f t="shared" si="28"/>
        <v>3.8500000000000001E-5</v>
      </c>
      <c r="K96" s="10">
        <f t="shared" si="28"/>
        <v>5.0500000000000001E-5</v>
      </c>
      <c r="L96" s="10">
        <f t="shared" si="28"/>
        <v>6.0699999999999998E-5</v>
      </c>
      <c r="M96" s="10">
        <f t="shared" si="28"/>
        <v>3.9700000000000003E-5</v>
      </c>
      <c r="N96" s="10">
        <f t="shared" si="28"/>
        <v>5.1999999999999997E-5</v>
      </c>
      <c r="O96" s="10">
        <f t="shared" si="28"/>
        <v>6.4999999999999994E-5</v>
      </c>
      <c r="P96" s="10">
        <f t="shared" si="28"/>
        <v>5.77E-5</v>
      </c>
      <c r="Q96" s="10">
        <f t="shared" si="28"/>
        <v>5.9700000000000001E-5</v>
      </c>
      <c r="R96" s="10">
        <f t="shared" si="28"/>
        <v>7.2700000000000005E-5</v>
      </c>
      <c r="S96" s="10">
        <f t="shared" si="28"/>
        <v>7.4800000000000002E-5</v>
      </c>
      <c r="T96" s="10">
        <f t="shared" si="28"/>
        <v>6.3499999999999999E-5</v>
      </c>
      <c r="U96" s="10">
        <f t="shared" si="28"/>
        <v>6.0699999999999998E-5</v>
      </c>
      <c r="V96" s="10">
        <f t="shared" si="28"/>
        <v>7.8100000000000001E-5</v>
      </c>
      <c r="W96" s="10">
        <f t="shared" si="28"/>
        <v>7.3899999999999994E-5</v>
      </c>
      <c r="X96" s="10">
        <f t="shared" si="28"/>
        <v>7.3200000000000004E-5</v>
      </c>
      <c r="Y96" s="10">
        <f t="shared" si="28"/>
        <v>7.3700000000000002E-5</v>
      </c>
      <c r="Z96" s="10">
        <f t="shared" si="28"/>
        <v>6.5199999999999999E-5</v>
      </c>
      <c r="AA96" s="10">
        <f t="shared" si="28"/>
        <v>7.1000000000000005E-5</v>
      </c>
      <c r="AB96" s="10">
        <f t="shared" si="28"/>
        <v>6.7000000000000002E-5</v>
      </c>
      <c r="AC96" s="10">
        <f t="shared" si="28"/>
        <v>7.1099999999999994E-5</v>
      </c>
      <c r="AD96" s="10">
        <f t="shared" si="28"/>
        <v>7.8700000000000002E-5</v>
      </c>
      <c r="AE96" s="10">
        <f t="shared" si="28"/>
        <v>7.3899999999999994E-5</v>
      </c>
      <c r="AF96" s="10">
        <f t="shared" si="28"/>
        <v>7.5300000000000001E-5</v>
      </c>
      <c r="AG96" s="10">
        <f t="shared" si="28"/>
        <v>7.5400000000000003E-5</v>
      </c>
      <c r="AH96" s="10">
        <f t="shared" si="28"/>
        <v>6.3399999999999996E-5</v>
      </c>
      <c r="AI96" s="27">
        <f t="shared" si="28"/>
        <v>6.8899999999999994E-5</v>
      </c>
      <c r="AJ96" s="27">
        <f>AJ100</f>
        <v>6.4999999999999994E-5</v>
      </c>
      <c r="AK96" s="27">
        <f>AK100</f>
        <v>7.1199999999999996E-5</v>
      </c>
      <c r="AL96" s="27">
        <f>AL100</f>
        <v>6.7500000000000001E-5</v>
      </c>
    </row>
    <row r="97" spans="1:38" x14ac:dyDescent="0.4">
      <c r="A97" s="14" t="s">
        <v>26</v>
      </c>
      <c r="B97" s="14"/>
      <c r="C97" s="14"/>
      <c r="D97" s="14"/>
      <c r="E97" s="15">
        <f t="shared" ref="E97:AI97" si="29">(E96-$D96)/$D96</f>
        <v>-9.9195710455764127E-2</v>
      </c>
      <c r="F97" s="15">
        <f t="shared" si="29"/>
        <v>-0.53351206434316356</v>
      </c>
      <c r="G97" s="15">
        <f t="shared" si="29"/>
        <v>-0.20911528150134048</v>
      </c>
      <c r="H97" s="15">
        <f t="shared" si="29"/>
        <v>-0.35656836461126001</v>
      </c>
      <c r="I97" s="15">
        <f t="shared" si="29"/>
        <v>-0.28954423592493295</v>
      </c>
      <c r="J97" s="15">
        <f t="shared" si="29"/>
        <v>3.2171581769437053E-2</v>
      </c>
      <c r="K97" s="15">
        <f t="shared" si="29"/>
        <v>0.35388739946380704</v>
      </c>
      <c r="L97" s="15">
        <f t="shared" si="29"/>
        <v>0.62734584450402142</v>
      </c>
      <c r="M97" s="15">
        <f t="shared" si="29"/>
        <v>6.4343163538874107E-2</v>
      </c>
      <c r="N97" s="15">
        <f t="shared" si="29"/>
        <v>0.3941018766756032</v>
      </c>
      <c r="O97" s="15">
        <f t="shared" si="29"/>
        <v>0.74262734584450396</v>
      </c>
      <c r="P97" s="15">
        <f t="shared" si="29"/>
        <v>0.54691689008042899</v>
      </c>
      <c r="Q97" s="15">
        <f t="shared" si="29"/>
        <v>0.60053619302949068</v>
      </c>
      <c r="R97" s="15">
        <f t="shared" si="29"/>
        <v>0.94906166219839161</v>
      </c>
      <c r="S97" s="20">
        <f t="shared" si="29"/>
        <v>1.0053619302949064</v>
      </c>
      <c r="T97" s="15">
        <f t="shared" si="29"/>
        <v>0.7024128686327078</v>
      </c>
      <c r="U97" s="15">
        <f t="shared" si="29"/>
        <v>0.62734584450402142</v>
      </c>
      <c r="V97" s="15">
        <f t="shared" si="29"/>
        <v>1.093833780160858</v>
      </c>
      <c r="W97" s="15">
        <f t="shared" si="29"/>
        <v>0.98123324396782829</v>
      </c>
      <c r="X97" s="15">
        <f t="shared" si="29"/>
        <v>0.96246648793565703</v>
      </c>
      <c r="Y97" s="15">
        <f t="shared" si="29"/>
        <v>0.97587131367292235</v>
      </c>
      <c r="Z97" s="15">
        <f t="shared" si="29"/>
        <v>0.74798927613941024</v>
      </c>
      <c r="AA97" s="15">
        <f t="shared" si="29"/>
        <v>0.90348525469168917</v>
      </c>
      <c r="AB97" s="15">
        <f t="shared" si="29"/>
        <v>0.79624664879356577</v>
      </c>
      <c r="AC97" s="15">
        <f t="shared" si="29"/>
        <v>0.90616621983914203</v>
      </c>
      <c r="AD97" s="15">
        <f t="shared" si="29"/>
        <v>1.1099195710455765</v>
      </c>
      <c r="AE97" s="15">
        <f t="shared" si="29"/>
        <v>0.98123324396782829</v>
      </c>
      <c r="AF97" s="15">
        <f t="shared" si="29"/>
        <v>1.0187667560321716</v>
      </c>
      <c r="AG97" s="15">
        <f t="shared" si="29"/>
        <v>1.0214477211796249</v>
      </c>
      <c r="AH97" s="15">
        <f t="shared" si="29"/>
        <v>0.6997319034852546</v>
      </c>
      <c r="AI97" s="21">
        <f t="shared" si="29"/>
        <v>0.84718498659517416</v>
      </c>
      <c r="AJ97" s="21">
        <f>(AJ96-$D96)/$D96</f>
        <v>0.74262734584450396</v>
      </c>
      <c r="AK97" s="21">
        <f>(AK96-$D96)/$D96</f>
        <v>0.90884718498659511</v>
      </c>
      <c r="AL97" s="21">
        <f>(AL96-$D96)/$D96</f>
        <v>0.80965147453083119</v>
      </c>
    </row>
    <row r="98" spans="1:38" x14ac:dyDescent="0.4">
      <c r="A98" s="16" t="s">
        <v>27</v>
      </c>
      <c r="D98" s="10"/>
      <c r="E98" s="17">
        <f t="shared" ref="E98:AH98" si="30">(E96-D96)/D96</f>
        <v>-9.9195710455764127E-2</v>
      </c>
      <c r="F98" s="17">
        <f t="shared" si="30"/>
        <v>-0.4821428571428571</v>
      </c>
      <c r="G98" s="17">
        <f t="shared" si="30"/>
        <v>0.6954022988505747</v>
      </c>
      <c r="H98" s="17">
        <f t="shared" si="30"/>
        <v>-0.18644067796610164</v>
      </c>
      <c r="I98" s="17">
        <f t="shared" si="30"/>
        <v>0.10416666666666666</v>
      </c>
      <c r="J98" s="17">
        <f t="shared" si="30"/>
        <v>0.45283018867924529</v>
      </c>
      <c r="K98" s="17">
        <f t="shared" si="30"/>
        <v>0.31168831168831168</v>
      </c>
      <c r="L98" s="17">
        <f t="shared" si="30"/>
        <v>0.20198019801980191</v>
      </c>
      <c r="M98" s="17">
        <f t="shared" si="30"/>
        <v>-0.34596375617792413</v>
      </c>
      <c r="N98" s="17">
        <f t="shared" si="30"/>
        <v>0.3098236775818638</v>
      </c>
      <c r="O98" s="17">
        <f t="shared" si="30"/>
        <v>0.24999999999999997</v>
      </c>
      <c r="P98" s="17">
        <f t="shared" si="30"/>
        <v>-0.11230769230769223</v>
      </c>
      <c r="Q98" s="17">
        <f t="shared" si="30"/>
        <v>3.4662045060658599E-2</v>
      </c>
      <c r="R98" s="17">
        <f t="shared" si="30"/>
        <v>0.21775544388609722</v>
      </c>
      <c r="S98" s="17">
        <f t="shared" si="30"/>
        <v>2.8885832187070106E-2</v>
      </c>
      <c r="T98" s="17">
        <f t="shared" si="30"/>
        <v>-0.15106951871657759</v>
      </c>
      <c r="U98" s="17">
        <f t="shared" si="30"/>
        <v>-4.4094488188976384E-2</v>
      </c>
      <c r="V98" s="17">
        <f t="shared" si="30"/>
        <v>0.28665568369028011</v>
      </c>
      <c r="W98" s="17">
        <f t="shared" si="30"/>
        <v>-5.3777208706786261E-2</v>
      </c>
      <c r="X98" s="17">
        <f t="shared" si="30"/>
        <v>-9.4722598105546688E-3</v>
      </c>
      <c r="Y98" s="17">
        <f t="shared" si="30"/>
        <v>6.8306010928961556E-3</v>
      </c>
      <c r="Z98" s="17">
        <f t="shared" si="30"/>
        <v>-0.11533242876526463</v>
      </c>
      <c r="AA98" s="17">
        <f t="shared" si="30"/>
        <v>8.895705521472401E-2</v>
      </c>
      <c r="AB98" s="17">
        <f t="shared" si="30"/>
        <v>-5.6338028169014114E-2</v>
      </c>
      <c r="AC98" s="17">
        <f t="shared" si="30"/>
        <v>6.1194029850746137E-2</v>
      </c>
      <c r="AD98" s="17">
        <f t="shared" si="30"/>
        <v>0.10689170182841082</v>
      </c>
      <c r="AE98" s="17">
        <f t="shared" si="30"/>
        <v>-6.0991105463786631E-2</v>
      </c>
      <c r="AF98" s="17">
        <f t="shared" si="30"/>
        <v>1.8944519621109702E-2</v>
      </c>
      <c r="AG98" s="17">
        <f t="shared" si="30"/>
        <v>1.3280212483400057E-3</v>
      </c>
      <c r="AH98" s="22">
        <f t="shared" si="30"/>
        <v>-0.15915119363395233</v>
      </c>
      <c r="AI98" s="23">
        <f>(AI96-AH96)/AH96</f>
        <v>8.6750788643533097E-2</v>
      </c>
      <c r="AJ98" s="23">
        <f>(AJ96-AI96)/AI96</f>
        <v>-5.6603773584905662E-2</v>
      </c>
      <c r="AK98" s="23">
        <f>(AK96-AJ96)/AJ96</f>
        <v>9.5384615384615415E-2</v>
      </c>
      <c r="AL98" s="23">
        <f>(AL96-AK96)/AK96</f>
        <v>-5.1966292134831393E-2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3">
        <f>(AI97-AH97)/AH97</f>
        <v>0.21072796934865901</v>
      </c>
      <c r="AJ99" s="23">
        <f>(AJ97-AI97)/AI97</f>
        <v>-0.12341772151898731</v>
      </c>
    </row>
    <row r="100" spans="1:38" x14ac:dyDescent="0.4">
      <c r="A100" s="2" t="s">
        <v>79</v>
      </c>
      <c r="B100" s="2" t="s">
        <v>80</v>
      </c>
      <c r="D100" s="2">
        <v>3.7299999999999999E-5</v>
      </c>
      <c r="E100" s="2">
        <v>3.3599999999999997E-5</v>
      </c>
      <c r="F100" s="2">
        <v>1.7399999999999999E-5</v>
      </c>
      <c r="G100" s="2">
        <v>2.9499999999999999E-5</v>
      </c>
      <c r="H100" s="2">
        <v>2.4000000000000001E-5</v>
      </c>
      <c r="I100" s="2">
        <v>2.65E-5</v>
      </c>
      <c r="J100" s="2">
        <v>3.8500000000000001E-5</v>
      </c>
      <c r="K100" s="2">
        <v>5.0500000000000001E-5</v>
      </c>
      <c r="L100" s="2">
        <v>6.0699999999999998E-5</v>
      </c>
      <c r="M100" s="2">
        <v>3.9700000000000003E-5</v>
      </c>
      <c r="N100" s="2">
        <v>5.1999999999999997E-5</v>
      </c>
      <c r="O100" s="2">
        <v>6.4999999999999994E-5</v>
      </c>
      <c r="P100" s="2">
        <v>5.77E-5</v>
      </c>
      <c r="Q100" s="2">
        <v>5.9700000000000001E-5</v>
      </c>
      <c r="R100" s="2">
        <v>7.2700000000000005E-5</v>
      </c>
      <c r="S100" s="2">
        <v>7.4800000000000002E-5</v>
      </c>
      <c r="T100" s="2">
        <v>6.3499999999999999E-5</v>
      </c>
      <c r="U100" s="2">
        <v>6.0699999999999998E-5</v>
      </c>
      <c r="V100" s="2">
        <v>7.8100000000000001E-5</v>
      </c>
      <c r="W100" s="2">
        <v>7.3899999999999994E-5</v>
      </c>
      <c r="X100" s="2">
        <v>7.3200000000000004E-5</v>
      </c>
      <c r="Y100" s="2">
        <v>7.3700000000000002E-5</v>
      </c>
      <c r="Z100" s="2">
        <v>6.5199999999999999E-5</v>
      </c>
      <c r="AA100" s="2">
        <v>7.1000000000000005E-5</v>
      </c>
      <c r="AB100" s="2">
        <v>6.7000000000000002E-5</v>
      </c>
      <c r="AC100" s="2">
        <v>7.1099999999999994E-5</v>
      </c>
      <c r="AD100" s="2">
        <v>7.8700000000000002E-5</v>
      </c>
      <c r="AE100" s="2">
        <v>7.3899999999999994E-5</v>
      </c>
      <c r="AF100" s="2">
        <v>7.5300000000000001E-5</v>
      </c>
      <c r="AG100" s="2">
        <v>7.5400000000000003E-5</v>
      </c>
      <c r="AH100" s="2">
        <v>6.3399999999999996E-5</v>
      </c>
      <c r="AI100" s="28">
        <v>6.8899999999999994E-5</v>
      </c>
      <c r="AJ100" s="2">
        <v>6.4999999999999994E-5</v>
      </c>
      <c r="AK100" s="2">
        <v>7.1199999999999996E-5</v>
      </c>
      <c r="AL100" s="2">
        <v>6.7500000000000001E-5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331</v>
      </c>
      <c r="B127" s="4"/>
      <c r="C127" s="4"/>
    </row>
    <row r="128" spans="1:34" x14ac:dyDescent="0.4">
      <c r="A128" s="4" t="s">
        <v>93</v>
      </c>
      <c r="B128" s="4"/>
      <c r="C128" s="4"/>
    </row>
    <row r="129" spans="1:38" x14ac:dyDescent="0.4">
      <c r="A129" s="33" t="s">
        <v>94</v>
      </c>
      <c r="B129" s="6"/>
      <c r="C129" s="6"/>
    </row>
    <row r="130" spans="1:38" x14ac:dyDescent="0.4">
      <c r="A130" s="6" t="s">
        <v>95</v>
      </c>
      <c r="B130" s="6"/>
      <c r="C130" s="6"/>
    </row>
    <row r="131" spans="1:38" x14ac:dyDescent="0.4">
      <c r="A131" s="6" t="s">
        <v>96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1.911101389E-2</v>
      </c>
      <c r="E132" s="10">
        <f t="shared" si="31"/>
        <v>2.1791890981500001E-2</v>
      </c>
      <c r="F132" s="10">
        <f t="shared" si="31"/>
        <v>1.3483709388200002E-2</v>
      </c>
      <c r="G132" s="10">
        <f t="shared" si="31"/>
        <v>1.0274314242400001E-2</v>
      </c>
      <c r="H132" s="10">
        <f t="shared" si="31"/>
        <v>8.0929541009999995E-3</v>
      </c>
      <c r="I132" s="10">
        <f t="shared" si="31"/>
        <v>1.09971243861E-2</v>
      </c>
      <c r="J132" s="10">
        <f t="shared" si="31"/>
        <v>1.21114604514E-2</v>
      </c>
      <c r="K132" s="10">
        <f t="shared" si="31"/>
        <v>1.30232327182E-2</v>
      </c>
      <c r="L132" s="10">
        <f t="shared" si="31"/>
        <v>1.3346571725000001E-2</v>
      </c>
      <c r="M132" s="10">
        <f t="shared" si="31"/>
        <v>1.0912108902200001E-2</v>
      </c>
      <c r="N132" s="10">
        <f t="shared" si="31"/>
        <v>9.0931026154000005E-3</v>
      </c>
      <c r="O132" s="10">
        <f t="shared" si="31"/>
        <v>9.5129726187000007E-3</v>
      </c>
      <c r="P132" s="10">
        <f t="shared" si="31"/>
        <v>9.3917069042999991E-3</v>
      </c>
      <c r="Q132" s="10">
        <f t="shared" si="31"/>
        <v>9.3410494249000012E-3</v>
      </c>
      <c r="R132" s="10">
        <f t="shared" si="31"/>
        <v>1.0192788466E-2</v>
      </c>
      <c r="S132" s="10">
        <f t="shared" si="31"/>
        <v>1.0164000000000001E-2</v>
      </c>
      <c r="T132" s="10">
        <f t="shared" si="31"/>
        <v>1.1250000000000001E-2</v>
      </c>
      <c r="U132" s="10">
        <f t="shared" si="31"/>
        <v>1.5505000000000001E-2</v>
      </c>
      <c r="V132" s="10">
        <f t="shared" si="31"/>
        <v>1.5524E-2</v>
      </c>
      <c r="W132" s="10">
        <f t="shared" si="31"/>
        <v>1.2376E-2</v>
      </c>
      <c r="X132" s="10">
        <f t="shared" si="31"/>
        <v>1.5507E-2</v>
      </c>
      <c r="Y132" s="10">
        <f t="shared" si="31"/>
        <v>1.5973999999999999E-2</v>
      </c>
      <c r="Z132" s="10">
        <f t="shared" si="31"/>
        <v>1.7162E-2</v>
      </c>
      <c r="AA132" s="10">
        <f t="shared" si="31"/>
        <v>1.8499999999999999E-2</v>
      </c>
      <c r="AB132" s="10">
        <f t="shared" si="31"/>
        <v>2.094E-2</v>
      </c>
      <c r="AC132" s="10">
        <f t="shared" si="31"/>
        <v>2.3622999999999998E-2</v>
      </c>
      <c r="AD132" s="10">
        <f t="shared" si="31"/>
        <v>2.7306E-2</v>
      </c>
      <c r="AE132" s="10">
        <f t="shared" si="31"/>
        <v>2.9755E-2</v>
      </c>
      <c r="AF132" s="10">
        <f t="shared" si="31"/>
        <v>3.1019999999999999E-2</v>
      </c>
      <c r="AG132" s="10">
        <f t="shared" si="31"/>
        <v>3.2409999999999994E-2</v>
      </c>
      <c r="AH132" s="10">
        <f t="shared" si="31"/>
        <v>2.9185000000000003E-2</v>
      </c>
      <c r="AI132" s="10">
        <f t="shared" si="31"/>
        <v>2.9542999999999996E-2</v>
      </c>
      <c r="AJ132" s="10">
        <f t="shared" si="31"/>
        <v>2.7288E-2</v>
      </c>
      <c r="AK132" s="10">
        <f t="shared" si="31"/>
        <v>2.7290000000000002E-2</v>
      </c>
      <c r="AL132" s="10">
        <f t="shared" si="31"/>
        <v>2.758E-2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0.14027916608353216</v>
      </c>
      <c r="F133" s="15">
        <f t="shared" si="32"/>
        <v>-0.29445347767470009</v>
      </c>
      <c r="G133" s="15">
        <f t="shared" si="32"/>
        <v>-0.46238779891337306</v>
      </c>
      <c r="H133" s="15">
        <f t="shared" si="32"/>
        <v>-0.57652931719992595</v>
      </c>
      <c r="I133" s="15">
        <f t="shared" si="32"/>
        <v>-0.42456614550134686</v>
      </c>
      <c r="J133" s="15">
        <f t="shared" si="32"/>
        <v>-0.36625756639016288</v>
      </c>
      <c r="K133" s="15">
        <f t="shared" si="32"/>
        <v>-0.31854830972549725</v>
      </c>
      <c r="L133" s="15">
        <f t="shared" si="32"/>
        <v>-0.3016293221374452</v>
      </c>
      <c r="M133" s="15">
        <f t="shared" si="32"/>
        <v>-0.42901465275425005</v>
      </c>
      <c r="N133" s="15">
        <f t="shared" si="32"/>
        <v>-0.52419569847322212</v>
      </c>
      <c r="O133" s="15">
        <f t="shared" si="32"/>
        <v>-0.50222564467509789</v>
      </c>
      <c r="P133" s="15">
        <f t="shared" si="32"/>
        <v>-0.50857097596405965</v>
      </c>
      <c r="Q133" s="15">
        <f t="shared" si="32"/>
        <v>-0.51122167151017639</v>
      </c>
      <c r="R133" s="15">
        <f t="shared" si="32"/>
        <v>-0.46665370426351566</v>
      </c>
      <c r="S133" s="20">
        <f t="shared" si="32"/>
        <v>-0.46816008514763313</v>
      </c>
      <c r="T133" s="15">
        <f t="shared" si="32"/>
        <v>-0.41133421467049119</v>
      </c>
      <c r="U133" s="15">
        <f t="shared" si="32"/>
        <v>-0.18868773319697477</v>
      </c>
      <c r="V133" s="15">
        <f t="shared" si="32"/>
        <v>-0.18769354209286279</v>
      </c>
      <c r="W133" s="15">
        <f t="shared" si="32"/>
        <v>-0.35241531028995554</v>
      </c>
      <c r="X133" s="15">
        <f t="shared" si="32"/>
        <v>-0.18858308150180517</v>
      </c>
      <c r="Y133" s="15">
        <f t="shared" si="32"/>
        <v>-0.16414691067968251</v>
      </c>
      <c r="Z133" s="15">
        <f t="shared" si="32"/>
        <v>-0.1019838037488863</v>
      </c>
      <c r="AA133" s="15">
        <f t="shared" si="32"/>
        <v>-3.1971819680363452E-2</v>
      </c>
      <c r="AB133" s="15">
        <f t="shared" si="32"/>
        <v>9.5703248426658949E-2</v>
      </c>
      <c r="AC133" s="15">
        <f t="shared" si="32"/>
        <v>0.23609349749679856</v>
      </c>
      <c r="AD133" s="15">
        <f t="shared" si="32"/>
        <v>0.42880959415178366</v>
      </c>
      <c r="AE133" s="15">
        <f t="shared" si="32"/>
        <v>0.55695559488706958</v>
      </c>
      <c r="AF133" s="15">
        <f t="shared" si="32"/>
        <v>0.62314779208189874</v>
      </c>
      <c r="AG133" s="15">
        <f t="shared" si="32"/>
        <v>0.69588072022483338</v>
      </c>
      <c r="AH133" s="15">
        <f t="shared" si="32"/>
        <v>0.52712986176370791</v>
      </c>
      <c r="AI133" s="21">
        <f t="shared" si="32"/>
        <v>0.54586251519908213</v>
      </c>
      <c r="AJ133" s="21">
        <f t="shared" si="32"/>
        <v>0.42786772889525637</v>
      </c>
      <c r="AK133" s="21">
        <f t="shared" si="32"/>
        <v>0.42797238059042619</v>
      </c>
      <c r="AL133" s="21">
        <f t="shared" si="32"/>
        <v>0.4431468763900312</v>
      </c>
    </row>
    <row r="134" spans="1:38" x14ac:dyDescent="0.4">
      <c r="A134" s="16" t="s">
        <v>27</v>
      </c>
      <c r="D134" s="10"/>
      <c r="E134" s="17">
        <f t="shared" ref="E134:AL134" si="33">(E132-D132)/D132</f>
        <v>0.14027916608353216</v>
      </c>
      <c r="F134" s="17">
        <f t="shared" si="33"/>
        <v>-0.38125106262476915</v>
      </c>
      <c r="G134" s="17">
        <f t="shared" si="33"/>
        <v>-0.23802019558569237</v>
      </c>
      <c r="H134" s="17">
        <f t="shared" si="33"/>
        <v>-0.21231199376771762</v>
      </c>
      <c r="I134" s="17">
        <f t="shared" si="33"/>
        <v>0.35885169356652458</v>
      </c>
      <c r="J134" s="17">
        <f t="shared" si="33"/>
        <v>0.10132976823545654</v>
      </c>
      <c r="K134" s="17">
        <f t="shared" si="33"/>
        <v>7.5281777161284119E-2</v>
      </c>
      <c r="L134" s="17">
        <f t="shared" si="33"/>
        <v>2.4827860623893586E-2</v>
      </c>
      <c r="M134" s="17">
        <f t="shared" si="33"/>
        <v>-0.18240360693075283</v>
      </c>
      <c r="N134" s="17">
        <f t="shared" si="33"/>
        <v>-0.1666961265785451</v>
      </c>
      <c r="O134" s="17">
        <f t="shared" si="33"/>
        <v>4.6174559010134994E-2</v>
      </c>
      <c r="P134" s="17">
        <f t="shared" si="33"/>
        <v>-1.2747404965891008E-2</v>
      </c>
      <c r="Q134" s="17">
        <f t="shared" si="33"/>
        <v>-5.3938522481791241E-3</v>
      </c>
      <c r="R134" s="17">
        <f t="shared" si="33"/>
        <v>9.1182371739684617E-2</v>
      </c>
      <c r="S134" s="17">
        <f t="shared" si="33"/>
        <v>-2.8243955121828074E-3</v>
      </c>
      <c r="T134" s="17">
        <f t="shared" si="33"/>
        <v>0.10684769775678866</v>
      </c>
      <c r="U134" s="17">
        <f t="shared" si="33"/>
        <v>0.37822222222222218</v>
      </c>
      <c r="V134" s="17">
        <f t="shared" si="33"/>
        <v>1.2254111576909502E-3</v>
      </c>
      <c r="W134" s="17">
        <f t="shared" si="33"/>
        <v>-0.20278278794125223</v>
      </c>
      <c r="X134" s="17">
        <f t="shared" si="33"/>
        <v>0.2529896574014221</v>
      </c>
      <c r="Y134" s="17">
        <f t="shared" si="33"/>
        <v>3.0115431740504201E-2</v>
      </c>
      <c r="Z134" s="17">
        <f t="shared" si="33"/>
        <v>7.437085263553285E-2</v>
      </c>
      <c r="AA134" s="17">
        <f t="shared" si="33"/>
        <v>7.796294138212323E-2</v>
      </c>
      <c r="AB134" s="17">
        <f t="shared" si="33"/>
        <v>0.13189189189189196</v>
      </c>
      <c r="AC134" s="17">
        <f t="shared" si="33"/>
        <v>0.12812798471824249</v>
      </c>
      <c r="AD134" s="17">
        <f t="shared" si="33"/>
        <v>0.15590737840240454</v>
      </c>
      <c r="AE134" s="17">
        <f t="shared" si="33"/>
        <v>8.9687248223833574E-2</v>
      </c>
      <c r="AF134" s="17">
        <f t="shared" si="33"/>
        <v>4.2513863216266129E-2</v>
      </c>
      <c r="AG134" s="17">
        <f t="shared" si="33"/>
        <v>4.4809800128948918E-2</v>
      </c>
      <c r="AH134" s="22">
        <f t="shared" si="33"/>
        <v>-9.9506325208268812E-2</v>
      </c>
      <c r="AI134" s="23">
        <f t="shared" si="33"/>
        <v>1.2266575295528308E-2</v>
      </c>
      <c r="AJ134" s="23">
        <f t="shared" si="33"/>
        <v>-7.6329418136275834E-2</v>
      </c>
      <c r="AK134" s="23">
        <f t="shared" si="33"/>
        <v>7.3292289651202006E-5</v>
      </c>
      <c r="AL134" s="23">
        <f t="shared" si="33"/>
        <v>1.0626603151337434E-2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97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1.2939528981500002E-2</v>
      </c>
      <c r="E138" s="10">
        <f t="shared" si="34"/>
        <v>1.5636245958900001E-2</v>
      </c>
      <c r="F138" s="10">
        <f t="shared" si="34"/>
        <v>9.2002605514000003E-3</v>
      </c>
      <c r="G138" s="10">
        <f t="shared" si="34"/>
        <v>7.1909540461E-3</v>
      </c>
      <c r="H138" s="10">
        <f t="shared" si="34"/>
        <v>5.9790899438999998E-3</v>
      </c>
      <c r="I138" s="10">
        <f t="shared" si="34"/>
        <v>8.2118061932999996E-3</v>
      </c>
      <c r="J138" s="10">
        <f t="shared" si="34"/>
        <v>9.0687270494000001E-3</v>
      </c>
      <c r="K138" s="10">
        <f t="shared" si="34"/>
        <v>9.4595288070999997E-3</v>
      </c>
      <c r="L138" s="10">
        <f t="shared" si="34"/>
        <v>9.4730235701000007E-3</v>
      </c>
      <c r="M138" s="10">
        <f t="shared" si="34"/>
        <v>7.1330985178999998E-3</v>
      </c>
      <c r="N138" s="10">
        <f t="shared" si="34"/>
        <v>5.6866306674000005E-3</v>
      </c>
      <c r="O138" s="10">
        <f t="shared" si="34"/>
        <v>5.7884875047999997E-3</v>
      </c>
      <c r="P138" s="10">
        <f t="shared" si="34"/>
        <v>5.6392877024999998E-3</v>
      </c>
      <c r="Q138" s="10">
        <f t="shared" si="34"/>
        <v>5.7652057021000003E-3</v>
      </c>
      <c r="R138" s="10">
        <f t="shared" si="34"/>
        <v>6.1317755035000003E-3</v>
      </c>
      <c r="S138" s="10">
        <f t="shared" si="34"/>
        <v>6.5300000000000002E-3</v>
      </c>
      <c r="T138" s="10">
        <f t="shared" si="34"/>
        <v>7.5300000000000002E-3</v>
      </c>
      <c r="U138" s="10">
        <f t="shared" si="34"/>
        <v>1.093E-2</v>
      </c>
      <c r="V138" s="10">
        <f t="shared" si="34"/>
        <v>1.086E-2</v>
      </c>
      <c r="W138" s="10">
        <f t="shared" si="34"/>
        <v>8.8100000000000001E-3</v>
      </c>
      <c r="X138" s="10">
        <f t="shared" si="34"/>
        <v>1.106E-2</v>
      </c>
      <c r="Y138" s="10">
        <f t="shared" si="34"/>
        <v>1.1299999999999999E-2</v>
      </c>
      <c r="Z138" s="10">
        <f t="shared" si="34"/>
        <v>1.244E-2</v>
      </c>
      <c r="AA138" s="10">
        <f t="shared" si="34"/>
        <v>1.388E-2</v>
      </c>
      <c r="AB138" s="10">
        <f t="shared" si="34"/>
        <v>1.5270000000000001E-2</v>
      </c>
      <c r="AC138" s="10">
        <f t="shared" si="34"/>
        <v>1.7569999999999999E-2</v>
      </c>
      <c r="AD138" s="10">
        <f t="shared" si="34"/>
        <v>2.1010000000000001E-2</v>
      </c>
      <c r="AE138" s="10">
        <f t="shared" si="34"/>
        <v>2.2880000000000001E-2</v>
      </c>
      <c r="AF138" s="10">
        <f t="shared" si="34"/>
        <v>2.316E-2</v>
      </c>
      <c r="AG138" s="10">
        <f t="shared" si="34"/>
        <v>2.4119999999999999E-2</v>
      </c>
      <c r="AH138" s="10">
        <f t="shared" si="34"/>
        <v>2.1919999999999999E-2</v>
      </c>
      <c r="AI138" s="27">
        <f t="shared" si="34"/>
        <v>2.2089999999999999E-2</v>
      </c>
      <c r="AJ138" s="27">
        <f t="shared" si="34"/>
        <v>2.0209999999999999E-2</v>
      </c>
      <c r="AK138" s="27">
        <f t="shared" si="34"/>
        <v>2.0060000000000001E-2</v>
      </c>
      <c r="AL138" s="27">
        <f t="shared" si="34"/>
        <v>1.9130000000000001E-2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0.20840920726369325</v>
      </c>
      <c r="F139" s="15">
        <f t="shared" si="35"/>
        <v>-0.28898025851220205</v>
      </c>
      <c r="G139" s="15">
        <f t="shared" si="35"/>
        <v>-0.44426462073070022</v>
      </c>
      <c r="H139" s="15">
        <f t="shared" si="35"/>
        <v>-0.53792058795583142</v>
      </c>
      <c r="I139" s="15">
        <f t="shared" si="35"/>
        <v>-0.36537054748742065</v>
      </c>
      <c r="J139" s="15">
        <f t="shared" si="35"/>
        <v>-0.29914550503609466</v>
      </c>
      <c r="K139" s="15">
        <f t="shared" si="35"/>
        <v>-0.26894334247988883</v>
      </c>
      <c r="L139" s="15">
        <f t="shared" si="35"/>
        <v>-0.26790043257031676</v>
      </c>
      <c r="M139" s="15">
        <f t="shared" si="35"/>
        <v>-0.44873584439600656</v>
      </c>
      <c r="N139" s="15">
        <f t="shared" si="35"/>
        <v>-0.56052259123725967</v>
      </c>
      <c r="O139" s="15">
        <f t="shared" si="35"/>
        <v>-0.55265083349819311</v>
      </c>
      <c r="P139" s="15">
        <f t="shared" si="35"/>
        <v>-0.56418137703755344</v>
      </c>
      <c r="Q139" s="15">
        <f t="shared" si="35"/>
        <v>-0.55445011094741758</v>
      </c>
      <c r="R139" s="15">
        <f t="shared" si="35"/>
        <v>-0.52612065614855319</v>
      </c>
      <c r="S139" s="20">
        <f t="shared" si="35"/>
        <v>-0.49534484529258216</v>
      </c>
      <c r="T139" s="15">
        <f t="shared" si="35"/>
        <v>-0.41806227948746455</v>
      </c>
      <c r="U139" s="15">
        <f t="shared" si="35"/>
        <v>-0.15530155575006474</v>
      </c>
      <c r="V139" s="15">
        <f t="shared" si="35"/>
        <v>-0.16071133535642304</v>
      </c>
      <c r="W139" s="15">
        <f t="shared" si="35"/>
        <v>-0.31914059525691407</v>
      </c>
      <c r="X139" s="15">
        <f t="shared" si="35"/>
        <v>-0.14525482219539948</v>
      </c>
      <c r="Y139" s="15">
        <f t="shared" si="35"/>
        <v>-0.12670700640217133</v>
      </c>
      <c r="Z139" s="15">
        <f t="shared" si="35"/>
        <v>-3.8604881384337264E-2</v>
      </c>
      <c r="AA139" s="15">
        <f t="shared" si="35"/>
        <v>7.2682013375032092E-2</v>
      </c>
      <c r="AB139" s="15">
        <f t="shared" si="35"/>
        <v>0.18010477984414558</v>
      </c>
      <c r="AC139" s="15">
        <f t="shared" si="35"/>
        <v>0.3578546811959159</v>
      </c>
      <c r="AD139" s="15">
        <f t="shared" si="35"/>
        <v>0.62370670756552049</v>
      </c>
      <c r="AE139" s="15">
        <f t="shared" si="35"/>
        <v>0.76822510562109048</v>
      </c>
      <c r="AF139" s="15">
        <f t="shared" si="35"/>
        <v>0.78986422404652323</v>
      </c>
      <c r="AG139" s="15">
        <f t="shared" si="35"/>
        <v>0.86405548721943615</v>
      </c>
      <c r="AH139" s="15">
        <f t="shared" si="35"/>
        <v>0.69403384244817734</v>
      </c>
      <c r="AI139" s="21">
        <f t="shared" si="35"/>
        <v>0.70717187863504738</v>
      </c>
      <c r="AJ139" s="21">
        <f t="shared" si="35"/>
        <v>0.56188065492142636</v>
      </c>
      <c r="AK139" s="21">
        <f t="shared" si="35"/>
        <v>0.55028827005065883</v>
      </c>
      <c r="AL139" s="21">
        <f t="shared" si="35"/>
        <v>0.47841548385189953</v>
      </c>
    </row>
    <row r="140" spans="1:38" x14ac:dyDescent="0.4">
      <c r="A140" s="16" t="s">
        <v>27</v>
      </c>
      <c r="D140" s="10"/>
      <c r="E140" s="17">
        <f t="shared" ref="E140:AL141" si="36">(E138-D138)/D138</f>
        <v>0.20840920726369325</v>
      </c>
      <c r="F140" s="17">
        <f t="shared" si="36"/>
        <v>-0.41160681562678408</v>
      </c>
      <c r="G140" s="17">
        <f t="shared" si="36"/>
        <v>-0.21839669584077648</v>
      </c>
      <c r="H140" s="17">
        <f t="shared" si="36"/>
        <v>-0.16852619199496238</v>
      </c>
      <c r="I140" s="17">
        <f t="shared" si="36"/>
        <v>0.37342074970420314</v>
      </c>
      <c r="J140" s="17">
        <f t="shared" si="36"/>
        <v>0.10435229910797955</v>
      </c>
      <c r="K140" s="17">
        <f t="shared" si="36"/>
        <v>4.3093342160502625E-2</v>
      </c>
      <c r="L140" s="17">
        <f t="shared" si="36"/>
        <v>1.4265787731279306E-3</v>
      </c>
      <c r="M140" s="17">
        <f t="shared" si="36"/>
        <v>-0.24700931385683228</v>
      </c>
      <c r="N140" s="17">
        <f t="shared" si="36"/>
        <v>-0.20278254209866747</v>
      </c>
      <c r="O140" s="17">
        <f t="shared" si="36"/>
        <v>1.7911632275315219E-2</v>
      </c>
      <c r="P140" s="17">
        <f t="shared" si="36"/>
        <v>-2.5775265503515148E-2</v>
      </c>
      <c r="Q140" s="17">
        <f t="shared" si="36"/>
        <v>2.2328706432938116E-2</v>
      </c>
      <c r="R140" s="17">
        <f t="shared" si="36"/>
        <v>6.3583126143526042E-2</v>
      </c>
      <c r="S140" s="17">
        <f t="shared" si="36"/>
        <v>6.4944402526265765E-2</v>
      </c>
      <c r="T140" s="17">
        <f t="shared" si="36"/>
        <v>0.15313935681470137</v>
      </c>
      <c r="U140" s="17">
        <f t="shared" si="36"/>
        <v>0.45152722443559101</v>
      </c>
      <c r="V140" s="17">
        <f t="shared" si="36"/>
        <v>-6.4043915827996902E-3</v>
      </c>
      <c r="W140" s="17">
        <f t="shared" si="36"/>
        <v>-0.18876611418047881</v>
      </c>
      <c r="X140" s="17">
        <f t="shared" si="36"/>
        <v>0.25539160045402953</v>
      </c>
      <c r="Y140" s="17">
        <f t="shared" si="36"/>
        <v>2.1699819168173498E-2</v>
      </c>
      <c r="Z140" s="17">
        <f t="shared" si="36"/>
        <v>0.10088495575221243</v>
      </c>
      <c r="AA140" s="17">
        <f t="shared" si="36"/>
        <v>0.11575562700964633</v>
      </c>
      <c r="AB140" s="17">
        <f t="shared" si="36"/>
        <v>0.10014409221902022</v>
      </c>
      <c r="AC140" s="17">
        <f t="shared" si="36"/>
        <v>0.15062213490504245</v>
      </c>
      <c r="AD140" s="17">
        <f t="shared" si="36"/>
        <v>0.19578827546955049</v>
      </c>
      <c r="AE140" s="17">
        <f t="shared" si="36"/>
        <v>8.9005235602094238E-2</v>
      </c>
      <c r="AF140" s="17">
        <f t="shared" si="36"/>
        <v>1.2237762237762193E-2</v>
      </c>
      <c r="AG140" s="17">
        <f t="shared" si="36"/>
        <v>4.1450777202072499E-2</v>
      </c>
      <c r="AH140" s="22">
        <f t="shared" si="36"/>
        <v>-9.1210613598673329E-2</v>
      </c>
      <c r="AI140" s="23">
        <f t="shared" si="36"/>
        <v>7.7554744525547455E-3</v>
      </c>
      <c r="AJ140" s="23">
        <f t="shared" si="36"/>
        <v>-8.5106382978723402E-2</v>
      </c>
      <c r="AK140" s="23">
        <f t="shared" si="36"/>
        <v>-7.4220682830280736E-3</v>
      </c>
      <c r="AL140" s="23">
        <f t="shared" si="36"/>
        <v>-4.6360917248255244E-2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  <c r="AK141" s="23">
        <f t="shared" si="36"/>
        <v>-2.063140058165663E-2</v>
      </c>
    </row>
    <row r="142" spans="1:38" x14ac:dyDescent="0.4">
      <c r="A142" s="2" t="s">
        <v>98</v>
      </c>
      <c r="B142" s="2" t="s">
        <v>99</v>
      </c>
      <c r="D142" s="2">
        <v>1.2939528981500002E-2</v>
      </c>
      <c r="E142" s="2">
        <v>1.5636245958900001E-2</v>
      </c>
      <c r="F142" s="2">
        <v>9.2002605514000003E-3</v>
      </c>
      <c r="G142" s="2">
        <v>7.1909540461E-3</v>
      </c>
      <c r="H142" s="2">
        <v>5.9790899438999998E-3</v>
      </c>
      <c r="I142" s="2">
        <v>8.2118061932999996E-3</v>
      </c>
      <c r="J142" s="2">
        <v>9.0687270494000001E-3</v>
      </c>
      <c r="K142" s="2">
        <v>9.4595288070999997E-3</v>
      </c>
      <c r="L142" s="2">
        <v>9.4730235701000007E-3</v>
      </c>
      <c r="M142" s="2">
        <v>7.1330985178999998E-3</v>
      </c>
      <c r="N142" s="2">
        <v>5.6866306674000005E-3</v>
      </c>
      <c r="O142" s="2">
        <v>5.7884875047999997E-3</v>
      </c>
      <c r="P142" s="2">
        <v>5.6392877024999998E-3</v>
      </c>
      <c r="Q142" s="2">
        <v>5.7652057021000003E-3</v>
      </c>
      <c r="R142" s="2">
        <v>6.1317755035000003E-3</v>
      </c>
      <c r="S142" s="2">
        <v>6.5300000000000002E-3</v>
      </c>
      <c r="T142" s="2">
        <v>7.5300000000000002E-3</v>
      </c>
      <c r="U142" s="2">
        <v>1.093E-2</v>
      </c>
      <c r="V142" s="2">
        <v>1.086E-2</v>
      </c>
      <c r="W142" s="2">
        <v>8.8100000000000001E-3</v>
      </c>
      <c r="X142" s="2">
        <v>1.106E-2</v>
      </c>
      <c r="Y142" s="2">
        <v>1.1299999999999999E-2</v>
      </c>
      <c r="Z142" s="2">
        <v>1.244E-2</v>
      </c>
      <c r="AA142" s="2">
        <v>1.388E-2</v>
      </c>
      <c r="AB142" s="2">
        <v>1.5270000000000001E-2</v>
      </c>
      <c r="AC142" s="2">
        <v>1.7569999999999999E-2</v>
      </c>
      <c r="AD142" s="2">
        <v>2.1010000000000001E-2</v>
      </c>
      <c r="AE142" s="2">
        <v>2.2880000000000001E-2</v>
      </c>
      <c r="AF142" s="2">
        <v>2.316E-2</v>
      </c>
      <c r="AG142" s="2">
        <v>2.4119999999999999E-2</v>
      </c>
      <c r="AH142" s="2">
        <v>2.1919999999999999E-2</v>
      </c>
      <c r="AI142" s="28">
        <v>2.2089999999999999E-2</v>
      </c>
      <c r="AJ142" s="2">
        <v>2.0209999999999999E-2</v>
      </c>
      <c r="AK142" s="2">
        <v>2.0060000000000001E-2</v>
      </c>
      <c r="AL142" s="2">
        <v>1.9130000000000001E-2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5.0828639470000001E-3</v>
      </c>
      <c r="E145" s="10">
        <f t="shared" si="37"/>
        <v>5.1928384366E-3</v>
      </c>
      <c r="F145" s="10">
        <f t="shared" si="37"/>
        <v>3.6329559412000001E-3</v>
      </c>
      <c r="G145" s="10">
        <f t="shared" si="37"/>
        <v>2.5661040695E-3</v>
      </c>
      <c r="H145" s="10">
        <f t="shared" si="37"/>
        <v>1.7334328387000001E-3</v>
      </c>
      <c r="I145" s="10">
        <f t="shared" si="37"/>
        <v>2.2239032629000001E-3</v>
      </c>
      <c r="J145" s="10">
        <f t="shared" si="37"/>
        <v>2.4001619111000002E-3</v>
      </c>
      <c r="K145" s="10">
        <f t="shared" si="37"/>
        <v>2.9320330759000004E-3</v>
      </c>
      <c r="L145" s="10">
        <f t="shared" si="37"/>
        <v>3.2291784866E-3</v>
      </c>
      <c r="M145" s="10">
        <f t="shared" si="37"/>
        <v>3.2287115973999997E-3</v>
      </c>
      <c r="N145" s="10">
        <f t="shared" si="37"/>
        <v>2.8627770631999999E-3</v>
      </c>
      <c r="O145" s="10">
        <f t="shared" si="37"/>
        <v>3.1601959837000001E-3</v>
      </c>
      <c r="P145" s="10">
        <f t="shared" si="37"/>
        <v>3.2165042799000001E-3</v>
      </c>
      <c r="Q145" s="10">
        <f t="shared" si="37"/>
        <v>3.0199100124000001E-3</v>
      </c>
      <c r="R145" s="10">
        <f t="shared" si="37"/>
        <v>3.4026431752000002E-3</v>
      </c>
      <c r="S145" s="10">
        <f t="shared" si="37"/>
        <v>3.0500000000000002E-3</v>
      </c>
      <c r="T145" s="10">
        <f t="shared" si="37"/>
        <v>3.1099999999999999E-3</v>
      </c>
      <c r="U145" s="10">
        <f t="shared" si="37"/>
        <v>3.7399999999999998E-3</v>
      </c>
      <c r="V145" s="10">
        <f t="shared" si="37"/>
        <v>3.8899999999999998E-3</v>
      </c>
      <c r="W145" s="10">
        <f t="shared" si="37"/>
        <v>2.9199999999999999E-3</v>
      </c>
      <c r="X145" s="10">
        <f t="shared" si="37"/>
        <v>3.64E-3</v>
      </c>
      <c r="Y145" s="10">
        <f t="shared" si="37"/>
        <v>3.8500000000000001E-3</v>
      </c>
      <c r="Z145" s="10">
        <f t="shared" si="37"/>
        <v>3.81E-3</v>
      </c>
      <c r="AA145" s="10">
        <f t="shared" si="37"/>
        <v>3.6600000000000001E-3</v>
      </c>
      <c r="AB145" s="10">
        <f t="shared" si="37"/>
        <v>4.4799999999999996E-3</v>
      </c>
      <c r="AC145" s="10">
        <f t="shared" si="37"/>
        <v>4.7299999999999998E-3</v>
      </c>
      <c r="AD145" s="10">
        <f t="shared" si="37"/>
        <v>4.7699999999999999E-3</v>
      </c>
      <c r="AE145" s="10">
        <f t="shared" si="37"/>
        <v>5.1000000000000004E-3</v>
      </c>
      <c r="AF145" s="10">
        <f t="shared" si="37"/>
        <v>5.8799999999999998E-3</v>
      </c>
      <c r="AG145" s="10">
        <f t="shared" si="37"/>
        <v>6.2300000000000003E-3</v>
      </c>
      <c r="AH145" s="10">
        <f t="shared" si="37"/>
        <v>5.4200000000000003E-3</v>
      </c>
      <c r="AI145" s="27">
        <f t="shared" si="37"/>
        <v>5.5700000000000003E-3</v>
      </c>
      <c r="AJ145" s="27">
        <f t="shared" si="37"/>
        <v>5.2900000000000004E-3</v>
      </c>
      <c r="AK145" s="27">
        <f t="shared" si="37"/>
        <v>5.5100000000000001E-3</v>
      </c>
      <c r="AL145" s="27">
        <f t="shared" si="37"/>
        <v>6.3200000000000001E-3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2.163632368419165E-2</v>
      </c>
      <c r="F146" s="15">
        <f t="shared" si="38"/>
        <v>-0.28525414430102197</v>
      </c>
      <c r="G146" s="15">
        <f t="shared" si="38"/>
        <v>-0.49514602471023017</v>
      </c>
      <c r="H146" s="15">
        <f t="shared" si="38"/>
        <v>-0.65896532805622232</v>
      </c>
      <c r="I146" s="15">
        <f t="shared" si="38"/>
        <v>-0.562470432793585</v>
      </c>
      <c r="J146" s="15">
        <f t="shared" si="38"/>
        <v>-0.52779339834255845</v>
      </c>
      <c r="K146" s="15">
        <f t="shared" si="38"/>
        <v>-0.42315334298283935</v>
      </c>
      <c r="L146" s="15">
        <f t="shared" si="38"/>
        <v>-0.36469310997278992</v>
      </c>
      <c r="M146" s="15">
        <f t="shared" si="38"/>
        <v>-0.36478496551031142</v>
      </c>
      <c r="N146" s="15">
        <f t="shared" si="38"/>
        <v>-0.43677873477418894</v>
      </c>
      <c r="O146" s="15">
        <f t="shared" si="38"/>
        <v>-0.37826469158884213</v>
      </c>
      <c r="P146" s="15">
        <f t="shared" si="38"/>
        <v>-0.36718662678381542</v>
      </c>
      <c r="Q146" s="15">
        <f t="shared" si="38"/>
        <v>-0.40586448036201983</v>
      </c>
      <c r="R146" s="15">
        <f t="shared" si="38"/>
        <v>-0.33056575767519747</v>
      </c>
      <c r="S146" s="20">
        <f t="shared" si="38"/>
        <v>-0.39994459190666193</v>
      </c>
      <c r="T146" s="15">
        <f t="shared" si="38"/>
        <v>-0.38814022322285863</v>
      </c>
      <c r="U146" s="15">
        <f t="shared" si="38"/>
        <v>-0.26419435204292324</v>
      </c>
      <c r="V146" s="15">
        <f t="shared" si="38"/>
        <v>-0.23468343033341479</v>
      </c>
      <c r="W146" s="15">
        <f t="shared" si="38"/>
        <v>-0.4255207240549026</v>
      </c>
      <c r="X146" s="15">
        <f t="shared" si="38"/>
        <v>-0.28386829984926215</v>
      </c>
      <c r="Y146" s="15">
        <f t="shared" si="38"/>
        <v>-0.24255300945595032</v>
      </c>
      <c r="Z146" s="15">
        <f t="shared" si="38"/>
        <v>-0.25042258857848593</v>
      </c>
      <c r="AA146" s="15">
        <f t="shared" si="38"/>
        <v>-0.27993351028799435</v>
      </c>
      <c r="AB146" s="15">
        <f t="shared" si="38"/>
        <v>-0.11860713827601502</v>
      </c>
      <c r="AC146" s="15">
        <f t="shared" si="38"/>
        <v>-6.9422268760167591E-2</v>
      </c>
      <c r="AD146" s="15">
        <f t="shared" si="38"/>
        <v>-6.155268963763199E-2</v>
      </c>
      <c r="AE146" s="15">
        <f t="shared" si="38"/>
        <v>3.3713381232866359E-3</v>
      </c>
      <c r="AF146" s="15">
        <f t="shared" si="38"/>
        <v>0.15682813101273035</v>
      </c>
      <c r="AG146" s="15">
        <f t="shared" si="38"/>
        <v>0.22568694833491679</v>
      </c>
      <c r="AH146" s="15">
        <f t="shared" si="38"/>
        <v>6.6327971103571276E-2</v>
      </c>
      <c r="AI146" s="21">
        <f t="shared" si="38"/>
        <v>9.5838892813079696E-2</v>
      </c>
      <c r="AJ146" s="21">
        <f t="shared" si="38"/>
        <v>4.075183895533066E-2</v>
      </c>
      <c r="AK146" s="21">
        <f t="shared" si="38"/>
        <v>8.4034524129276297E-2</v>
      </c>
      <c r="AL146" s="21">
        <f t="shared" si="38"/>
        <v>0.24339350136062179</v>
      </c>
    </row>
    <row r="147" spans="1:38" x14ac:dyDescent="0.4">
      <c r="A147" s="16" t="s">
        <v>27</v>
      </c>
      <c r="D147" s="10"/>
      <c r="E147" s="17">
        <f t="shared" ref="E147:AL147" si="39">(E145-D145)/D145</f>
        <v>2.163632368419165E-2</v>
      </c>
      <c r="F147" s="17">
        <f t="shared" si="39"/>
        <v>-0.30039110872498659</v>
      </c>
      <c r="G147" s="17">
        <f t="shared" si="39"/>
        <v>-0.29365945774382518</v>
      </c>
      <c r="H147" s="17">
        <f t="shared" si="39"/>
        <v>-0.32448848848216982</v>
      </c>
      <c r="I147" s="17">
        <f t="shared" si="39"/>
        <v>0.28294746312053931</v>
      </c>
      <c r="J147" s="17">
        <f t="shared" si="39"/>
        <v>7.9256436707663441E-2</v>
      </c>
      <c r="K147" s="17">
        <f t="shared" si="39"/>
        <v>0.22159803567428596</v>
      </c>
      <c r="L147" s="17">
        <f t="shared" si="39"/>
        <v>0.10134449476112731</v>
      </c>
      <c r="M147" s="17">
        <f t="shared" si="39"/>
        <v>-1.4458451334842712E-4</v>
      </c>
      <c r="N147" s="17">
        <f t="shared" si="39"/>
        <v>-0.11333763427327412</v>
      </c>
      <c r="O147" s="17">
        <f t="shared" si="39"/>
        <v>0.10389175053943833</v>
      </c>
      <c r="P147" s="17">
        <f t="shared" si="39"/>
        <v>1.7817976002258405E-2</v>
      </c>
      <c r="Q147" s="17">
        <f t="shared" si="39"/>
        <v>-6.1120474400895894E-2</v>
      </c>
      <c r="R147" s="17">
        <f t="shared" si="39"/>
        <v>0.12673661176275655</v>
      </c>
      <c r="S147" s="17">
        <f t="shared" si="39"/>
        <v>-0.10363801228710161</v>
      </c>
      <c r="T147" s="17">
        <f t="shared" si="39"/>
        <v>1.9672131147540892E-2</v>
      </c>
      <c r="U147" s="17">
        <f t="shared" si="39"/>
        <v>0.202572347266881</v>
      </c>
      <c r="V147" s="17">
        <f t="shared" si="39"/>
        <v>4.0106951871657748E-2</v>
      </c>
      <c r="W147" s="17">
        <f t="shared" si="39"/>
        <v>-0.24935732647814909</v>
      </c>
      <c r="X147" s="17">
        <f t="shared" si="39"/>
        <v>0.24657534246575349</v>
      </c>
      <c r="Y147" s="17">
        <f t="shared" si="39"/>
        <v>5.7692307692307723E-2</v>
      </c>
      <c r="Z147" s="17">
        <f t="shared" si="39"/>
        <v>-1.0389610389610417E-2</v>
      </c>
      <c r="AA147" s="17">
        <f t="shared" si="39"/>
        <v>-3.9370078740157473E-2</v>
      </c>
      <c r="AB147" s="17">
        <f t="shared" si="39"/>
        <v>0.2240437158469944</v>
      </c>
      <c r="AC147" s="17">
        <f t="shared" si="39"/>
        <v>5.580357142857148E-2</v>
      </c>
      <c r="AD147" s="17">
        <f t="shared" si="39"/>
        <v>8.45665961945034E-3</v>
      </c>
      <c r="AE147" s="17">
        <f t="shared" si="39"/>
        <v>6.9182389937107014E-2</v>
      </c>
      <c r="AF147" s="17">
        <f t="shared" si="39"/>
        <v>0.15294117647058811</v>
      </c>
      <c r="AG147" s="17">
        <f t="shared" si="39"/>
        <v>5.9523809523809611E-2</v>
      </c>
      <c r="AH147" s="22">
        <f t="shared" si="39"/>
        <v>-0.13001605136436595</v>
      </c>
      <c r="AI147" s="23">
        <f t="shared" si="39"/>
        <v>2.7675276752767517E-2</v>
      </c>
      <c r="AJ147" s="23">
        <f t="shared" si="39"/>
        <v>-5.026929982046676E-2</v>
      </c>
      <c r="AK147" s="23">
        <f t="shared" si="39"/>
        <v>4.1587901701323191E-2</v>
      </c>
      <c r="AL147" s="23">
        <f t="shared" si="39"/>
        <v>0.14700544464609799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101</v>
      </c>
      <c r="B149" s="2" t="s">
        <v>102</v>
      </c>
      <c r="D149" s="2">
        <v>5.0828639470000001E-3</v>
      </c>
      <c r="E149" s="2">
        <v>5.1928384366E-3</v>
      </c>
      <c r="F149" s="2">
        <v>3.6329559412000001E-3</v>
      </c>
      <c r="G149" s="2">
        <v>2.5661040695E-3</v>
      </c>
      <c r="H149" s="2">
        <v>1.7334328387000001E-3</v>
      </c>
      <c r="I149" s="2">
        <v>2.2239032629000001E-3</v>
      </c>
      <c r="J149" s="2">
        <v>2.4001619111000002E-3</v>
      </c>
      <c r="K149" s="2">
        <v>2.9320330759000004E-3</v>
      </c>
      <c r="L149" s="2">
        <v>3.2291784866E-3</v>
      </c>
      <c r="M149" s="2">
        <v>3.2287115973999997E-3</v>
      </c>
      <c r="N149" s="2">
        <v>2.8627770631999999E-3</v>
      </c>
      <c r="O149" s="2">
        <v>3.1601959837000001E-3</v>
      </c>
      <c r="P149" s="2">
        <v>3.2165042799000001E-3</v>
      </c>
      <c r="Q149" s="2">
        <v>3.0199100124000001E-3</v>
      </c>
      <c r="R149" s="2">
        <v>3.4026431752000002E-3</v>
      </c>
      <c r="S149" s="2">
        <v>3.0500000000000002E-3</v>
      </c>
      <c r="T149" s="2">
        <v>3.1099999999999999E-3</v>
      </c>
      <c r="U149" s="2">
        <v>3.7399999999999998E-3</v>
      </c>
      <c r="V149" s="2">
        <v>3.8899999999999998E-3</v>
      </c>
      <c r="W149" s="2">
        <v>2.9199999999999999E-3</v>
      </c>
      <c r="X149" s="2">
        <v>3.64E-3</v>
      </c>
      <c r="Y149" s="2">
        <v>3.8500000000000001E-3</v>
      </c>
      <c r="Z149" s="2">
        <v>3.81E-3</v>
      </c>
      <c r="AA149" s="2">
        <v>3.6600000000000001E-3</v>
      </c>
      <c r="AB149" s="2">
        <v>4.4799999999999996E-3</v>
      </c>
      <c r="AC149" s="2">
        <v>4.7299999999999998E-3</v>
      </c>
      <c r="AD149" s="2">
        <v>4.7699999999999999E-3</v>
      </c>
      <c r="AE149" s="2">
        <v>5.1000000000000004E-3</v>
      </c>
      <c r="AF149" s="2">
        <v>5.8799999999999998E-3</v>
      </c>
      <c r="AG149" s="2">
        <v>6.2300000000000003E-3</v>
      </c>
      <c r="AH149" s="2">
        <v>5.4200000000000003E-3</v>
      </c>
      <c r="AI149" s="28">
        <v>5.5700000000000003E-3</v>
      </c>
      <c r="AJ149" s="2">
        <v>5.2900000000000004E-3</v>
      </c>
      <c r="AK149" s="2">
        <v>5.5100000000000001E-3</v>
      </c>
      <c r="AL149" s="2">
        <v>6.3200000000000001E-3</v>
      </c>
    </row>
    <row r="150" spans="1:38" x14ac:dyDescent="0.4">
      <c r="AI150" s="28"/>
    </row>
    <row r="151" spans="1:38" x14ac:dyDescent="0.4">
      <c r="A151" s="9" t="s">
        <v>103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8.6528754890000006E-4</v>
      </c>
      <c r="E152" s="10">
        <f t="shared" si="40"/>
        <v>7.6932008330000002E-4</v>
      </c>
      <c r="F152" s="10">
        <f t="shared" si="40"/>
        <v>5.1789585629999997E-4</v>
      </c>
      <c r="G152" s="10">
        <f t="shared" si="40"/>
        <v>3.818102779E-4</v>
      </c>
      <c r="H152" s="10">
        <f t="shared" si="40"/>
        <v>2.7628094660000005E-4</v>
      </c>
      <c r="I152" s="10">
        <f t="shared" si="40"/>
        <v>4.0095091189999997E-4</v>
      </c>
      <c r="J152" s="10">
        <f t="shared" si="40"/>
        <v>4.8108870820000001E-4</v>
      </c>
      <c r="K152" s="10">
        <f t="shared" si="40"/>
        <v>4.8283799700000004E-4</v>
      </c>
      <c r="L152" s="10">
        <f t="shared" si="40"/>
        <v>5.1002548500000001E-4</v>
      </c>
      <c r="M152" s="10">
        <f t="shared" si="40"/>
        <v>4.4316785800000005E-4</v>
      </c>
      <c r="N152" s="10">
        <f t="shared" si="40"/>
        <v>4.4899084309999999E-4</v>
      </c>
      <c r="O152" s="10">
        <f t="shared" si="40"/>
        <v>4.7513831579999998E-4</v>
      </c>
      <c r="P152" s="10">
        <f t="shared" si="40"/>
        <v>4.5240198669999998E-4</v>
      </c>
      <c r="Q152" s="10">
        <f t="shared" si="40"/>
        <v>5.0506800019999997E-4</v>
      </c>
      <c r="R152" s="10">
        <f t="shared" si="40"/>
        <v>6.0966668490000002E-4</v>
      </c>
      <c r="S152" s="10">
        <f t="shared" si="40"/>
        <v>5.4000000000000001E-4</v>
      </c>
      <c r="T152" s="10">
        <f t="shared" si="40"/>
        <v>5.8E-4</v>
      </c>
      <c r="U152" s="10">
        <f t="shared" si="40"/>
        <v>7.9000000000000001E-4</v>
      </c>
      <c r="V152" s="10">
        <f t="shared" si="40"/>
        <v>7.2999999999999996E-4</v>
      </c>
      <c r="W152" s="10">
        <f t="shared" si="40"/>
        <v>6.0999999999999997E-4</v>
      </c>
      <c r="X152" s="10">
        <f t="shared" si="40"/>
        <v>7.7999999999999999E-4</v>
      </c>
      <c r="Y152" s="10">
        <f t="shared" si="40"/>
        <v>8.0000000000000004E-4</v>
      </c>
      <c r="Z152" s="10">
        <f t="shared" si="40"/>
        <v>8.8999999999999995E-4</v>
      </c>
      <c r="AA152" s="10">
        <f t="shared" si="40"/>
        <v>9.3999999999999997E-4</v>
      </c>
      <c r="AB152" s="10">
        <f t="shared" si="40"/>
        <v>1.16E-3</v>
      </c>
      <c r="AC152" s="10">
        <f t="shared" si="40"/>
        <v>1.2899999999999999E-3</v>
      </c>
      <c r="AD152" s="10">
        <f t="shared" si="40"/>
        <v>1.47E-3</v>
      </c>
      <c r="AE152" s="10">
        <f t="shared" si="40"/>
        <v>1.7099999999999999E-3</v>
      </c>
      <c r="AF152" s="10">
        <f t="shared" si="40"/>
        <v>1.91E-3</v>
      </c>
      <c r="AG152" s="10">
        <f t="shared" si="40"/>
        <v>1.98E-3</v>
      </c>
      <c r="AH152" s="10">
        <f t="shared" si="40"/>
        <v>1.7600000000000001E-3</v>
      </c>
      <c r="AI152" s="27">
        <f t="shared" si="40"/>
        <v>1.8E-3</v>
      </c>
      <c r="AJ152" s="27">
        <f t="shared" si="40"/>
        <v>1.7099999999999999E-3</v>
      </c>
      <c r="AK152" s="27">
        <f t="shared" si="40"/>
        <v>1.6100000000000001E-3</v>
      </c>
      <c r="AL152" s="27">
        <f t="shared" si="40"/>
        <v>1.9499999999999999E-3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-0.1109081781218267</v>
      </c>
      <c r="F153" s="15">
        <f t="shared" si="41"/>
        <v>-0.40147543211689923</v>
      </c>
      <c r="G153" s="15">
        <f t="shared" si="41"/>
        <v>-0.55874751880415052</v>
      </c>
      <c r="H153" s="15">
        <f t="shared" si="41"/>
        <v>-0.68070620344505917</v>
      </c>
      <c r="I153" s="15">
        <f t="shared" si="41"/>
        <v>-0.53662697168159845</v>
      </c>
      <c r="J153" s="15">
        <f t="shared" si="41"/>
        <v>-0.44401290783441205</v>
      </c>
      <c r="K153" s="15">
        <f t="shared" si="41"/>
        <v>-0.44199128068604526</v>
      </c>
      <c r="L153" s="15">
        <f t="shared" si="41"/>
        <v>-0.41057110361940169</v>
      </c>
      <c r="M153" s="15">
        <f t="shared" si="41"/>
        <v>-0.4878374725680743</v>
      </c>
      <c r="N153" s="15">
        <f t="shared" si="41"/>
        <v>-0.48110793496245124</v>
      </c>
      <c r="O153" s="15">
        <f t="shared" si="41"/>
        <v>-0.45088968816895458</v>
      </c>
      <c r="P153" s="15">
        <f t="shared" si="41"/>
        <v>-0.47716572684407899</v>
      </c>
      <c r="Q153" s="15">
        <f t="shared" si="41"/>
        <v>-0.41630039535173075</v>
      </c>
      <c r="R153" s="15">
        <f t="shared" si="41"/>
        <v>-0.29541724519780621</v>
      </c>
      <c r="S153" s="20">
        <f t="shared" si="41"/>
        <v>-0.37593000074197652</v>
      </c>
      <c r="T153" s="15">
        <f t="shared" si="41"/>
        <v>-0.32970259338953034</v>
      </c>
      <c r="U153" s="15">
        <f t="shared" si="41"/>
        <v>-8.7008704789187846E-2</v>
      </c>
      <c r="V153" s="15">
        <f t="shared" si="41"/>
        <v>-0.15634981581785717</v>
      </c>
      <c r="W153" s="15">
        <f t="shared" si="41"/>
        <v>-0.29503203787519572</v>
      </c>
      <c r="X153" s="15">
        <f t="shared" si="41"/>
        <v>-9.8565556627299419E-2</v>
      </c>
      <c r="Y153" s="15">
        <f t="shared" si="41"/>
        <v>-7.5451852951076273E-2</v>
      </c>
      <c r="Z153" s="15">
        <f t="shared" si="41"/>
        <v>2.8559813591927538E-2</v>
      </c>
      <c r="AA153" s="15">
        <f t="shared" si="41"/>
        <v>8.6344072782485293E-2</v>
      </c>
      <c r="AB153" s="15">
        <f t="shared" si="41"/>
        <v>0.34059481322093937</v>
      </c>
      <c r="AC153" s="15">
        <f t="shared" si="41"/>
        <v>0.49083388711638937</v>
      </c>
      <c r="AD153" s="15">
        <f t="shared" si="41"/>
        <v>0.69885722020239727</v>
      </c>
      <c r="AE153" s="15">
        <f t="shared" si="41"/>
        <v>0.97622166431707424</v>
      </c>
      <c r="AF153" s="15">
        <f t="shared" si="41"/>
        <v>1.2073587010793054</v>
      </c>
      <c r="AG153" s="15">
        <f t="shared" si="41"/>
        <v>1.2882566639460862</v>
      </c>
      <c r="AH153" s="15">
        <f t="shared" si="41"/>
        <v>1.0340059235076322</v>
      </c>
      <c r="AI153" s="21">
        <f t="shared" si="41"/>
        <v>1.0802333308600782</v>
      </c>
      <c r="AJ153" s="21">
        <f t="shared" si="41"/>
        <v>0.97622166431707424</v>
      </c>
      <c r="AK153" s="21">
        <f t="shared" si="41"/>
        <v>0.86065314593595899</v>
      </c>
      <c r="AL153" s="21">
        <f t="shared" si="41"/>
        <v>1.2535861084317514</v>
      </c>
    </row>
    <row r="154" spans="1:38" x14ac:dyDescent="0.4">
      <c r="A154" s="16" t="s">
        <v>27</v>
      </c>
      <c r="D154" s="10"/>
      <c r="E154" s="17">
        <f t="shared" ref="E154:AL155" si="42">(E152-D152)/D152</f>
        <v>-0.1109081781218267</v>
      </c>
      <c r="F154" s="17">
        <f t="shared" si="42"/>
        <v>-0.32681354933763762</v>
      </c>
      <c r="G154" s="17">
        <f t="shared" si="42"/>
        <v>-0.26276630087800912</v>
      </c>
      <c r="H154" s="17">
        <f t="shared" si="42"/>
        <v>-0.27639206540070971</v>
      </c>
      <c r="I154" s="17">
        <f t="shared" si="42"/>
        <v>0.45124344198985705</v>
      </c>
      <c r="J154" s="17">
        <f t="shared" si="42"/>
        <v>0.19986934540252893</v>
      </c>
      <c r="K154" s="17">
        <f t="shared" si="42"/>
        <v>3.6361044651100115E-3</v>
      </c>
      <c r="L154" s="17">
        <f t="shared" si="42"/>
        <v>5.6307681186905365E-2</v>
      </c>
      <c r="M154" s="17">
        <f t="shared" si="42"/>
        <v>-0.13108683578821548</v>
      </c>
      <c r="N154" s="17">
        <f t="shared" si="42"/>
        <v>1.3139457194117955E-2</v>
      </c>
      <c r="O154" s="17">
        <f t="shared" si="42"/>
        <v>5.8236093456757593E-2</v>
      </c>
      <c r="P154" s="17">
        <f t="shared" si="42"/>
        <v>-4.7852021914331161E-2</v>
      </c>
      <c r="Q154" s="17">
        <f t="shared" si="42"/>
        <v>0.11641419588841073</v>
      </c>
      <c r="R154" s="17">
        <f t="shared" si="42"/>
        <v>0.2070982217415881</v>
      </c>
      <c r="S154" s="17">
        <f t="shared" si="42"/>
        <v>-0.11427011943653609</v>
      </c>
      <c r="T154" s="17">
        <f t="shared" si="42"/>
        <v>7.407407407407407E-2</v>
      </c>
      <c r="U154" s="17">
        <f t="shared" si="42"/>
        <v>0.36206896551724138</v>
      </c>
      <c r="V154" s="17">
        <f t="shared" si="42"/>
        <v>-7.5949367088607653E-2</v>
      </c>
      <c r="W154" s="17">
        <f t="shared" si="42"/>
        <v>-0.16438356164383561</v>
      </c>
      <c r="X154" s="17">
        <f t="shared" si="42"/>
        <v>0.27868852459016397</v>
      </c>
      <c r="Y154" s="17">
        <f t="shared" si="42"/>
        <v>2.564102564102571E-2</v>
      </c>
      <c r="Z154" s="17">
        <f t="shared" si="42"/>
        <v>0.11249999999999988</v>
      </c>
      <c r="AA154" s="17">
        <f t="shared" si="42"/>
        <v>5.6179775280898903E-2</v>
      </c>
      <c r="AB154" s="17">
        <f t="shared" si="42"/>
        <v>0.23404255319148939</v>
      </c>
      <c r="AC154" s="17">
        <f t="shared" si="42"/>
        <v>0.1120689655172413</v>
      </c>
      <c r="AD154" s="17">
        <f t="shared" si="42"/>
        <v>0.13953488372093026</v>
      </c>
      <c r="AE154" s="17">
        <f t="shared" si="42"/>
        <v>0.16326530612244897</v>
      </c>
      <c r="AF154" s="17">
        <f t="shared" si="42"/>
        <v>0.11695906432748544</v>
      </c>
      <c r="AG154" s="17">
        <f t="shared" si="42"/>
        <v>3.6649214659685847E-2</v>
      </c>
      <c r="AH154" s="22">
        <f t="shared" si="42"/>
        <v>-0.11111111111111108</v>
      </c>
      <c r="AI154" s="23">
        <f t="shared" si="42"/>
        <v>2.2727272727272662E-2</v>
      </c>
      <c r="AJ154" s="23">
        <f t="shared" si="42"/>
        <v>-5.000000000000001E-2</v>
      </c>
      <c r="AK154" s="23">
        <f t="shared" si="42"/>
        <v>-5.847953216374259E-2</v>
      </c>
      <c r="AL154" s="23">
        <f t="shared" si="42"/>
        <v>0.21118012422360236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  <c r="AJ155" s="23">
        <f t="shared" si="42"/>
        <v>-9.6286296276555577E-2</v>
      </c>
    </row>
    <row r="156" spans="1:38" x14ac:dyDescent="0.4">
      <c r="A156" s="2" t="s">
        <v>104</v>
      </c>
      <c r="B156" s="2" t="s">
        <v>105</v>
      </c>
      <c r="D156" s="2">
        <v>8.6528754890000006E-4</v>
      </c>
      <c r="E156" s="2">
        <v>7.6932008330000002E-4</v>
      </c>
      <c r="F156" s="2">
        <v>5.1789585629999997E-4</v>
      </c>
      <c r="G156" s="2">
        <v>3.818102779E-4</v>
      </c>
      <c r="H156" s="2">
        <v>2.7628094660000005E-4</v>
      </c>
      <c r="I156" s="2">
        <v>4.0095091189999997E-4</v>
      </c>
      <c r="J156" s="2">
        <v>4.8108870820000001E-4</v>
      </c>
      <c r="K156" s="2">
        <v>4.8283799700000004E-4</v>
      </c>
      <c r="L156" s="2">
        <v>5.1002548500000001E-4</v>
      </c>
      <c r="M156" s="2">
        <v>4.4316785800000005E-4</v>
      </c>
      <c r="N156" s="2">
        <v>4.4899084309999999E-4</v>
      </c>
      <c r="O156" s="2">
        <v>4.7513831579999998E-4</v>
      </c>
      <c r="P156" s="2">
        <v>4.5240198669999998E-4</v>
      </c>
      <c r="Q156" s="2">
        <v>5.0506800019999997E-4</v>
      </c>
      <c r="R156" s="2">
        <v>6.0966668490000002E-4</v>
      </c>
      <c r="S156" s="2">
        <v>5.4000000000000001E-4</v>
      </c>
      <c r="T156" s="2">
        <v>5.8E-4</v>
      </c>
      <c r="U156" s="2">
        <v>7.9000000000000001E-4</v>
      </c>
      <c r="V156" s="2">
        <v>7.2999999999999996E-4</v>
      </c>
      <c r="W156" s="2">
        <v>6.0999999999999997E-4</v>
      </c>
      <c r="X156" s="2">
        <v>7.7999999999999999E-4</v>
      </c>
      <c r="Y156" s="2">
        <v>8.0000000000000004E-4</v>
      </c>
      <c r="Z156" s="2">
        <v>8.8999999999999995E-4</v>
      </c>
      <c r="AA156" s="2">
        <v>9.3999999999999997E-4</v>
      </c>
      <c r="AB156" s="2">
        <v>1.16E-3</v>
      </c>
      <c r="AC156" s="2">
        <v>1.2899999999999999E-3</v>
      </c>
      <c r="AD156" s="2">
        <v>1.47E-3</v>
      </c>
      <c r="AE156" s="2">
        <v>1.7099999999999999E-3</v>
      </c>
      <c r="AF156" s="2">
        <v>1.91E-3</v>
      </c>
      <c r="AG156" s="2">
        <v>1.98E-3</v>
      </c>
      <c r="AH156" s="2">
        <v>1.7600000000000001E-3</v>
      </c>
      <c r="AI156" s="28">
        <v>1.8E-3</v>
      </c>
      <c r="AJ156" s="2">
        <v>1.7099999999999999E-3</v>
      </c>
      <c r="AK156" s="2">
        <v>1.6100000000000001E-3</v>
      </c>
      <c r="AL156" s="2">
        <v>1.9499999999999999E-3</v>
      </c>
    </row>
    <row r="158" spans="1:38" x14ac:dyDescent="0.4">
      <c r="A158" s="9" t="s">
        <v>106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2.2333341259999999E-4</v>
      </c>
      <c r="E159" s="10">
        <f t="shared" si="43"/>
        <v>1.9348650270000002E-4</v>
      </c>
      <c r="F159" s="10">
        <f t="shared" si="43"/>
        <v>1.325970393E-4</v>
      </c>
      <c r="G159" s="10">
        <f t="shared" si="43"/>
        <v>1.3544584890000001E-4</v>
      </c>
      <c r="H159" s="10">
        <f t="shared" si="43"/>
        <v>1.0415037180000001E-4</v>
      </c>
      <c r="I159" s="10">
        <f t="shared" si="43"/>
        <v>1.6046401800000001E-4</v>
      </c>
      <c r="J159" s="10">
        <f t="shared" si="43"/>
        <v>1.6148278270000001E-4</v>
      </c>
      <c r="K159" s="10">
        <f t="shared" si="43"/>
        <v>1.4883283820000002E-4</v>
      </c>
      <c r="L159" s="10">
        <f t="shared" si="43"/>
        <v>1.3434418330000002E-4</v>
      </c>
      <c r="M159" s="10">
        <f t="shared" si="43"/>
        <v>1.0713092890000001E-4</v>
      </c>
      <c r="N159" s="10">
        <f t="shared" si="43"/>
        <v>9.4704041700000014E-5</v>
      </c>
      <c r="O159" s="10">
        <f t="shared" si="43"/>
        <v>8.9150814400000005E-5</v>
      </c>
      <c r="P159" s="10">
        <f t="shared" si="43"/>
        <v>8.3512935199999997E-5</v>
      </c>
      <c r="Q159" s="10">
        <f t="shared" si="43"/>
        <v>5.08657102E-5</v>
      </c>
      <c r="R159" s="10">
        <f t="shared" si="43"/>
        <v>4.8703102400000003E-5</v>
      </c>
      <c r="S159" s="10">
        <f t="shared" si="43"/>
        <v>4.3999999999999999E-5</v>
      </c>
      <c r="T159" s="10">
        <f t="shared" si="43"/>
        <v>3.0000000000000001E-5</v>
      </c>
      <c r="U159" s="10">
        <f t="shared" si="43"/>
        <v>4.5000000000000003E-5</v>
      </c>
      <c r="V159" s="10">
        <f t="shared" si="43"/>
        <v>4.3999999999999999E-5</v>
      </c>
      <c r="W159" s="10">
        <f t="shared" si="43"/>
        <v>3.6000000000000001E-5</v>
      </c>
      <c r="X159" s="10">
        <f t="shared" si="43"/>
        <v>2.6999999999999999E-5</v>
      </c>
      <c r="Y159" s="10">
        <f t="shared" si="43"/>
        <v>2.4000000000000001E-5</v>
      </c>
      <c r="Z159" s="10">
        <f t="shared" si="43"/>
        <v>2.1999999999999999E-5</v>
      </c>
      <c r="AA159" s="10">
        <f t="shared" si="43"/>
        <v>2.0000000000000002E-5</v>
      </c>
      <c r="AB159" s="10">
        <f t="shared" si="43"/>
        <v>3.0000000000000001E-5</v>
      </c>
      <c r="AC159" s="10">
        <f t="shared" si="43"/>
        <v>3.3000000000000003E-5</v>
      </c>
      <c r="AD159" s="10">
        <f t="shared" si="43"/>
        <v>5.5999999999999999E-5</v>
      </c>
      <c r="AE159" s="10">
        <f t="shared" si="43"/>
        <v>6.4999999999999994E-5</v>
      </c>
      <c r="AF159" s="10">
        <f t="shared" si="43"/>
        <v>6.9999999999999994E-5</v>
      </c>
      <c r="AG159" s="10">
        <f t="shared" si="43"/>
        <v>8.0000000000000007E-5</v>
      </c>
      <c r="AH159" s="10">
        <f t="shared" si="43"/>
        <v>8.5000000000000006E-5</v>
      </c>
      <c r="AI159" s="27">
        <f t="shared" si="43"/>
        <v>8.2999999999999998E-5</v>
      </c>
      <c r="AJ159" s="27">
        <f t="shared" si="43"/>
        <v>7.7999999999999999E-5</v>
      </c>
      <c r="AK159" s="27">
        <f t="shared" si="43"/>
        <v>1.1E-4</v>
      </c>
      <c r="AL159" s="27">
        <f t="shared" si="43"/>
        <v>1.8000000000000001E-4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-0.13364283271602137</v>
      </c>
      <c r="F160" s="15">
        <f t="shared" si="44"/>
        <v>-0.40628212430762811</v>
      </c>
      <c r="G160" s="15">
        <f t="shared" si="44"/>
        <v>-0.39352626495440918</v>
      </c>
      <c r="H160" s="15">
        <f t="shared" si="44"/>
        <v>-0.53365521715938702</v>
      </c>
      <c r="I160" s="15">
        <f t="shared" si="44"/>
        <v>-0.2815046520271548</v>
      </c>
      <c r="J160" s="15">
        <f t="shared" si="44"/>
        <v>-0.27694302066111887</v>
      </c>
      <c r="K160" s="15">
        <f t="shared" si="44"/>
        <v>-0.33358454309491875</v>
      </c>
      <c r="L160" s="15">
        <f t="shared" si="44"/>
        <v>-0.39845909424839898</v>
      </c>
      <c r="M160" s="15">
        <f t="shared" si="44"/>
        <v>-0.52030944383643918</v>
      </c>
      <c r="N160" s="15">
        <f t="shared" si="44"/>
        <v>-0.5759522025948749</v>
      </c>
      <c r="O160" s="15">
        <f t="shared" si="44"/>
        <v>-0.60081739063526052</v>
      </c>
      <c r="P160" s="15">
        <f t="shared" si="44"/>
        <v>-0.6260616168993246</v>
      </c>
      <c r="Q160" s="15">
        <f t="shared" si="44"/>
        <v>-0.77224316949339444</v>
      </c>
      <c r="R160" s="15">
        <f t="shared" si="44"/>
        <v>-0.78192648456400293</v>
      </c>
      <c r="S160" s="20">
        <f t="shared" si="44"/>
        <v>-0.80298514455243686</v>
      </c>
      <c r="T160" s="15">
        <f t="shared" si="44"/>
        <v>-0.86567168946757056</v>
      </c>
      <c r="U160" s="15">
        <f t="shared" si="44"/>
        <v>-0.79850753420135567</v>
      </c>
      <c r="V160" s="15">
        <f t="shared" si="44"/>
        <v>-0.80298514455243686</v>
      </c>
      <c r="W160" s="15">
        <f t="shared" si="44"/>
        <v>-0.83880602736108456</v>
      </c>
      <c r="X160" s="15">
        <f t="shared" si="44"/>
        <v>-0.87910452052081345</v>
      </c>
      <c r="Y160" s="15">
        <f t="shared" si="44"/>
        <v>-0.89253735157405645</v>
      </c>
      <c r="Z160" s="15">
        <f t="shared" si="44"/>
        <v>-0.90149257227621837</v>
      </c>
      <c r="AA160" s="15">
        <f t="shared" si="44"/>
        <v>-0.9104477929783803</v>
      </c>
      <c r="AB160" s="15">
        <f t="shared" si="44"/>
        <v>-0.86567168946757056</v>
      </c>
      <c r="AC160" s="15">
        <f t="shared" si="44"/>
        <v>-0.85223885841432756</v>
      </c>
      <c r="AD160" s="15">
        <f t="shared" si="44"/>
        <v>-0.74925382033946497</v>
      </c>
      <c r="AE160" s="15">
        <f t="shared" si="44"/>
        <v>-0.70895532717973608</v>
      </c>
      <c r="AF160" s="15">
        <f t="shared" si="44"/>
        <v>-0.68656727542433127</v>
      </c>
      <c r="AG160" s="15">
        <f t="shared" si="44"/>
        <v>-0.64179117191352142</v>
      </c>
      <c r="AH160" s="15">
        <f t="shared" si="44"/>
        <v>-0.61940312015811638</v>
      </c>
      <c r="AI160" s="21">
        <f t="shared" si="44"/>
        <v>-0.62835834086027831</v>
      </c>
      <c r="AJ160" s="21">
        <f t="shared" si="44"/>
        <v>-0.65074639261568334</v>
      </c>
      <c r="AK160" s="21">
        <f t="shared" si="44"/>
        <v>-0.50746286138109187</v>
      </c>
      <c r="AL160" s="21">
        <f t="shared" si="44"/>
        <v>-0.19403013680542303</v>
      </c>
    </row>
    <row r="161" spans="1:38" x14ac:dyDescent="0.4">
      <c r="A161" s="16" t="s">
        <v>27</v>
      </c>
      <c r="D161" s="10"/>
      <c r="E161" s="17">
        <f t="shared" ref="E161:AL161" si="45">(E159-D159)/D159</f>
        <v>-0.13364283271602137</v>
      </c>
      <c r="F161" s="17">
        <f t="shared" si="45"/>
        <v>-0.31469618061373961</v>
      </c>
      <c r="G161" s="17">
        <f t="shared" si="45"/>
        <v>2.1484715006000941E-2</v>
      </c>
      <c r="H161" s="17">
        <f t="shared" si="45"/>
        <v>-0.23105526935052492</v>
      </c>
      <c r="I161" s="17">
        <f t="shared" si="45"/>
        <v>0.54069558491964986</v>
      </c>
      <c r="J161" s="17">
        <f t="shared" si="45"/>
        <v>6.3488669466073107E-3</v>
      </c>
      <c r="K161" s="17">
        <f t="shared" si="45"/>
        <v>-7.8336181037335972E-2</v>
      </c>
      <c r="L161" s="17">
        <f t="shared" si="45"/>
        <v>-9.7348509073853062E-2</v>
      </c>
      <c r="M161" s="17">
        <f t="shared" si="45"/>
        <v>-0.20256369670453758</v>
      </c>
      <c r="N161" s="17">
        <f t="shared" si="45"/>
        <v>-0.11599719453193311</v>
      </c>
      <c r="O161" s="17">
        <f t="shared" si="45"/>
        <v>-5.8637701203833707E-2</v>
      </c>
      <c r="P161" s="17">
        <f t="shared" si="45"/>
        <v>-6.3239794700069588E-2</v>
      </c>
      <c r="Q161" s="17">
        <f t="shared" si="45"/>
        <v>-0.39092417146894864</v>
      </c>
      <c r="R161" s="17">
        <f t="shared" si="45"/>
        <v>-4.2516024872095409E-2</v>
      </c>
      <c r="S161" s="17">
        <f t="shared" si="45"/>
        <v>-9.6566792837410792E-2</v>
      </c>
      <c r="T161" s="17">
        <f t="shared" si="45"/>
        <v>-0.31818181818181812</v>
      </c>
      <c r="U161" s="17">
        <f t="shared" si="45"/>
        <v>0.50000000000000011</v>
      </c>
      <c r="V161" s="17">
        <f t="shared" si="45"/>
        <v>-2.222222222222231E-2</v>
      </c>
      <c r="W161" s="17">
        <f t="shared" si="45"/>
        <v>-0.18181818181818177</v>
      </c>
      <c r="X161" s="17">
        <f t="shared" si="45"/>
        <v>-0.25000000000000006</v>
      </c>
      <c r="Y161" s="17">
        <f t="shared" si="45"/>
        <v>-0.11111111111111105</v>
      </c>
      <c r="Z161" s="17">
        <f t="shared" si="45"/>
        <v>-8.3333333333333384E-2</v>
      </c>
      <c r="AA161" s="17">
        <f t="shared" si="45"/>
        <v>-9.0909090909090814E-2</v>
      </c>
      <c r="AB161" s="17">
        <f t="shared" si="45"/>
        <v>0.49999999999999989</v>
      </c>
      <c r="AC161" s="17">
        <f t="shared" si="45"/>
        <v>0.10000000000000006</v>
      </c>
      <c r="AD161" s="17">
        <f t="shared" si="45"/>
        <v>0.69696969696969679</v>
      </c>
      <c r="AE161" s="17">
        <f t="shared" si="45"/>
        <v>0.16071428571428564</v>
      </c>
      <c r="AF161" s="17">
        <f t="shared" si="45"/>
        <v>7.6923076923076927E-2</v>
      </c>
      <c r="AG161" s="17">
        <f t="shared" si="45"/>
        <v>0.14285714285714304</v>
      </c>
      <c r="AH161" s="22">
        <f t="shared" si="45"/>
        <v>6.2499999999999986E-2</v>
      </c>
      <c r="AI161" s="23">
        <f t="shared" si="45"/>
        <v>-2.3529411764705976E-2</v>
      </c>
      <c r="AJ161" s="23">
        <f t="shared" si="45"/>
        <v>-6.0240963855421679E-2</v>
      </c>
      <c r="AK161" s="23">
        <f t="shared" si="45"/>
        <v>0.41025641025641035</v>
      </c>
      <c r="AL161" s="23">
        <f t="shared" si="45"/>
        <v>0.63636363636363635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107</v>
      </c>
      <c r="B163" s="2" t="s">
        <v>108</v>
      </c>
      <c r="D163" s="2">
        <v>2.2333341259999999E-4</v>
      </c>
      <c r="E163" s="2">
        <v>1.9348650270000002E-4</v>
      </c>
      <c r="F163" s="2">
        <v>1.325970393E-4</v>
      </c>
      <c r="G163" s="2">
        <v>1.3544584890000001E-4</v>
      </c>
      <c r="H163" s="2">
        <v>1.0415037180000001E-4</v>
      </c>
      <c r="I163" s="2">
        <v>1.6046401800000001E-4</v>
      </c>
      <c r="J163" s="2">
        <v>1.6148278270000001E-4</v>
      </c>
      <c r="K163" s="2">
        <v>1.4883283820000002E-4</v>
      </c>
      <c r="L163" s="2">
        <v>1.3434418330000002E-4</v>
      </c>
      <c r="M163" s="2">
        <v>1.0713092890000001E-4</v>
      </c>
      <c r="N163" s="2">
        <v>9.4704041700000014E-5</v>
      </c>
      <c r="O163" s="2">
        <v>8.9150814400000005E-5</v>
      </c>
      <c r="P163" s="2">
        <v>8.3512935199999997E-5</v>
      </c>
      <c r="Q163" s="2">
        <v>5.08657102E-5</v>
      </c>
      <c r="R163" s="2">
        <v>4.8703102400000003E-5</v>
      </c>
      <c r="S163" s="2">
        <v>4.3999999999999999E-5</v>
      </c>
      <c r="T163" s="2">
        <v>3.0000000000000001E-5</v>
      </c>
      <c r="U163" s="2">
        <v>4.5000000000000003E-5</v>
      </c>
      <c r="V163" s="2">
        <v>4.3999999999999999E-5</v>
      </c>
      <c r="W163" s="2">
        <v>3.6000000000000001E-5</v>
      </c>
      <c r="X163" s="2">
        <v>2.6999999999999999E-5</v>
      </c>
      <c r="Y163" s="2">
        <v>2.4000000000000001E-5</v>
      </c>
      <c r="Z163" s="2">
        <v>2.1999999999999999E-5</v>
      </c>
      <c r="AA163" s="2">
        <v>2.0000000000000002E-5</v>
      </c>
      <c r="AB163" s="2">
        <v>3.0000000000000001E-5</v>
      </c>
      <c r="AC163" s="2">
        <v>3.3000000000000003E-5</v>
      </c>
      <c r="AD163" s="2">
        <v>5.5999999999999999E-5</v>
      </c>
      <c r="AE163" s="2">
        <v>6.4999999999999994E-5</v>
      </c>
      <c r="AF163" s="2">
        <v>6.9999999999999994E-5</v>
      </c>
      <c r="AG163" s="2">
        <v>8.0000000000000007E-5</v>
      </c>
      <c r="AH163" s="2">
        <v>8.5000000000000006E-5</v>
      </c>
      <c r="AI163" s="28">
        <v>8.2999999999999998E-5</v>
      </c>
      <c r="AJ163" s="2">
        <v>7.7999999999999999E-5</v>
      </c>
      <c r="AK163" s="2">
        <v>1.1E-4</v>
      </c>
      <c r="AL163" s="2">
        <v>1.8000000000000001E-4</v>
      </c>
    </row>
    <row r="165" spans="1:38" hidden="1" x14ac:dyDescent="0.4">
      <c r="A165" s="9" t="s">
        <v>109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110</v>
      </c>
      <c r="B170" s="2" t="s">
        <v>111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1" spans="1:38" hidden="1" x14ac:dyDescent="0.4"/>
    <row r="172" spans="1:38" hidden="1" x14ac:dyDescent="0.4">
      <c r="A172" s="9" t="s">
        <v>112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113</v>
      </c>
      <c r="B177" s="2" t="s">
        <v>114</v>
      </c>
      <c r="AI177" s="28"/>
    </row>
    <row r="178" spans="1:35" hidden="1" x14ac:dyDescent="0.4"/>
    <row r="179" spans="1:35" hidden="1" x14ac:dyDescent="0.4">
      <c r="A179" s="9" t="s">
        <v>115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116</v>
      </c>
      <c r="B184" s="2" t="s">
        <v>117</v>
      </c>
      <c r="AI184" s="28"/>
    </row>
    <row r="185" spans="1:35" hidden="1" x14ac:dyDescent="0.4"/>
    <row r="187" spans="1:35" x14ac:dyDescent="0.4">
      <c r="A187" s="9" t="s">
        <v>118</v>
      </c>
    </row>
    <row r="188" spans="1:35" x14ac:dyDescent="0.4">
      <c r="A188" s="2" t="s">
        <v>67</v>
      </c>
    </row>
    <row r="189" spans="1:35" x14ac:dyDescent="0.4">
      <c r="A189" s="6" t="s">
        <v>119</v>
      </c>
      <c r="B189" s="6"/>
      <c r="C189" s="6"/>
    </row>
    <row r="190" spans="1:35" x14ac:dyDescent="0.4">
      <c r="A190" s="4" t="s">
        <v>120</v>
      </c>
      <c r="B190" s="4"/>
      <c r="C190" s="4"/>
    </row>
    <row r="191" spans="1:35" x14ac:dyDescent="0.4">
      <c r="A191" s="6" t="s">
        <v>121</v>
      </c>
      <c r="B191" s="6"/>
      <c r="C191" s="6"/>
    </row>
    <row r="192" spans="1:35" x14ac:dyDescent="0.4">
      <c r="A192" s="6" t="s">
        <v>122</v>
      </c>
      <c r="B192" s="6"/>
      <c r="C192" s="6"/>
    </row>
    <row r="193" spans="1:38" x14ac:dyDescent="0.4">
      <c r="A193" s="33" t="s">
        <v>123</v>
      </c>
      <c r="B193" s="6"/>
      <c r="C193" s="6"/>
    </row>
    <row r="194" spans="1:38" x14ac:dyDescent="0.4">
      <c r="A194" s="6" t="s">
        <v>124</v>
      </c>
      <c r="B194" s="6"/>
      <c r="C194" s="6"/>
    </row>
    <row r="195" spans="1:38" x14ac:dyDescent="0.4">
      <c r="A195" s="2" t="s">
        <v>36</v>
      </c>
      <c r="D195" s="10">
        <f>D215</f>
        <v>4.6754666666666724E-7</v>
      </c>
      <c r="E195" s="10">
        <f t="shared" ref="E195:AL195" si="52">E215</f>
        <v>4.675466666666666E-7</v>
      </c>
      <c r="F195" s="10">
        <f t="shared" si="52"/>
        <v>4.20792E-7</v>
      </c>
      <c r="G195" s="10">
        <f t="shared" si="52"/>
        <v>5.1430133333333336E-7</v>
      </c>
      <c r="H195" s="10">
        <f t="shared" si="52"/>
        <v>4.20792E-7</v>
      </c>
      <c r="I195" s="10">
        <f t="shared" si="52"/>
        <v>4.20792E-7</v>
      </c>
      <c r="J195" s="10">
        <f t="shared" si="52"/>
        <v>4.675466666666666E-7</v>
      </c>
      <c r="K195" s="10">
        <f t="shared" si="52"/>
        <v>5.6105599999999997E-7</v>
      </c>
      <c r="L195" s="10">
        <f t="shared" si="52"/>
        <v>6.0781066666666657E-7</v>
      </c>
      <c r="M195" s="10">
        <f t="shared" si="52"/>
        <v>6.5456533333333338E-7</v>
      </c>
      <c r="N195" s="10">
        <f t="shared" si="52"/>
        <v>6.87792E-7</v>
      </c>
      <c r="O195" s="10">
        <f t="shared" si="52"/>
        <v>1.0615919999999999E-6</v>
      </c>
      <c r="P195" s="10">
        <f t="shared" si="52"/>
        <v>1.082952E-6</v>
      </c>
      <c r="Q195" s="10">
        <f t="shared" si="52"/>
        <v>9.9751199999999989E-7</v>
      </c>
      <c r="R195" s="10">
        <f t="shared" si="52"/>
        <v>1.074408E-6</v>
      </c>
      <c r="S195" s="10">
        <f t="shared" si="52"/>
        <v>9.3770399999999983E-7</v>
      </c>
      <c r="T195" s="10">
        <f t="shared" si="52"/>
        <v>9.8683199999999985E-7</v>
      </c>
      <c r="U195" s="10">
        <f t="shared" si="52"/>
        <v>1.029552E-6</v>
      </c>
      <c r="V195" s="10">
        <f t="shared" si="52"/>
        <v>1.1149919999999999E-6</v>
      </c>
      <c r="W195" s="10">
        <f t="shared" si="52"/>
        <v>8.5226399999999993E-7</v>
      </c>
      <c r="X195" s="10">
        <f t="shared" si="52"/>
        <v>8.2663199999999999E-7</v>
      </c>
      <c r="Y195" s="10">
        <f t="shared" si="52"/>
        <v>8.6935199999999994E-7</v>
      </c>
      <c r="Z195" s="10">
        <f t="shared" si="52"/>
        <v>8.5653600000000012E-7</v>
      </c>
      <c r="AA195" s="10">
        <f t="shared" si="52"/>
        <v>7.6468799999999995E-7</v>
      </c>
      <c r="AB195" s="10">
        <f t="shared" si="52"/>
        <v>8.928479999999999E-7</v>
      </c>
      <c r="AC195" s="10">
        <f t="shared" si="52"/>
        <v>8.9498399999999988E-7</v>
      </c>
      <c r="AD195" s="10">
        <f t="shared" si="52"/>
        <v>7.6682399999999983E-7</v>
      </c>
      <c r="AE195" s="10">
        <f t="shared" si="52"/>
        <v>8.8857599999999992E-7</v>
      </c>
      <c r="AF195" s="10">
        <f t="shared" si="52"/>
        <v>1.02528E-6</v>
      </c>
      <c r="AG195" s="10">
        <f t="shared" si="52"/>
        <v>9.2915999999999999E-7</v>
      </c>
      <c r="AH195" s="10">
        <f t="shared" si="52"/>
        <v>9.09936E-7</v>
      </c>
      <c r="AI195" s="10">
        <f t="shared" si="52"/>
        <v>8.41584E-7</v>
      </c>
      <c r="AJ195" s="10">
        <f t="shared" si="52"/>
        <v>8.2876799999999997E-7</v>
      </c>
      <c r="AK195" s="10">
        <f t="shared" si="52"/>
        <v>1.0359599999999999E-6</v>
      </c>
      <c r="AL195" s="10">
        <f t="shared" si="52"/>
        <v>4.6991999999999996E-7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-1.3587407540938326E-15</v>
      </c>
      <c r="F196" s="15">
        <f t="shared" si="53"/>
        <v>-0.1000000000000011</v>
      </c>
      <c r="G196" s="15">
        <f t="shared" si="53"/>
        <v>9.9999999999998715E-2</v>
      </c>
      <c r="H196" s="15">
        <f t="shared" si="53"/>
        <v>-0.1000000000000011</v>
      </c>
      <c r="I196" s="15">
        <f t="shared" si="53"/>
        <v>-0.1000000000000011</v>
      </c>
      <c r="J196" s="15">
        <f t="shared" si="53"/>
        <v>-1.3587407540938326E-15</v>
      </c>
      <c r="K196" s="15">
        <f t="shared" si="53"/>
        <v>0.19999999999999846</v>
      </c>
      <c r="L196" s="15">
        <f t="shared" si="53"/>
        <v>0.29999999999999821</v>
      </c>
      <c r="M196" s="15">
        <f t="shared" si="53"/>
        <v>0.39999999999999841</v>
      </c>
      <c r="N196" s="15">
        <f t="shared" si="53"/>
        <v>0.47106598984771392</v>
      </c>
      <c r="O196" s="15">
        <f t="shared" si="53"/>
        <v>1.2705583756345147</v>
      </c>
      <c r="P196" s="15">
        <f t="shared" si="53"/>
        <v>1.316243654822332</v>
      </c>
      <c r="Q196" s="15">
        <f t="shared" si="53"/>
        <v>1.133502538071063</v>
      </c>
      <c r="R196" s="15">
        <f t="shared" si="53"/>
        <v>1.2979695431472054</v>
      </c>
      <c r="S196" s="20">
        <f t="shared" si="53"/>
        <v>1.0055837563451748</v>
      </c>
      <c r="T196" s="15">
        <f t="shared" si="53"/>
        <v>1.1106598984771543</v>
      </c>
      <c r="U196" s="15">
        <f t="shared" si="53"/>
        <v>1.2020304568527891</v>
      </c>
      <c r="V196" s="15">
        <f t="shared" si="53"/>
        <v>1.3847715736040578</v>
      </c>
      <c r="W196" s="15">
        <f t="shared" si="53"/>
        <v>0.82284263959390624</v>
      </c>
      <c r="X196" s="15">
        <f t="shared" si="53"/>
        <v>0.76802030456852577</v>
      </c>
      <c r="Y196" s="15">
        <f t="shared" si="53"/>
        <v>0.85939086294416001</v>
      </c>
      <c r="Z196" s="15">
        <f t="shared" si="53"/>
        <v>0.8319796954314701</v>
      </c>
      <c r="AA196" s="15">
        <f t="shared" si="53"/>
        <v>0.63553299492385573</v>
      </c>
      <c r="AB196" s="15">
        <f t="shared" si="53"/>
        <v>0.90964467005075889</v>
      </c>
      <c r="AC196" s="15">
        <f t="shared" si="53"/>
        <v>0.91421319796954059</v>
      </c>
      <c r="AD196" s="15">
        <f t="shared" si="53"/>
        <v>0.64010152284263722</v>
      </c>
      <c r="AE196" s="15">
        <f t="shared" si="53"/>
        <v>0.90050761421319547</v>
      </c>
      <c r="AF196" s="15">
        <f t="shared" si="53"/>
        <v>1.1928934010152257</v>
      </c>
      <c r="AG196" s="15">
        <f t="shared" si="53"/>
        <v>0.98730964467004834</v>
      </c>
      <c r="AH196" s="15">
        <f t="shared" si="53"/>
        <v>0.94619289340101287</v>
      </c>
      <c r="AI196" s="21">
        <f t="shared" si="53"/>
        <v>0.79999999999999782</v>
      </c>
      <c r="AJ196" s="21">
        <f t="shared" si="53"/>
        <v>0.77258883248730748</v>
      </c>
      <c r="AK196" s="21">
        <f t="shared" si="53"/>
        <v>1.215736040609134</v>
      </c>
      <c r="AL196" s="21">
        <f t="shared" si="53"/>
        <v>5.0761421319783871E-3</v>
      </c>
    </row>
    <row r="197" spans="1:38" x14ac:dyDescent="0.4">
      <c r="A197" s="16" t="s">
        <v>27</v>
      </c>
      <c r="D197" s="10"/>
      <c r="E197" s="17">
        <f t="shared" ref="E197:AI197" si="54">(E195-D195)/D195</f>
        <v>-1.3587407540938326E-15</v>
      </c>
      <c r="F197" s="17">
        <f t="shared" si="54"/>
        <v>-9.9999999999999881E-2</v>
      </c>
      <c r="G197" s="17">
        <f t="shared" si="54"/>
        <v>0.22222222222222229</v>
      </c>
      <c r="H197" s="17">
        <f t="shared" si="54"/>
        <v>-0.18181818181818188</v>
      </c>
      <c r="I197" s="17">
        <f t="shared" si="54"/>
        <v>0</v>
      </c>
      <c r="J197" s="17">
        <f t="shared" si="54"/>
        <v>0.11111111111111095</v>
      </c>
      <c r="K197" s="17">
        <f t="shared" si="54"/>
        <v>0.20000000000000009</v>
      </c>
      <c r="L197" s="17">
        <f t="shared" si="54"/>
        <v>8.3333333333333218E-2</v>
      </c>
      <c r="M197" s="17">
        <f t="shared" si="54"/>
        <v>7.6923076923077177E-2</v>
      </c>
      <c r="N197" s="17">
        <f t="shared" si="54"/>
        <v>5.0761421319796871E-2</v>
      </c>
      <c r="O197" s="17">
        <f t="shared" si="54"/>
        <v>0.54347826086956508</v>
      </c>
      <c r="P197" s="17">
        <f t="shared" si="54"/>
        <v>2.0120724346076535E-2</v>
      </c>
      <c r="Q197" s="17">
        <f t="shared" si="54"/>
        <v>-7.8895463510848224E-2</v>
      </c>
      <c r="R197" s="17">
        <f t="shared" si="54"/>
        <v>7.7087794432548346E-2</v>
      </c>
      <c r="S197" s="17">
        <f t="shared" si="54"/>
        <v>-0.12723658051689882</v>
      </c>
      <c r="T197" s="17">
        <f t="shared" si="54"/>
        <v>5.2391799544419158E-2</v>
      </c>
      <c r="U197" s="17">
        <f t="shared" si="54"/>
        <v>4.3290043290043462E-2</v>
      </c>
      <c r="V197" s="17">
        <f t="shared" si="54"/>
        <v>8.2987551867219816E-2</v>
      </c>
      <c r="W197" s="17">
        <f t="shared" si="54"/>
        <v>-0.23563218390804597</v>
      </c>
      <c r="X197" s="17">
        <f t="shared" si="54"/>
        <v>-3.0075187969924755E-2</v>
      </c>
      <c r="Y197" s="17">
        <f t="shared" si="54"/>
        <v>5.1679586563307435E-2</v>
      </c>
      <c r="Z197" s="17">
        <f t="shared" si="54"/>
        <v>-1.4742014742014531E-2</v>
      </c>
      <c r="AA197" s="17">
        <f t="shared" si="54"/>
        <v>-0.10723192019950144</v>
      </c>
      <c r="AB197" s="17">
        <f t="shared" si="54"/>
        <v>0.16759776536312845</v>
      </c>
      <c r="AC197" s="17">
        <f t="shared" si="54"/>
        <v>2.3923444976076411E-3</v>
      </c>
      <c r="AD197" s="17">
        <f t="shared" si="54"/>
        <v>-0.14319809069212419</v>
      </c>
      <c r="AE197" s="17">
        <f t="shared" si="54"/>
        <v>0.15877437325905308</v>
      </c>
      <c r="AF197" s="17">
        <f t="shared" si="54"/>
        <v>0.15384615384615399</v>
      </c>
      <c r="AG197" s="17">
        <f t="shared" si="54"/>
        <v>-9.3750000000000042E-2</v>
      </c>
      <c r="AH197" s="22">
        <f t="shared" si="54"/>
        <v>-2.0689655172413779E-2</v>
      </c>
      <c r="AI197" s="23">
        <f t="shared" si="54"/>
        <v>-7.5117370892018781E-2</v>
      </c>
      <c r="AJ197" s="23">
        <f t="shared" ref="AJ197" si="55">(AJ195-AI195)/AI195</f>
        <v>-1.5228426395939118E-2</v>
      </c>
      <c r="AK197" s="23">
        <f t="shared" ref="AK197:AL197" si="56">(AK195-AJ195)/AJ195</f>
        <v>0.24999999999999986</v>
      </c>
      <c r="AL197" s="23">
        <f t="shared" si="56"/>
        <v>-0.54639175257731953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125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7">D205</f>
        <v>0</v>
      </c>
      <c r="E201" s="10">
        <f t="shared" si="57"/>
        <v>0</v>
      </c>
      <c r="F201" s="10">
        <f t="shared" si="57"/>
        <v>0</v>
      </c>
      <c r="G201" s="10">
        <f t="shared" si="57"/>
        <v>0</v>
      </c>
      <c r="H201" s="10">
        <f t="shared" si="57"/>
        <v>0</v>
      </c>
      <c r="I201" s="10">
        <f t="shared" si="57"/>
        <v>0</v>
      </c>
      <c r="J201" s="10">
        <f t="shared" si="57"/>
        <v>0</v>
      </c>
      <c r="K201" s="10">
        <f t="shared" si="57"/>
        <v>0</v>
      </c>
      <c r="L201" s="10">
        <f t="shared" si="57"/>
        <v>0</v>
      </c>
      <c r="M201" s="10">
        <f t="shared" si="57"/>
        <v>0</v>
      </c>
      <c r="N201" s="10">
        <f t="shared" si="57"/>
        <v>0</v>
      </c>
      <c r="O201" s="10">
        <f t="shared" si="57"/>
        <v>0</v>
      </c>
      <c r="P201" s="10">
        <f t="shared" si="57"/>
        <v>0</v>
      </c>
      <c r="Q201" s="10">
        <f t="shared" si="57"/>
        <v>0</v>
      </c>
      <c r="R201" s="10">
        <f t="shared" si="57"/>
        <v>0</v>
      </c>
      <c r="S201" s="10">
        <f t="shared" si="57"/>
        <v>0</v>
      </c>
      <c r="T201" s="10">
        <f t="shared" si="57"/>
        <v>0</v>
      </c>
      <c r="U201" s="10">
        <f t="shared" si="57"/>
        <v>0</v>
      </c>
      <c r="V201" s="10">
        <f t="shared" si="57"/>
        <v>0</v>
      </c>
      <c r="W201" s="10">
        <f t="shared" si="57"/>
        <v>0</v>
      </c>
      <c r="X201" s="10">
        <f t="shared" si="57"/>
        <v>0</v>
      </c>
      <c r="Y201" s="10">
        <f t="shared" si="57"/>
        <v>0</v>
      </c>
      <c r="Z201" s="10">
        <f t="shared" si="57"/>
        <v>0</v>
      </c>
      <c r="AA201" s="10">
        <f t="shared" si="57"/>
        <v>0</v>
      </c>
      <c r="AB201" s="10">
        <f t="shared" si="57"/>
        <v>0</v>
      </c>
      <c r="AC201" s="10">
        <f t="shared" si="57"/>
        <v>0</v>
      </c>
      <c r="AD201" s="10">
        <f t="shared" si="57"/>
        <v>0</v>
      </c>
      <c r="AE201" s="10">
        <f t="shared" si="57"/>
        <v>0</v>
      </c>
      <c r="AF201" s="10">
        <f t="shared" si="57"/>
        <v>0</v>
      </c>
      <c r="AG201" s="10">
        <f t="shared" si="57"/>
        <v>0</v>
      </c>
      <c r="AH201" s="10">
        <f t="shared" si="57"/>
        <v>0</v>
      </c>
      <c r="AI201" s="27">
        <f t="shared" si="57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8">(E201-$D201)/$D201</f>
        <v>#DIV/0!</v>
      </c>
      <c r="F202" s="15" t="e">
        <f t="shared" si="58"/>
        <v>#DIV/0!</v>
      </c>
      <c r="G202" s="15" t="e">
        <f t="shared" si="58"/>
        <v>#DIV/0!</v>
      </c>
      <c r="H202" s="15" t="e">
        <f t="shared" si="58"/>
        <v>#DIV/0!</v>
      </c>
      <c r="I202" s="15" t="e">
        <f t="shared" si="58"/>
        <v>#DIV/0!</v>
      </c>
      <c r="J202" s="15" t="e">
        <f t="shared" si="58"/>
        <v>#DIV/0!</v>
      </c>
      <c r="K202" s="15" t="e">
        <f t="shared" si="58"/>
        <v>#DIV/0!</v>
      </c>
      <c r="L202" s="15" t="e">
        <f t="shared" si="58"/>
        <v>#DIV/0!</v>
      </c>
      <c r="M202" s="15" t="e">
        <f t="shared" si="58"/>
        <v>#DIV/0!</v>
      </c>
      <c r="N202" s="15" t="e">
        <f t="shared" si="58"/>
        <v>#DIV/0!</v>
      </c>
      <c r="O202" s="15" t="e">
        <f t="shared" si="58"/>
        <v>#DIV/0!</v>
      </c>
      <c r="P202" s="15" t="e">
        <f t="shared" si="58"/>
        <v>#DIV/0!</v>
      </c>
      <c r="Q202" s="15" t="e">
        <f t="shared" si="58"/>
        <v>#DIV/0!</v>
      </c>
      <c r="R202" s="15" t="e">
        <f t="shared" si="58"/>
        <v>#DIV/0!</v>
      </c>
      <c r="S202" s="20" t="e">
        <f t="shared" si="58"/>
        <v>#DIV/0!</v>
      </c>
      <c r="T202" s="15" t="e">
        <f t="shared" si="58"/>
        <v>#DIV/0!</v>
      </c>
      <c r="U202" s="15" t="e">
        <f t="shared" si="58"/>
        <v>#DIV/0!</v>
      </c>
      <c r="V202" s="15" t="e">
        <f t="shared" si="58"/>
        <v>#DIV/0!</v>
      </c>
      <c r="W202" s="15" t="e">
        <f t="shared" si="58"/>
        <v>#DIV/0!</v>
      </c>
      <c r="X202" s="15" t="e">
        <f t="shared" si="58"/>
        <v>#DIV/0!</v>
      </c>
      <c r="Y202" s="15" t="e">
        <f t="shared" si="58"/>
        <v>#DIV/0!</v>
      </c>
      <c r="Z202" s="15" t="e">
        <f t="shared" si="58"/>
        <v>#DIV/0!</v>
      </c>
      <c r="AA202" s="15" t="e">
        <f t="shared" si="58"/>
        <v>#DIV/0!</v>
      </c>
      <c r="AB202" s="15" t="e">
        <f t="shared" si="58"/>
        <v>#DIV/0!</v>
      </c>
      <c r="AC202" s="15" t="e">
        <f t="shared" si="58"/>
        <v>#DIV/0!</v>
      </c>
      <c r="AD202" s="15" t="e">
        <f t="shared" si="58"/>
        <v>#DIV/0!</v>
      </c>
      <c r="AE202" s="15" t="e">
        <f t="shared" si="58"/>
        <v>#DIV/0!</v>
      </c>
      <c r="AF202" s="15" t="e">
        <f t="shared" si="58"/>
        <v>#DIV/0!</v>
      </c>
      <c r="AG202" s="15" t="e">
        <f t="shared" si="58"/>
        <v>#DIV/0!</v>
      </c>
      <c r="AH202" s="15" t="e">
        <f t="shared" si="58"/>
        <v>#DIV/0!</v>
      </c>
      <c r="AI202" s="21" t="e">
        <f t="shared" si="58"/>
        <v>#DIV/0!</v>
      </c>
    </row>
    <row r="203" spans="1:38" hidden="1" x14ac:dyDescent="0.4">
      <c r="A203" s="16" t="s">
        <v>27</v>
      </c>
      <c r="D203" s="10"/>
      <c r="E203" s="17" t="e">
        <f t="shared" ref="E203:AI203" si="59">(E201-D201)/D201</f>
        <v>#DIV/0!</v>
      </c>
      <c r="F203" s="17" t="e">
        <f t="shared" si="59"/>
        <v>#DIV/0!</v>
      </c>
      <c r="G203" s="17" t="e">
        <f t="shared" si="59"/>
        <v>#DIV/0!</v>
      </c>
      <c r="H203" s="17" t="e">
        <f t="shared" si="59"/>
        <v>#DIV/0!</v>
      </c>
      <c r="I203" s="17" t="e">
        <f t="shared" si="59"/>
        <v>#DIV/0!</v>
      </c>
      <c r="J203" s="17" t="e">
        <f t="shared" si="59"/>
        <v>#DIV/0!</v>
      </c>
      <c r="K203" s="17" t="e">
        <f t="shared" si="59"/>
        <v>#DIV/0!</v>
      </c>
      <c r="L203" s="17" t="e">
        <f t="shared" si="59"/>
        <v>#DIV/0!</v>
      </c>
      <c r="M203" s="17" t="e">
        <f t="shared" si="59"/>
        <v>#DIV/0!</v>
      </c>
      <c r="N203" s="17" t="e">
        <f t="shared" si="59"/>
        <v>#DIV/0!</v>
      </c>
      <c r="O203" s="17" t="e">
        <f t="shared" si="59"/>
        <v>#DIV/0!</v>
      </c>
      <c r="P203" s="17" t="e">
        <f t="shared" si="59"/>
        <v>#DIV/0!</v>
      </c>
      <c r="Q203" s="17" t="e">
        <f t="shared" si="59"/>
        <v>#DIV/0!</v>
      </c>
      <c r="R203" s="17" t="e">
        <f t="shared" si="59"/>
        <v>#DIV/0!</v>
      </c>
      <c r="S203" s="17" t="e">
        <f t="shared" si="59"/>
        <v>#DIV/0!</v>
      </c>
      <c r="T203" s="17" t="e">
        <f t="shared" si="59"/>
        <v>#DIV/0!</v>
      </c>
      <c r="U203" s="17" t="e">
        <f t="shared" si="59"/>
        <v>#DIV/0!</v>
      </c>
      <c r="V203" s="17" t="e">
        <f t="shared" si="59"/>
        <v>#DIV/0!</v>
      </c>
      <c r="W203" s="17" t="e">
        <f t="shared" si="59"/>
        <v>#DIV/0!</v>
      </c>
      <c r="X203" s="17" t="e">
        <f t="shared" si="59"/>
        <v>#DIV/0!</v>
      </c>
      <c r="Y203" s="17" t="e">
        <f t="shared" si="59"/>
        <v>#DIV/0!</v>
      </c>
      <c r="Z203" s="17" t="e">
        <f t="shared" si="59"/>
        <v>#DIV/0!</v>
      </c>
      <c r="AA203" s="17" t="e">
        <f t="shared" si="59"/>
        <v>#DIV/0!</v>
      </c>
      <c r="AB203" s="17" t="e">
        <f t="shared" si="59"/>
        <v>#DIV/0!</v>
      </c>
      <c r="AC203" s="17" t="e">
        <f t="shared" si="59"/>
        <v>#DIV/0!</v>
      </c>
      <c r="AD203" s="17" t="e">
        <f t="shared" si="59"/>
        <v>#DIV/0!</v>
      </c>
      <c r="AE203" s="17" t="e">
        <f t="shared" si="59"/>
        <v>#DIV/0!</v>
      </c>
      <c r="AF203" s="17" t="e">
        <f t="shared" si="59"/>
        <v>#DIV/0!</v>
      </c>
      <c r="AG203" s="17" t="e">
        <f t="shared" si="59"/>
        <v>#DIV/0!</v>
      </c>
      <c r="AH203" s="22" t="e">
        <f t="shared" si="59"/>
        <v>#DIV/0!</v>
      </c>
      <c r="AI203" s="23" t="e">
        <f t="shared" si="59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126</v>
      </c>
      <c r="B205" s="2" t="s">
        <v>127</v>
      </c>
      <c r="AI205" s="28"/>
    </row>
    <row r="206" spans="1:38" hidden="1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hidden="1" x14ac:dyDescent="0.4">
      <c r="A207" s="9" t="s">
        <v>128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hidden="1" x14ac:dyDescent="0.4">
      <c r="A208" s="2" t="s">
        <v>36</v>
      </c>
      <c r="D208" s="10">
        <f t="shared" ref="D208:AI208" si="60">D212</f>
        <v>0</v>
      </c>
      <c r="E208" s="10">
        <f t="shared" si="60"/>
        <v>0</v>
      </c>
      <c r="F208" s="10">
        <f t="shared" si="60"/>
        <v>0</v>
      </c>
      <c r="G208" s="10">
        <f t="shared" si="60"/>
        <v>0</v>
      </c>
      <c r="H208" s="10">
        <f t="shared" si="60"/>
        <v>0</v>
      </c>
      <c r="I208" s="10">
        <f t="shared" si="60"/>
        <v>0</v>
      </c>
      <c r="J208" s="10">
        <f t="shared" si="60"/>
        <v>0</v>
      </c>
      <c r="K208" s="10">
        <f t="shared" si="60"/>
        <v>0</v>
      </c>
      <c r="L208" s="10">
        <f t="shared" si="60"/>
        <v>0</v>
      </c>
      <c r="M208" s="10">
        <f t="shared" si="60"/>
        <v>0</v>
      </c>
      <c r="N208" s="10">
        <f t="shared" si="60"/>
        <v>0</v>
      </c>
      <c r="O208" s="10">
        <f t="shared" si="60"/>
        <v>0</v>
      </c>
      <c r="P208" s="10">
        <f t="shared" si="60"/>
        <v>0</v>
      </c>
      <c r="Q208" s="10">
        <f t="shared" si="60"/>
        <v>0</v>
      </c>
      <c r="R208" s="10">
        <f t="shared" si="60"/>
        <v>0</v>
      </c>
      <c r="S208" s="10">
        <f t="shared" si="60"/>
        <v>0</v>
      </c>
      <c r="T208" s="10">
        <f t="shared" si="60"/>
        <v>0</v>
      </c>
      <c r="U208" s="10">
        <f t="shared" si="60"/>
        <v>0</v>
      </c>
      <c r="V208" s="10">
        <f t="shared" si="60"/>
        <v>0</v>
      </c>
      <c r="W208" s="10">
        <f t="shared" si="60"/>
        <v>0</v>
      </c>
      <c r="X208" s="10">
        <f t="shared" si="60"/>
        <v>0</v>
      </c>
      <c r="Y208" s="10">
        <f t="shared" si="60"/>
        <v>0</v>
      </c>
      <c r="Z208" s="10">
        <f t="shared" si="60"/>
        <v>0</v>
      </c>
      <c r="AA208" s="10">
        <f t="shared" si="60"/>
        <v>0</v>
      </c>
      <c r="AB208" s="10">
        <f t="shared" si="60"/>
        <v>0</v>
      </c>
      <c r="AC208" s="10">
        <f t="shared" si="60"/>
        <v>0</v>
      </c>
      <c r="AD208" s="10">
        <f t="shared" si="60"/>
        <v>0</v>
      </c>
      <c r="AE208" s="10">
        <f t="shared" si="60"/>
        <v>0</v>
      </c>
      <c r="AF208" s="10">
        <f t="shared" si="60"/>
        <v>0</v>
      </c>
      <c r="AG208" s="10">
        <f t="shared" si="60"/>
        <v>0</v>
      </c>
      <c r="AH208" s="10">
        <f t="shared" si="60"/>
        <v>0</v>
      </c>
      <c r="AI208" s="27">
        <f t="shared" si="60"/>
        <v>0</v>
      </c>
    </row>
    <row r="209" spans="1:38" hidden="1" x14ac:dyDescent="0.4">
      <c r="A209" s="14" t="s">
        <v>26</v>
      </c>
      <c r="B209" s="14"/>
      <c r="C209" s="14"/>
      <c r="D209" s="14"/>
      <c r="E209" s="15" t="e">
        <f t="shared" ref="E209:AI209" si="61">(E208-$D208)/$D208</f>
        <v>#DIV/0!</v>
      </c>
      <c r="F209" s="15" t="e">
        <f t="shared" si="61"/>
        <v>#DIV/0!</v>
      </c>
      <c r="G209" s="15" t="e">
        <f t="shared" si="61"/>
        <v>#DIV/0!</v>
      </c>
      <c r="H209" s="15" t="e">
        <f t="shared" si="61"/>
        <v>#DIV/0!</v>
      </c>
      <c r="I209" s="15" t="e">
        <f t="shared" si="61"/>
        <v>#DIV/0!</v>
      </c>
      <c r="J209" s="15" t="e">
        <f t="shared" si="61"/>
        <v>#DIV/0!</v>
      </c>
      <c r="K209" s="15" t="e">
        <f t="shared" si="61"/>
        <v>#DIV/0!</v>
      </c>
      <c r="L209" s="15" t="e">
        <f t="shared" si="61"/>
        <v>#DIV/0!</v>
      </c>
      <c r="M209" s="15" t="e">
        <f t="shared" si="61"/>
        <v>#DIV/0!</v>
      </c>
      <c r="N209" s="15" t="e">
        <f t="shared" si="61"/>
        <v>#DIV/0!</v>
      </c>
      <c r="O209" s="15" t="e">
        <f t="shared" si="61"/>
        <v>#DIV/0!</v>
      </c>
      <c r="P209" s="15" t="e">
        <f t="shared" si="61"/>
        <v>#DIV/0!</v>
      </c>
      <c r="Q209" s="15" t="e">
        <f t="shared" si="61"/>
        <v>#DIV/0!</v>
      </c>
      <c r="R209" s="15" t="e">
        <f t="shared" si="61"/>
        <v>#DIV/0!</v>
      </c>
      <c r="S209" s="20" t="e">
        <f t="shared" si="61"/>
        <v>#DIV/0!</v>
      </c>
      <c r="T209" s="15" t="e">
        <f t="shared" si="61"/>
        <v>#DIV/0!</v>
      </c>
      <c r="U209" s="15" t="e">
        <f t="shared" si="61"/>
        <v>#DIV/0!</v>
      </c>
      <c r="V209" s="15" t="e">
        <f t="shared" si="61"/>
        <v>#DIV/0!</v>
      </c>
      <c r="W209" s="15" t="e">
        <f t="shared" si="61"/>
        <v>#DIV/0!</v>
      </c>
      <c r="X209" s="15" t="e">
        <f t="shared" si="61"/>
        <v>#DIV/0!</v>
      </c>
      <c r="Y209" s="15" t="e">
        <f t="shared" si="61"/>
        <v>#DIV/0!</v>
      </c>
      <c r="Z209" s="15" t="e">
        <f t="shared" si="61"/>
        <v>#DIV/0!</v>
      </c>
      <c r="AA209" s="15" t="e">
        <f t="shared" si="61"/>
        <v>#DIV/0!</v>
      </c>
      <c r="AB209" s="15" t="e">
        <f t="shared" si="61"/>
        <v>#DIV/0!</v>
      </c>
      <c r="AC209" s="15" t="e">
        <f t="shared" si="61"/>
        <v>#DIV/0!</v>
      </c>
      <c r="AD209" s="15" t="e">
        <f t="shared" si="61"/>
        <v>#DIV/0!</v>
      </c>
      <c r="AE209" s="15" t="e">
        <f t="shared" si="61"/>
        <v>#DIV/0!</v>
      </c>
      <c r="AF209" s="15" t="e">
        <f t="shared" si="61"/>
        <v>#DIV/0!</v>
      </c>
      <c r="AG209" s="15" t="e">
        <f t="shared" si="61"/>
        <v>#DIV/0!</v>
      </c>
      <c r="AH209" s="15" t="e">
        <f t="shared" si="61"/>
        <v>#DIV/0!</v>
      </c>
      <c r="AI209" s="21" t="e">
        <f t="shared" si="61"/>
        <v>#DIV/0!</v>
      </c>
    </row>
    <row r="210" spans="1:38" hidden="1" x14ac:dyDescent="0.4">
      <c r="A210" s="16" t="s">
        <v>27</v>
      </c>
      <c r="D210" s="10"/>
      <c r="E210" s="17" t="e">
        <f t="shared" ref="E210:AI210" si="62">(E208-D208)/D208</f>
        <v>#DIV/0!</v>
      </c>
      <c r="F210" s="17" t="e">
        <f t="shared" si="62"/>
        <v>#DIV/0!</v>
      </c>
      <c r="G210" s="17" t="e">
        <f t="shared" si="62"/>
        <v>#DIV/0!</v>
      </c>
      <c r="H210" s="17" t="e">
        <f t="shared" si="62"/>
        <v>#DIV/0!</v>
      </c>
      <c r="I210" s="17" t="e">
        <f t="shared" si="62"/>
        <v>#DIV/0!</v>
      </c>
      <c r="J210" s="17" t="e">
        <f t="shared" si="62"/>
        <v>#DIV/0!</v>
      </c>
      <c r="K210" s="17" t="e">
        <f t="shared" si="62"/>
        <v>#DIV/0!</v>
      </c>
      <c r="L210" s="17" t="e">
        <f t="shared" si="62"/>
        <v>#DIV/0!</v>
      </c>
      <c r="M210" s="17" t="e">
        <f t="shared" si="62"/>
        <v>#DIV/0!</v>
      </c>
      <c r="N210" s="17" t="e">
        <f t="shared" si="62"/>
        <v>#DIV/0!</v>
      </c>
      <c r="O210" s="17" t="e">
        <f t="shared" si="62"/>
        <v>#DIV/0!</v>
      </c>
      <c r="P210" s="17" t="e">
        <f t="shared" si="62"/>
        <v>#DIV/0!</v>
      </c>
      <c r="Q210" s="17" t="e">
        <f t="shared" si="62"/>
        <v>#DIV/0!</v>
      </c>
      <c r="R210" s="17" t="e">
        <f t="shared" si="62"/>
        <v>#DIV/0!</v>
      </c>
      <c r="S210" s="17" t="e">
        <f t="shared" si="62"/>
        <v>#DIV/0!</v>
      </c>
      <c r="T210" s="17" t="e">
        <f t="shared" si="62"/>
        <v>#DIV/0!</v>
      </c>
      <c r="U210" s="17" t="e">
        <f t="shared" si="62"/>
        <v>#DIV/0!</v>
      </c>
      <c r="V210" s="17" t="e">
        <f t="shared" si="62"/>
        <v>#DIV/0!</v>
      </c>
      <c r="W210" s="17" t="e">
        <f t="shared" si="62"/>
        <v>#DIV/0!</v>
      </c>
      <c r="X210" s="17" t="e">
        <f t="shared" si="62"/>
        <v>#DIV/0!</v>
      </c>
      <c r="Y210" s="17" t="e">
        <f t="shared" si="62"/>
        <v>#DIV/0!</v>
      </c>
      <c r="Z210" s="17" t="e">
        <f t="shared" si="62"/>
        <v>#DIV/0!</v>
      </c>
      <c r="AA210" s="17" t="e">
        <f t="shared" si="62"/>
        <v>#DIV/0!</v>
      </c>
      <c r="AB210" s="17" t="e">
        <f t="shared" si="62"/>
        <v>#DIV/0!</v>
      </c>
      <c r="AC210" s="17" t="e">
        <f t="shared" si="62"/>
        <v>#DIV/0!</v>
      </c>
      <c r="AD210" s="17" t="e">
        <f t="shared" si="62"/>
        <v>#DIV/0!</v>
      </c>
      <c r="AE210" s="17" t="e">
        <f t="shared" si="62"/>
        <v>#DIV/0!</v>
      </c>
      <c r="AF210" s="17" t="e">
        <f t="shared" si="62"/>
        <v>#DIV/0!</v>
      </c>
      <c r="AG210" s="17" t="e">
        <f t="shared" si="62"/>
        <v>#DIV/0!</v>
      </c>
      <c r="AH210" s="22" t="e">
        <f t="shared" si="62"/>
        <v>#DIV/0!</v>
      </c>
      <c r="AI210" s="23" t="e">
        <f t="shared" si="62"/>
        <v>#DIV/0!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hidden="1" x14ac:dyDescent="0.4">
      <c r="A212" s="2" t="s">
        <v>129</v>
      </c>
      <c r="B212" s="2" t="s">
        <v>130</v>
      </c>
      <c r="AI212" s="28"/>
    </row>
    <row r="213" spans="1:38" hidden="1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x14ac:dyDescent="0.4">
      <c r="A214" s="9" t="s">
        <v>131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x14ac:dyDescent="0.4">
      <c r="A215" s="2" t="s">
        <v>36</v>
      </c>
      <c r="D215" s="10">
        <f t="shared" ref="D215:AL215" si="63">D220</f>
        <v>4.6754666666666724E-7</v>
      </c>
      <c r="E215" s="10">
        <f t="shared" si="63"/>
        <v>4.675466666666666E-7</v>
      </c>
      <c r="F215" s="10">
        <f t="shared" si="63"/>
        <v>4.20792E-7</v>
      </c>
      <c r="G215" s="10">
        <f t="shared" si="63"/>
        <v>5.1430133333333336E-7</v>
      </c>
      <c r="H215" s="10">
        <f t="shared" si="63"/>
        <v>4.20792E-7</v>
      </c>
      <c r="I215" s="10">
        <f t="shared" si="63"/>
        <v>4.20792E-7</v>
      </c>
      <c r="J215" s="10">
        <f t="shared" si="63"/>
        <v>4.675466666666666E-7</v>
      </c>
      <c r="K215" s="10">
        <f t="shared" si="63"/>
        <v>5.6105599999999997E-7</v>
      </c>
      <c r="L215" s="10">
        <f t="shared" si="63"/>
        <v>6.0781066666666657E-7</v>
      </c>
      <c r="M215" s="10">
        <f t="shared" si="63"/>
        <v>6.5456533333333338E-7</v>
      </c>
      <c r="N215" s="10">
        <f t="shared" si="63"/>
        <v>6.87792E-7</v>
      </c>
      <c r="O215" s="10">
        <f t="shared" si="63"/>
        <v>1.0615919999999999E-6</v>
      </c>
      <c r="P215" s="10">
        <f t="shared" si="63"/>
        <v>1.082952E-6</v>
      </c>
      <c r="Q215" s="10">
        <f t="shared" si="63"/>
        <v>9.9751199999999989E-7</v>
      </c>
      <c r="R215" s="10">
        <f t="shared" si="63"/>
        <v>1.074408E-6</v>
      </c>
      <c r="S215" s="10">
        <f t="shared" si="63"/>
        <v>9.3770399999999983E-7</v>
      </c>
      <c r="T215" s="10">
        <f t="shared" si="63"/>
        <v>9.8683199999999985E-7</v>
      </c>
      <c r="U215" s="10">
        <f t="shared" si="63"/>
        <v>1.029552E-6</v>
      </c>
      <c r="V215" s="10">
        <f t="shared" si="63"/>
        <v>1.1149919999999999E-6</v>
      </c>
      <c r="W215" s="10">
        <f t="shared" si="63"/>
        <v>8.5226399999999993E-7</v>
      </c>
      <c r="X215" s="10">
        <f t="shared" si="63"/>
        <v>8.2663199999999999E-7</v>
      </c>
      <c r="Y215" s="10">
        <f t="shared" si="63"/>
        <v>8.6935199999999994E-7</v>
      </c>
      <c r="Z215" s="10">
        <f t="shared" si="63"/>
        <v>8.5653600000000012E-7</v>
      </c>
      <c r="AA215" s="10">
        <f t="shared" si="63"/>
        <v>7.6468799999999995E-7</v>
      </c>
      <c r="AB215" s="10">
        <f t="shared" si="63"/>
        <v>8.928479999999999E-7</v>
      </c>
      <c r="AC215" s="10">
        <f t="shared" si="63"/>
        <v>8.9498399999999988E-7</v>
      </c>
      <c r="AD215" s="10">
        <f t="shared" si="63"/>
        <v>7.6682399999999983E-7</v>
      </c>
      <c r="AE215" s="10">
        <f t="shared" si="63"/>
        <v>8.8857599999999992E-7</v>
      </c>
      <c r="AF215" s="10">
        <f t="shared" si="63"/>
        <v>1.02528E-6</v>
      </c>
      <c r="AG215" s="10">
        <f t="shared" si="63"/>
        <v>9.2915999999999999E-7</v>
      </c>
      <c r="AH215" s="10">
        <f t="shared" si="63"/>
        <v>9.09936E-7</v>
      </c>
      <c r="AI215" s="27">
        <f t="shared" si="63"/>
        <v>8.41584E-7</v>
      </c>
      <c r="AJ215" s="27">
        <f t="shared" si="63"/>
        <v>8.2876799999999997E-7</v>
      </c>
      <c r="AK215" s="27">
        <f t="shared" si="63"/>
        <v>1.0359599999999999E-6</v>
      </c>
      <c r="AL215" s="27">
        <f t="shared" si="63"/>
        <v>4.6991999999999996E-7</v>
      </c>
    </row>
    <row r="216" spans="1:38" x14ac:dyDescent="0.4">
      <c r="A216" s="14" t="s">
        <v>75</v>
      </c>
      <c r="B216" s="14"/>
      <c r="C216" s="14"/>
      <c r="D216" s="14"/>
      <c r="E216" s="15">
        <f t="shared" ref="E216:AL216" si="64">(E215-$D215)/$D215</f>
        <v>-1.3587407540938326E-15</v>
      </c>
      <c r="F216" s="15">
        <f t="shared" si="64"/>
        <v>-0.1000000000000011</v>
      </c>
      <c r="G216" s="15">
        <f t="shared" si="64"/>
        <v>9.9999999999998715E-2</v>
      </c>
      <c r="H216" s="15">
        <f t="shared" si="64"/>
        <v>-0.1000000000000011</v>
      </c>
      <c r="I216" s="15">
        <f t="shared" si="64"/>
        <v>-0.1000000000000011</v>
      </c>
      <c r="J216" s="15">
        <f t="shared" si="64"/>
        <v>-1.3587407540938326E-15</v>
      </c>
      <c r="K216" s="15">
        <f t="shared" si="64"/>
        <v>0.19999999999999846</v>
      </c>
      <c r="L216" s="15">
        <f t="shared" si="64"/>
        <v>0.29999999999999821</v>
      </c>
      <c r="M216" s="15">
        <f t="shared" si="64"/>
        <v>0.39999999999999841</v>
      </c>
      <c r="N216" s="15">
        <f t="shared" si="64"/>
        <v>0.47106598984771392</v>
      </c>
      <c r="O216" s="15">
        <f t="shared" si="64"/>
        <v>1.2705583756345147</v>
      </c>
      <c r="P216" s="15">
        <f t="shared" si="64"/>
        <v>1.316243654822332</v>
      </c>
      <c r="Q216" s="15">
        <f t="shared" si="64"/>
        <v>1.133502538071063</v>
      </c>
      <c r="R216" s="15">
        <f t="shared" si="64"/>
        <v>1.2979695431472054</v>
      </c>
      <c r="S216" s="34">
        <f t="shared" si="64"/>
        <v>1.0055837563451748</v>
      </c>
      <c r="T216" s="15">
        <f t="shared" si="64"/>
        <v>1.1106598984771543</v>
      </c>
      <c r="U216" s="15">
        <f t="shared" si="64"/>
        <v>1.2020304568527891</v>
      </c>
      <c r="V216" s="15">
        <f t="shared" si="64"/>
        <v>1.3847715736040578</v>
      </c>
      <c r="W216" s="15">
        <f t="shared" si="64"/>
        <v>0.82284263959390624</v>
      </c>
      <c r="X216" s="15">
        <f t="shared" si="64"/>
        <v>0.76802030456852577</v>
      </c>
      <c r="Y216" s="15">
        <f t="shared" si="64"/>
        <v>0.85939086294416001</v>
      </c>
      <c r="Z216" s="15">
        <f t="shared" si="64"/>
        <v>0.8319796954314701</v>
      </c>
      <c r="AA216" s="15">
        <f t="shared" si="64"/>
        <v>0.63553299492385573</v>
      </c>
      <c r="AB216" s="15">
        <f t="shared" si="64"/>
        <v>0.90964467005075889</v>
      </c>
      <c r="AC216" s="15">
        <f t="shared" si="64"/>
        <v>0.91421319796954059</v>
      </c>
      <c r="AD216" s="15">
        <f t="shared" si="64"/>
        <v>0.64010152284263722</v>
      </c>
      <c r="AE216" s="15">
        <f t="shared" si="64"/>
        <v>0.90050761421319547</v>
      </c>
      <c r="AF216" s="15">
        <f t="shared" si="64"/>
        <v>1.1928934010152257</v>
      </c>
      <c r="AG216" s="15">
        <f t="shared" si="64"/>
        <v>0.98730964467004834</v>
      </c>
      <c r="AH216" s="15">
        <f t="shared" si="64"/>
        <v>0.94619289340101287</v>
      </c>
      <c r="AI216" s="21">
        <f t="shared" si="64"/>
        <v>0.79999999999999782</v>
      </c>
      <c r="AJ216" s="21">
        <f t="shared" si="64"/>
        <v>0.77258883248730748</v>
      </c>
      <c r="AK216" s="21">
        <f t="shared" si="64"/>
        <v>1.215736040609134</v>
      </c>
      <c r="AL216" s="21">
        <f t="shared" si="64"/>
        <v>5.0761421319783871E-3</v>
      </c>
    </row>
    <row r="217" spans="1:38" x14ac:dyDescent="0.4">
      <c r="A217" s="16" t="s">
        <v>27</v>
      </c>
      <c r="D217" s="10"/>
      <c r="E217" s="17">
        <f t="shared" ref="E217:AI217" si="65">(E215-D215)/D215</f>
        <v>-1.3587407540938326E-15</v>
      </c>
      <c r="F217" s="17">
        <f t="shared" si="65"/>
        <v>-9.9999999999999881E-2</v>
      </c>
      <c r="G217" s="17">
        <f t="shared" si="65"/>
        <v>0.22222222222222229</v>
      </c>
      <c r="H217" s="17">
        <f t="shared" si="65"/>
        <v>-0.18181818181818188</v>
      </c>
      <c r="I217" s="17">
        <f t="shared" si="65"/>
        <v>0</v>
      </c>
      <c r="J217" s="17">
        <f t="shared" si="65"/>
        <v>0.11111111111111095</v>
      </c>
      <c r="K217" s="17">
        <f t="shared" si="65"/>
        <v>0.20000000000000009</v>
      </c>
      <c r="L217" s="17">
        <f t="shared" si="65"/>
        <v>8.3333333333333218E-2</v>
      </c>
      <c r="M217" s="17">
        <f t="shared" si="65"/>
        <v>7.6923076923077177E-2</v>
      </c>
      <c r="N217" s="17">
        <f t="shared" si="65"/>
        <v>5.0761421319796871E-2</v>
      </c>
      <c r="O217" s="17">
        <f t="shared" si="65"/>
        <v>0.54347826086956508</v>
      </c>
      <c r="P217" s="17">
        <f t="shared" si="65"/>
        <v>2.0120724346076535E-2</v>
      </c>
      <c r="Q217" s="17">
        <f t="shared" si="65"/>
        <v>-7.8895463510848224E-2</v>
      </c>
      <c r="R217" s="17">
        <f t="shared" si="65"/>
        <v>7.7087794432548346E-2</v>
      </c>
      <c r="S217" s="22">
        <f t="shared" si="65"/>
        <v>-0.12723658051689882</v>
      </c>
      <c r="T217" s="17">
        <f t="shared" si="65"/>
        <v>5.2391799544419158E-2</v>
      </c>
      <c r="U217" s="17">
        <f t="shared" si="65"/>
        <v>4.3290043290043462E-2</v>
      </c>
      <c r="V217" s="17">
        <f t="shared" si="65"/>
        <v>8.2987551867219816E-2</v>
      </c>
      <c r="W217" s="17">
        <f t="shared" si="65"/>
        <v>-0.23563218390804597</v>
      </c>
      <c r="X217" s="17">
        <f t="shared" si="65"/>
        <v>-3.0075187969924755E-2</v>
      </c>
      <c r="Y217" s="17">
        <f t="shared" si="65"/>
        <v>5.1679586563307435E-2</v>
      </c>
      <c r="Z217" s="17">
        <f t="shared" si="65"/>
        <v>-1.4742014742014531E-2</v>
      </c>
      <c r="AA217" s="17">
        <f t="shared" si="65"/>
        <v>-0.10723192019950144</v>
      </c>
      <c r="AB217" s="17">
        <f t="shared" si="65"/>
        <v>0.16759776536312845</v>
      </c>
      <c r="AC217" s="17">
        <f t="shared" si="65"/>
        <v>2.3923444976076411E-3</v>
      </c>
      <c r="AD217" s="17">
        <f t="shared" si="65"/>
        <v>-0.14319809069212419</v>
      </c>
      <c r="AE217" s="17">
        <f t="shared" si="65"/>
        <v>0.15877437325905308</v>
      </c>
      <c r="AF217" s="17">
        <f t="shared" si="65"/>
        <v>0.15384615384615399</v>
      </c>
      <c r="AG217" s="17">
        <f t="shared" si="65"/>
        <v>-9.3750000000000042E-2</v>
      </c>
      <c r="AH217" s="22">
        <f t="shared" si="65"/>
        <v>-2.0689655172413779E-2</v>
      </c>
      <c r="AI217" s="23">
        <f t="shared" si="65"/>
        <v>-7.5117370892018781E-2</v>
      </c>
      <c r="AJ217" s="23">
        <f t="shared" ref="AJ217" si="66">(AJ215-AI215)/AI215</f>
        <v>-1.5228426395939118E-2</v>
      </c>
      <c r="AK217" s="23">
        <f t="shared" ref="AK217:AL217" si="67">(AK215-AJ215)/AJ215</f>
        <v>0.24999999999999986</v>
      </c>
      <c r="AL217" s="23">
        <f t="shared" si="67"/>
        <v>-0.54639175257731953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132</v>
      </c>
      <c r="B219" s="2" t="s">
        <v>133</v>
      </c>
      <c r="AI219" s="28"/>
    </row>
    <row r="220" spans="1:38" x14ac:dyDescent="0.4">
      <c r="A220" s="2" t="s">
        <v>134</v>
      </c>
      <c r="B220" s="2" t="s">
        <v>135</v>
      </c>
      <c r="D220" s="2">
        <v>4.6754666666666724E-7</v>
      </c>
      <c r="E220" s="2">
        <v>4.675466666666666E-7</v>
      </c>
      <c r="F220" s="2">
        <v>4.20792E-7</v>
      </c>
      <c r="G220" s="2">
        <v>5.1430133333333336E-7</v>
      </c>
      <c r="H220" s="2">
        <v>4.20792E-7</v>
      </c>
      <c r="I220" s="2">
        <v>4.20792E-7</v>
      </c>
      <c r="J220" s="2">
        <v>4.675466666666666E-7</v>
      </c>
      <c r="K220" s="2">
        <v>5.6105599999999997E-7</v>
      </c>
      <c r="L220" s="2">
        <v>6.0781066666666657E-7</v>
      </c>
      <c r="M220" s="2">
        <v>6.5456533333333338E-7</v>
      </c>
      <c r="N220" s="2">
        <v>6.87792E-7</v>
      </c>
      <c r="O220" s="2">
        <v>1.0615919999999999E-6</v>
      </c>
      <c r="P220" s="2">
        <v>1.082952E-6</v>
      </c>
      <c r="Q220" s="2">
        <v>9.9751199999999989E-7</v>
      </c>
      <c r="R220" s="2">
        <v>1.074408E-6</v>
      </c>
      <c r="S220" s="2">
        <v>9.3770399999999983E-7</v>
      </c>
      <c r="T220" s="2">
        <v>9.8683199999999985E-7</v>
      </c>
      <c r="U220" s="2">
        <v>1.029552E-6</v>
      </c>
      <c r="V220" s="2">
        <v>1.1149919999999999E-6</v>
      </c>
      <c r="W220" s="2">
        <v>8.5226399999999993E-7</v>
      </c>
      <c r="X220" s="2">
        <v>8.2663199999999999E-7</v>
      </c>
      <c r="Y220" s="2">
        <v>8.6935199999999994E-7</v>
      </c>
      <c r="Z220" s="2">
        <v>8.5653600000000012E-7</v>
      </c>
      <c r="AA220" s="2">
        <v>7.6468799999999995E-7</v>
      </c>
      <c r="AB220" s="2">
        <v>8.928479999999999E-7</v>
      </c>
      <c r="AC220" s="2">
        <v>8.9498399999999988E-7</v>
      </c>
      <c r="AD220" s="2">
        <v>7.6682399999999983E-7</v>
      </c>
      <c r="AE220" s="2">
        <v>8.8857599999999992E-7</v>
      </c>
      <c r="AF220" s="2">
        <v>1.02528E-6</v>
      </c>
      <c r="AG220" s="2">
        <v>9.2915999999999999E-7</v>
      </c>
      <c r="AH220" s="2">
        <v>9.09936E-7</v>
      </c>
      <c r="AI220" s="28">
        <v>8.41584E-7</v>
      </c>
      <c r="AJ220" s="2">
        <v>8.2876799999999997E-7</v>
      </c>
      <c r="AK220" s="2">
        <v>1.0359599999999999E-6</v>
      </c>
      <c r="AL220" s="2">
        <v>4.6991999999999996E-7</v>
      </c>
    </row>
    <row r="221" spans="1:38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136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8">D227</f>
        <v>0</v>
      </c>
      <c r="E223" s="10">
        <f t="shared" si="68"/>
        <v>0</v>
      </c>
      <c r="F223" s="10">
        <f t="shared" si="68"/>
        <v>0</v>
      </c>
      <c r="G223" s="10">
        <f t="shared" si="68"/>
        <v>0</v>
      </c>
      <c r="H223" s="10">
        <f t="shared" si="68"/>
        <v>0</v>
      </c>
      <c r="I223" s="10">
        <f t="shared" si="68"/>
        <v>0</v>
      </c>
      <c r="J223" s="10">
        <f t="shared" si="68"/>
        <v>0</v>
      </c>
      <c r="K223" s="10">
        <f t="shared" si="68"/>
        <v>0</v>
      </c>
      <c r="L223" s="10">
        <f t="shared" si="68"/>
        <v>0</v>
      </c>
      <c r="M223" s="10">
        <f t="shared" si="68"/>
        <v>0</v>
      </c>
      <c r="N223" s="10">
        <f t="shared" si="68"/>
        <v>0</v>
      </c>
      <c r="O223" s="10">
        <f t="shared" si="68"/>
        <v>0</v>
      </c>
      <c r="P223" s="10">
        <f t="shared" si="68"/>
        <v>0</v>
      </c>
      <c r="Q223" s="10">
        <f t="shared" si="68"/>
        <v>0</v>
      </c>
      <c r="R223" s="10">
        <f t="shared" si="68"/>
        <v>0</v>
      </c>
      <c r="S223" s="10">
        <f t="shared" si="68"/>
        <v>0</v>
      </c>
      <c r="T223" s="10">
        <f t="shared" si="68"/>
        <v>0</v>
      </c>
      <c r="U223" s="10">
        <f t="shared" si="68"/>
        <v>0</v>
      </c>
      <c r="V223" s="10">
        <f t="shared" si="68"/>
        <v>0</v>
      </c>
      <c r="W223" s="10">
        <f t="shared" si="68"/>
        <v>0</v>
      </c>
      <c r="X223" s="10">
        <f t="shared" si="68"/>
        <v>0</v>
      </c>
      <c r="Y223" s="10">
        <f t="shared" si="68"/>
        <v>0</v>
      </c>
      <c r="Z223" s="10">
        <f t="shared" si="68"/>
        <v>0</v>
      </c>
      <c r="AA223" s="10">
        <f t="shared" si="68"/>
        <v>0</v>
      </c>
      <c r="AB223" s="10">
        <f t="shared" si="68"/>
        <v>0</v>
      </c>
      <c r="AC223" s="10">
        <f t="shared" si="68"/>
        <v>0</v>
      </c>
      <c r="AD223" s="10">
        <f t="shared" si="68"/>
        <v>0</v>
      </c>
      <c r="AE223" s="10">
        <f t="shared" si="68"/>
        <v>0</v>
      </c>
      <c r="AF223" s="10">
        <f t="shared" si="68"/>
        <v>0</v>
      </c>
      <c r="AG223" s="10">
        <f t="shared" si="68"/>
        <v>0</v>
      </c>
      <c r="AH223" s="10">
        <f t="shared" si="68"/>
        <v>0</v>
      </c>
      <c r="AI223" s="27">
        <f t="shared" si="68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9">(E223-$D223)/$D223</f>
        <v>#DIV/0!</v>
      </c>
      <c r="F224" s="15" t="e">
        <f t="shared" si="69"/>
        <v>#DIV/0!</v>
      </c>
      <c r="G224" s="15" t="e">
        <f t="shared" si="69"/>
        <v>#DIV/0!</v>
      </c>
      <c r="H224" s="15" t="e">
        <f t="shared" si="69"/>
        <v>#DIV/0!</v>
      </c>
      <c r="I224" s="15" t="e">
        <f t="shared" si="69"/>
        <v>#DIV/0!</v>
      </c>
      <c r="J224" s="15" t="e">
        <f t="shared" si="69"/>
        <v>#DIV/0!</v>
      </c>
      <c r="K224" s="15" t="e">
        <f t="shared" si="69"/>
        <v>#DIV/0!</v>
      </c>
      <c r="L224" s="15" t="e">
        <f t="shared" si="69"/>
        <v>#DIV/0!</v>
      </c>
      <c r="M224" s="15" t="e">
        <f t="shared" si="69"/>
        <v>#DIV/0!</v>
      </c>
      <c r="N224" s="15" t="e">
        <f t="shared" si="69"/>
        <v>#DIV/0!</v>
      </c>
      <c r="O224" s="15" t="e">
        <f t="shared" si="69"/>
        <v>#DIV/0!</v>
      </c>
      <c r="P224" s="15" t="e">
        <f t="shared" si="69"/>
        <v>#DIV/0!</v>
      </c>
      <c r="Q224" s="15" t="e">
        <f t="shared" si="69"/>
        <v>#DIV/0!</v>
      </c>
      <c r="R224" s="15" t="e">
        <f t="shared" si="69"/>
        <v>#DIV/0!</v>
      </c>
      <c r="S224" s="20" t="e">
        <f t="shared" si="69"/>
        <v>#DIV/0!</v>
      </c>
      <c r="T224" s="15" t="e">
        <f t="shared" si="69"/>
        <v>#DIV/0!</v>
      </c>
      <c r="U224" s="15" t="e">
        <f t="shared" si="69"/>
        <v>#DIV/0!</v>
      </c>
      <c r="V224" s="15" t="e">
        <f t="shared" si="69"/>
        <v>#DIV/0!</v>
      </c>
      <c r="W224" s="15" t="e">
        <f t="shared" si="69"/>
        <v>#DIV/0!</v>
      </c>
      <c r="X224" s="15" t="e">
        <f t="shared" si="69"/>
        <v>#DIV/0!</v>
      </c>
      <c r="Y224" s="15" t="e">
        <f t="shared" si="69"/>
        <v>#DIV/0!</v>
      </c>
      <c r="Z224" s="15" t="e">
        <f t="shared" si="69"/>
        <v>#DIV/0!</v>
      </c>
      <c r="AA224" s="15" t="e">
        <f t="shared" si="69"/>
        <v>#DIV/0!</v>
      </c>
      <c r="AB224" s="15" t="e">
        <f t="shared" si="69"/>
        <v>#DIV/0!</v>
      </c>
      <c r="AC224" s="15" t="e">
        <f t="shared" si="69"/>
        <v>#DIV/0!</v>
      </c>
      <c r="AD224" s="15" t="e">
        <f t="shared" si="69"/>
        <v>#DIV/0!</v>
      </c>
      <c r="AE224" s="15" t="e">
        <f t="shared" si="69"/>
        <v>#DIV/0!</v>
      </c>
      <c r="AF224" s="15" t="e">
        <f t="shared" si="69"/>
        <v>#DIV/0!</v>
      </c>
      <c r="AG224" s="15" t="e">
        <f t="shared" si="69"/>
        <v>#DIV/0!</v>
      </c>
      <c r="AH224" s="15" t="e">
        <f t="shared" si="69"/>
        <v>#DIV/0!</v>
      </c>
      <c r="AI224" s="21" t="e">
        <f t="shared" si="69"/>
        <v>#DIV/0!</v>
      </c>
    </row>
    <row r="225" spans="1:35" hidden="1" x14ac:dyDescent="0.4">
      <c r="A225" s="16" t="s">
        <v>27</v>
      </c>
      <c r="D225" s="10"/>
      <c r="E225" s="17" t="e">
        <f t="shared" ref="E225:AI225" si="70">(E223-D223)/D223</f>
        <v>#DIV/0!</v>
      </c>
      <c r="F225" s="17" t="e">
        <f t="shared" si="70"/>
        <v>#DIV/0!</v>
      </c>
      <c r="G225" s="17" t="e">
        <f t="shared" si="70"/>
        <v>#DIV/0!</v>
      </c>
      <c r="H225" s="17" t="e">
        <f t="shared" si="70"/>
        <v>#DIV/0!</v>
      </c>
      <c r="I225" s="17" t="e">
        <f t="shared" si="70"/>
        <v>#DIV/0!</v>
      </c>
      <c r="J225" s="17" t="e">
        <f t="shared" si="70"/>
        <v>#DIV/0!</v>
      </c>
      <c r="K225" s="17" t="e">
        <f t="shared" si="70"/>
        <v>#DIV/0!</v>
      </c>
      <c r="L225" s="17" t="e">
        <f t="shared" si="70"/>
        <v>#DIV/0!</v>
      </c>
      <c r="M225" s="17" t="e">
        <f t="shared" si="70"/>
        <v>#DIV/0!</v>
      </c>
      <c r="N225" s="17" t="e">
        <f t="shared" si="70"/>
        <v>#DIV/0!</v>
      </c>
      <c r="O225" s="17" t="e">
        <f t="shared" si="70"/>
        <v>#DIV/0!</v>
      </c>
      <c r="P225" s="17" t="e">
        <f t="shared" si="70"/>
        <v>#DIV/0!</v>
      </c>
      <c r="Q225" s="17" t="e">
        <f t="shared" si="70"/>
        <v>#DIV/0!</v>
      </c>
      <c r="R225" s="17" t="e">
        <f t="shared" si="70"/>
        <v>#DIV/0!</v>
      </c>
      <c r="S225" s="17" t="e">
        <f t="shared" si="70"/>
        <v>#DIV/0!</v>
      </c>
      <c r="T225" s="17" t="e">
        <f t="shared" si="70"/>
        <v>#DIV/0!</v>
      </c>
      <c r="U225" s="17" t="e">
        <f t="shared" si="70"/>
        <v>#DIV/0!</v>
      </c>
      <c r="V225" s="17" t="e">
        <f t="shared" si="70"/>
        <v>#DIV/0!</v>
      </c>
      <c r="W225" s="17" t="e">
        <f t="shared" si="70"/>
        <v>#DIV/0!</v>
      </c>
      <c r="X225" s="17" t="e">
        <f t="shared" si="70"/>
        <v>#DIV/0!</v>
      </c>
      <c r="Y225" s="17" t="e">
        <f t="shared" si="70"/>
        <v>#DIV/0!</v>
      </c>
      <c r="Z225" s="17" t="e">
        <f t="shared" si="70"/>
        <v>#DIV/0!</v>
      </c>
      <c r="AA225" s="17" t="e">
        <f t="shared" si="70"/>
        <v>#DIV/0!</v>
      </c>
      <c r="AB225" s="17" t="e">
        <f t="shared" si="70"/>
        <v>#DIV/0!</v>
      </c>
      <c r="AC225" s="17" t="e">
        <f t="shared" si="70"/>
        <v>#DIV/0!</v>
      </c>
      <c r="AD225" s="17" t="e">
        <f t="shared" si="70"/>
        <v>#DIV/0!</v>
      </c>
      <c r="AE225" s="17" t="e">
        <f t="shared" si="70"/>
        <v>#DIV/0!</v>
      </c>
      <c r="AF225" s="17" t="e">
        <f t="shared" si="70"/>
        <v>#DIV/0!</v>
      </c>
      <c r="AG225" s="17" t="e">
        <f t="shared" si="70"/>
        <v>#DIV/0!</v>
      </c>
      <c r="AH225" s="22" t="e">
        <f t="shared" si="70"/>
        <v>#DIV/0!</v>
      </c>
      <c r="AI225" s="23" t="e">
        <f t="shared" si="70"/>
        <v>#DIV/0!</v>
      </c>
    </row>
    <row r="226" spans="1:35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5" hidden="1" x14ac:dyDescent="0.4">
      <c r="A227" s="2" t="s">
        <v>137</v>
      </c>
      <c r="B227" s="2" t="s">
        <v>138</v>
      </c>
      <c r="AI227" s="28"/>
    </row>
    <row r="228" spans="1:35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idden="1" x14ac:dyDescent="0.4">
      <c r="A229" s="9" t="s">
        <v>139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5" hidden="1" x14ac:dyDescent="0.4">
      <c r="A230" s="2" t="s">
        <v>36</v>
      </c>
      <c r="D230" s="10">
        <f t="shared" ref="D230:AI230" si="71">D234+D235+D236+D237+D239</f>
        <v>0</v>
      </c>
      <c r="E230" s="10">
        <f t="shared" si="71"/>
        <v>0</v>
      </c>
      <c r="F230" s="10">
        <f t="shared" si="71"/>
        <v>0</v>
      </c>
      <c r="G230" s="10">
        <f t="shared" si="71"/>
        <v>0</v>
      </c>
      <c r="H230" s="10">
        <f t="shared" si="71"/>
        <v>0</v>
      </c>
      <c r="I230" s="10">
        <f t="shared" si="71"/>
        <v>0</v>
      </c>
      <c r="J230" s="10">
        <f t="shared" si="71"/>
        <v>0</v>
      </c>
      <c r="K230" s="10">
        <f t="shared" si="71"/>
        <v>0</v>
      </c>
      <c r="L230" s="10">
        <f t="shared" si="71"/>
        <v>0</v>
      </c>
      <c r="M230" s="10">
        <f t="shared" si="71"/>
        <v>0</v>
      </c>
      <c r="N230" s="10">
        <f t="shared" si="71"/>
        <v>0</v>
      </c>
      <c r="O230" s="10">
        <f t="shared" si="71"/>
        <v>0</v>
      </c>
      <c r="P230" s="10">
        <f t="shared" si="71"/>
        <v>0</v>
      </c>
      <c r="Q230" s="10">
        <f t="shared" si="71"/>
        <v>0</v>
      </c>
      <c r="R230" s="10">
        <f t="shared" si="71"/>
        <v>0</v>
      </c>
      <c r="S230" s="10">
        <f t="shared" si="71"/>
        <v>0</v>
      </c>
      <c r="T230" s="10">
        <f t="shared" si="71"/>
        <v>0</v>
      </c>
      <c r="U230" s="10">
        <f t="shared" si="71"/>
        <v>0</v>
      </c>
      <c r="V230" s="10">
        <f t="shared" si="71"/>
        <v>0</v>
      </c>
      <c r="W230" s="10">
        <f t="shared" si="71"/>
        <v>0</v>
      </c>
      <c r="X230" s="10">
        <f t="shared" si="71"/>
        <v>0</v>
      </c>
      <c r="Y230" s="10">
        <f t="shared" si="71"/>
        <v>0</v>
      </c>
      <c r="Z230" s="10">
        <f t="shared" si="71"/>
        <v>0</v>
      </c>
      <c r="AA230" s="10">
        <f t="shared" si="71"/>
        <v>0</v>
      </c>
      <c r="AB230" s="10">
        <f t="shared" si="71"/>
        <v>0</v>
      </c>
      <c r="AC230" s="10">
        <f t="shared" si="71"/>
        <v>0</v>
      </c>
      <c r="AD230" s="10">
        <f t="shared" si="71"/>
        <v>0</v>
      </c>
      <c r="AE230" s="10">
        <f t="shared" si="71"/>
        <v>0</v>
      </c>
      <c r="AF230" s="10">
        <f t="shared" si="71"/>
        <v>0</v>
      </c>
      <c r="AG230" s="10">
        <f t="shared" si="71"/>
        <v>0</v>
      </c>
      <c r="AH230" s="10">
        <f t="shared" si="71"/>
        <v>0</v>
      </c>
      <c r="AI230" s="10">
        <f t="shared" si="71"/>
        <v>0</v>
      </c>
    </row>
    <row r="231" spans="1:35" hidden="1" x14ac:dyDescent="0.4">
      <c r="A231" s="14" t="s">
        <v>26</v>
      </c>
      <c r="B231" s="14"/>
      <c r="C231" s="14"/>
      <c r="D231" s="14"/>
      <c r="E231" s="15" t="e">
        <f t="shared" ref="E231:AI231" si="72">(E230-$D230)/$D230</f>
        <v>#DIV/0!</v>
      </c>
      <c r="F231" s="15" t="e">
        <f t="shared" si="72"/>
        <v>#DIV/0!</v>
      </c>
      <c r="G231" s="15" t="e">
        <f t="shared" si="72"/>
        <v>#DIV/0!</v>
      </c>
      <c r="H231" s="15" t="e">
        <f t="shared" si="72"/>
        <v>#DIV/0!</v>
      </c>
      <c r="I231" s="15" t="e">
        <f t="shared" si="72"/>
        <v>#DIV/0!</v>
      </c>
      <c r="J231" s="15" t="e">
        <f t="shared" si="72"/>
        <v>#DIV/0!</v>
      </c>
      <c r="K231" s="15" t="e">
        <f t="shared" si="72"/>
        <v>#DIV/0!</v>
      </c>
      <c r="L231" s="15" t="e">
        <f t="shared" si="72"/>
        <v>#DIV/0!</v>
      </c>
      <c r="M231" s="15" t="e">
        <f t="shared" si="72"/>
        <v>#DIV/0!</v>
      </c>
      <c r="N231" s="15" t="e">
        <f t="shared" si="72"/>
        <v>#DIV/0!</v>
      </c>
      <c r="O231" s="15" t="e">
        <f t="shared" si="72"/>
        <v>#DIV/0!</v>
      </c>
      <c r="P231" s="15" t="e">
        <f t="shared" si="72"/>
        <v>#DIV/0!</v>
      </c>
      <c r="Q231" s="15" t="e">
        <f t="shared" si="72"/>
        <v>#DIV/0!</v>
      </c>
      <c r="R231" s="15" t="e">
        <f t="shared" si="72"/>
        <v>#DIV/0!</v>
      </c>
      <c r="S231" s="20" t="e">
        <f t="shared" si="72"/>
        <v>#DIV/0!</v>
      </c>
      <c r="T231" s="15" t="e">
        <f t="shared" si="72"/>
        <v>#DIV/0!</v>
      </c>
      <c r="U231" s="15" t="e">
        <f t="shared" si="72"/>
        <v>#DIV/0!</v>
      </c>
      <c r="V231" s="15" t="e">
        <f t="shared" si="72"/>
        <v>#DIV/0!</v>
      </c>
      <c r="W231" s="15" t="e">
        <f t="shared" si="72"/>
        <v>#DIV/0!</v>
      </c>
      <c r="X231" s="15" t="e">
        <f t="shared" si="72"/>
        <v>#DIV/0!</v>
      </c>
      <c r="Y231" s="15" t="e">
        <f t="shared" si="72"/>
        <v>#DIV/0!</v>
      </c>
      <c r="Z231" s="15" t="e">
        <f t="shared" si="72"/>
        <v>#DIV/0!</v>
      </c>
      <c r="AA231" s="15" t="e">
        <f t="shared" si="72"/>
        <v>#DIV/0!</v>
      </c>
      <c r="AB231" s="15" t="e">
        <f t="shared" si="72"/>
        <v>#DIV/0!</v>
      </c>
      <c r="AC231" s="15" t="e">
        <f t="shared" si="72"/>
        <v>#DIV/0!</v>
      </c>
      <c r="AD231" s="15" t="e">
        <f t="shared" si="72"/>
        <v>#DIV/0!</v>
      </c>
      <c r="AE231" s="15" t="e">
        <f t="shared" si="72"/>
        <v>#DIV/0!</v>
      </c>
      <c r="AF231" s="15" t="e">
        <f t="shared" si="72"/>
        <v>#DIV/0!</v>
      </c>
      <c r="AG231" s="15" t="e">
        <f t="shared" si="72"/>
        <v>#DIV/0!</v>
      </c>
      <c r="AH231" s="15" t="e">
        <f t="shared" si="72"/>
        <v>#DIV/0!</v>
      </c>
      <c r="AI231" s="21" t="e">
        <f t="shared" si="72"/>
        <v>#DIV/0!</v>
      </c>
    </row>
    <row r="232" spans="1:35" hidden="1" x14ac:dyDescent="0.4">
      <c r="A232" s="16" t="s">
        <v>27</v>
      </c>
      <c r="D232" s="10"/>
      <c r="E232" s="17" t="e">
        <f t="shared" ref="E232:AI232" si="73">(E230-D230)/D230</f>
        <v>#DIV/0!</v>
      </c>
      <c r="F232" s="17" t="e">
        <f t="shared" si="73"/>
        <v>#DIV/0!</v>
      </c>
      <c r="G232" s="17" t="e">
        <f t="shared" si="73"/>
        <v>#DIV/0!</v>
      </c>
      <c r="H232" s="17" t="e">
        <f t="shared" si="73"/>
        <v>#DIV/0!</v>
      </c>
      <c r="I232" s="17" t="e">
        <f t="shared" si="73"/>
        <v>#DIV/0!</v>
      </c>
      <c r="J232" s="17" t="e">
        <f t="shared" si="73"/>
        <v>#DIV/0!</v>
      </c>
      <c r="K232" s="17" t="e">
        <f t="shared" si="73"/>
        <v>#DIV/0!</v>
      </c>
      <c r="L232" s="17" t="e">
        <f t="shared" si="73"/>
        <v>#DIV/0!</v>
      </c>
      <c r="M232" s="17" t="e">
        <f t="shared" si="73"/>
        <v>#DIV/0!</v>
      </c>
      <c r="N232" s="17" t="e">
        <f t="shared" si="73"/>
        <v>#DIV/0!</v>
      </c>
      <c r="O232" s="17" t="e">
        <f t="shared" si="73"/>
        <v>#DIV/0!</v>
      </c>
      <c r="P232" s="17" t="e">
        <f t="shared" si="73"/>
        <v>#DIV/0!</v>
      </c>
      <c r="Q232" s="17" t="e">
        <f t="shared" si="73"/>
        <v>#DIV/0!</v>
      </c>
      <c r="R232" s="17" t="e">
        <f t="shared" si="73"/>
        <v>#DIV/0!</v>
      </c>
      <c r="S232" s="17" t="e">
        <f t="shared" si="73"/>
        <v>#DIV/0!</v>
      </c>
      <c r="T232" s="17" t="e">
        <f t="shared" si="73"/>
        <v>#DIV/0!</v>
      </c>
      <c r="U232" s="17" t="e">
        <f t="shared" si="73"/>
        <v>#DIV/0!</v>
      </c>
      <c r="V232" s="17" t="e">
        <f t="shared" si="73"/>
        <v>#DIV/0!</v>
      </c>
      <c r="W232" s="17" t="e">
        <f t="shared" si="73"/>
        <v>#DIV/0!</v>
      </c>
      <c r="X232" s="17" t="e">
        <f t="shared" si="73"/>
        <v>#DIV/0!</v>
      </c>
      <c r="Y232" s="17" t="e">
        <f t="shared" si="73"/>
        <v>#DIV/0!</v>
      </c>
      <c r="Z232" s="17" t="e">
        <f t="shared" si="73"/>
        <v>#DIV/0!</v>
      </c>
      <c r="AA232" s="17" t="e">
        <f t="shared" si="73"/>
        <v>#DIV/0!</v>
      </c>
      <c r="AB232" s="17" t="e">
        <f t="shared" si="73"/>
        <v>#DIV/0!</v>
      </c>
      <c r="AC232" s="17" t="e">
        <f t="shared" si="73"/>
        <v>#DIV/0!</v>
      </c>
      <c r="AD232" s="17" t="e">
        <f t="shared" si="73"/>
        <v>#DIV/0!</v>
      </c>
      <c r="AE232" s="17" t="e">
        <f t="shared" si="73"/>
        <v>#DIV/0!</v>
      </c>
      <c r="AF232" s="17" t="e">
        <f t="shared" si="73"/>
        <v>#DIV/0!</v>
      </c>
      <c r="AG232" s="17" t="e">
        <f t="shared" si="73"/>
        <v>#DIV/0!</v>
      </c>
      <c r="AH232" s="22" t="e">
        <f t="shared" si="73"/>
        <v>#DIV/0!</v>
      </c>
      <c r="AI232" s="23" t="e">
        <f t="shared" si="73"/>
        <v>#DIV/0!</v>
      </c>
    </row>
    <row r="233" spans="1:35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5" hidden="1" x14ac:dyDescent="0.4">
      <c r="A234" s="2" t="s">
        <v>140</v>
      </c>
      <c r="B234" s="2" t="s">
        <v>141</v>
      </c>
      <c r="AI234" s="28"/>
    </row>
    <row r="235" spans="1:35" hidden="1" x14ac:dyDescent="0.4">
      <c r="A235" s="2" t="s">
        <v>142</v>
      </c>
      <c r="B235" s="2" t="s">
        <v>143</v>
      </c>
      <c r="AI235" s="28"/>
    </row>
    <row r="236" spans="1:35" hidden="1" x14ac:dyDescent="0.4">
      <c r="A236" s="2" t="s">
        <v>144</v>
      </c>
      <c r="B236" s="2" t="s">
        <v>145</v>
      </c>
      <c r="AI236" s="28"/>
    </row>
    <row r="237" spans="1:35" hidden="1" x14ac:dyDescent="0.4">
      <c r="A237" s="2" t="s">
        <v>146</v>
      </c>
      <c r="B237" s="2" t="s">
        <v>147</v>
      </c>
      <c r="AI237" s="28"/>
    </row>
    <row r="238" spans="1:35" hidden="1" x14ac:dyDescent="0.4">
      <c r="A238" s="2" t="s">
        <v>148</v>
      </c>
      <c r="B238" s="2" t="s">
        <v>149</v>
      </c>
      <c r="AI238" s="28"/>
    </row>
    <row r="239" spans="1:35" hidden="1" x14ac:dyDescent="0.4">
      <c r="A239" s="2" t="s">
        <v>150</v>
      </c>
      <c r="B239" s="2" t="s">
        <v>151</v>
      </c>
    </row>
    <row r="240" spans="1:35" hidden="1" x14ac:dyDescent="0.4"/>
    <row r="242" spans="1:35" x14ac:dyDescent="0.4">
      <c r="A242" s="9" t="s">
        <v>152</v>
      </c>
    </row>
    <row r="243" spans="1:35" x14ac:dyDescent="0.4">
      <c r="A243" s="2" t="s">
        <v>67</v>
      </c>
    </row>
    <row r="244" spans="1:35" x14ac:dyDescent="0.4">
      <c r="A244" s="6" t="s">
        <v>153</v>
      </c>
      <c r="B244" s="6"/>
      <c r="C244" s="6"/>
    </row>
    <row r="245" spans="1:35" x14ac:dyDescent="0.4">
      <c r="A245" s="6" t="s">
        <v>154</v>
      </c>
      <c r="B245" s="6"/>
      <c r="C245" s="6"/>
    </row>
    <row r="246" spans="1:35" x14ac:dyDescent="0.4">
      <c r="A246" s="6" t="s">
        <v>155</v>
      </c>
      <c r="B246" s="6"/>
      <c r="C246" s="6"/>
    </row>
    <row r="247" spans="1:35" x14ac:dyDescent="0.4">
      <c r="A247" s="53" t="s">
        <v>289</v>
      </c>
      <c r="B247" s="6"/>
      <c r="C247" s="6"/>
    </row>
    <row r="248" spans="1:35" hidden="1" x14ac:dyDescent="0.4">
      <c r="A248" s="2" t="s">
        <v>36</v>
      </c>
      <c r="D248" s="10">
        <f t="shared" ref="D248:AI248" si="74">D254</f>
        <v>0</v>
      </c>
      <c r="E248" s="10">
        <f t="shared" si="74"/>
        <v>0</v>
      </c>
      <c r="F248" s="10">
        <f t="shared" si="74"/>
        <v>0</v>
      </c>
      <c r="G248" s="10">
        <f t="shared" si="74"/>
        <v>0</v>
      </c>
      <c r="H248" s="10">
        <f t="shared" si="74"/>
        <v>0</v>
      </c>
      <c r="I248" s="10">
        <f t="shared" si="74"/>
        <v>0</v>
      </c>
      <c r="J248" s="10">
        <f t="shared" si="74"/>
        <v>0</v>
      </c>
      <c r="K248" s="10">
        <f t="shared" si="74"/>
        <v>0</v>
      </c>
      <c r="L248" s="10">
        <f t="shared" si="74"/>
        <v>0</v>
      </c>
      <c r="M248" s="10">
        <f t="shared" si="74"/>
        <v>0</v>
      </c>
      <c r="N248" s="10">
        <f t="shared" si="74"/>
        <v>0</v>
      </c>
      <c r="O248" s="10">
        <f t="shared" si="74"/>
        <v>0</v>
      </c>
      <c r="P248" s="10">
        <f t="shared" si="74"/>
        <v>0</v>
      </c>
      <c r="Q248" s="10">
        <f t="shared" si="74"/>
        <v>0</v>
      </c>
      <c r="R248" s="10">
        <f t="shared" si="74"/>
        <v>0</v>
      </c>
      <c r="S248" s="10">
        <f t="shared" si="74"/>
        <v>0</v>
      </c>
      <c r="T248" s="10">
        <f t="shared" si="74"/>
        <v>0</v>
      </c>
      <c r="U248" s="10">
        <f t="shared" si="74"/>
        <v>0</v>
      </c>
      <c r="V248" s="10">
        <f t="shared" si="74"/>
        <v>0</v>
      </c>
      <c r="W248" s="10">
        <f t="shared" si="74"/>
        <v>0</v>
      </c>
      <c r="X248" s="10">
        <f t="shared" si="74"/>
        <v>0</v>
      </c>
      <c r="Y248" s="10">
        <f t="shared" si="74"/>
        <v>0</v>
      </c>
      <c r="Z248" s="10">
        <f t="shared" si="74"/>
        <v>0</v>
      </c>
      <c r="AA248" s="10">
        <f t="shared" si="74"/>
        <v>0</v>
      </c>
      <c r="AB248" s="10">
        <f t="shared" si="74"/>
        <v>0</v>
      </c>
      <c r="AC248" s="10">
        <f t="shared" si="74"/>
        <v>0</v>
      </c>
      <c r="AD248" s="10">
        <f t="shared" si="74"/>
        <v>0</v>
      </c>
      <c r="AE248" s="10">
        <f t="shared" si="74"/>
        <v>0</v>
      </c>
      <c r="AF248" s="10">
        <f t="shared" si="74"/>
        <v>0</v>
      </c>
      <c r="AG248" s="10">
        <f t="shared" si="74"/>
        <v>0</v>
      </c>
      <c r="AH248" s="10">
        <f t="shared" si="74"/>
        <v>0</v>
      </c>
      <c r="AI248" s="10">
        <f t="shared" si="74"/>
        <v>0</v>
      </c>
    </row>
    <row r="249" spans="1:35" hidden="1" x14ac:dyDescent="0.4">
      <c r="A249" s="14" t="s">
        <v>26</v>
      </c>
      <c r="B249" s="14"/>
      <c r="C249" s="14"/>
      <c r="D249" s="14"/>
      <c r="E249" s="15" t="e">
        <f t="shared" ref="E249:AI249" si="75">(E248-$D248)/$D248</f>
        <v>#DIV/0!</v>
      </c>
      <c r="F249" s="15" t="e">
        <f t="shared" si="75"/>
        <v>#DIV/0!</v>
      </c>
      <c r="G249" s="15" t="e">
        <f t="shared" si="75"/>
        <v>#DIV/0!</v>
      </c>
      <c r="H249" s="15" t="e">
        <f t="shared" si="75"/>
        <v>#DIV/0!</v>
      </c>
      <c r="I249" s="15" t="e">
        <f t="shared" si="75"/>
        <v>#DIV/0!</v>
      </c>
      <c r="J249" s="15" t="e">
        <f t="shared" si="75"/>
        <v>#DIV/0!</v>
      </c>
      <c r="K249" s="15" t="e">
        <f t="shared" si="75"/>
        <v>#DIV/0!</v>
      </c>
      <c r="L249" s="15" t="e">
        <f t="shared" si="75"/>
        <v>#DIV/0!</v>
      </c>
      <c r="M249" s="15" t="e">
        <f t="shared" si="75"/>
        <v>#DIV/0!</v>
      </c>
      <c r="N249" s="15" t="e">
        <f t="shared" si="75"/>
        <v>#DIV/0!</v>
      </c>
      <c r="O249" s="15" t="e">
        <f t="shared" si="75"/>
        <v>#DIV/0!</v>
      </c>
      <c r="P249" s="15" t="e">
        <f t="shared" si="75"/>
        <v>#DIV/0!</v>
      </c>
      <c r="Q249" s="15" t="e">
        <f t="shared" si="75"/>
        <v>#DIV/0!</v>
      </c>
      <c r="R249" s="15" t="e">
        <f t="shared" si="75"/>
        <v>#DIV/0!</v>
      </c>
      <c r="S249" s="20" t="e">
        <f t="shared" si="75"/>
        <v>#DIV/0!</v>
      </c>
      <c r="T249" s="15" t="e">
        <f t="shared" si="75"/>
        <v>#DIV/0!</v>
      </c>
      <c r="U249" s="15" t="e">
        <f t="shared" si="75"/>
        <v>#DIV/0!</v>
      </c>
      <c r="V249" s="15" t="e">
        <f t="shared" si="75"/>
        <v>#DIV/0!</v>
      </c>
      <c r="W249" s="15" t="e">
        <f t="shared" si="75"/>
        <v>#DIV/0!</v>
      </c>
      <c r="X249" s="15" t="e">
        <f t="shared" si="75"/>
        <v>#DIV/0!</v>
      </c>
      <c r="Y249" s="15" t="e">
        <f t="shared" si="75"/>
        <v>#DIV/0!</v>
      </c>
      <c r="Z249" s="15" t="e">
        <f t="shared" si="75"/>
        <v>#DIV/0!</v>
      </c>
      <c r="AA249" s="15" t="e">
        <f t="shared" si="75"/>
        <v>#DIV/0!</v>
      </c>
      <c r="AB249" s="15" t="e">
        <f t="shared" si="75"/>
        <v>#DIV/0!</v>
      </c>
      <c r="AC249" s="15" t="e">
        <f t="shared" si="75"/>
        <v>#DIV/0!</v>
      </c>
      <c r="AD249" s="15" t="e">
        <f t="shared" si="75"/>
        <v>#DIV/0!</v>
      </c>
      <c r="AE249" s="15" t="e">
        <f t="shared" si="75"/>
        <v>#DIV/0!</v>
      </c>
      <c r="AF249" s="15" t="e">
        <f t="shared" si="75"/>
        <v>#DIV/0!</v>
      </c>
      <c r="AG249" s="15" t="e">
        <f t="shared" si="75"/>
        <v>#DIV/0!</v>
      </c>
      <c r="AH249" s="15" t="e">
        <f t="shared" si="75"/>
        <v>#DIV/0!</v>
      </c>
      <c r="AI249" s="21" t="e">
        <f t="shared" si="75"/>
        <v>#DIV/0!</v>
      </c>
    </row>
    <row r="250" spans="1:35" hidden="1" x14ac:dyDescent="0.4">
      <c r="A250" s="16" t="s">
        <v>27</v>
      </c>
      <c r="D250" s="10"/>
      <c r="E250" s="17" t="e">
        <f t="shared" ref="E250:AI250" si="76">(E248-D248)/D248</f>
        <v>#DIV/0!</v>
      </c>
      <c r="F250" s="17" t="e">
        <f t="shared" si="76"/>
        <v>#DIV/0!</v>
      </c>
      <c r="G250" s="17" t="e">
        <f t="shared" si="76"/>
        <v>#DIV/0!</v>
      </c>
      <c r="H250" s="17" t="e">
        <f t="shared" si="76"/>
        <v>#DIV/0!</v>
      </c>
      <c r="I250" s="17" t="e">
        <f t="shared" si="76"/>
        <v>#DIV/0!</v>
      </c>
      <c r="J250" s="17" t="e">
        <f t="shared" si="76"/>
        <v>#DIV/0!</v>
      </c>
      <c r="K250" s="17" t="e">
        <f t="shared" si="76"/>
        <v>#DIV/0!</v>
      </c>
      <c r="L250" s="17" t="e">
        <f t="shared" si="76"/>
        <v>#DIV/0!</v>
      </c>
      <c r="M250" s="17" t="e">
        <f t="shared" si="76"/>
        <v>#DIV/0!</v>
      </c>
      <c r="N250" s="17" t="e">
        <f t="shared" si="76"/>
        <v>#DIV/0!</v>
      </c>
      <c r="O250" s="17" t="e">
        <f t="shared" si="76"/>
        <v>#DIV/0!</v>
      </c>
      <c r="P250" s="17" t="e">
        <f t="shared" si="76"/>
        <v>#DIV/0!</v>
      </c>
      <c r="Q250" s="17" t="e">
        <f t="shared" si="76"/>
        <v>#DIV/0!</v>
      </c>
      <c r="R250" s="17" t="e">
        <f t="shared" si="76"/>
        <v>#DIV/0!</v>
      </c>
      <c r="S250" s="17" t="e">
        <f t="shared" si="76"/>
        <v>#DIV/0!</v>
      </c>
      <c r="T250" s="17" t="e">
        <f t="shared" si="76"/>
        <v>#DIV/0!</v>
      </c>
      <c r="U250" s="17" t="e">
        <f t="shared" si="76"/>
        <v>#DIV/0!</v>
      </c>
      <c r="V250" s="17" t="e">
        <f t="shared" si="76"/>
        <v>#DIV/0!</v>
      </c>
      <c r="W250" s="17" t="e">
        <f t="shared" si="76"/>
        <v>#DIV/0!</v>
      </c>
      <c r="X250" s="17" t="e">
        <f t="shared" si="76"/>
        <v>#DIV/0!</v>
      </c>
      <c r="Y250" s="17" t="e">
        <f t="shared" si="76"/>
        <v>#DIV/0!</v>
      </c>
      <c r="Z250" s="17" t="e">
        <f t="shared" si="76"/>
        <v>#DIV/0!</v>
      </c>
      <c r="AA250" s="17" t="e">
        <f t="shared" si="76"/>
        <v>#DIV/0!</v>
      </c>
      <c r="AB250" s="17" t="e">
        <f t="shared" si="76"/>
        <v>#DIV/0!</v>
      </c>
      <c r="AC250" s="17" t="e">
        <f t="shared" si="76"/>
        <v>#DIV/0!</v>
      </c>
      <c r="AD250" s="17" t="e">
        <f t="shared" si="76"/>
        <v>#DIV/0!</v>
      </c>
      <c r="AE250" s="17" t="e">
        <f t="shared" si="76"/>
        <v>#DIV/0!</v>
      </c>
      <c r="AF250" s="17" t="e">
        <f t="shared" si="76"/>
        <v>#DIV/0!</v>
      </c>
      <c r="AG250" s="17" t="e">
        <f t="shared" si="76"/>
        <v>#DIV/0!</v>
      </c>
      <c r="AH250" s="22" t="e">
        <f t="shared" si="76"/>
        <v>#DIV/0!</v>
      </c>
      <c r="AI250" s="23" t="e">
        <f t="shared" si="76"/>
        <v>#DIV/0!</v>
      </c>
    </row>
    <row r="251" spans="1:35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5" hidden="1" x14ac:dyDescent="0.4">
      <c r="A252" s="2" t="s">
        <v>156</v>
      </c>
      <c r="B252" s="2" t="s">
        <v>157</v>
      </c>
      <c r="AI252" s="28"/>
    </row>
    <row r="253" spans="1:35" hidden="1" x14ac:dyDescent="0.4">
      <c r="A253" s="2" t="s">
        <v>158</v>
      </c>
      <c r="B253" s="2" t="s">
        <v>159</v>
      </c>
      <c r="AI253" s="28"/>
    </row>
    <row r="254" spans="1:35" hidden="1" x14ac:dyDescent="0.4">
      <c r="A254" s="2" t="s">
        <v>160</v>
      </c>
      <c r="B254" s="2" t="s">
        <v>161</v>
      </c>
      <c r="AI254" s="28"/>
    </row>
    <row r="255" spans="1:35" hidden="1" x14ac:dyDescent="0.4">
      <c r="A255" s="2" t="s">
        <v>162</v>
      </c>
      <c r="B255" s="2" t="s">
        <v>163</v>
      </c>
      <c r="AI255" s="28"/>
    </row>
    <row r="256" spans="1:35" hidden="1" x14ac:dyDescent="0.4">
      <c r="A256" s="2" t="s">
        <v>164</v>
      </c>
      <c r="B256" s="2" t="s">
        <v>165</v>
      </c>
    </row>
    <row r="259" spans="1:35" x14ac:dyDescent="0.4">
      <c r="A259" s="9" t="s">
        <v>166</v>
      </c>
    </row>
    <row r="260" spans="1:35" x14ac:dyDescent="0.4">
      <c r="A260" s="2" t="s">
        <v>67</v>
      </c>
    </row>
    <row r="261" spans="1:35" x14ac:dyDescent="0.4">
      <c r="A261" s="33" t="s">
        <v>167</v>
      </c>
      <c r="B261" s="6"/>
      <c r="C261" s="6"/>
    </row>
    <row r="262" spans="1:35" hidden="1" x14ac:dyDescent="0.4">
      <c r="A262" s="2" t="s">
        <v>36</v>
      </c>
      <c r="D262" s="10">
        <f t="shared" ref="D262:AI262" si="77">D266</f>
        <v>0</v>
      </c>
      <c r="E262" s="10">
        <f t="shared" si="77"/>
        <v>0</v>
      </c>
      <c r="F262" s="10">
        <f t="shared" si="77"/>
        <v>0</v>
      </c>
      <c r="G262" s="10">
        <f t="shared" si="77"/>
        <v>0</v>
      </c>
      <c r="H262" s="10">
        <f t="shared" si="77"/>
        <v>0</v>
      </c>
      <c r="I262" s="10">
        <f t="shared" si="77"/>
        <v>0</v>
      </c>
      <c r="J262" s="10">
        <f t="shared" si="77"/>
        <v>0</v>
      </c>
      <c r="K262" s="10">
        <f t="shared" si="77"/>
        <v>0</v>
      </c>
      <c r="L262" s="10">
        <f t="shared" si="77"/>
        <v>0</v>
      </c>
      <c r="M262" s="10">
        <f t="shared" si="77"/>
        <v>0</v>
      </c>
      <c r="N262" s="10">
        <f t="shared" si="77"/>
        <v>0</v>
      </c>
      <c r="O262" s="10">
        <f t="shared" si="77"/>
        <v>0</v>
      </c>
      <c r="P262" s="10">
        <f t="shared" si="77"/>
        <v>0</v>
      </c>
      <c r="Q262" s="10">
        <f t="shared" si="77"/>
        <v>0</v>
      </c>
      <c r="R262" s="10">
        <f t="shared" si="77"/>
        <v>0</v>
      </c>
      <c r="S262" s="10">
        <f t="shared" si="77"/>
        <v>0</v>
      </c>
      <c r="T262" s="10">
        <f t="shared" si="77"/>
        <v>0</v>
      </c>
      <c r="U262" s="10">
        <f t="shared" si="77"/>
        <v>0</v>
      </c>
      <c r="V262" s="10">
        <f t="shared" si="77"/>
        <v>0</v>
      </c>
      <c r="W262" s="10">
        <f t="shared" si="77"/>
        <v>0</v>
      </c>
      <c r="X262" s="10">
        <f t="shared" si="77"/>
        <v>0</v>
      </c>
      <c r="Y262" s="10">
        <f t="shared" si="77"/>
        <v>0</v>
      </c>
      <c r="Z262" s="10">
        <f t="shared" si="77"/>
        <v>0</v>
      </c>
      <c r="AA262" s="10">
        <f t="shared" si="77"/>
        <v>0</v>
      </c>
      <c r="AB262" s="10">
        <f t="shared" si="77"/>
        <v>0</v>
      </c>
      <c r="AC262" s="10">
        <f t="shared" si="77"/>
        <v>0</v>
      </c>
      <c r="AD262" s="10">
        <f t="shared" si="77"/>
        <v>0</v>
      </c>
      <c r="AE262" s="10">
        <f t="shared" si="77"/>
        <v>0</v>
      </c>
      <c r="AF262" s="10">
        <f t="shared" si="77"/>
        <v>0</v>
      </c>
      <c r="AG262" s="10">
        <f t="shared" si="77"/>
        <v>0</v>
      </c>
      <c r="AH262" s="10">
        <f t="shared" si="77"/>
        <v>0</v>
      </c>
      <c r="AI262" s="27">
        <f t="shared" si="77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8">(E262-$S262)/$S262</f>
        <v>#DIV/0!</v>
      </c>
      <c r="F263" s="15" t="e">
        <f t="shared" si="78"/>
        <v>#DIV/0!</v>
      </c>
      <c r="G263" s="15" t="e">
        <f t="shared" si="78"/>
        <v>#DIV/0!</v>
      </c>
      <c r="H263" s="15" t="e">
        <f t="shared" si="78"/>
        <v>#DIV/0!</v>
      </c>
      <c r="I263" s="15" t="e">
        <f t="shared" si="78"/>
        <v>#DIV/0!</v>
      </c>
      <c r="J263" s="15" t="e">
        <f t="shared" si="78"/>
        <v>#DIV/0!</v>
      </c>
      <c r="K263" s="15" t="e">
        <f t="shared" si="78"/>
        <v>#DIV/0!</v>
      </c>
      <c r="L263" s="15" t="e">
        <f t="shared" si="78"/>
        <v>#DIV/0!</v>
      </c>
      <c r="M263" s="15" t="e">
        <f t="shared" si="78"/>
        <v>#DIV/0!</v>
      </c>
      <c r="N263" s="15" t="e">
        <f t="shared" si="78"/>
        <v>#DIV/0!</v>
      </c>
      <c r="O263" s="15" t="e">
        <f t="shared" si="78"/>
        <v>#DIV/0!</v>
      </c>
      <c r="P263" s="15" t="e">
        <f t="shared" si="78"/>
        <v>#DIV/0!</v>
      </c>
      <c r="Q263" s="15" t="e">
        <f t="shared" si="78"/>
        <v>#DIV/0!</v>
      </c>
      <c r="R263" s="15" t="e">
        <f t="shared" si="78"/>
        <v>#DIV/0!</v>
      </c>
      <c r="S263" s="14"/>
      <c r="T263" s="15" t="e">
        <f t="shared" ref="T263:AI263" si="79">(T262-$S262)/$S262</f>
        <v>#DIV/0!</v>
      </c>
      <c r="U263" s="15" t="e">
        <f t="shared" si="79"/>
        <v>#DIV/0!</v>
      </c>
      <c r="V263" s="15" t="e">
        <f t="shared" si="79"/>
        <v>#DIV/0!</v>
      </c>
      <c r="W263" s="15" t="e">
        <f t="shared" si="79"/>
        <v>#DIV/0!</v>
      </c>
      <c r="X263" s="15" t="e">
        <f t="shared" si="79"/>
        <v>#DIV/0!</v>
      </c>
      <c r="Y263" s="15" t="e">
        <f t="shared" si="79"/>
        <v>#DIV/0!</v>
      </c>
      <c r="Z263" s="15" t="e">
        <f t="shared" si="79"/>
        <v>#DIV/0!</v>
      </c>
      <c r="AA263" s="15" t="e">
        <f t="shared" si="79"/>
        <v>#DIV/0!</v>
      </c>
      <c r="AB263" s="15" t="e">
        <f t="shared" si="79"/>
        <v>#DIV/0!</v>
      </c>
      <c r="AC263" s="15" t="e">
        <f t="shared" si="79"/>
        <v>#DIV/0!</v>
      </c>
      <c r="AD263" s="15" t="e">
        <f t="shared" si="79"/>
        <v>#DIV/0!</v>
      </c>
      <c r="AE263" s="15" t="e">
        <f t="shared" si="79"/>
        <v>#DIV/0!</v>
      </c>
      <c r="AF263" s="15" t="e">
        <f t="shared" si="79"/>
        <v>#DIV/0!</v>
      </c>
      <c r="AG263" s="15" t="e">
        <f t="shared" si="79"/>
        <v>#DIV/0!</v>
      </c>
      <c r="AH263" s="15" t="e">
        <f t="shared" si="79"/>
        <v>#DIV/0!</v>
      </c>
      <c r="AI263" s="21" t="e">
        <f t="shared" si="79"/>
        <v>#DIV/0!</v>
      </c>
    </row>
    <row r="264" spans="1:35" hidden="1" x14ac:dyDescent="0.4">
      <c r="A264" s="16" t="s">
        <v>27</v>
      </c>
      <c r="D264" s="10"/>
      <c r="E264" s="17" t="e">
        <f t="shared" ref="E264:R264" si="80">(E262-D262)/D262</f>
        <v>#DIV/0!</v>
      </c>
      <c r="F264" s="17" t="e">
        <f t="shared" si="80"/>
        <v>#DIV/0!</v>
      </c>
      <c r="G264" s="17" t="e">
        <f t="shared" si="80"/>
        <v>#DIV/0!</v>
      </c>
      <c r="H264" s="17" t="e">
        <f t="shared" si="80"/>
        <v>#DIV/0!</v>
      </c>
      <c r="I264" s="17" t="e">
        <f t="shared" si="80"/>
        <v>#DIV/0!</v>
      </c>
      <c r="J264" s="17" t="e">
        <f t="shared" si="80"/>
        <v>#DIV/0!</v>
      </c>
      <c r="K264" s="17" t="e">
        <f t="shared" si="80"/>
        <v>#DIV/0!</v>
      </c>
      <c r="L264" s="17" t="e">
        <f t="shared" si="80"/>
        <v>#DIV/0!</v>
      </c>
      <c r="M264" s="17" t="e">
        <f t="shared" si="80"/>
        <v>#DIV/0!</v>
      </c>
      <c r="N264" s="17" t="e">
        <f t="shared" si="80"/>
        <v>#DIV/0!</v>
      </c>
      <c r="O264" s="17" t="e">
        <f t="shared" si="80"/>
        <v>#DIV/0!</v>
      </c>
      <c r="P264" s="17" t="e">
        <f t="shared" si="80"/>
        <v>#DIV/0!</v>
      </c>
      <c r="Q264" s="17" t="e">
        <f t="shared" si="80"/>
        <v>#DIV/0!</v>
      </c>
      <c r="R264" s="17" t="e">
        <f t="shared" si="80"/>
        <v>#DIV/0!</v>
      </c>
      <c r="S264" s="10"/>
      <c r="T264" s="17" t="e">
        <f t="shared" ref="T264:AI264" si="81">(T262-S262)/S262</f>
        <v>#DIV/0!</v>
      </c>
      <c r="U264" s="17" t="e">
        <f t="shared" si="81"/>
        <v>#DIV/0!</v>
      </c>
      <c r="V264" s="17" t="e">
        <f t="shared" si="81"/>
        <v>#DIV/0!</v>
      </c>
      <c r="W264" s="17" t="e">
        <f t="shared" si="81"/>
        <v>#DIV/0!</v>
      </c>
      <c r="X264" s="17" t="e">
        <f t="shared" si="81"/>
        <v>#DIV/0!</v>
      </c>
      <c r="Y264" s="17" t="e">
        <f t="shared" si="81"/>
        <v>#DIV/0!</v>
      </c>
      <c r="Z264" s="17" t="e">
        <f t="shared" si="81"/>
        <v>#DIV/0!</v>
      </c>
      <c r="AA264" s="17" t="e">
        <f t="shared" si="81"/>
        <v>#DIV/0!</v>
      </c>
      <c r="AB264" s="17" t="e">
        <f t="shared" si="81"/>
        <v>#DIV/0!</v>
      </c>
      <c r="AC264" s="17" t="e">
        <f t="shared" si="81"/>
        <v>#DIV/0!</v>
      </c>
      <c r="AD264" s="17" t="e">
        <f t="shared" si="81"/>
        <v>#DIV/0!</v>
      </c>
      <c r="AE264" s="17" t="e">
        <f t="shared" si="81"/>
        <v>#DIV/0!</v>
      </c>
      <c r="AF264" s="17" t="e">
        <f t="shared" si="81"/>
        <v>#DIV/0!</v>
      </c>
      <c r="AG264" s="17" t="e">
        <f t="shared" si="81"/>
        <v>#DIV/0!</v>
      </c>
      <c r="AH264" s="22" t="e">
        <f t="shared" si="81"/>
        <v>#DIV/0!</v>
      </c>
      <c r="AI264" s="23" t="e">
        <f t="shared" si="81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5" t="s">
        <v>168</v>
      </c>
      <c r="B266" s="35" t="s">
        <v>169</v>
      </c>
      <c r="C266" s="35"/>
      <c r="AI266" s="28"/>
    </row>
    <row r="269" spans="1:35" x14ac:dyDescent="0.4">
      <c r="A269" s="9" t="s">
        <v>170</v>
      </c>
    </row>
    <row r="270" spans="1:35" x14ac:dyDescent="0.4">
      <c r="A270" s="2" t="s">
        <v>67</v>
      </c>
    </row>
    <row r="271" spans="1:35" x14ac:dyDescent="0.4">
      <c r="A271" s="6" t="s">
        <v>171</v>
      </c>
      <c r="B271" s="6"/>
      <c r="C271" s="6"/>
    </row>
    <row r="272" spans="1:35" x14ac:dyDescent="0.4">
      <c r="A272" s="6" t="s">
        <v>172</v>
      </c>
      <c r="B272" s="6"/>
      <c r="C272" s="6"/>
    </row>
    <row r="273" spans="1:37" x14ac:dyDescent="0.4">
      <c r="A273" s="6" t="s">
        <v>173</v>
      </c>
      <c r="B273" s="6"/>
      <c r="C273" s="6"/>
    </row>
    <row r="274" spans="1:37" hidden="1" x14ac:dyDescent="0.4">
      <c r="A274" s="2" t="s">
        <v>36</v>
      </c>
      <c r="D274" s="10">
        <f t="shared" ref="D274:AI274" si="82">D278+D280</f>
        <v>0</v>
      </c>
      <c r="E274" s="10">
        <f t="shared" si="82"/>
        <v>0</v>
      </c>
      <c r="F274" s="10">
        <f t="shared" si="82"/>
        <v>0</v>
      </c>
      <c r="G274" s="10">
        <f t="shared" si="82"/>
        <v>0</v>
      </c>
      <c r="H274" s="10">
        <f t="shared" si="82"/>
        <v>0</v>
      </c>
      <c r="I274" s="10">
        <f t="shared" si="82"/>
        <v>0</v>
      </c>
      <c r="J274" s="10">
        <f t="shared" si="82"/>
        <v>0</v>
      </c>
      <c r="K274" s="10">
        <f t="shared" si="82"/>
        <v>0</v>
      </c>
      <c r="L274" s="10">
        <f t="shared" si="82"/>
        <v>0</v>
      </c>
      <c r="M274" s="10">
        <f t="shared" si="82"/>
        <v>0</v>
      </c>
      <c r="N274" s="10">
        <f t="shared" si="82"/>
        <v>0</v>
      </c>
      <c r="O274" s="10">
        <f t="shared" si="82"/>
        <v>0</v>
      </c>
      <c r="P274" s="10">
        <f t="shared" si="82"/>
        <v>0</v>
      </c>
      <c r="Q274" s="10">
        <f t="shared" si="82"/>
        <v>0</v>
      </c>
      <c r="R274" s="10">
        <f t="shared" si="82"/>
        <v>0</v>
      </c>
      <c r="S274" s="10">
        <f t="shared" si="82"/>
        <v>0</v>
      </c>
      <c r="T274" s="10">
        <f t="shared" si="82"/>
        <v>0</v>
      </c>
      <c r="U274" s="10">
        <f t="shared" si="82"/>
        <v>0</v>
      </c>
      <c r="V274" s="10">
        <f t="shared" si="82"/>
        <v>0</v>
      </c>
      <c r="W274" s="10">
        <f t="shared" si="82"/>
        <v>0</v>
      </c>
      <c r="X274" s="10">
        <f t="shared" si="82"/>
        <v>0</v>
      </c>
      <c r="Y274" s="10">
        <f t="shared" si="82"/>
        <v>0</v>
      </c>
      <c r="Z274" s="10">
        <f t="shared" si="82"/>
        <v>0</v>
      </c>
      <c r="AA274" s="10">
        <f t="shared" si="82"/>
        <v>0</v>
      </c>
      <c r="AB274" s="10">
        <f t="shared" si="82"/>
        <v>0</v>
      </c>
      <c r="AC274" s="10">
        <f t="shared" si="82"/>
        <v>0</v>
      </c>
      <c r="AD274" s="10">
        <f t="shared" si="82"/>
        <v>0</v>
      </c>
      <c r="AE274" s="10">
        <f t="shared" si="82"/>
        <v>0</v>
      </c>
      <c r="AF274" s="10">
        <f t="shared" si="82"/>
        <v>0</v>
      </c>
      <c r="AG274" s="10">
        <f t="shared" si="82"/>
        <v>0</v>
      </c>
      <c r="AH274" s="10">
        <f t="shared" si="82"/>
        <v>0</v>
      </c>
      <c r="AI274" s="27">
        <f t="shared" si="82"/>
        <v>0</v>
      </c>
    </row>
    <row r="275" spans="1:37" hidden="1" x14ac:dyDescent="0.4">
      <c r="A275" s="14" t="s">
        <v>26</v>
      </c>
      <c r="B275" s="14"/>
      <c r="C275" s="14"/>
      <c r="D275" s="14"/>
      <c r="E275" s="15" t="e">
        <f t="shared" ref="E275:AI275" si="83">(E274-$D274)/$D274</f>
        <v>#DIV/0!</v>
      </c>
      <c r="F275" s="15" t="e">
        <f t="shared" si="83"/>
        <v>#DIV/0!</v>
      </c>
      <c r="G275" s="15" t="e">
        <f t="shared" si="83"/>
        <v>#DIV/0!</v>
      </c>
      <c r="H275" s="15" t="e">
        <f t="shared" si="83"/>
        <v>#DIV/0!</v>
      </c>
      <c r="I275" s="15" t="e">
        <f t="shared" si="83"/>
        <v>#DIV/0!</v>
      </c>
      <c r="J275" s="15" t="e">
        <f t="shared" si="83"/>
        <v>#DIV/0!</v>
      </c>
      <c r="K275" s="15" t="e">
        <f t="shared" si="83"/>
        <v>#DIV/0!</v>
      </c>
      <c r="L275" s="15" t="e">
        <f t="shared" si="83"/>
        <v>#DIV/0!</v>
      </c>
      <c r="M275" s="15" t="e">
        <f t="shared" si="83"/>
        <v>#DIV/0!</v>
      </c>
      <c r="N275" s="15" t="e">
        <f t="shared" si="83"/>
        <v>#DIV/0!</v>
      </c>
      <c r="O275" s="15" t="e">
        <f t="shared" si="83"/>
        <v>#DIV/0!</v>
      </c>
      <c r="P275" s="15" t="e">
        <f t="shared" si="83"/>
        <v>#DIV/0!</v>
      </c>
      <c r="Q275" s="15" t="e">
        <f t="shared" si="83"/>
        <v>#DIV/0!</v>
      </c>
      <c r="R275" s="15" t="e">
        <f t="shared" si="83"/>
        <v>#DIV/0!</v>
      </c>
      <c r="S275" s="20" t="e">
        <f t="shared" si="83"/>
        <v>#DIV/0!</v>
      </c>
      <c r="T275" s="15" t="e">
        <f t="shared" si="83"/>
        <v>#DIV/0!</v>
      </c>
      <c r="U275" s="15" t="e">
        <f t="shared" si="83"/>
        <v>#DIV/0!</v>
      </c>
      <c r="V275" s="15" t="e">
        <f t="shared" si="83"/>
        <v>#DIV/0!</v>
      </c>
      <c r="W275" s="15" t="e">
        <f t="shared" si="83"/>
        <v>#DIV/0!</v>
      </c>
      <c r="X275" s="15" t="e">
        <f t="shared" si="83"/>
        <v>#DIV/0!</v>
      </c>
      <c r="Y275" s="15" t="e">
        <f t="shared" si="83"/>
        <v>#DIV/0!</v>
      </c>
      <c r="Z275" s="15" t="e">
        <f t="shared" si="83"/>
        <v>#DIV/0!</v>
      </c>
      <c r="AA275" s="15" t="e">
        <f t="shared" si="83"/>
        <v>#DIV/0!</v>
      </c>
      <c r="AB275" s="15" t="e">
        <f t="shared" si="83"/>
        <v>#DIV/0!</v>
      </c>
      <c r="AC275" s="15" t="e">
        <f t="shared" si="83"/>
        <v>#DIV/0!</v>
      </c>
      <c r="AD275" s="15" t="e">
        <f t="shared" si="83"/>
        <v>#DIV/0!</v>
      </c>
      <c r="AE275" s="15" t="e">
        <f t="shared" si="83"/>
        <v>#DIV/0!</v>
      </c>
      <c r="AF275" s="15" t="e">
        <f t="shared" si="83"/>
        <v>#DIV/0!</v>
      </c>
      <c r="AG275" s="15" t="e">
        <f t="shared" si="83"/>
        <v>#DIV/0!</v>
      </c>
      <c r="AH275" s="15" t="e">
        <f t="shared" si="83"/>
        <v>#DIV/0!</v>
      </c>
      <c r="AI275" s="21" t="e">
        <f t="shared" si="83"/>
        <v>#DIV/0!</v>
      </c>
    </row>
    <row r="276" spans="1:37" hidden="1" x14ac:dyDescent="0.4">
      <c r="A276" s="16" t="s">
        <v>27</v>
      </c>
      <c r="D276" s="10"/>
      <c r="E276" s="17" t="e">
        <f t="shared" ref="E276:AI276" si="84">(E274-D274)/D274</f>
        <v>#DIV/0!</v>
      </c>
      <c r="F276" s="17" t="e">
        <f t="shared" si="84"/>
        <v>#DIV/0!</v>
      </c>
      <c r="G276" s="17" t="e">
        <f t="shared" si="84"/>
        <v>#DIV/0!</v>
      </c>
      <c r="H276" s="17" t="e">
        <f t="shared" si="84"/>
        <v>#DIV/0!</v>
      </c>
      <c r="I276" s="17" t="e">
        <f t="shared" si="84"/>
        <v>#DIV/0!</v>
      </c>
      <c r="J276" s="17" t="e">
        <f t="shared" si="84"/>
        <v>#DIV/0!</v>
      </c>
      <c r="K276" s="17" t="e">
        <f t="shared" si="84"/>
        <v>#DIV/0!</v>
      </c>
      <c r="L276" s="17" t="e">
        <f t="shared" si="84"/>
        <v>#DIV/0!</v>
      </c>
      <c r="M276" s="17" t="e">
        <f t="shared" si="84"/>
        <v>#DIV/0!</v>
      </c>
      <c r="N276" s="17" t="e">
        <f t="shared" si="84"/>
        <v>#DIV/0!</v>
      </c>
      <c r="O276" s="17" t="e">
        <f t="shared" si="84"/>
        <v>#DIV/0!</v>
      </c>
      <c r="P276" s="17" t="e">
        <f t="shared" si="84"/>
        <v>#DIV/0!</v>
      </c>
      <c r="Q276" s="17" t="e">
        <f t="shared" si="84"/>
        <v>#DIV/0!</v>
      </c>
      <c r="R276" s="17" t="e">
        <f t="shared" si="84"/>
        <v>#DIV/0!</v>
      </c>
      <c r="S276" s="17" t="e">
        <f t="shared" si="84"/>
        <v>#DIV/0!</v>
      </c>
      <c r="T276" s="17" t="e">
        <f t="shared" si="84"/>
        <v>#DIV/0!</v>
      </c>
      <c r="U276" s="17" t="e">
        <f t="shared" si="84"/>
        <v>#DIV/0!</v>
      </c>
      <c r="V276" s="17" t="e">
        <f t="shared" si="84"/>
        <v>#DIV/0!</v>
      </c>
      <c r="W276" s="17" t="e">
        <f t="shared" si="84"/>
        <v>#DIV/0!</v>
      </c>
      <c r="X276" s="17" t="e">
        <f t="shared" si="84"/>
        <v>#DIV/0!</v>
      </c>
      <c r="Y276" s="17" t="e">
        <f t="shared" si="84"/>
        <v>#DIV/0!</v>
      </c>
      <c r="Z276" s="17" t="e">
        <f t="shared" si="84"/>
        <v>#DIV/0!</v>
      </c>
      <c r="AA276" s="17" t="e">
        <f t="shared" si="84"/>
        <v>#DIV/0!</v>
      </c>
      <c r="AB276" s="17" t="e">
        <f t="shared" si="84"/>
        <v>#DIV/0!</v>
      </c>
      <c r="AC276" s="17" t="e">
        <f t="shared" si="84"/>
        <v>#DIV/0!</v>
      </c>
      <c r="AD276" s="17" t="e">
        <f t="shared" si="84"/>
        <v>#DIV/0!</v>
      </c>
      <c r="AE276" s="17" t="e">
        <f t="shared" si="84"/>
        <v>#DIV/0!</v>
      </c>
      <c r="AF276" s="17" t="e">
        <f t="shared" si="84"/>
        <v>#DIV/0!</v>
      </c>
      <c r="AG276" s="17" t="e">
        <f t="shared" si="84"/>
        <v>#DIV/0!</v>
      </c>
      <c r="AH276" s="22" t="e">
        <f t="shared" si="84"/>
        <v>#DIV/0!</v>
      </c>
      <c r="AI276" s="23" t="e">
        <f t="shared" si="84"/>
        <v>#DIV/0!</v>
      </c>
    </row>
    <row r="277" spans="1:37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7" hidden="1" x14ac:dyDescent="0.4">
      <c r="A278" s="2" t="s">
        <v>174</v>
      </c>
      <c r="B278" s="2" t="s">
        <v>175</v>
      </c>
      <c r="AI278" s="28"/>
    </row>
    <row r="279" spans="1:37" hidden="1" x14ac:dyDescent="0.4">
      <c r="A279" s="2" t="s">
        <v>176</v>
      </c>
      <c r="B279" s="2" t="s">
        <v>177</v>
      </c>
    </row>
    <row r="280" spans="1:37" hidden="1" x14ac:dyDescent="0.4">
      <c r="A280" s="2" t="s">
        <v>178</v>
      </c>
      <c r="B280" s="2" t="s">
        <v>179</v>
      </c>
    </row>
    <row r="283" spans="1:37" x14ac:dyDescent="0.4">
      <c r="A283" s="9" t="s">
        <v>180</v>
      </c>
    </row>
    <row r="284" spans="1:37" x14ac:dyDescent="0.4">
      <c r="A284" s="2" t="s">
        <v>67</v>
      </c>
    </row>
    <row r="285" spans="1:37" x14ac:dyDescent="0.4">
      <c r="A285" s="33" t="s">
        <v>181</v>
      </c>
      <c r="B285" s="6"/>
      <c r="C285" s="6"/>
    </row>
    <row r="286" spans="1:37" x14ac:dyDescent="0.4">
      <c r="A286" s="6" t="s">
        <v>182</v>
      </c>
      <c r="B286" s="6"/>
      <c r="C286" s="6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7" hidden="1" x14ac:dyDescent="0.4">
      <c r="A287" s="2" t="s">
        <v>36</v>
      </c>
      <c r="D287" s="10">
        <f t="shared" ref="D287:AK287" si="85">D291</f>
        <v>0</v>
      </c>
      <c r="E287" s="10">
        <f t="shared" si="85"/>
        <v>0</v>
      </c>
      <c r="F287" s="10">
        <f t="shared" si="85"/>
        <v>0</v>
      </c>
      <c r="G287" s="10">
        <f t="shared" si="85"/>
        <v>0</v>
      </c>
      <c r="H287" s="10">
        <f t="shared" si="85"/>
        <v>0</v>
      </c>
      <c r="I287" s="10">
        <f t="shared" si="85"/>
        <v>0</v>
      </c>
      <c r="J287" s="10">
        <f t="shared" si="85"/>
        <v>0</v>
      </c>
      <c r="K287" s="10">
        <f t="shared" si="85"/>
        <v>0</v>
      </c>
      <c r="L287" s="10">
        <f t="shared" si="85"/>
        <v>0</v>
      </c>
      <c r="M287" s="10">
        <f t="shared" si="85"/>
        <v>0</v>
      </c>
      <c r="N287" s="10">
        <f t="shared" si="85"/>
        <v>0</v>
      </c>
      <c r="O287" s="10">
        <f t="shared" si="85"/>
        <v>0</v>
      </c>
      <c r="P287" s="10">
        <f t="shared" si="85"/>
        <v>0</v>
      </c>
      <c r="Q287" s="10">
        <f t="shared" si="85"/>
        <v>0</v>
      </c>
      <c r="R287" s="10">
        <f t="shared" si="85"/>
        <v>0</v>
      </c>
      <c r="S287" s="10">
        <f t="shared" si="85"/>
        <v>0</v>
      </c>
      <c r="T287" s="10">
        <f t="shared" si="85"/>
        <v>0</v>
      </c>
      <c r="U287" s="10">
        <f t="shared" si="85"/>
        <v>0</v>
      </c>
      <c r="V287" s="10">
        <f t="shared" si="85"/>
        <v>0</v>
      </c>
      <c r="W287" s="10">
        <f t="shared" si="85"/>
        <v>0</v>
      </c>
      <c r="X287" s="10">
        <f t="shared" si="85"/>
        <v>0</v>
      </c>
      <c r="Y287" s="10">
        <f t="shared" si="85"/>
        <v>0</v>
      </c>
      <c r="Z287" s="10">
        <f t="shared" si="85"/>
        <v>0</v>
      </c>
      <c r="AA287" s="10">
        <f t="shared" si="85"/>
        <v>0</v>
      </c>
      <c r="AB287" s="10">
        <f t="shared" si="85"/>
        <v>0</v>
      </c>
      <c r="AC287" s="10">
        <f t="shared" si="85"/>
        <v>0</v>
      </c>
      <c r="AD287" s="10">
        <f t="shared" si="85"/>
        <v>0</v>
      </c>
      <c r="AE287" s="10">
        <f t="shared" si="85"/>
        <v>0</v>
      </c>
      <c r="AF287" s="10">
        <f t="shared" si="85"/>
        <v>0</v>
      </c>
      <c r="AG287" s="10">
        <f t="shared" si="85"/>
        <v>0</v>
      </c>
      <c r="AH287" s="10">
        <f t="shared" si="85"/>
        <v>0</v>
      </c>
      <c r="AI287" s="27">
        <f t="shared" si="85"/>
        <v>0</v>
      </c>
      <c r="AJ287" s="27">
        <f t="shared" si="85"/>
        <v>0</v>
      </c>
      <c r="AK287" s="27">
        <f t="shared" si="85"/>
        <v>0</v>
      </c>
    </row>
    <row r="288" spans="1:37" hidden="1" x14ac:dyDescent="0.4">
      <c r="A288" s="14" t="s">
        <v>26</v>
      </c>
      <c r="B288" s="14"/>
      <c r="C288" s="14"/>
      <c r="D288" s="14"/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</row>
    <row r="289" spans="1:37" hidden="1" x14ac:dyDescent="0.4">
      <c r="A289" s="16" t="s">
        <v>27</v>
      </c>
      <c r="D289" s="10"/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 t="e">
        <f t="shared" ref="T289" si="86">(T287-S287)/S287</f>
        <v>#DIV/0!</v>
      </c>
      <c r="U289" s="17" t="e">
        <f t="shared" ref="U289" si="87">(U287-T287)/T287</f>
        <v>#DIV/0!</v>
      </c>
      <c r="V289" s="17" t="e">
        <f t="shared" ref="V289" si="88">(V287-U287)/U287</f>
        <v>#DIV/0!</v>
      </c>
      <c r="W289" s="17" t="e">
        <f t="shared" ref="W289" si="89">(W287-V287)/V287</f>
        <v>#DIV/0!</v>
      </c>
      <c r="X289" s="17" t="e">
        <f t="shared" ref="X289" si="90">(X287-W287)/W287</f>
        <v>#DIV/0!</v>
      </c>
      <c r="Y289" s="17" t="e">
        <f t="shared" ref="Y289" si="91">(Y287-X287)/X287</f>
        <v>#DIV/0!</v>
      </c>
      <c r="Z289" s="17" t="e">
        <f t="shared" ref="Z289" si="92">(Z287-Y287)/Y287</f>
        <v>#DIV/0!</v>
      </c>
      <c r="AA289" s="17" t="e">
        <f t="shared" ref="AA289" si="93">(AA287-Z287)/Z287</f>
        <v>#DIV/0!</v>
      </c>
      <c r="AB289" s="17" t="e">
        <f t="shared" ref="AB289" si="94">(AB287-AA287)/AA287</f>
        <v>#DIV/0!</v>
      </c>
      <c r="AC289" s="17" t="e">
        <f t="shared" ref="AC289" si="95">(AC287-AB287)/AB287</f>
        <v>#DIV/0!</v>
      </c>
      <c r="AD289" s="17" t="e">
        <f t="shared" ref="AD289" si="96">(AD287-AC287)/AC287</f>
        <v>#DIV/0!</v>
      </c>
      <c r="AE289" s="17" t="e">
        <f t="shared" ref="AE289" si="97">(AE287-AD287)/AD287</f>
        <v>#DIV/0!</v>
      </c>
      <c r="AF289" s="17" t="e">
        <f t="shared" ref="AF289" si="98">(AF287-AE287)/AE287</f>
        <v>#DIV/0!</v>
      </c>
      <c r="AG289" s="17" t="e">
        <f t="shared" ref="AG289" si="99">(AG287-AF287)/AF287</f>
        <v>#DIV/0!</v>
      </c>
      <c r="AH289" s="22" t="e">
        <f t="shared" ref="AH289" si="100">(AH287-AG287)/AG287</f>
        <v>#DIV/0!</v>
      </c>
      <c r="AI289" s="23" t="e">
        <f t="shared" ref="AI289" si="101">(AI287-AH287)/AH287</f>
        <v>#DIV/0!</v>
      </c>
      <c r="AJ289" s="23" t="e">
        <f t="shared" ref="AJ289:AK289" si="102">(AJ287-AI287)/AI287</f>
        <v>#DIV/0!</v>
      </c>
      <c r="AK289" s="23" t="e">
        <f t="shared" si="102"/>
        <v>#DIV/0!</v>
      </c>
    </row>
    <row r="290" spans="1:37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7" hidden="1" x14ac:dyDescent="0.4">
      <c r="A291" s="2" t="s">
        <v>185</v>
      </c>
      <c r="B291" s="2" t="s">
        <v>186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 hidden="1" x14ac:dyDescent="0.4">
      <c r="A292" s="2" t="s">
        <v>185</v>
      </c>
      <c r="B292" s="2" t="s">
        <v>186</v>
      </c>
      <c r="C292" s="26"/>
    </row>
    <row r="293" spans="1:37" x14ac:dyDescent="0.4">
      <c r="C293" s="26"/>
    </row>
    <row r="294" spans="1:37" x14ac:dyDescent="0.4">
      <c r="C294" s="26"/>
    </row>
    <row r="295" spans="1:37" x14ac:dyDescent="0.4">
      <c r="A295" s="9" t="s">
        <v>187</v>
      </c>
    </row>
    <row r="296" spans="1:37" x14ac:dyDescent="0.4">
      <c r="A296" s="2" t="s">
        <v>67</v>
      </c>
    </row>
    <row r="297" spans="1:37" x14ac:dyDescent="0.4">
      <c r="A297" s="33" t="s">
        <v>188</v>
      </c>
      <c r="B297" s="6"/>
      <c r="C297" s="6"/>
    </row>
    <row r="298" spans="1:37" x14ac:dyDescent="0.4">
      <c r="A298" s="33" t="s">
        <v>189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7" hidden="1" x14ac:dyDescent="0.4">
      <c r="A299" s="2" t="s">
        <v>36</v>
      </c>
      <c r="D299" s="10">
        <f t="shared" ref="D299:AI299" si="103">D304</f>
        <v>4.7904440849136105E-4</v>
      </c>
      <c r="E299" s="10">
        <f t="shared" si="103"/>
        <v>7.3167479306889482E-4</v>
      </c>
      <c r="F299" s="10">
        <f t="shared" si="103"/>
        <v>1.382317198631788E-4</v>
      </c>
      <c r="G299" s="10">
        <f t="shared" si="103"/>
        <v>6.6732554416707013E-5</v>
      </c>
      <c r="H299" s="10">
        <f t="shared" si="103"/>
        <v>1.048654426548253E-4</v>
      </c>
      <c r="I299" s="10">
        <f t="shared" si="103"/>
        <v>9.5332220595295734E-5</v>
      </c>
      <c r="J299" s="10">
        <f t="shared" si="103"/>
        <v>1.3346510883341403E-4</v>
      </c>
      <c r="K299" s="10">
        <f t="shared" si="103"/>
        <v>1.5253155295247316E-4</v>
      </c>
      <c r="L299" s="10">
        <f t="shared" si="103"/>
        <v>2.3594724597335694E-4</v>
      </c>
      <c r="M299" s="10">
        <f t="shared" si="103"/>
        <v>2.0973088530965061E-4</v>
      </c>
      <c r="N299" s="10">
        <f t="shared" si="103"/>
        <v>1.6087312225456153E-4</v>
      </c>
      <c r="O299" s="10">
        <f t="shared" si="103"/>
        <v>1.2023014750000001E-4</v>
      </c>
      <c r="P299" s="10">
        <f t="shared" si="103"/>
        <v>1.9281618189999998E-4</v>
      </c>
      <c r="Q299" s="10">
        <f t="shared" si="103"/>
        <v>3.4620696575000004E-4</v>
      </c>
      <c r="R299" s="10">
        <f t="shared" si="103"/>
        <v>4.3739147600000002E-4</v>
      </c>
      <c r="S299" s="10">
        <f t="shared" si="103"/>
        <v>4.9687339565000006E-4</v>
      </c>
      <c r="T299" s="10">
        <f t="shared" si="103"/>
        <v>4.1601057935000002E-4</v>
      </c>
      <c r="U299" s="10">
        <f t="shared" si="103"/>
        <v>6.2731240046999992E-4</v>
      </c>
      <c r="V299" s="10">
        <f t="shared" si="103"/>
        <v>6.1375084153000002E-4</v>
      </c>
      <c r="W299" s="10">
        <f t="shared" si="103"/>
        <v>3.34735464E-4</v>
      </c>
      <c r="X299" s="10">
        <f t="shared" si="103"/>
        <v>3.5791911010000003E-4</v>
      </c>
      <c r="Y299" s="10">
        <f t="shared" si="103"/>
        <v>3.2444115000000002E-4</v>
      </c>
      <c r="Z299" s="10">
        <f t="shared" si="103"/>
        <v>3.4216435000000001E-4</v>
      </c>
      <c r="AA299" s="10">
        <f t="shared" si="103"/>
        <v>3.4134030598274997E-4</v>
      </c>
      <c r="AB299" s="10">
        <f t="shared" si="103"/>
        <v>3.5417155200000004E-4</v>
      </c>
      <c r="AC299" s="10">
        <f t="shared" si="103"/>
        <v>3.1833423839999997E-4</v>
      </c>
      <c r="AD299" s="10">
        <f t="shared" si="103"/>
        <v>2.8335839999999997E-4</v>
      </c>
      <c r="AE299" s="10">
        <f t="shared" si="103"/>
        <v>3.022368E-4</v>
      </c>
      <c r="AF299" s="10">
        <f t="shared" si="103"/>
        <v>2.8545600000000001E-4</v>
      </c>
      <c r="AG299" s="10">
        <f t="shared" si="103"/>
        <v>3.1582559999999998E-4</v>
      </c>
      <c r="AH299" s="10">
        <f t="shared" si="103"/>
        <v>4.2809280000000004E-4</v>
      </c>
      <c r="AI299" s="10">
        <f t="shared" si="103"/>
        <v>4.6594080000000003E-4</v>
      </c>
    </row>
    <row r="300" spans="1:37" hidden="1" x14ac:dyDescent="0.4">
      <c r="A300" s="14" t="s">
        <v>26</v>
      </c>
      <c r="B300" s="14"/>
      <c r="C300" s="14"/>
      <c r="D300" s="14"/>
      <c r="E300" s="15">
        <f t="shared" ref="E300:AI300" si="104">(E299-$D299)/$D299</f>
        <v>0.52736318407960214</v>
      </c>
      <c r="F300" s="15">
        <f t="shared" si="104"/>
        <v>-0.71144278606965183</v>
      </c>
      <c r="G300" s="15">
        <f t="shared" si="104"/>
        <v>-0.8606965174129354</v>
      </c>
      <c r="H300" s="15">
        <f t="shared" si="104"/>
        <v>-0.78109452736318408</v>
      </c>
      <c r="I300" s="15">
        <f t="shared" si="104"/>
        <v>-0.80099502487562191</v>
      </c>
      <c r="J300" s="15">
        <f t="shared" si="104"/>
        <v>-0.72139303482587069</v>
      </c>
      <c r="K300" s="15">
        <f t="shared" si="104"/>
        <v>-0.68159203980099503</v>
      </c>
      <c r="L300" s="15">
        <f t="shared" si="104"/>
        <v>-0.5074626865671642</v>
      </c>
      <c r="M300" s="15">
        <f t="shared" si="104"/>
        <v>-0.56218905472636815</v>
      </c>
      <c r="N300" s="15">
        <f t="shared" si="104"/>
        <v>-0.66417910447761197</v>
      </c>
      <c r="O300" s="15">
        <f t="shared" si="104"/>
        <v>-0.74902087286930896</v>
      </c>
      <c r="P300" s="15">
        <f t="shared" si="104"/>
        <v>-0.59749831438962053</v>
      </c>
      <c r="Q300" s="15">
        <f t="shared" si="104"/>
        <v>-0.27729671902382003</v>
      </c>
      <c r="R300" s="15">
        <f t="shared" si="104"/>
        <v>-8.6950044198485163E-2</v>
      </c>
      <c r="S300" s="20">
        <f t="shared" si="104"/>
        <v>3.7217817059565034E-2</v>
      </c>
      <c r="T300" s="15">
        <f t="shared" si="104"/>
        <v>-0.13158243374527931</v>
      </c>
      <c r="U300" s="15">
        <f t="shared" si="104"/>
        <v>0.30950782297109874</v>
      </c>
      <c r="V300" s="15">
        <f t="shared" si="104"/>
        <v>0.28119821597096928</v>
      </c>
      <c r="W300" s="15">
        <f t="shared" si="104"/>
        <v>-0.30124335433916971</v>
      </c>
      <c r="X300" s="15">
        <f t="shared" si="104"/>
        <v>-0.25284774489450151</v>
      </c>
      <c r="Y300" s="15">
        <f t="shared" si="104"/>
        <v>-0.32273262301139893</v>
      </c>
      <c r="Z300" s="15">
        <f t="shared" si="104"/>
        <v>-0.28573563549657732</v>
      </c>
      <c r="AA300" s="15">
        <f t="shared" si="104"/>
        <v>-0.28745581843294682</v>
      </c>
      <c r="AB300" s="15">
        <f t="shared" si="104"/>
        <v>-0.26067073172739669</v>
      </c>
      <c r="AC300" s="15">
        <f t="shared" si="104"/>
        <v>-0.33548073465147077</v>
      </c>
      <c r="AD300" s="15">
        <f t="shared" si="104"/>
        <v>-0.40849241745171111</v>
      </c>
      <c r="AE300" s="15">
        <f t="shared" si="104"/>
        <v>-0.36908396248309316</v>
      </c>
      <c r="AF300" s="15">
        <f t="shared" si="104"/>
        <v>-0.40411370023297571</v>
      </c>
      <c r="AG300" s="15">
        <f t="shared" si="104"/>
        <v>-0.34071749006606872</v>
      </c>
      <c r="AH300" s="15">
        <f t="shared" si="104"/>
        <v>-0.10636092935897373</v>
      </c>
      <c r="AI300" s="21">
        <f t="shared" si="104"/>
        <v>-2.7353640412227719E-2</v>
      </c>
    </row>
    <row r="301" spans="1:37" hidden="1" x14ac:dyDescent="0.4">
      <c r="A301" s="16" t="s">
        <v>27</v>
      </c>
      <c r="D301" s="10"/>
      <c r="E301" s="17">
        <f t="shared" ref="E301:AI301" si="105">(E299-D299)/D299</f>
        <v>0.52736318407960214</v>
      </c>
      <c r="F301" s="17">
        <f t="shared" si="105"/>
        <v>-0.81107491856677527</v>
      </c>
      <c r="G301" s="17">
        <f t="shared" si="105"/>
        <v>-0.51724137931034475</v>
      </c>
      <c r="H301" s="17">
        <f t="shared" si="105"/>
        <v>0.5714285714285714</v>
      </c>
      <c r="I301" s="17">
        <f t="shared" si="105"/>
        <v>-9.090909090909087E-2</v>
      </c>
      <c r="J301" s="17">
        <f t="shared" si="105"/>
        <v>0.39999999999999997</v>
      </c>
      <c r="K301" s="17">
        <f t="shared" si="105"/>
        <v>0.14285714285714279</v>
      </c>
      <c r="L301" s="17">
        <f t="shared" si="105"/>
        <v>0.54687500000000011</v>
      </c>
      <c r="M301" s="17">
        <f t="shared" si="105"/>
        <v>-0.11111111111111113</v>
      </c>
      <c r="N301" s="17">
        <f t="shared" si="105"/>
        <v>-0.23295454545454555</v>
      </c>
      <c r="O301" s="17">
        <f t="shared" si="105"/>
        <v>-0.25263993254416423</v>
      </c>
      <c r="P301" s="17">
        <f t="shared" si="105"/>
        <v>0.60372573692467568</v>
      </c>
      <c r="Q301" s="17">
        <f t="shared" si="105"/>
        <v>0.79552858239643465</v>
      </c>
      <c r="R301" s="17">
        <f t="shared" si="105"/>
        <v>0.26338150086744744</v>
      </c>
      <c r="S301" s="17">
        <f t="shared" si="105"/>
        <v>0.13599240706282087</v>
      </c>
      <c r="T301" s="17">
        <f t="shared" si="105"/>
        <v>-0.16274330042206606</v>
      </c>
      <c r="U301" s="17">
        <f t="shared" si="105"/>
        <v>0.50792415291493453</v>
      </c>
      <c r="V301" s="17">
        <f t="shared" si="105"/>
        <v>-2.1618509262433208E-2</v>
      </c>
      <c r="W301" s="17">
        <f t="shared" si="105"/>
        <v>-0.4546069164393346</v>
      </c>
      <c r="X301" s="17">
        <f t="shared" si="105"/>
        <v>6.9259605250550998E-2</v>
      </c>
      <c r="Y301" s="17">
        <f t="shared" si="105"/>
        <v>-9.3534989206490005E-2</v>
      </c>
      <c r="Z301" s="17">
        <f t="shared" si="105"/>
        <v>5.4626856056945894E-2</v>
      </c>
      <c r="AA301" s="17">
        <f t="shared" si="105"/>
        <v>-2.4083280951099689E-3</v>
      </c>
      <c r="AB301" s="17">
        <f t="shared" si="105"/>
        <v>3.7590773173732703E-2</v>
      </c>
      <c r="AC301" s="17">
        <f t="shared" si="105"/>
        <v>-0.10118631323613497</v>
      </c>
      <c r="AD301" s="17">
        <f t="shared" si="105"/>
        <v>-0.10987143128491078</v>
      </c>
      <c r="AE301" s="17">
        <f t="shared" si="105"/>
        <v>6.6623752816221557E-2</v>
      </c>
      <c r="AF301" s="17">
        <f t="shared" si="105"/>
        <v>-5.5522027761013837E-2</v>
      </c>
      <c r="AG301" s="17">
        <f t="shared" si="105"/>
        <v>0.10638977635782736</v>
      </c>
      <c r="AH301" s="22">
        <f t="shared" si="105"/>
        <v>0.35547213398787197</v>
      </c>
      <c r="AI301" s="23">
        <f t="shared" si="105"/>
        <v>8.841073711120577E-2</v>
      </c>
    </row>
    <row r="302" spans="1:37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7" hidden="1" x14ac:dyDescent="0.4">
      <c r="A303" s="2" t="s">
        <v>190</v>
      </c>
      <c r="B303" s="2" t="s">
        <v>191</v>
      </c>
      <c r="AI303" s="28"/>
    </row>
    <row r="304" spans="1:37" hidden="1" x14ac:dyDescent="0.4">
      <c r="A304" s="2" t="s">
        <v>192</v>
      </c>
      <c r="B304" s="2" t="s">
        <v>193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7" x14ac:dyDescent="0.4">
      <c r="A307" s="9" t="s">
        <v>194</v>
      </c>
    </row>
    <row r="308" spans="1:37" x14ac:dyDescent="0.4">
      <c r="A308" s="2" t="s">
        <v>67</v>
      </c>
    </row>
    <row r="309" spans="1:37" x14ac:dyDescent="0.4">
      <c r="A309" s="6" t="s">
        <v>195</v>
      </c>
      <c r="B309" s="6"/>
      <c r="C309" s="6"/>
    </row>
    <row r="310" spans="1:37" x14ac:dyDescent="0.4">
      <c r="A310" s="6" t="s">
        <v>196</v>
      </c>
      <c r="B310" s="6"/>
      <c r="C310" s="6"/>
    </row>
    <row r="311" spans="1:37" x14ac:dyDescent="0.4">
      <c r="A311" s="6" t="s">
        <v>197</v>
      </c>
      <c r="B311" s="6"/>
      <c r="C311" s="6"/>
    </row>
    <row r="312" spans="1:37" x14ac:dyDescent="0.4">
      <c r="A312" s="6" t="s">
        <v>198</v>
      </c>
      <c r="B312" s="6"/>
      <c r="C312" s="6"/>
    </row>
    <row r="313" spans="1:37" x14ac:dyDescent="0.4">
      <c r="A313" s="6" t="s">
        <v>199</v>
      </c>
      <c r="B313" s="6"/>
      <c r="C313" s="6"/>
    </row>
    <row r="314" spans="1:37" x14ac:dyDescent="0.4">
      <c r="A314" s="6" t="s">
        <v>200</v>
      </c>
      <c r="B314" s="6"/>
      <c r="C314" s="6"/>
    </row>
    <row r="315" spans="1:37" x14ac:dyDescent="0.4">
      <c r="A315" s="6" t="s">
        <v>201</v>
      </c>
      <c r="B315" s="6"/>
      <c r="C315" s="6"/>
    </row>
    <row r="316" spans="1:37" hidden="1" x14ac:dyDescent="0.4">
      <c r="A316" s="2" t="s">
        <v>36</v>
      </c>
      <c r="D316" s="10">
        <f>D326</f>
        <v>0</v>
      </c>
      <c r="E316" s="10">
        <f t="shared" ref="E316:R316" si="106">E326</f>
        <v>0</v>
      </c>
      <c r="F316" s="10">
        <f t="shared" si="106"/>
        <v>0</v>
      </c>
      <c r="G316" s="10">
        <f t="shared" si="106"/>
        <v>0</v>
      </c>
      <c r="H316" s="10">
        <f t="shared" si="106"/>
        <v>0</v>
      </c>
      <c r="I316" s="10">
        <f t="shared" si="106"/>
        <v>0</v>
      </c>
      <c r="J316" s="10">
        <f t="shared" si="106"/>
        <v>0</v>
      </c>
      <c r="K316" s="10">
        <f t="shared" si="106"/>
        <v>0</v>
      </c>
      <c r="L316" s="10">
        <f t="shared" si="106"/>
        <v>0</v>
      </c>
      <c r="M316" s="10">
        <f t="shared" si="106"/>
        <v>0</v>
      </c>
      <c r="N316" s="10">
        <f t="shared" si="106"/>
        <v>0</v>
      </c>
      <c r="O316" s="10">
        <f t="shared" si="106"/>
        <v>0</v>
      </c>
      <c r="P316" s="10">
        <f t="shared" si="106"/>
        <v>0</v>
      </c>
      <c r="Q316" s="10">
        <f t="shared" si="106"/>
        <v>0</v>
      </c>
      <c r="R316" s="10">
        <f t="shared" si="106"/>
        <v>0</v>
      </c>
      <c r="S316" s="10">
        <f>S326</f>
        <v>0</v>
      </c>
      <c r="T316" s="10">
        <f t="shared" ref="T316:AK316" si="107">T326</f>
        <v>0</v>
      </c>
      <c r="U316" s="10">
        <f t="shared" si="107"/>
        <v>0</v>
      </c>
      <c r="V316" s="10">
        <f t="shared" si="107"/>
        <v>0</v>
      </c>
      <c r="W316" s="10">
        <f t="shared" si="107"/>
        <v>0</v>
      </c>
      <c r="X316" s="10">
        <f t="shared" si="107"/>
        <v>0</v>
      </c>
      <c r="Y316" s="10">
        <f t="shared" si="107"/>
        <v>0</v>
      </c>
      <c r="Z316" s="10">
        <f t="shared" si="107"/>
        <v>0</v>
      </c>
      <c r="AA316" s="10">
        <f t="shared" si="107"/>
        <v>0</v>
      </c>
      <c r="AB316" s="10">
        <f t="shared" si="107"/>
        <v>0</v>
      </c>
      <c r="AC316" s="10">
        <f t="shared" si="107"/>
        <v>0</v>
      </c>
      <c r="AD316" s="10">
        <f t="shared" si="107"/>
        <v>0</v>
      </c>
      <c r="AE316" s="10">
        <f t="shared" si="107"/>
        <v>0</v>
      </c>
      <c r="AF316" s="10">
        <f t="shared" si="107"/>
        <v>0</v>
      </c>
      <c r="AG316" s="10">
        <f t="shared" si="107"/>
        <v>0</v>
      </c>
      <c r="AH316" s="10">
        <f t="shared" si="107"/>
        <v>0</v>
      </c>
      <c r="AI316" s="10">
        <f t="shared" si="107"/>
        <v>0</v>
      </c>
      <c r="AJ316" s="10">
        <f t="shared" si="107"/>
        <v>0</v>
      </c>
      <c r="AK316" s="10">
        <f t="shared" si="107"/>
        <v>0</v>
      </c>
    </row>
    <row r="317" spans="1:37" hidden="1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</row>
    <row r="318" spans="1:37" hidden="1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 t="e">
        <f t="shared" ref="T318:AK318" si="108">(T316-S316)/S316</f>
        <v>#DIV/0!</v>
      </c>
      <c r="U318" s="17" t="e">
        <f t="shared" si="108"/>
        <v>#DIV/0!</v>
      </c>
      <c r="V318" s="17" t="e">
        <f t="shared" si="108"/>
        <v>#DIV/0!</v>
      </c>
      <c r="W318" s="17" t="e">
        <f t="shared" si="108"/>
        <v>#DIV/0!</v>
      </c>
      <c r="X318" s="17" t="e">
        <f t="shared" si="108"/>
        <v>#DIV/0!</v>
      </c>
      <c r="Y318" s="17" t="e">
        <f t="shared" si="108"/>
        <v>#DIV/0!</v>
      </c>
      <c r="Z318" s="17" t="e">
        <f t="shared" si="108"/>
        <v>#DIV/0!</v>
      </c>
      <c r="AA318" s="17" t="e">
        <f t="shared" si="108"/>
        <v>#DIV/0!</v>
      </c>
      <c r="AB318" s="17" t="e">
        <f t="shared" si="108"/>
        <v>#DIV/0!</v>
      </c>
      <c r="AC318" s="17" t="e">
        <f t="shared" si="108"/>
        <v>#DIV/0!</v>
      </c>
      <c r="AD318" s="17" t="e">
        <f t="shared" si="108"/>
        <v>#DIV/0!</v>
      </c>
      <c r="AE318" s="17" t="e">
        <f t="shared" si="108"/>
        <v>#DIV/0!</v>
      </c>
      <c r="AF318" s="17" t="e">
        <f t="shared" si="108"/>
        <v>#DIV/0!</v>
      </c>
      <c r="AG318" s="17" t="e">
        <f t="shared" si="108"/>
        <v>#DIV/0!</v>
      </c>
      <c r="AH318" s="22" t="e">
        <f t="shared" si="108"/>
        <v>#DIV/0!</v>
      </c>
      <c r="AI318" s="23" t="e">
        <f t="shared" si="108"/>
        <v>#DIV/0!</v>
      </c>
      <c r="AJ318" s="23" t="e">
        <f t="shared" si="108"/>
        <v>#DIV/0!</v>
      </c>
      <c r="AK318" s="23" t="e">
        <f t="shared" si="108"/>
        <v>#DIV/0!</v>
      </c>
    </row>
    <row r="319" spans="1:37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7" hidden="1" x14ac:dyDescent="0.4">
      <c r="A320" s="2" t="s">
        <v>202</v>
      </c>
      <c r="B320" s="2" t="s">
        <v>203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7" hidden="1" x14ac:dyDescent="0.4">
      <c r="A321" s="2" t="s">
        <v>204</v>
      </c>
      <c r="B321" s="2" t="s">
        <v>205</v>
      </c>
      <c r="D321" s="2" t="s">
        <v>206</v>
      </c>
      <c r="E321" s="2" t="s">
        <v>206</v>
      </c>
      <c r="F321" s="2" t="s">
        <v>206</v>
      </c>
      <c r="G321" s="2" t="s">
        <v>206</v>
      </c>
      <c r="H321" s="2" t="s">
        <v>206</v>
      </c>
      <c r="I321" s="2" t="s">
        <v>206</v>
      </c>
      <c r="J321" s="2" t="s">
        <v>206</v>
      </c>
      <c r="K321" s="2" t="s">
        <v>206</v>
      </c>
      <c r="L321" s="2" t="s">
        <v>206</v>
      </c>
      <c r="M321" s="2" t="s">
        <v>206</v>
      </c>
      <c r="N321" s="2" t="s">
        <v>206</v>
      </c>
      <c r="O321" s="2" t="s">
        <v>206</v>
      </c>
      <c r="P321" s="2" t="s">
        <v>206</v>
      </c>
      <c r="Q321" s="2" t="s">
        <v>206</v>
      </c>
      <c r="R321" s="2" t="s">
        <v>206</v>
      </c>
      <c r="S321" s="2" t="s">
        <v>206</v>
      </c>
      <c r="T321" s="2" t="s">
        <v>206</v>
      </c>
      <c r="U321" s="2" t="s">
        <v>206</v>
      </c>
      <c r="V321" s="2" t="s">
        <v>206</v>
      </c>
      <c r="W321" s="2" t="s">
        <v>206</v>
      </c>
      <c r="X321" s="2" t="s">
        <v>206</v>
      </c>
      <c r="Y321" s="2" t="s">
        <v>206</v>
      </c>
      <c r="Z321" s="2" t="s">
        <v>206</v>
      </c>
      <c r="AA321" s="2" t="s">
        <v>206</v>
      </c>
      <c r="AB321" s="2" t="s">
        <v>206</v>
      </c>
      <c r="AC321" s="2" t="s">
        <v>206</v>
      </c>
      <c r="AD321" s="2" t="s">
        <v>206</v>
      </c>
      <c r="AE321" s="2" t="s">
        <v>206</v>
      </c>
      <c r="AF321" s="2" t="s">
        <v>206</v>
      </c>
      <c r="AG321" s="2" t="s">
        <v>206</v>
      </c>
      <c r="AH321" s="2" t="s">
        <v>206</v>
      </c>
    </row>
    <row r="322" spans="1:37" hidden="1" x14ac:dyDescent="0.4">
      <c r="A322" s="2" t="s">
        <v>207</v>
      </c>
      <c r="B322" s="2" t="s">
        <v>208</v>
      </c>
      <c r="D322" s="2" t="s">
        <v>206</v>
      </c>
      <c r="E322" s="2" t="s">
        <v>206</v>
      </c>
      <c r="F322" s="2" t="s">
        <v>206</v>
      </c>
      <c r="G322" s="2" t="s">
        <v>206</v>
      </c>
      <c r="H322" s="2" t="s">
        <v>206</v>
      </c>
      <c r="I322" s="2" t="s">
        <v>206</v>
      </c>
      <c r="J322" s="2" t="s">
        <v>206</v>
      </c>
      <c r="K322" s="2" t="s">
        <v>206</v>
      </c>
      <c r="L322" s="2" t="s">
        <v>206</v>
      </c>
      <c r="M322" s="2" t="s">
        <v>206</v>
      </c>
      <c r="N322" s="2" t="s">
        <v>206</v>
      </c>
      <c r="O322" s="2" t="s">
        <v>206</v>
      </c>
      <c r="P322" s="2" t="s">
        <v>206</v>
      </c>
      <c r="Q322" s="2" t="s">
        <v>206</v>
      </c>
      <c r="R322" s="2" t="s">
        <v>206</v>
      </c>
      <c r="S322" s="2" t="s">
        <v>206</v>
      </c>
      <c r="T322" s="2" t="s">
        <v>206</v>
      </c>
      <c r="U322" s="2" t="s">
        <v>206</v>
      </c>
      <c r="V322" s="2" t="s">
        <v>206</v>
      </c>
      <c r="W322" s="2" t="s">
        <v>206</v>
      </c>
      <c r="X322" s="2" t="s">
        <v>206</v>
      </c>
      <c r="Y322" s="2" t="s">
        <v>206</v>
      </c>
      <c r="Z322" s="2" t="s">
        <v>206</v>
      </c>
      <c r="AA322" s="2" t="s">
        <v>206</v>
      </c>
      <c r="AB322" s="2" t="s">
        <v>206</v>
      </c>
      <c r="AC322" s="2" t="s">
        <v>206</v>
      </c>
      <c r="AD322" s="2" t="s">
        <v>206</v>
      </c>
      <c r="AE322" s="2" t="s">
        <v>206</v>
      </c>
      <c r="AF322" s="2" t="s">
        <v>206</v>
      </c>
      <c r="AG322" s="2" t="s">
        <v>206</v>
      </c>
      <c r="AH322" s="2" t="s">
        <v>206</v>
      </c>
    </row>
    <row r="323" spans="1:37" hidden="1" x14ac:dyDescent="0.4">
      <c r="A323" s="2" t="s">
        <v>209</v>
      </c>
      <c r="B323" s="2" t="s">
        <v>210</v>
      </c>
      <c r="D323" s="2" t="s">
        <v>206</v>
      </c>
      <c r="E323" s="2" t="s">
        <v>206</v>
      </c>
      <c r="F323" s="2" t="s">
        <v>206</v>
      </c>
      <c r="G323" s="2" t="s">
        <v>206</v>
      </c>
      <c r="H323" s="2" t="s">
        <v>206</v>
      </c>
      <c r="I323" s="2" t="s">
        <v>206</v>
      </c>
      <c r="J323" s="2" t="s">
        <v>206</v>
      </c>
      <c r="K323" s="2" t="s">
        <v>206</v>
      </c>
      <c r="L323" s="2" t="s">
        <v>206</v>
      </c>
      <c r="M323" s="2" t="s">
        <v>206</v>
      </c>
      <c r="N323" s="2" t="s">
        <v>206</v>
      </c>
      <c r="O323" s="2" t="s">
        <v>206</v>
      </c>
      <c r="P323" s="2" t="s">
        <v>206</v>
      </c>
      <c r="Q323" s="2" t="s">
        <v>206</v>
      </c>
      <c r="R323" s="2" t="s">
        <v>206</v>
      </c>
      <c r="S323" s="2" t="s">
        <v>206</v>
      </c>
      <c r="T323" s="2" t="s">
        <v>206</v>
      </c>
      <c r="U323" s="2" t="s">
        <v>206</v>
      </c>
      <c r="V323" s="2" t="s">
        <v>206</v>
      </c>
      <c r="W323" s="2" t="s">
        <v>206</v>
      </c>
      <c r="X323" s="2" t="s">
        <v>206</v>
      </c>
      <c r="Y323" s="2" t="s">
        <v>206</v>
      </c>
      <c r="Z323" s="2" t="s">
        <v>206</v>
      </c>
      <c r="AA323" s="2" t="s">
        <v>206</v>
      </c>
      <c r="AB323" s="2" t="s">
        <v>206</v>
      </c>
      <c r="AC323" s="2" t="s">
        <v>206</v>
      </c>
      <c r="AD323" s="2" t="s">
        <v>206</v>
      </c>
      <c r="AE323" s="2" t="s">
        <v>206</v>
      </c>
      <c r="AF323" s="2" t="s">
        <v>206</v>
      </c>
      <c r="AG323" s="2" t="s">
        <v>206</v>
      </c>
      <c r="AH323" s="2" t="s">
        <v>206</v>
      </c>
    </row>
    <row r="324" spans="1:37" hidden="1" x14ac:dyDescent="0.4">
      <c r="A324" s="2" t="s">
        <v>211</v>
      </c>
      <c r="B324" s="2" t="s">
        <v>212</v>
      </c>
      <c r="D324" s="2" t="s">
        <v>206</v>
      </c>
      <c r="E324" s="2" t="s">
        <v>206</v>
      </c>
      <c r="F324" s="2" t="s">
        <v>206</v>
      </c>
      <c r="G324" s="2" t="s">
        <v>206</v>
      </c>
      <c r="H324" s="2" t="s">
        <v>206</v>
      </c>
      <c r="I324" s="2" t="s">
        <v>206</v>
      </c>
      <c r="J324" s="2" t="s">
        <v>206</v>
      </c>
      <c r="K324" s="2" t="s">
        <v>206</v>
      </c>
      <c r="L324" s="2" t="s">
        <v>206</v>
      </c>
      <c r="M324" s="2" t="s">
        <v>206</v>
      </c>
      <c r="N324" s="2" t="s">
        <v>206</v>
      </c>
      <c r="O324" s="2" t="s">
        <v>206</v>
      </c>
      <c r="P324" s="2" t="s">
        <v>206</v>
      </c>
      <c r="Q324" s="2" t="s">
        <v>206</v>
      </c>
      <c r="R324" s="2" t="s">
        <v>206</v>
      </c>
      <c r="S324" s="2" t="s">
        <v>206</v>
      </c>
      <c r="T324" s="2" t="s">
        <v>206</v>
      </c>
      <c r="U324" s="2" t="s">
        <v>206</v>
      </c>
      <c r="V324" s="2" t="s">
        <v>206</v>
      </c>
      <c r="W324" s="2" t="s">
        <v>206</v>
      </c>
      <c r="X324" s="2" t="s">
        <v>206</v>
      </c>
      <c r="Y324" s="2" t="s">
        <v>206</v>
      </c>
      <c r="Z324" s="2" t="s">
        <v>206</v>
      </c>
      <c r="AA324" s="2" t="s">
        <v>206</v>
      </c>
      <c r="AB324" s="2" t="s">
        <v>206</v>
      </c>
      <c r="AC324" s="2" t="s">
        <v>206</v>
      </c>
      <c r="AD324" s="2" t="s">
        <v>206</v>
      </c>
      <c r="AE324" s="2" t="s">
        <v>206</v>
      </c>
      <c r="AF324" s="2" t="s">
        <v>206</v>
      </c>
      <c r="AG324" s="2" t="s">
        <v>206</v>
      </c>
      <c r="AH324" s="2" t="s">
        <v>206</v>
      </c>
    </row>
    <row r="325" spans="1:37" hidden="1" x14ac:dyDescent="0.4">
      <c r="A325" s="2" t="s">
        <v>213</v>
      </c>
      <c r="B325" s="2" t="s">
        <v>214</v>
      </c>
    </row>
    <row r="326" spans="1:37" hidden="1" x14ac:dyDescent="0.4">
      <c r="A326" s="2" t="s">
        <v>215</v>
      </c>
      <c r="B326" s="2" t="s">
        <v>216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9" spans="1:37" x14ac:dyDescent="0.4">
      <c r="A329" s="9" t="s">
        <v>217</v>
      </c>
    </row>
    <row r="330" spans="1:37" x14ac:dyDescent="0.4">
      <c r="A330" s="2" t="s">
        <v>67</v>
      </c>
    </row>
    <row r="331" spans="1:37" x14ac:dyDescent="0.4">
      <c r="A331" s="33" t="s">
        <v>218</v>
      </c>
      <c r="B331" s="33"/>
      <c r="C331" s="33"/>
    </row>
    <row r="332" spans="1:37" x14ac:dyDescent="0.4">
      <c r="A332" s="33" t="s">
        <v>219</v>
      </c>
      <c r="B332" s="33"/>
      <c r="C332" s="33"/>
    </row>
    <row r="333" spans="1:37" x14ac:dyDescent="0.4">
      <c r="A333" s="33" t="s">
        <v>220</v>
      </c>
      <c r="B333" s="33"/>
      <c r="C333" s="33"/>
    </row>
    <row r="334" spans="1:37" x14ac:dyDescent="0.4">
      <c r="A334" s="33" t="s">
        <v>221</v>
      </c>
      <c r="B334" s="33"/>
      <c r="C334" s="33"/>
    </row>
    <row r="335" spans="1:37" x14ac:dyDescent="0.4">
      <c r="A335" s="33" t="s">
        <v>222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7" x14ac:dyDescent="0.4">
      <c r="A336" s="6" t="s">
        <v>223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27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224</v>
      </c>
      <c r="B341" s="2" t="s">
        <v>225</v>
      </c>
      <c r="AI341" s="28"/>
    </row>
    <row r="342" spans="1:35" hidden="1" x14ac:dyDescent="0.4">
      <c r="A342" s="2" t="s">
        <v>226</v>
      </c>
      <c r="B342" s="2" t="s">
        <v>227</v>
      </c>
    </row>
    <row r="343" spans="1:35" hidden="1" x14ac:dyDescent="0.4">
      <c r="A343" s="2" t="s">
        <v>228</v>
      </c>
      <c r="B343" s="2" t="s">
        <v>229</v>
      </c>
    </row>
    <row r="346" spans="1:35" x14ac:dyDescent="0.4">
      <c r="A346" s="9" t="s">
        <v>230</v>
      </c>
    </row>
    <row r="347" spans="1:35" x14ac:dyDescent="0.4">
      <c r="A347" s="2" t="s">
        <v>67</v>
      </c>
    </row>
    <row r="348" spans="1:35" x14ac:dyDescent="0.4">
      <c r="A348" s="6" t="s">
        <v>231</v>
      </c>
      <c r="B348" s="6"/>
      <c r="C348" s="6"/>
    </row>
    <row r="349" spans="1:35" x14ac:dyDescent="0.4">
      <c r="A349" s="6" t="s">
        <v>232</v>
      </c>
      <c r="B349" s="6"/>
      <c r="C349" s="6"/>
    </row>
    <row r="350" spans="1:35" x14ac:dyDescent="0.4">
      <c r="A350" s="6" t="s">
        <v>233</v>
      </c>
      <c r="B350" s="6"/>
      <c r="C350" s="6"/>
    </row>
    <row r="351" spans="1:35" x14ac:dyDescent="0.4">
      <c r="A351" s="6" t="s">
        <v>234</v>
      </c>
      <c r="B351" s="6"/>
      <c r="C351" s="6"/>
    </row>
    <row r="352" spans="1:35" x14ac:dyDescent="0.4">
      <c r="A352" s="6" t="s">
        <v>235</v>
      </c>
      <c r="B352" s="6"/>
      <c r="C352" s="6"/>
    </row>
    <row r="353" spans="1:35" x14ac:dyDescent="0.4">
      <c r="A353" s="6" t="s">
        <v>236</v>
      </c>
      <c r="B353" s="6"/>
      <c r="C353" s="6"/>
    </row>
    <row r="354" spans="1:35" hidden="1" x14ac:dyDescent="0.4">
      <c r="A354" s="2" t="s">
        <v>36</v>
      </c>
      <c r="D354" s="10">
        <f t="shared" ref="D354:AI354" si="109">SUM(D357:D369)</f>
        <v>0</v>
      </c>
      <c r="E354" s="10">
        <f t="shared" si="109"/>
        <v>0</v>
      </c>
      <c r="F354" s="10">
        <f t="shared" si="109"/>
        <v>0</v>
      </c>
      <c r="G354" s="10">
        <f t="shared" si="109"/>
        <v>0</v>
      </c>
      <c r="H354" s="10">
        <f t="shared" si="109"/>
        <v>0</v>
      </c>
      <c r="I354" s="10">
        <f t="shared" si="109"/>
        <v>0</v>
      </c>
      <c r="J354" s="10">
        <f t="shared" si="109"/>
        <v>0</v>
      </c>
      <c r="K354" s="10">
        <f t="shared" si="109"/>
        <v>0</v>
      </c>
      <c r="L354" s="10">
        <f t="shared" si="109"/>
        <v>0</v>
      </c>
      <c r="M354" s="10">
        <f t="shared" si="109"/>
        <v>0</v>
      </c>
      <c r="N354" s="10">
        <f t="shared" si="109"/>
        <v>0</v>
      </c>
      <c r="O354" s="10">
        <f t="shared" si="109"/>
        <v>0</v>
      </c>
      <c r="P354" s="10">
        <f t="shared" si="109"/>
        <v>0</v>
      </c>
      <c r="Q354" s="10">
        <f t="shared" si="109"/>
        <v>0</v>
      </c>
      <c r="R354" s="10">
        <f t="shared" si="109"/>
        <v>0</v>
      </c>
      <c r="S354" s="10">
        <f t="shared" si="109"/>
        <v>0</v>
      </c>
      <c r="T354" s="10">
        <f t="shared" si="109"/>
        <v>0</v>
      </c>
      <c r="U354" s="10">
        <f t="shared" si="109"/>
        <v>0</v>
      </c>
      <c r="V354" s="10">
        <f t="shared" si="109"/>
        <v>0</v>
      </c>
      <c r="W354" s="10">
        <f t="shared" si="109"/>
        <v>0</v>
      </c>
      <c r="X354" s="10">
        <f t="shared" si="109"/>
        <v>0</v>
      </c>
      <c r="Y354" s="10">
        <f t="shared" si="109"/>
        <v>0</v>
      </c>
      <c r="Z354" s="10">
        <f t="shared" si="109"/>
        <v>0</v>
      </c>
      <c r="AA354" s="10">
        <f t="shared" si="109"/>
        <v>0</v>
      </c>
      <c r="AB354" s="10">
        <f t="shared" si="109"/>
        <v>0</v>
      </c>
      <c r="AC354" s="10">
        <f t="shared" si="109"/>
        <v>0</v>
      </c>
      <c r="AD354" s="10">
        <f t="shared" si="109"/>
        <v>0</v>
      </c>
      <c r="AE354" s="10">
        <f t="shared" si="109"/>
        <v>0</v>
      </c>
      <c r="AF354" s="10">
        <f t="shared" si="109"/>
        <v>0</v>
      </c>
      <c r="AG354" s="10">
        <f t="shared" si="109"/>
        <v>0</v>
      </c>
      <c r="AH354" s="10">
        <f t="shared" si="109"/>
        <v>0</v>
      </c>
      <c r="AI354" s="10">
        <f t="shared" si="109"/>
        <v>0</v>
      </c>
    </row>
    <row r="355" spans="1:35" hidden="1" x14ac:dyDescent="0.4">
      <c r="A355" s="16" t="s">
        <v>26</v>
      </c>
      <c r="B355" s="16"/>
      <c r="C355" s="16"/>
      <c r="D355" s="16"/>
      <c r="E355" s="17" t="e">
        <f t="shared" ref="E355:AI355" si="110">(E354-$D354)/$D354</f>
        <v>#DIV/0!</v>
      </c>
      <c r="F355" s="17" t="e">
        <f t="shared" si="110"/>
        <v>#DIV/0!</v>
      </c>
      <c r="G355" s="17" t="e">
        <f t="shared" si="110"/>
        <v>#DIV/0!</v>
      </c>
      <c r="H355" s="17" t="e">
        <f t="shared" si="110"/>
        <v>#DIV/0!</v>
      </c>
      <c r="I355" s="17" t="e">
        <f t="shared" si="110"/>
        <v>#DIV/0!</v>
      </c>
      <c r="J355" s="17" t="e">
        <f t="shared" si="110"/>
        <v>#DIV/0!</v>
      </c>
      <c r="K355" s="17" t="e">
        <f t="shared" si="110"/>
        <v>#DIV/0!</v>
      </c>
      <c r="L355" s="17" t="e">
        <f t="shared" si="110"/>
        <v>#DIV/0!</v>
      </c>
      <c r="M355" s="17" t="e">
        <f t="shared" si="110"/>
        <v>#DIV/0!</v>
      </c>
      <c r="N355" s="17" t="e">
        <f t="shared" si="110"/>
        <v>#DIV/0!</v>
      </c>
      <c r="O355" s="17" t="e">
        <f t="shared" si="110"/>
        <v>#DIV/0!</v>
      </c>
      <c r="P355" s="17" t="e">
        <f t="shared" si="110"/>
        <v>#DIV/0!</v>
      </c>
      <c r="Q355" s="17" t="e">
        <f t="shared" si="110"/>
        <v>#DIV/0!</v>
      </c>
      <c r="R355" s="17" t="e">
        <f t="shared" si="110"/>
        <v>#DIV/0!</v>
      </c>
      <c r="S355" s="37" t="e">
        <f t="shared" si="110"/>
        <v>#DIV/0!</v>
      </c>
      <c r="T355" s="17" t="e">
        <f t="shared" si="110"/>
        <v>#DIV/0!</v>
      </c>
      <c r="U355" s="17" t="e">
        <f t="shared" si="110"/>
        <v>#DIV/0!</v>
      </c>
      <c r="V355" s="17" t="e">
        <f t="shared" si="110"/>
        <v>#DIV/0!</v>
      </c>
      <c r="W355" s="17" t="e">
        <f t="shared" si="110"/>
        <v>#DIV/0!</v>
      </c>
      <c r="X355" s="17" t="e">
        <f t="shared" si="110"/>
        <v>#DIV/0!</v>
      </c>
      <c r="Y355" s="17" t="e">
        <f t="shared" si="110"/>
        <v>#DIV/0!</v>
      </c>
      <c r="Z355" s="17" t="e">
        <f t="shared" si="110"/>
        <v>#DIV/0!</v>
      </c>
      <c r="AA355" s="17" t="e">
        <f t="shared" si="110"/>
        <v>#DIV/0!</v>
      </c>
      <c r="AB355" s="17" t="e">
        <f t="shared" si="110"/>
        <v>#DIV/0!</v>
      </c>
      <c r="AC355" s="17" t="e">
        <f t="shared" si="110"/>
        <v>#DIV/0!</v>
      </c>
      <c r="AD355" s="17" t="e">
        <f t="shared" si="110"/>
        <v>#DIV/0!</v>
      </c>
      <c r="AE355" s="17" t="e">
        <f t="shared" si="110"/>
        <v>#DIV/0!</v>
      </c>
      <c r="AF355" s="17" t="e">
        <f t="shared" si="110"/>
        <v>#DIV/0!</v>
      </c>
      <c r="AG355" s="17" t="e">
        <f t="shared" si="110"/>
        <v>#DIV/0!</v>
      </c>
      <c r="AH355" s="17" t="e">
        <f t="shared" si="110"/>
        <v>#DIV/0!</v>
      </c>
      <c r="AI355" s="23" t="e">
        <f t="shared" si="110"/>
        <v>#DIV/0!</v>
      </c>
    </row>
    <row r="356" spans="1:35" hidden="1" x14ac:dyDescent="0.4">
      <c r="A356" s="16" t="s">
        <v>27</v>
      </c>
      <c r="D356" s="10"/>
      <c r="E356" s="17" t="e">
        <f t="shared" ref="E356:AI356" si="111">(E354-D354)/D354</f>
        <v>#DIV/0!</v>
      </c>
      <c r="F356" s="17" t="e">
        <f t="shared" si="111"/>
        <v>#DIV/0!</v>
      </c>
      <c r="G356" s="17" t="e">
        <f t="shared" si="111"/>
        <v>#DIV/0!</v>
      </c>
      <c r="H356" s="17" t="e">
        <f t="shared" si="111"/>
        <v>#DIV/0!</v>
      </c>
      <c r="I356" s="17" t="e">
        <f t="shared" si="111"/>
        <v>#DIV/0!</v>
      </c>
      <c r="J356" s="17" t="e">
        <f t="shared" si="111"/>
        <v>#DIV/0!</v>
      </c>
      <c r="K356" s="17" t="e">
        <f t="shared" si="111"/>
        <v>#DIV/0!</v>
      </c>
      <c r="L356" s="17" t="e">
        <f t="shared" si="111"/>
        <v>#DIV/0!</v>
      </c>
      <c r="M356" s="17" t="e">
        <f t="shared" si="111"/>
        <v>#DIV/0!</v>
      </c>
      <c r="N356" s="17" t="e">
        <f t="shared" si="111"/>
        <v>#DIV/0!</v>
      </c>
      <c r="O356" s="17" t="e">
        <f t="shared" si="111"/>
        <v>#DIV/0!</v>
      </c>
      <c r="P356" s="17" t="e">
        <f t="shared" si="111"/>
        <v>#DIV/0!</v>
      </c>
      <c r="Q356" s="17" t="e">
        <f t="shared" si="111"/>
        <v>#DIV/0!</v>
      </c>
      <c r="R356" s="17" t="e">
        <f t="shared" si="111"/>
        <v>#DIV/0!</v>
      </c>
      <c r="S356" s="17" t="e">
        <f t="shared" si="111"/>
        <v>#DIV/0!</v>
      </c>
      <c r="T356" s="17" t="e">
        <f t="shared" si="111"/>
        <v>#DIV/0!</v>
      </c>
      <c r="U356" s="17" t="e">
        <f t="shared" si="111"/>
        <v>#DIV/0!</v>
      </c>
      <c r="V356" s="17" t="e">
        <f t="shared" si="111"/>
        <v>#DIV/0!</v>
      </c>
      <c r="W356" s="17" t="e">
        <f t="shared" si="111"/>
        <v>#DIV/0!</v>
      </c>
      <c r="X356" s="17" t="e">
        <f t="shared" si="111"/>
        <v>#DIV/0!</v>
      </c>
      <c r="Y356" s="17" t="e">
        <f t="shared" si="111"/>
        <v>#DIV/0!</v>
      </c>
      <c r="Z356" s="17" t="e">
        <f t="shared" si="111"/>
        <v>#DIV/0!</v>
      </c>
      <c r="AA356" s="17" t="e">
        <f t="shared" si="111"/>
        <v>#DIV/0!</v>
      </c>
      <c r="AB356" s="17" t="e">
        <f t="shared" si="111"/>
        <v>#DIV/0!</v>
      </c>
      <c r="AC356" s="17" t="e">
        <f t="shared" si="111"/>
        <v>#DIV/0!</v>
      </c>
      <c r="AD356" s="17" t="e">
        <f t="shared" si="111"/>
        <v>#DIV/0!</v>
      </c>
      <c r="AE356" s="17" t="e">
        <f t="shared" si="111"/>
        <v>#DIV/0!</v>
      </c>
      <c r="AF356" s="17" t="e">
        <f t="shared" si="111"/>
        <v>#DIV/0!</v>
      </c>
      <c r="AG356" s="17" t="e">
        <f t="shared" si="111"/>
        <v>#DIV/0!</v>
      </c>
      <c r="AH356" s="22" t="e">
        <f t="shared" si="111"/>
        <v>#DIV/0!</v>
      </c>
      <c r="AI356" s="23" t="e">
        <f t="shared" si="111"/>
        <v>#DIV/0!</v>
      </c>
    </row>
    <row r="357" spans="1:35" hidden="1" x14ac:dyDescent="0.4">
      <c r="A357" s="2" t="s">
        <v>37</v>
      </c>
      <c r="AI357" s="38"/>
    </row>
    <row r="358" spans="1:35" hidden="1" x14ac:dyDescent="0.4">
      <c r="A358" s="2" t="s">
        <v>237</v>
      </c>
      <c r="B358" s="2" t="s">
        <v>238</v>
      </c>
      <c r="AI358" s="38"/>
    </row>
    <row r="359" spans="1:35" hidden="1" x14ac:dyDescent="0.4">
      <c r="A359" s="2" t="s">
        <v>239</v>
      </c>
      <c r="B359" s="2" t="s">
        <v>240</v>
      </c>
      <c r="AI359" s="38"/>
    </row>
    <row r="360" spans="1:35" hidden="1" x14ac:dyDescent="0.4">
      <c r="A360" s="2" t="s">
        <v>241</v>
      </c>
      <c r="B360" s="2" t="s">
        <v>242</v>
      </c>
      <c r="AI360" s="38"/>
    </row>
    <row r="361" spans="1:35" hidden="1" x14ac:dyDescent="0.4">
      <c r="A361" s="2" t="s">
        <v>243</v>
      </c>
      <c r="B361" s="2" t="s">
        <v>244</v>
      </c>
      <c r="AI361" s="38"/>
    </row>
    <row r="362" spans="1:35" hidden="1" x14ac:dyDescent="0.4">
      <c r="A362" s="2" t="s">
        <v>245</v>
      </c>
      <c r="B362" s="2" t="s">
        <v>246</v>
      </c>
      <c r="AI362" s="38"/>
    </row>
    <row r="363" spans="1:35" hidden="1" x14ac:dyDescent="0.4">
      <c r="A363" s="2" t="s">
        <v>247</v>
      </c>
      <c r="B363" s="2" t="s">
        <v>248</v>
      </c>
      <c r="AI363" s="38"/>
    </row>
    <row r="364" spans="1:35" hidden="1" x14ac:dyDescent="0.4">
      <c r="A364" s="2" t="s">
        <v>249</v>
      </c>
      <c r="B364" s="2" t="s">
        <v>250</v>
      </c>
      <c r="AI364" s="38"/>
    </row>
    <row r="365" spans="1:35" hidden="1" x14ac:dyDescent="0.4">
      <c r="A365" s="2" t="s">
        <v>251</v>
      </c>
      <c r="B365" s="2" t="s">
        <v>252</v>
      </c>
      <c r="AI365" s="38"/>
    </row>
    <row r="366" spans="1:35" hidden="1" x14ac:dyDescent="0.4">
      <c r="A366" s="2" t="s">
        <v>253</v>
      </c>
      <c r="B366" s="2" t="s">
        <v>254</v>
      </c>
      <c r="AI366" s="38"/>
    </row>
    <row r="367" spans="1:35" hidden="1" x14ac:dyDescent="0.4">
      <c r="A367" s="2" t="s">
        <v>255</v>
      </c>
      <c r="B367" s="2" t="s">
        <v>256</v>
      </c>
      <c r="AI367" s="38"/>
    </row>
    <row r="368" spans="1:35" hidden="1" x14ac:dyDescent="0.4">
      <c r="A368" s="2" t="s">
        <v>257</v>
      </c>
      <c r="B368" s="2" t="s">
        <v>258</v>
      </c>
      <c r="AI368" s="38"/>
    </row>
    <row r="369" spans="1:38" hidden="1" x14ac:dyDescent="0.4">
      <c r="A369" s="2" t="s">
        <v>259</v>
      </c>
      <c r="B369" s="2" t="s">
        <v>260</v>
      </c>
      <c r="AI369" s="38"/>
    </row>
    <row r="370" spans="1:38" x14ac:dyDescent="0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5"/>
    </row>
    <row r="372" spans="1:38" x14ac:dyDescent="0.4">
      <c r="A372" s="9" t="s">
        <v>261</v>
      </c>
    </row>
    <row r="373" spans="1:38" x14ac:dyDescent="0.4">
      <c r="A373" s="2" t="s">
        <v>67</v>
      </c>
    </row>
    <row r="374" spans="1:38" x14ac:dyDescent="0.4">
      <c r="A374" s="4" t="s">
        <v>262</v>
      </c>
      <c r="B374" s="4"/>
      <c r="C374" s="4"/>
    </row>
    <row r="375" spans="1:38" x14ac:dyDescent="0.4">
      <c r="A375" s="33" t="s">
        <v>303</v>
      </c>
      <c r="B375" s="6"/>
      <c r="C375" s="6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</row>
    <row r="376" spans="1:38" x14ac:dyDescent="0.4">
      <c r="A376" s="33" t="s">
        <v>263</v>
      </c>
      <c r="B376" s="6"/>
      <c r="C376" s="6"/>
      <c r="AI376" s="48"/>
    </row>
    <row r="377" spans="1:38" x14ac:dyDescent="0.4">
      <c r="A377" s="2" t="s">
        <v>36</v>
      </c>
      <c r="D377" s="10">
        <f t="shared" ref="D377:AL377" si="112">D382+D387</f>
        <v>2.9E-11</v>
      </c>
      <c r="E377" s="10">
        <f t="shared" si="112"/>
        <v>2.9E-11</v>
      </c>
      <c r="F377" s="10">
        <f t="shared" si="112"/>
        <v>5.5680000000000002E-11</v>
      </c>
      <c r="G377" s="10">
        <f t="shared" si="112"/>
        <v>2.1448400000000006E-9</v>
      </c>
      <c r="H377" s="10">
        <f t="shared" si="112"/>
        <v>1.00224E-9</v>
      </c>
      <c r="I377" s="10">
        <f t="shared" si="112"/>
        <v>9.9237999999999994E-11</v>
      </c>
      <c r="J377" s="10">
        <f t="shared" si="112"/>
        <v>5.0344E-11</v>
      </c>
      <c r="K377" s="10">
        <f t="shared" si="112"/>
        <v>4.6980000000000002E-11</v>
      </c>
      <c r="L377" s="10">
        <f t="shared" si="112"/>
        <v>3.37328E-10</v>
      </c>
      <c r="M377" s="10">
        <f t="shared" si="112"/>
        <v>1.1762400000000001E-10</v>
      </c>
      <c r="N377" s="10">
        <f t="shared" si="112"/>
        <v>0</v>
      </c>
      <c r="O377" s="10">
        <f t="shared" si="112"/>
        <v>0</v>
      </c>
      <c r="P377" s="10">
        <f t="shared" si="112"/>
        <v>0</v>
      </c>
      <c r="Q377" s="10">
        <f t="shared" si="112"/>
        <v>0</v>
      </c>
      <c r="R377" s="10">
        <f t="shared" si="112"/>
        <v>0</v>
      </c>
      <c r="S377" s="10">
        <f t="shared" si="112"/>
        <v>0</v>
      </c>
      <c r="T377" s="10">
        <f t="shared" si="112"/>
        <v>0</v>
      </c>
      <c r="U377" s="10">
        <f t="shared" si="112"/>
        <v>0</v>
      </c>
      <c r="V377" s="10">
        <f t="shared" si="112"/>
        <v>0</v>
      </c>
      <c r="W377" s="10">
        <f t="shared" si="112"/>
        <v>0</v>
      </c>
      <c r="X377" s="10">
        <f t="shared" si="112"/>
        <v>0</v>
      </c>
      <c r="Y377" s="10">
        <f t="shared" si="112"/>
        <v>1.2582000000000001E-10</v>
      </c>
      <c r="Z377" s="10">
        <f t="shared" si="112"/>
        <v>1.49202E-9</v>
      </c>
      <c r="AA377" s="10">
        <f t="shared" si="112"/>
        <v>2.2207200000000002E-9</v>
      </c>
      <c r="AB377" s="10">
        <f t="shared" si="112"/>
        <v>2.9043499999999998E-9</v>
      </c>
      <c r="AC377" s="10">
        <f t="shared" si="112"/>
        <v>3.6718499999999999E-9</v>
      </c>
      <c r="AD377" s="10">
        <f t="shared" si="112"/>
        <v>3.99688E-9</v>
      </c>
      <c r="AE377" s="10">
        <f t="shared" si="112"/>
        <v>3.9402600000000002E-9</v>
      </c>
      <c r="AF377" s="10">
        <f t="shared" si="112"/>
        <v>3.9884899999999997E-9</v>
      </c>
      <c r="AG377" s="10">
        <f t="shared" si="112"/>
        <v>5.1397499999999998E-9</v>
      </c>
      <c r="AH377" s="10">
        <f t="shared" si="112"/>
        <v>7.7222000000000005E-9</v>
      </c>
      <c r="AI377" s="10">
        <f t="shared" si="112"/>
        <v>9.5214299999999995E-9</v>
      </c>
      <c r="AJ377" s="10">
        <f t="shared" si="112"/>
        <v>1.0748200000000001E-8</v>
      </c>
      <c r="AK377" s="10">
        <f t="shared" si="112"/>
        <v>1.37354E-8</v>
      </c>
      <c r="AL377" s="10">
        <f t="shared" si="112"/>
        <v>1.5762100000000001E-8</v>
      </c>
    </row>
    <row r="378" spans="1:38" x14ac:dyDescent="0.4">
      <c r="A378" s="14" t="s">
        <v>26</v>
      </c>
      <c r="B378" s="14"/>
      <c r="C378" s="14"/>
      <c r="D378" s="14"/>
      <c r="E378" s="15">
        <f t="shared" ref="E378:AL378" si="113">(E377-$D377)/$D377</f>
        <v>0</v>
      </c>
      <c r="F378" s="15">
        <f t="shared" si="113"/>
        <v>0.92</v>
      </c>
      <c r="G378" s="15">
        <f t="shared" si="113"/>
        <v>72.960000000000022</v>
      </c>
      <c r="H378" s="15">
        <f t="shared" si="113"/>
        <v>33.56</v>
      </c>
      <c r="I378" s="15">
        <f t="shared" si="113"/>
        <v>2.4219999999999997</v>
      </c>
      <c r="J378" s="15">
        <f t="shared" si="113"/>
        <v>0.73599999999999999</v>
      </c>
      <c r="K378" s="15">
        <f t="shared" si="113"/>
        <v>0.62000000000000011</v>
      </c>
      <c r="L378" s="15">
        <f t="shared" si="113"/>
        <v>10.632</v>
      </c>
      <c r="M378" s="15">
        <f t="shared" si="113"/>
        <v>3.0560000000000005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U378" s="15">
        <v>0</v>
      </c>
      <c r="V378" s="15">
        <v>0</v>
      </c>
      <c r="W378" s="15">
        <v>0</v>
      </c>
      <c r="X378" s="15">
        <v>0</v>
      </c>
      <c r="Y378" s="15">
        <f t="shared" si="113"/>
        <v>3.3386206896551727</v>
      </c>
      <c r="Z378" s="15">
        <f t="shared" si="113"/>
        <v>50.448965517241376</v>
      </c>
      <c r="AA378" s="15">
        <f t="shared" si="113"/>
        <v>75.576551724137943</v>
      </c>
      <c r="AB378" s="15">
        <f t="shared" si="113"/>
        <v>99.15</v>
      </c>
      <c r="AC378" s="15">
        <f t="shared" si="113"/>
        <v>125.61551724137931</v>
      </c>
      <c r="AD378" s="15">
        <f t="shared" si="113"/>
        <v>136.82344827586206</v>
      </c>
      <c r="AE378" s="15">
        <f t="shared" si="113"/>
        <v>134.87103448275863</v>
      </c>
      <c r="AF378" s="15">
        <f t="shared" si="113"/>
        <v>136.53413793103448</v>
      </c>
      <c r="AG378" s="15">
        <f t="shared" si="113"/>
        <v>176.23275862068965</v>
      </c>
      <c r="AH378" s="49">
        <f t="shared" si="113"/>
        <v>265.28275862068966</v>
      </c>
      <c r="AI378" s="49">
        <f t="shared" si="113"/>
        <v>327.3251724137931</v>
      </c>
      <c r="AJ378" s="49">
        <f t="shared" si="113"/>
        <v>369.62758620689658</v>
      </c>
      <c r="AK378" s="49">
        <f t="shared" si="113"/>
        <v>472.63448275862072</v>
      </c>
      <c r="AL378" s="49">
        <f t="shared" si="113"/>
        <v>542.52068965517242</v>
      </c>
    </row>
    <row r="379" spans="1:38" x14ac:dyDescent="0.4">
      <c r="A379" s="16" t="s">
        <v>27</v>
      </c>
      <c r="D379" s="10"/>
      <c r="E379" s="17">
        <f t="shared" ref="E379:AL379" si="114">(E377-D377)/D377</f>
        <v>0</v>
      </c>
      <c r="F379" s="17">
        <f t="shared" si="114"/>
        <v>0.92</v>
      </c>
      <c r="G379" s="17">
        <f t="shared" si="114"/>
        <v>37.520833333333343</v>
      </c>
      <c r="H379" s="17">
        <f t="shared" si="114"/>
        <v>-0.53272038939967559</v>
      </c>
      <c r="I379" s="17">
        <f t="shared" si="114"/>
        <v>-0.90098379629629632</v>
      </c>
      <c r="J379" s="17">
        <f t="shared" si="114"/>
        <v>-0.4926943308007013</v>
      </c>
      <c r="K379" s="17">
        <f t="shared" si="114"/>
        <v>-6.6820276497695799E-2</v>
      </c>
      <c r="L379" s="17">
        <f t="shared" si="114"/>
        <v>6.1802469135802474</v>
      </c>
      <c r="M379" s="17">
        <f t="shared" si="114"/>
        <v>-0.65130674002751032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f t="shared" si="114"/>
        <v>10.858369098712444</v>
      </c>
      <c r="AA379" s="17">
        <f t="shared" si="114"/>
        <v>0.48839827884344728</v>
      </c>
      <c r="AB379" s="17">
        <f t="shared" si="114"/>
        <v>0.30784160092222324</v>
      </c>
      <c r="AC379" s="17">
        <f t="shared" si="114"/>
        <v>0.26425878423743698</v>
      </c>
      <c r="AD379" s="17">
        <f t="shared" si="114"/>
        <v>8.8519411195991146E-2</v>
      </c>
      <c r="AE379" s="17">
        <f t="shared" si="114"/>
        <v>-1.4166049518624465E-2</v>
      </c>
      <c r="AF379" s="17">
        <f t="shared" si="114"/>
        <v>1.2240309015141013E-2</v>
      </c>
      <c r="AG379" s="17">
        <f t="shared" si="114"/>
        <v>0.28864557764968701</v>
      </c>
      <c r="AH379" s="22">
        <f t="shared" si="114"/>
        <v>0.5024466170533588</v>
      </c>
      <c r="AI379" s="23">
        <f t="shared" si="114"/>
        <v>0.23299448343736226</v>
      </c>
      <c r="AJ379" s="23">
        <f t="shared" si="114"/>
        <v>0.12884304143390238</v>
      </c>
      <c r="AK379" s="23">
        <f t="shared" si="114"/>
        <v>0.27792560614800615</v>
      </c>
      <c r="AL379" s="23">
        <f t="shared" si="114"/>
        <v>0.14755303813503798</v>
      </c>
    </row>
    <row r="380" spans="1:38" hidden="1" x14ac:dyDescent="0.4">
      <c r="A380" s="2" t="s">
        <v>37</v>
      </c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</row>
    <row r="381" spans="1:38" hidden="1" x14ac:dyDescent="0.4">
      <c r="A381" s="2" t="s">
        <v>264</v>
      </c>
      <c r="B381" s="2" t="s">
        <v>265</v>
      </c>
      <c r="D381" s="2">
        <v>6.7180984486206127E-4</v>
      </c>
      <c r="E381" s="2">
        <v>6.7269269000133744E-4</v>
      </c>
      <c r="F381" s="2">
        <v>6.8425308052125146E-4</v>
      </c>
      <c r="G381" s="2">
        <v>6.1106730555858242E-4</v>
      </c>
      <c r="H381" s="2">
        <v>6.1701722995602132E-4</v>
      </c>
      <c r="I381" s="2">
        <v>6.7380481213854127E-4</v>
      </c>
      <c r="J381" s="2">
        <v>6.6721714709504535E-4</v>
      </c>
      <c r="K381" s="2">
        <v>6.666797976635538E-4</v>
      </c>
      <c r="L381" s="2">
        <v>6.6892617493336708E-4</v>
      </c>
      <c r="M381" s="2">
        <v>6.7517884656100014E-4</v>
      </c>
      <c r="N381" s="2">
        <v>7.5340204187899953E-4</v>
      </c>
      <c r="O381" s="2">
        <v>6.6710054525600008E-4</v>
      </c>
      <c r="P381" s="2">
        <v>6.5968849771000002E-4</v>
      </c>
      <c r="Q381" s="2">
        <v>5.3213952840500014E-4</v>
      </c>
      <c r="R381" s="2">
        <v>5.6659453736300014E-4</v>
      </c>
      <c r="S381" s="2">
        <v>5.7123342233300059E-4</v>
      </c>
      <c r="T381" s="2">
        <v>5.6277784594099996E-4</v>
      </c>
      <c r="U381" s="2">
        <v>5.7974074638300014E-4</v>
      </c>
      <c r="V381" s="2">
        <v>6.3809968602099982E-4</v>
      </c>
      <c r="W381" s="2">
        <v>5.7537724501599997E-4</v>
      </c>
      <c r="X381" s="2">
        <v>5.5847348032299956E-4</v>
      </c>
      <c r="Y381" s="2">
        <v>5.5131966269299985E-4</v>
      </c>
      <c r="AI381" s="28"/>
    </row>
    <row r="382" spans="1:38" x14ac:dyDescent="0.4">
      <c r="A382" s="2" t="s">
        <v>266</v>
      </c>
      <c r="B382" s="2" t="s">
        <v>267</v>
      </c>
      <c r="D382" s="2">
        <v>2.9E-11</v>
      </c>
      <c r="E382" s="2">
        <v>2.9E-11</v>
      </c>
      <c r="F382" s="2">
        <v>5.5680000000000002E-11</v>
      </c>
      <c r="G382" s="2">
        <v>2.1448400000000006E-9</v>
      </c>
      <c r="H382" s="2">
        <v>1.00224E-9</v>
      </c>
      <c r="I382" s="2">
        <v>9.9237999999999994E-11</v>
      </c>
      <c r="J382" s="2">
        <v>5.0344E-11</v>
      </c>
      <c r="K382" s="2">
        <v>4.6980000000000002E-11</v>
      </c>
      <c r="L382" s="2">
        <v>3.37328E-10</v>
      </c>
      <c r="M382" s="2">
        <v>1.1762400000000001E-10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</row>
    <row r="383" spans="1:38" hidden="1" x14ac:dyDescent="0.4">
      <c r="A383" s="2" t="s">
        <v>268</v>
      </c>
      <c r="B383" s="2" t="s">
        <v>269</v>
      </c>
      <c r="AI383" s="28"/>
      <c r="AJ383" s="2">
        <v>0</v>
      </c>
    </row>
    <row r="384" spans="1:38" hidden="1" x14ac:dyDescent="0.4">
      <c r="A384" s="2" t="s">
        <v>270</v>
      </c>
      <c r="B384" s="2" t="s">
        <v>271</v>
      </c>
      <c r="AI384" s="28"/>
      <c r="AJ384" s="2">
        <v>0</v>
      </c>
    </row>
    <row r="385" spans="1:38" hidden="1" x14ac:dyDescent="0.4">
      <c r="A385" s="2" t="s">
        <v>272</v>
      </c>
      <c r="B385" s="2" t="s">
        <v>273</v>
      </c>
      <c r="AI385" s="28"/>
      <c r="AJ385" s="2">
        <v>0</v>
      </c>
    </row>
    <row r="386" spans="1:38" hidden="1" x14ac:dyDescent="0.4">
      <c r="A386" s="2" t="s">
        <v>274</v>
      </c>
      <c r="B386" s="2" t="s">
        <v>275</v>
      </c>
      <c r="AJ386" s="2">
        <v>0</v>
      </c>
    </row>
    <row r="387" spans="1:38" x14ac:dyDescent="0.4">
      <c r="A387" s="2" t="s">
        <v>276</v>
      </c>
      <c r="B387" s="2" t="s">
        <v>277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1.2582000000000001E-10</v>
      </c>
      <c r="Z387" s="2">
        <v>1.49202E-9</v>
      </c>
      <c r="AA387" s="2">
        <v>2.2207200000000002E-9</v>
      </c>
      <c r="AB387" s="2">
        <v>2.9043499999999998E-9</v>
      </c>
      <c r="AC387" s="2">
        <v>3.6718499999999999E-9</v>
      </c>
      <c r="AD387" s="2">
        <v>3.99688E-9</v>
      </c>
      <c r="AE387" s="2">
        <v>3.9402600000000002E-9</v>
      </c>
      <c r="AF387" s="2">
        <v>3.9884899999999997E-9</v>
      </c>
      <c r="AG387" s="2">
        <v>5.1397499999999998E-9</v>
      </c>
      <c r="AH387" s="2">
        <v>7.7222000000000005E-9</v>
      </c>
      <c r="AI387" s="2">
        <v>9.5214299999999995E-9</v>
      </c>
      <c r="AJ387" s="2">
        <v>1.0748200000000001E-8</v>
      </c>
      <c r="AK387" s="2">
        <v>1.37354E-8</v>
      </c>
      <c r="AL387" s="2">
        <v>1.5762100000000001E-8</v>
      </c>
    </row>
    <row r="388" spans="1:38" hidden="1" x14ac:dyDescent="0.4">
      <c r="A388" s="2" t="s">
        <v>278</v>
      </c>
      <c r="B388" s="2" t="s">
        <v>279</v>
      </c>
    </row>
    <row r="389" spans="1:38" hidden="1" x14ac:dyDescent="0.4">
      <c r="A389" s="2" t="s">
        <v>280</v>
      </c>
      <c r="B389" s="2" t="s">
        <v>281</v>
      </c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</row>
    <row r="391" spans="1:38" x14ac:dyDescent="0.4">
      <c r="A391" s="9" t="s">
        <v>282</v>
      </c>
    </row>
    <row r="392" spans="1:38" x14ac:dyDescent="0.4">
      <c r="A392" s="6" t="s">
        <v>283</v>
      </c>
    </row>
    <row r="393" spans="1:38" hidden="1" x14ac:dyDescent="0.4">
      <c r="A393" s="2" t="s">
        <v>36</v>
      </c>
      <c r="D393" s="10">
        <f t="shared" ref="D393:AI393" si="115">D397</f>
        <v>0</v>
      </c>
      <c r="E393" s="10">
        <f t="shared" si="115"/>
        <v>0</v>
      </c>
      <c r="F393" s="10">
        <f t="shared" si="115"/>
        <v>0</v>
      </c>
      <c r="G393" s="10">
        <f t="shared" si="115"/>
        <v>0</v>
      </c>
      <c r="H393" s="10">
        <f t="shared" si="115"/>
        <v>0</v>
      </c>
      <c r="I393" s="10">
        <f t="shared" si="115"/>
        <v>0</v>
      </c>
      <c r="J393" s="10">
        <f t="shared" si="115"/>
        <v>0</v>
      </c>
      <c r="K393" s="10">
        <f t="shared" si="115"/>
        <v>0</v>
      </c>
      <c r="L393" s="10">
        <f t="shared" si="115"/>
        <v>0</v>
      </c>
      <c r="M393" s="10">
        <f t="shared" si="115"/>
        <v>0</v>
      </c>
      <c r="N393" s="10">
        <f t="shared" si="115"/>
        <v>0</v>
      </c>
      <c r="O393" s="10">
        <f t="shared" si="115"/>
        <v>0</v>
      </c>
      <c r="P393" s="10">
        <f t="shared" si="115"/>
        <v>0</v>
      </c>
      <c r="Q393" s="10">
        <f t="shared" si="115"/>
        <v>0</v>
      </c>
      <c r="R393" s="10">
        <f t="shared" si="115"/>
        <v>0</v>
      </c>
      <c r="S393" s="10">
        <f t="shared" si="115"/>
        <v>0</v>
      </c>
      <c r="T393" s="10">
        <f t="shared" si="115"/>
        <v>0</v>
      </c>
      <c r="U393" s="10">
        <f t="shared" si="115"/>
        <v>0</v>
      </c>
      <c r="V393" s="10">
        <f t="shared" si="115"/>
        <v>0</v>
      </c>
      <c r="W393" s="10">
        <f t="shared" si="115"/>
        <v>0</v>
      </c>
      <c r="X393" s="10">
        <f t="shared" si="115"/>
        <v>0</v>
      </c>
      <c r="Y393" s="10">
        <f t="shared" si="115"/>
        <v>0</v>
      </c>
      <c r="Z393" s="10">
        <f t="shared" si="115"/>
        <v>0</v>
      </c>
      <c r="AA393" s="10">
        <f t="shared" si="115"/>
        <v>0</v>
      </c>
      <c r="AB393" s="10">
        <f t="shared" si="115"/>
        <v>0</v>
      </c>
      <c r="AC393" s="10">
        <f t="shared" si="115"/>
        <v>0</v>
      </c>
      <c r="AD393" s="10">
        <f t="shared" si="115"/>
        <v>0</v>
      </c>
      <c r="AE393" s="10">
        <f t="shared" si="115"/>
        <v>0</v>
      </c>
      <c r="AF393" s="10">
        <f t="shared" si="115"/>
        <v>0</v>
      </c>
      <c r="AG393" s="10">
        <f t="shared" si="115"/>
        <v>0</v>
      </c>
      <c r="AH393" s="10">
        <f t="shared" si="115"/>
        <v>0</v>
      </c>
      <c r="AI393" s="27">
        <f t="shared" si="115"/>
        <v>0</v>
      </c>
    </row>
    <row r="394" spans="1:38" hidden="1" x14ac:dyDescent="0.4">
      <c r="A394" s="14" t="s">
        <v>26</v>
      </c>
      <c r="B394" s="14"/>
      <c r="C394" s="14"/>
      <c r="D394" s="14"/>
      <c r="E394" s="15" t="e">
        <f t="shared" ref="E394:AI394" si="116">(E393-$D393)/$D393</f>
        <v>#DIV/0!</v>
      </c>
      <c r="F394" s="15" t="e">
        <f t="shared" si="116"/>
        <v>#DIV/0!</v>
      </c>
      <c r="G394" s="15" t="e">
        <f t="shared" si="116"/>
        <v>#DIV/0!</v>
      </c>
      <c r="H394" s="15" t="e">
        <f t="shared" si="116"/>
        <v>#DIV/0!</v>
      </c>
      <c r="I394" s="15" t="e">
        <f t="shared" si="116"/>
        <v>#DIV/0!</v>
      </c>
      <c r="J394" s="15" t="e">
        <f t="shared" si="116"/>
        <v>#DIV/0!</v>
      </c>
      <c r="K394" s="15" t="e">
        <f t="shared" si="116"/>
        <v>#DIV/0!</v>
      </c>
      <c r="L394" s="15" t="e">
        <f t="shared" si="116"/>
        <v>#DIV/0!</v>
      </c>
      <c r="M394" s="15" t="e">
        <f t="shared" si="116"/>
        <v>#DIV/0!</v>
      </c>
      <c r="N394" s="15" t="e">
        <f t="shared" si="116"/>
        <v>#DIV/0!</v>
      </c>
      <c r="O394" s="15" t="e">
        <f t="shared" si="116"/>
        <v>#DIV/0!</v>
      </c>
      <c r="P394" s="15" t="e">
        <f t="shared" si="116"/>
        <v>#DIV/0!</v>
      </c>
      <c r="Q394" s="15" t="e">
        <f t="shared" si="116"/>
        <v>#DIV/0!</v>
      </c>
      <c r="R394" s="15" t="e">
        <f t="shared" si="116"/>
        <v>#DIV/0!</v>
      </c>
      <c r="S394" s="20" t="e">
        <f t="shared" si="116"/>
        <v>#DIV/0!</v>
      </c>
      <c r="T394" s="15" t="e">
        <f t="shared" si="116"/>
        <v>#DIV/0!</v>
      </c>
      <c r="U394" s="15" t="e">
        <f t="shared" si="116"/>
        <v>#DIV/0!</v>
      </c>
      <c r="V394" s="15" t="e">
        <f t="shared" si="116"/>
        <v>#DIV/0!</v>
      </c>
      <c r="W394" s="15" t="e">
        <f t="shared" si="116"/>
        <v>#DIV/0!</v>
      </c>
      <c r="X394" s="15" t="e">
        <f t="shared" si="116"/>
        <v>#DIV/0!</v>
      </c>
      <c r="Y394" s="15" t="e">
        <f t="shared" si="116"/>
        <v>#DIV/0!</v>
      </c>
      <c r="Z394" s="15" t="e">
        <f t="shared" si="116"/>
        <v>#DIV/0!</v>
      </c>
      <c r="AA394" s="15" t="e">
        <f t="shared" si="116"/>
        <v>#DIV/0!</v>
      </c>
      <c r="AB394" s="15" t="e">
        <f t="shared" si="116"/>
        <v>#DIV/0!</v>
      </c>
      <c r="AC394" s="15" t="e">
        <f t="shared" si="116"/>
        <v>#DIV/0!</v>
      </c>
      <c r="AD394" s="15" t="e">
        <f t="shared" si="116"/>
        <v>#DIV/0!</v>
      </c>
      <c r="AE394" s="15" t="e">
        <f t="shared" si="116"/>
        <v>#DIV/0!</v>
      </c>
      <c r="AF394" s="15" t="e">
        <f t="shared" si="116"/>
        <v>#DIV/0!</v>
      </c>
      <c r="AG394" s="15" t="e">
        <f t="shared" si="116"/>
        <v>#DIV/0!</v>
      </c>
      <c r="AH394" s="15" t="e">
        <f t="shared" si="116"/>
        <v>#DIV/0!</v>
      </c>
      <c r="AI394" s="21" t="e">
        <f t="shared" si="116"/>
        <v>#DIV/0!</v>
      </c>
    </row>
    <row r="395" spans="1:38" hidden="1" x14ac:dyDescent="0.4">
      <c r="A395" s="16" t="s">
        <v>27</v>
      </c>
      <c r="D395" s="10"/>
      <c r="E395" s="17" t="e">
        <f t="shared" ref="E395:AI395" si="117">(E393-D393)/D393</f>
        <v>#DIV/0!</v>
      </c>
      <c r="F395" s="17" t="e">
        <f t="shared" si="117"/>
        <v>#DIV/0!</v>
      </c>
      <c r="G395" s="17" t="e">
        <f t="shared" si="117"/>
        <v>#DIV/0!</v>
      </c>
      <c r="H395" s="17" t="e">
        <f t="shared" si="117"/>
        <v>#DIV/0!</v>
      </c>
      <c r="I395" s="17" t="e">
        <f t="shared" si="117"/>
        <v>#DIV/0!</v>
      </c>
      <c r="J395" s="17" t="e">
        <f t="shared" si="117"/>
        <v>#DIV/0!</v>
      </c>
      <c r="K395" s="17" t="e">
        <f t="shared" si="117"/>
        <v>#DIV/0!</v>
      </c>
      <c r="L395" s="17" t="e">
        <f t="shared" si="117"/>
        <v>#DIV/0!</v>
      </c>
      <c r="M395" s="17" t="e">
        <f t="shared" si="117"/>
        <v>#DIV/0!</v>
      </c>
      <c r="N395" s="17" t="e">
        <f t="shared" si="117"/>
        <v>#DIV/0!</v>
      </c>
      <c r="O395" s="17" t="e">
        <f t="shared" si="117"/>
        <v>#DIV/0!</v>
      </c>
      <c r="P395" s="17" t="e">
        <f t="shared" si="117"/>
        <v>#DIV/0!</v>
      </c>
      <c r="Q395" s="17" t="e">
        <f t="shared" si="117"/>
        <v>#DIV/0!</v>
      </c>
      <c r="R395" s="17" t="e">
        <f t="shared" si="117"/>
        <v>#DIV/0!</v>
      </c>
      <c r="S395" s="17" t="e">
        <f t="shared" si="117"/>
        <v>#DIV/0!</v>
      </c>
      <c r="T395" s="17" t="e">
        <f t="shared" si="117"/>
        <v>#DIV/0!</v>
      </c>
      <c r="U395" s="17" t="e">
        <f t="shared" si="117"/>
        <v>#DIV/0!</v>
      </c>
      <c r="V395" s="17" t="e">
        <f t="shared" si="117"/>
        <v>#DIV/0!</v>
      </c>
      <c r="W395" s="17" t="e">
        <f t="shared" si="117"/>
        <v>#DIV/0!</v>
      </c>
      <c r="X395" s="17" t="e">
        <f t="shared" si="117"/>
        <v>#DIV/0!</v>
      </c>
      <c r="Y395" s="17" t="e">
        <f t="shared" si="117"/>
        <v>#DIV/0!</v>
      </c>
      <c r="Z395" s="17" t="e">
        <f t="shared" si="117"/>
        <v>#DIV/0!</v>
      </c>
      <c r="AA395" s="17" t="e">
        <f t="shared" si="117"/>
        <v>#DIV/0!</v>
      </c>
      <c r="AB395" s="17" t="e">
        <f t="shared" si="117"/>
        <v>#DIV/0!</v>
      </c>
      <c r="AC395" s="17" t="e">
        <f t="shared" si="117"/>
        <v>#DIV/0!</v>
      </c>
      <c r="AD395" s="17" t="e">
        <f t="shared" si="117"/>
        <v>#DIV/0!</v>
      </c>
      <c r="AE395" s="17" t="e">
        <f t="shared" si="117"/>
        <v>#DIV/0!</v>
      </c>
      <c r="AF395" s="17" t="e">
        <f t="shared" si="117"/>
        <v>#DIV/0!</v>
      </c>
      <c r="AG395" s="17" t="e">
        <f t="shared" si="117"/>
        <v>#DIV/0!</v>
      </c>
      <c r="AH395" s="22" t="e">
        <f t="shared" si="117"/>
        <v>#DIV/0!</v>
      </c>
      <c r="AI395" s="23" t="e">
        <f t="shared" si="117"/>
        <v>#DIV/0!</v>
      </c>
    </row>
    <row r="396" spans="1:38" hidden="1" x14ac:dyDescent="0.4">
      <c r="A396" s="2" t="s">
        <v>37</v>
      </c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5"/>
    </row>
    <row r="397" spans="1:38" hidden="1" x14ac:dyDescent="0.4">
      <c r="A397" s="2" t="s">
        <v>284</v>
      </c>
      <c r="B397" s="2" t="s">
        <v>285</v>
      </c>
      <c r="AI397" s="28"/>
    </row>
    <row r="399" spans="1:38" x14ac:dyDescent="0.4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2" spans="1:38" s="40" customFormat="1" x14ac:dyDescent="0.4"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</row>
    <row r="403" spans="1:38" x14ac:dyDescent="0.4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8" x14ac:dyDescent="0.4">
      <c r="A404" s="2" t="s">
        <v>286</v>
      </c>
    </row>
    <row r="405" spans="1:38" x14ac:dyDescent="0.4">
      <c r="A405" s="2" t="s">
        <v>287</v>
      </c>
      <c r="D405" s="10">
        <f t="shared" ref="D405:AL405" si="118">D23+D83+D132+D287+D316+D377+D195</f>
        <v>2.5150117197856661</v>
      </c>
      <c r="E405" s="10">
        <f t="shared" si="118"/>
        <v>2.6587601485571666</v>
      </c>
      <c r="F405" s="10">
        <f t="shared" si="118"/>
        <v>1.2970892632358799</v>
      </c>
      <c r="G405" s="10">
        <f t="shared" si="118"/>
        <v>1.5926170326885731</v>
      </c>
      <c r="H405" s="10">
        <f t="shared" si="118"/>
        <v>1.4672244078952399</v>
      </c>
      <c r="I405" s="10">
        <f t="shared" si="118"/>
        <v>1.4387668262773377</v>
      </c>
      <c r="J405" s="10">
        <f t="shared" si="118"/>
        <v>1.565659639048411</v>
      </c>
      <c r="K405" s="10">
        <f t="shared" si="118"/>
        <v>1.57166948382118</v>
      </c>
      <c r="L405" s="10">
        <f t="shared" si="118"/>
        <v>1.5513824688729947</v>
      </c>
      <c r="M405" s="10">
        <f t="shared" si="118"/>
        <v>1.5924011625851571</v>
      </c>
      <c r="N405" s="10">
        <f t="shared" si="118"/>
        <v>1.5897520004073999</v>
      </c>
      <c r="O405" s="10">
        <f t="shared" si="118"/>
        <v>1.6229176242107</v>
      </c>
      <c r="P405" s="10">
        <f t="shared" si="118"/>
        <v>1.6350328698562999</v>
      </c>
      <c r="Q405" s="10">
        <f t="shared" si="118"/>
        <v>1.6808218069368999</v>
      </c>
      <c r="R405" s="10">
        <f t="shared" si="118"/>
        <v>1.6953889963739999</v>
      </c>
      <c r="S405" s="10">
        <f t="shared" si="118"/>
        <v>1.7506405877039999</v>
      </c>
      <c r="T405" s="10">
        <f t="shared" si="118"/>
        <v>1.8192411568319999</v>
      </c>
      <c r="U405" s="10">
        <f t="shared" si="118"/>
        <v>1.7333794495520001</v>
      </c>
      <c r="V405" s="10">
        <f t="shared" si="118"/>
        <v>1.7558684249920005</v>
      </c>
      <c r="W405" s="10">
        <f t="shared" si="118"/>
        <v>1.7353103522640003</v>
      </c>
      <c r="X405" s="10">
        <f t="shared" si="118"/>
        <v>1.7493999971320002</v>
      </c>
      <c r="Y405" s="10">
        <f t="shared" si="118"/>
        <v>1.6941315694778198</v>
      </c>
      <c r="Z405" s="10">
        <f t="shared" si="118"/>
        <v>1.6721754580280201</v>
      </c>
      <c r="AA405" s="10">
        <f t="shared" si="118"/>
        <v>1.6181337669087199</v>
      </c>
      <c r="AB405" s="10">
        <f t="shared" si="118"/>
        <v>1.48555819575235</v>
      </c>
      <c r="AC405" s="10">
        <f t="shared" si="118"/>
        <v>1.4058167986558499</v>
      </c>
      <c r="AD405" s="10">
        <f t="shared" si="118"/>
        <v>1.3755283708208799</v>
      </c>
      <c r="AE405" s="10">
        <f t="shared" si="118"/>
        <v>1.3710280925162597</v>
      </c>
      <c r="AF405" s="10">
        <f t="shared" si="118"/>
        <v>1.3616991802684904</v>
      </c>
      <c r="AG405" s="10">
        <f t="shared" si="118"/>
        <v>1.2638268342997501</v>
      </c>
      <c r="AH405" s="10">
        <f t="shared" si="118"/>
        <v>1.1930043176581999</v>
      </c>
      <c r="AI405" s="10">
        <f t="shared" si="118"/>
        <v>1.2251531511054303</v>
      </c>
      <c r="AJ405" s="10">
        <f t="shared" si="118"/>
        <v>1.1319635395162</v>
      </c>
      <c r="AK405" s="10">
        <f t="shared" si="118"/>
        <v>0.97671214969540021</v>
      </c>
      <c r="AL405" s="10">
        <f t="shared" si="118"/>
        <v>0.93656388768209997</v>
      </c>
    </row>
    <row r="406" spans="1:38" x14ac:dyDescent="0.4">
      <c r="A406" s="2" t="s">
        <v>21</v>
      </c>
      <c r="D406" s="10">
        <f t="shared" ref="D406:AL406" si="119">D8</f>
        <v>2.5150117197856661</v>
      </c>
      <c r="E406" s="10">
        <f t="shared" si="119"/>
        <v>2.6587601485571666</v>
      </c>
      <c r="F406" s="10">
        <f t="shared" si="119"/>
        <v>1.2970892632358799</v>
      </c>
      <c r="G406" s="10">
        <f t="shared" si="119"/>
        <v>1.5926170326885734</v>
      </c>
      <c r="H406" s="10">
        <f t="shared" si="119"/>
        <v>1.4672244078952399</v>
      </c>
      <c r="I406" s="10">
        <f t="shared" si="119"/>
        <v>1.4387668262773379</v>
      </c>
      <c r="J406" s="10">
        <f t="shared" si="119"/>
        <v>1.5656596390484108</v>
      </c>
      <c r="K406" s="10">
        <f t="shared" si="119"/>
        <v>1.57166948382118</v>
      </c>
      <c r="L406" s="10">
        <f t="shared" si="119"/>
        <v>1.5513824688729947</v>
      </c>
      <c r="M406" s="10">
        <f t="shared" si="119"/>
        <v>1.5924011625851573</v>
      </c>
      <c r="N406" s="10">
        <f t="shared" si="119"/>
        <v>1.5897520004073999</v>
      </c>
      <c r="O406" s="10">
        <f t="shared" si="119"/>
        <v>1.6229176242107</v>
      </c>
      <c r="P406" s="10">
        <f t="shared" si="119"/>
        <v>1.6350328698562999</v>
      </c>
      <c r="Q406" s="10">
        <f t="shared" si="119"/>
        <v>1.6808218069368999</v>
      </c>
      <c r="R406" s="10">
        <f t="shared" si="119"/>
        <v>1.6953889963739999</v>
      </c>
      <c r="S406" s="10">
        <f t="shared" si="119"/>
        <v>1.7506405877039999</v>
      </c>
      <c r="T406" s="10">
        <f t="shared" si="119"/>
        <v>1.8192411568319999</v>
      </c>
      <c r="U406" s="10">
        <f t="shared" si="119"/>
        <v>1.7333794495520001</v>
      </c>
      <c r="V406" s="10">
        <f t="shared" si="119"/>
        <v>1.7558684249920002</v>
      </c>
      <c r="W406" s="10">
        <f t="shared" si="119"/>
        <v>1.7353103522640001</v>
      </c>
      <c r="X406" s="10">
        <f t="shared" si="119"/>
        <v>1.7493999971320002</v>
      </c>
      <c r="Y406" s="10">
        <f t="shared" si="119"/>
        <v>1.6941315694778201</v>
      </c>
      <c r="Z406" s="10">
        <f t="shared" si="119"/>
        <v>1.6721754580280201</v>
      </c>
      <c r="AA406" s="10">
        <f t="shared" si="119"/>
        <v>1.6181337669087199</v>
      </c>
      <c r="AB406" s="10">
        <f t="shared" si="119"/>
        <v>1.4855581957523503</v>
      </c>
      <c r="AC406" s="10">
        <f t="shared" si="119"/>
        <v>1.4058167986558501</v>
      </c>
      <c r="AD406" s="10">
        <f t="shared" si="119"/>
        <v>1.3755283708208799</v>
      </c>
      <c r="AE406" s="10">
        <f t="shared" si="119"/>
        <v>1.3710280925162599</v>
      </c>
      <c r="AF406" s="10">
        <f t="shared" si="119"/>
        <v>1.3616991802684901</v>
      </c>
      <c r="AG406" s="10">
        <f t="shared" si="119"/>
        <v>1.2638268342997498</v>
      </c>
      <c r="AH406" s="10">
        <f t="shared" si="119"/>
        <v>1.1930043176581999</v>
      </c>
      <c r="AI406" s="10">
        <f t="shared" si="119"/>
        <v>1.2251531511054301</v>
      </c>
      <c r="AJ406" s="10">
        <f t="shared" si="119"/>
        <v>1.1319635395162</v>
      </c>
      <c r="AK406" s="10">
        <f t="shared" si="119"/>
        <v>0.9767121496954001</v>
      </c>
      <c r="AL406" s="10">
        <f t="shared" si="119"/>
        <v>0.93656388768209986</v>
      </c>
    </row>
    <row r="407" spans="1:38" hidden="1" x14ac:dyDescent="0.4">
      <c r="A407" s="2" t="s">
        <v>288</v>
      </c>
      <c r="D407" s="39">
        <f t="shared" ref="D407:AL407" si="120">D405-D406</f>
        <v>0</v>
      </c>
      <c r="E407" s="39">
        <f t="shared" si="120"/>
        <v>0</v>
      </c>
      <c r="F407" s="39">
        <f t="shared" si="120"/>
        <v>0</v>
      </c>
      <c r="G407" s="39">
        <f t="shared" si="120"/>
        <v>0</v>
      </c>
      <c r="H407" s="39">
        <f t="shared" si="120"/>
        <v>0</v>
      </c>
      <c r="I407" s="39">
        <f t="shared" si="120"/>
        <v>0</v>
      </c>
      <c r="J407" s="39">
        <f t="shared" si="120"/>
        <v>0</v>
      </c>
      <c r="K407" s="39">
        <f t="shared" si="120"/>
        <v>0</v>
      </c>
      <c r="L407" s="39">
        <f t="shared" si="120"/>
        <v>0</v>
      </c>
      <c r="M407" s="39">
        <f t="shared" si="120"/>
        <v>0</v>
      </c>
      <c r="N407" s="39">
        <f t="shared" si="120"/>
        <v>0</v>
      </c>
      <c r="O407" s="39">
        <f t="shared" si="120"/>
        <v>0</v>
      </c>
      <c r="P407" s="39">
        <f t="shared" si="120"/>
        <v>0</v>
      </c>
      <c r="Q407" s="39">
        <f t="shared" si="120"/>
        <v>0</v>
      </c>
      <c r="R407" s="39">
        <f t="shared" si="120"/>
        <v>0</v>
      </c>
      <c r="S407" s="39">
        <f t="shared" si="120"/>
        <v>0</v>
      </c>
      <c r="T407" s="39">
        <f t="shared" si="120"/>
        <v>0</v>
      </c>
      <c r="U407" s="39">
        <f t="shared" si="120"/>
        <v>0</v>
      </c>
      <c r="V407" s="39">
        <f t="shared" si="120"/>
        <v>0</v>
      </c>
      <c r="W407" s="39">
        <f t="shared" si="120"/>
        <v>0</v>
      </c>
      <c r="X407" s="39">
        <f t="shared" si="120"/>
        <v>0</v>
      </c>
      <c r="Y407" s="39">
        <f t="shared" si="120"/>
        <v>0</v>
      </c>
      <c r="Z407" s="39">
        <f t="shared" si="120"/>
        <v>0</v>
      </c>
      <c r="AA407" s="39">
        <f t="shared" si="120"/>
        <v>0</v>
      </c>
      <c r="AB407" s="39">
        <f t="shared" si="120"/>
        <v>0</v>
      </c>
      <c r="AC407" s="39">
        <f t="shared" si="120"/>
        <v>0</v>
      </c>
      <c r="AD407" s="39">
        <f t="shared" si="120"/>
        <v>0</v>
      </c>
      <c r="AE407" s="39">
        <f t="shared" si="120"/>
        <v>0</v>
      </c>
      <c r="AF407" s="39">
        <f t="shared" si="120"/>
        <v>0</v>
      </c>
      <c r="AG407" s="39">
        <f t="shared" si="120"/>
        <v>0</v>
      </c>
      <c r="AH407" s="39">
        <f t="shared" si="120"/>
        <v>0</v>
      </c>
      <c r="AI407" s="39">
        <f t="shared" si="120"/>
        <v>0</v>
      </c>
      <c r="AJ407" s="39">
        <f t="shared" si="120"/>
        <v>0</v>
      </c>
      <c r="AK407" s="39">
        <f t="shared" si="120"/>
        <v>0</v>
      </c>
      <c r="AL407" s="39">
        <f t="shared" si="120"/>
        <v>0</v>
      </c>
    </row>
    <row r="408" spans="1:38" x14ac:dyDescent="0.4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F412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PCDD_PCDF analizė LT</vt:lpstr>
      <vt:lpstr>PCDD_PCDF grafikai</vt:lpstr>
      <vt:lpstr>Benzo_a analizė LT</vt:lpstr>
      <vt:lpstr>Benzo_a grafikai</vt:lpstr>
      <vt:lpstr>Benzo_b analizė LT</vt:lpstr>
      <vt:lpstr>Benzo_b grafikai</vt:lpstr>
      <vt:lpstr>Benzo_k analizė LT</vt:lpstr>
      <vt:lpstr>Benzo_k grafikai</vt:lpstr>
      <vt:lpstr>Indeno analizė LT</vt:lpstr>
      <vt:lpstr>Indeno grafikai</vt:lpstr>
      <vt:lpstr>PAH analizė LT</vt:lpstr>
      <vt:lpstr>PAH grafikai</vt:lpstr>
      <vt:lpstr>HCB analizė LT</vt:lpstr>
      <vt:lpstr>HCB grafikai</vt:lpstr>
      <vt:lpstr>PCBs analizė LT</vt:lpstr>
      <vt:lpstr>PCBs grafikai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Doveikaitė</dc:creator>
  <cp:lastModifiedBy>Laura Doveikaitė</cp:lastModifiedBy>
  <dcterms:created xsi:type="dcterms:W3CDTF">2024-03-25T08:38:18Z</dcterms:created>
  <dcterms:modified xsi:type="dcterms:W3CDTF">2026-03-30T11:24:19Z</dcterms:modified>
</cp:coreProperties>
</file>