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gentura2020-my.sharepoint.com/personal/toma_barbaraviciute_gamta_lt/Documents/Darbalaukis/"/>
    </mc:Choice>
  </mc:AlternateContent>
  <xr:revisionPtr revIDLastSave="2463" documentId="13_ncr:1_{D9791470-D280-46A0-A4DE-B59184E12318}" xr6:coauthVersionLast="47" xr6:coauthVersionMax="47" xr10:uidLastSave="{B3030984-5021-49FD-AC41-DEEE85EE5D17}"/>
  <bookViews>
    <workbookView xWindow="-120" yWindow="-120" windowWidth="29040" windowHeight="15720" xr2:uid="{9369D840-694E-4B9A-B668-F244AE3C1F1D}"/>
  </bookViews>
  <sheets>
    <sheet name="Užduočių skaičiavimas" sheetId="2" r:id="rId1"/>
  </sheets>
  <definedNames>
    <definedName name="_xlnm._FilterDatabase" localSheetId="0" hidden="1">'Užduočių skaičiavimas'!$A$2:$AK$62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5" i="2" l="1"/>
  <c r="T16" i="2"/>
  <c r="S16" i="2"/>
  <c r="Y7" i="2" l="1"/>
  <c r="AI23" i="2"/>
  <c r="Y52" i="2"/>
  <c r="Y39" i="2"/>
  <c r="Y46" i="2" l="1"/>
  <c r="Y17" i="2"/>
  <c r="Y3" i="2"/>
  <c r="Y4" i="2"/>
  <c r="Y8" i="2"/>
  <c r="Y9" i="2"/>
  <c r="Y13" i="2"/>
  <c r="Y14" i="2"/>
  <c r="Y15" i="2"/>
  <c r="Y16" i="2"/>
  <c r="Y18" i="2"/>
  <c r="Y19" i="2"/>
  <c r="Y23" i="2"/>
  <c r="Y24" i="2"/>
  <c r="Y25" i="2"/>
  <c r="Y26" i="2"/>
  <c r="Y27" i="2"/>
  <c r="Y28" i="2"/>
  <c r="Y29" i="2"/>
  <c r="Y30" i="2"/>
  <c r="Y31" i="2"/>
  <c r="Y32" i="2"/>
  <c r="Y33" i="2"/>
  <c r="Y34" i="2"/>
  <c r="Y35" i="2"/>
  <c r="Y36" i="2"/>
  <c r="Y37" i="2"/>
  <c r="Y38" i="2"/>
  <c r="Y40" i="2"/>
  <c r="Y45" i="2"/>
  <c r="Y47" i="2"/>
  <c r="Y48" i="2"/>
  <c r="Y49" i="2"/>
  <c r="Y50" i="2"/>
  <c r="Y51" i="2"/>
  <c r="Y53" i="2"/>
  <c r="Y54" i="2"/>
  <c r="Y57" i="2"/>
  <c r="Y58" i="2"/>
  <c r="Y59" i="2"/>
  <c r="Y60" i="2"/>
  <c r="Y61" i="2"/>
  <c r="Y62" i="2"/>
  <c r="AI31" i="2" l="1"/>
  <c r="AI15" i="2"/>
  <c r="AI19" i="2"/>
  <c r="AI4" i="2"/>
  <c r="AI7" i="2"/>
  <c r="AI8" i="2"/>
  <c r="AI9" i="2"/>
  <c r="AI13" i="2"/>
  <c r="AI14" i="2"/>
  <c r="AI16" i="2"/>
  <c r="AI17" i="2"/>
  <c r="AI18" i="2"/>
  <c r="AI24" i="2"/>
  <c r="AI25" i="2"/>
  <c r="AI26" i="2"/>
  <c r="AI27" i="2"/>
  <c r="AI28" i="2"/>
  <c r="AI29" i="2"/>
  <c r="AI30" i="2"/>
  <c r="AI32" i="2"/>
  <c r="AI33" i="2"/>
  <c r="AI34" i="2"/>
  <c r="AI35" i="2"/>
  <c r="AI36" i="2"/>
  <c r="AI37" i="2"/>
  <c r="AI38" i="2"/>
  <c r="AI39" i="2"/>
  <c r="AI40" i="2"/>
  <c r="AI45" i="2"/>
  <c r="AI46" i="2"/>
  <c r="AI47" i="2"/>
  <c r="AI48" i="2"/>
  <c r="AI49" i="2"/>
  <c r="AI50" i="2"/>
  <c r="AI51" i="2"/>
  <c r="AI52" i="2"/>
  <c r="AI53" i="2"/>
  <c r="AI54" i="2"/>
  <c r="AI57" i="2"/>
  <c r="AI58" i="2"/>
  <c r="AI59" i="2"/>
  <c r="AI60" i="2"/>
  <c r="AI61" i="2"/>
  <c r="AI62" i="2"/>
  <c r="AI3" i="2"/>
  <c r="S13" i="2"/>
  <c r="S57" i="2" l="1"/>
  <c r="M57" i="2"/>
  <c r="G57" i="2"/>
  <c r="S4" i="2"/>
  <c r="S7" i="2"/>
  <c r="S8" i="2"/>
  <c r="S9" i="2"/>
  <c r="S14" i="2"/>
  <c r="S15" i="2"/>
  <c r="S17" i="2"/>
  <c r="S18" i="2"/>
  <c r="S19" i="2"/>
  <c r="S23" i="2"/>
  <c r="S24" i="2"/>
  <c r="S25" i="2"/>
  <c r="S26" i="2"/>
  <c r="S27" i="2"/>
  <c r="S28" i="2"/>
  <c r="S29" i="2"/>
  <c r="S30" i="2"/>
  <c r="S31" i="2"/>
  <c r="S32" i="2"/>
  <c r="S33" i="2"/>
  <c r="S34" i="2"/>
  <c r="S35" i="2"/>
  <c r="S36" i="2"/>
  <c r="S37" i="2"/>
  <c r="S38" i="2"/>
  <c r="S39" i="2"/>
  <c r="S40" i="2"/>
  <c r="S45" i="2"/>
  <c r="S46" i="2"/>
  <c r="S47" i="2"/>
  <c r="S48" i="2"/>
  <c r="S49" i="2"/>
  <c r="S50" i="2"/>
  <c r="S51" i="2"/>
  <c r="S52" i="2"/>
  <c r="S53" i="2"/>
  <c r="S54" i="2"/>
  <c r="S58" i="2"/>
  <c r="S59" i="2"/>
  <c r="S60" i="2"/>
  <c r="S61" i="2"/>
  <c r="S62" i="2"/>
  <c r="S3" i="2"/>
  <c r="M4" i="2"/>
  <c r="M7" i="2"/>
  <c r="M8" i="2"/>
  <c r="M9" i="2"/>
  <c r="M13" i="2"/>
  <c r="M14" i="2"/>
  <c r="M15" i="2"/>
  <c r="M16" i="2"/>
  <c r="M17" i="2"/>
  <c r="M18" i="2"/>
  <c r="M19" i="2"/>
  <c r="M23" i="2"/>
  <c r="M24" i="2"/>
  <c r="M25" i="2"/>
  <c r="M26" i="2"/>
  <c r="M27" i="2"/>
  <c r="M28" i="2"/>
  <c r="M29" i="2"/>
  <c r="M30" i="2"/>
  <c r="M31" i="2"/>
  <c r="M32" i="2"/>
  <c r="M33" i="2"/>
  <c r="M34" i="2"/>
  <c r="M35" i="2"/>
  <c r="M36" i="2"/>
  <c r="M37" i="2"/>
  <c r="M38" i="2"/>
  <c r="M39" i="2"/>
  <c r="M40" i="2"/>
  <c r="M45" i="2"/>
  <c r="M46" i="2"/>
  <c r="M47" i="2"/>
  <c r="M48" i="2"/>
  <c r="M49" i="2"/>
  <c r="M50" i="2"/>
  <c r="M51" i="2"/>
  <c r="M52" i="2"/>
  <c r="M53" i="2"/>
  <c r="M54" i="2"/>
  <c r="M58" i="2"/>
  <c r="M59" i="2"/>
  <c r="M60" i="2"/>
  <c r="M61" i="2"/>
  <c r="M62" i="2"/>
  <c r="M3" i="2"/>
  <c r="G4" i="2"/>
  <c r="G7" i="2"/>
  <c r="G8" i="2"/>
  <c r="G9" i="2"/>
  <c r="G13" i="2"/>
  <c r="G14" i="2"/>
  <c r="G15" i="2"/>
  <c r="G16" i="2"/>
  <c r="G17" i="2"/>
  <c r="G18" i="2"/>
  <c r="G19" i="2"/>
  <c r="G23" i="2"/>
  <c r="G24" i="2"/>
  <c r="G25" i="2"/>
  <c r="G26" i="2"/>
  <c r="G27" i="2"/>
  <c r="G28" i="2"/>
  <c r="G29" i="2"/>
  <c r="G30" i="2"/>
  <c r="G31" i="2"/>
  <c r="G32" i="2"/>
  <c r="G33" i="2"/>
  <c r="G34" i="2"/>
  <c r="G35" i="2"/>
  <c r="G36" i="2"/>
  <c r="G37" i="2"/>
  <c r="G38" i="2"/>
  <c r="G39" i="2"/>
  <c r="G40" i="2"/>
  <c r="G45" i="2"/>
  <c r="G46" i="2"/>
  <c r="G47" i="2"/>
  <c r="G48" i="2"/>
  <c r="G49" i="2"/>
  <c r="G50" i="2"/>
  <c r="G51" i="2"/>
  <c r="G52" i="2"/>
  <c r="G53" i="2"/>
  <c r="G54" i="2"/>
  <c r="G58" i="2"/>
  <c r="G59" i="2"/>
  <c r="G60" i="2"/>
  <c r="G61" i="2"/>
  <c r="G62" i="2"/>
  <c r="G3" i="2"/>
  <c r="T23" i="2" l="1"/>
  <c r="T57" i="2"/>
  <c r="AJ57" i="2" s="1"/>
  <c r="AK57" i="2" s="1"/>
  <c r="T4" i="2"/>
  <c r="AJ4" i="2" s="1"/>
  <c r="AK4" i="2" s="1"/>
  <c r="T7" i="2"/>
  <c r="T8" i="2"/>
  <c r="T9" i="2"/>
  <c r="T54" i="2"/>
  <c r="AJ54" i="2" s="1"/>
  <c r="AK54" i="2" s="1"/>
  <c r="T58" i="2"/>
  <c r="AJ58" i="2" s="1"/>
  <c r="AK58" i="2" s="1"/>
  <c r="T59" i="2"/>
  <c r="AJ59" i="2" s="1"/>
  <c r="AK59" i="2" s="1"/>
  <c r="T60" i="2"/>
  <c r="AJ60" i="2" s="1"/>
  <c r="AK60" i="2" s="1"/>
  <c r="T61" i="2"/>
  <c r="AJ61" i="2" s="1"/>
  <c r="AK61" i="2" s="1"/>
  <c r="T3" i="2"/>
  <c r="AJ3" i="2" s="1"/>
  <c r="AK3" i="2" s="1"/>
  <c r="T62" i="2"/>
  <c r="T33" i="2"/>
  <c r="AJ33" i="2" s="1"/>
  <c r="AK33" i="2" s="1"/>
  <c r="T34" i="2"/>
  <c r="AJ34" i="2" s="1"/>
  <c r="AK34" i="2" s="1"/>
  <c r="T35" i="2"/>
  <c r="AJ35" i="2" s="1"/>
  <c r="AK35" i="2" s="1"/>
  <c r="T36" i="2"/>
  <c r="AJ36" i="2" s="1"/>
  <c r="AK36" i="2" s="1"/>
  <c r="T37" i="2"/>
  <c r="AJ37" i="2" s="1"/>
  <c r="AK37" i="2" s="1"/>
  <c r="T38" i="2"/>
  <c r="AJ38" i="2" s="1"/>
  <c r="AK38" i="2" s="1"/>
  <c r="T39" i="2"/>
  <c r="AJ39" i="2" s="1"/>
  <c r="AK39" i="2" s="1"/>
  <c r="T40" i="2"/>
  <c r="T45" i="2"/>
  <c r="AJ45" i="2" s="1"/>
  <c r="AK45" i="2" s="1"/>
  <c r="T46" i="2"/>
  <c r="T47" i="2"/>
  <c r="T48" i="2"/>
  <c r="AJ48" i="2" s="1"/>
  <c r="AK48" i="2" s="1"/>
  <c r="T49" i="2"/>
  <c r="AJ49" i="2" s="1"/>
  <c r="AK49" i="2" s="1"/>
  <c r="T50" i="2"/>
  <c r="AJ50" i="2" s="1"/>
  <c r="AK50" i="2" s="1"/>
  <c r="T51" i="2"/>
  <c r="T52" i="2"/>
  <c r="AJ52" i="2" s="1"/>
  <c r="AK52" i="2" s="1"/>
  <c r="T53" i="2"/>
  <c r="AJ53" i="2" s="1"/>
  <c r="AK53" i="2" s="1"/>
  <c r="T13" i="2"/>
  <c r="AJ13" i="2" s="1"/>
  <c r="AK13" i="2" s="1"/>
  <c r="T14" i="2"/>
  <c r="T15" i="2"/>
  <c r="T17" i="2"/>
  <c r="T18" i="2"/>
  <c r="T19" i="2"/>
  <c r="AJ19" i="2" s="1"/>
  <c r="T25" i="2"/>
  <c r="T26" i="2"/>
  <c r="AJ26" i="2" s="1"/>
  <c r="AK26" i="2" s="1"/>
  <c r="T27" i="2"/>
  <c r="T28" i="2"/>
  <c r="T29" i="2"/>
  <c r="T30" i="2"/>
  <c r="T31" i="2"/>
  <c r="T32" i="2"/>
  <c r="T24" i="2"/>
  <c r="AJ62" i="2" l="1"/>
  <c r="AK62" i="2" s="1"/>
  <c r="AJ40" i="2"/>
  <c r="AK40" i="2" s="1"/>
  <c r="AJ46" i="2"/>
  <c r="AK46" i="2" s="1"/>
  <c r="AJ47" i="2"/>
  <c r="AK47" i="2" s="1"/>
  <c r="AJ51" i="2"/>
  <c r="AK51" i="2" s="1"/>
  <c r="AJ7" i="2"/>
  <c r="AK7" i="2" s="1"/>
  <c r="AJ8" i="2"/>
  <c r="AK8" i="2" s="1"/>
  <c r="AJ9" i="2"/>
  <c r="AK9" i="2" s="1"/>
  <c r="AJ14" i="2"/>
  <c r="AK14" i="2" s="1"/>
  <c r="AJ15" i="2"/>
  <c r="AK15" i="2" s="1"/>
  <c r="AJ16" i="2"/>
  <c r="AK16" i="2" s="1"/>
  <c r="AJ17" i="2"/>
  <c r="AK17" i="2" s="1"/>
  <c r="AJ18" i="2"/>
  <c r="AK18" i="2" s="1"/>
  <c r="AK19" i="2"/>
  <c r="AJ23" i="2"/>
  <c r="AK23" i="2" s="1"/>
  <c r="AJ25" i="2"/>
  <c r="AJ27" i="2"/>
  <c r="AK27" i="2" s="1"/>
  <c r="AJ28" i="2"/>
  <c r="AK28" i="2" s="1"/>
  <c r="AJ29" i="2"/>
  <c r="AK29" i="2" s="1"/>
  <c r="AJ30" i="2"/>
  <c r="AK30" i="2" s="1"/>
  <c r="AJ31" i="2"/>
  <c r="AK31" i="2" s="1"/>
  <c r="AJ32" i="2"/>
  <c r="AK32" i="2" s="1"/>
  <c r="AJ24" i="2"/>
  <c r="AK24" i="2" s="1"/>
</calcChain>
</file>

<file path=xl/sharedStrings.xml><?xml version="1.0" encoding="utf-8"?>
<sst xmlns="http://schemas.openxmlformats.org/spreadsheetml/2006/main" count="174" uniqueCount="150">
  <si>
    <t>Savivaldybė</t>
  </si>
  <si>
    <t>Lazdijų rajono sav.</t>
  </si>
  <si>
    <t>Prienų rajono sav.</t>
  </si>
  <si>
    <t>Varėnos rajono sav.</t>
  </si>
  <si>
    <t>Kauno rajono sav.</t>
  </si>
  <si>
    <t>Kėdainių rajono sav.</t>
  </si>
  <si>
    <t>Raseinių rajono sav.</t>
  </si>
  <si>
    <t>Klaipėdos miesto sav.</t>
  </si>
  <si>
    <t>Klaipėdos rajono sav.</t>
  </si>
  <si>
    <t>Kretingos rajono sav.</t>
  </si>
  <si>
    <t>Neringos sav.</t>
  </si>
  <si>
    <t>Kalvarijos sav.</t>
  </si>
  <si>
    <t>Kazlų Rūdos sav.</t>
  </si>
  <si>
    <t>Marijampolės sav.</t>
  </si>
  <si>
    <t>Šakių rajono sav.</t>
  </si>
  <si>
    <t>Vilkaviškio rajono sav.</t>
  </si>
  <si>
    <t>Biržų rajono sav.</t>
  </si>
  <si>
    <t>Kupiškio rajono sav.</t>
  </si>
  <si>
    <t>Panevėžio miesto sav.</t>
  </si>
  <si>
    <t>Panevėžio rajono sav.</t>
  </si>
  <si>
    <t>Pasvalio rajono sav.</t>
  </si>
  <si>
    <t>Rokiškio rajono sav.</t>
  </si>
  <si>
    <t>Akmenės rajono sav.</t>
  </si>
  <si>
    <t>Joniškio rajono sav.</t>
  </si>
  <si>
    <t>Kelmės rajono sav.</t>
  </si>
  <si>
    <t>Pakruojo rajono sav.</t>
  </si>
  <si>
    <t>Radviliškio rajono sav.</t>
  </si>
  <si>
    <t>Šiaulių miesto sav.</t>
  </si>
  <si>
    <t>Šiaulių rajono sav.</t>
  </si>
  <si>
    <t>Jurbarko rajono sav.</t>
  </si>
  <si>
    <t>Pagėgių sav.</t>
  </si>
  <si>
    <t>Šilalės rajono sav.</t>
  </si>
  <si>
    <t>Tauragės rajono sav.</t>
  </si>
  <si>
    <t>Mažeikių rajono sav.</t>
  </si>
  <si>
    <t>Plungės rajono sav.</t>
  </si>
  <si>
    <t>Rietavo sav.</t>
  </si>
  <si>
    <t>Telšių rajono sav.</t>
  </si>
  <si>
    <t>Anykščių rajono sav.</t>
  </si>
  <si>
    <t>Ignalinos rajono sav.</t>
  </si>
  <si>
    <t>Molėtų rajono sav.</t>
  </si>
  <si>
    <t>Utenos rajono sav.</t>
  </si>
  <si>
    <t>Visagino sav.</t>
  </si>
  <si>
    <t>Zarasų rajono sav.</t>
  </si>
  <si>
    <t>Širvintų rajono sav.</t>
  </si>
  <si>
    <t>Švenčionių rajono sav.</t>
  </si>
  <si>
    <t>Trakų rajono sav.</t>
  </si>
  <si>
    <t>Ukmergės rajono sav.</t>
  </si>
  <si>
    <t>Vilniaus miesto sav.</t>
  </si>
  <si>
    <t>Vilniaus rajono sav.</t>
  </si>
  <si>
    <t>K ŽAKA</t>
  </si>
  <si>
    <t>K DGASA</t>
  </si>
  <si>
    <t>K apvž</t>
  </si>
  <si>
    <t>K beš</t>
  </si>
  <si>
    <t>KM apvž</t>
  </si>
  <si>
    <t>KM vv</t>
  </si>
  <si>
    <t>KM kont</t>
  </si>
  <si>
    <t>K kt</t>
  </si>
  <si>
    <t>K DPZ</t>
  </si>
  <si>
    <r>
      <rPr>
        <b/>
        <sz val="11"/>
        <color rgb="FFC00000"/>
        <rFont val="Tahoma"/>
        <family val="2"/>
        <charset val="186"/>
      </rPr>
      <t>KRS</t>
    </r>
    <r>
      <rPr>
        <b/>
        <sz val="11"/>
        <color theme="1"/>
        <rFont val="Tahoma"/>
        <family val="2"/>
        <charset val="186"/>
      </rPr>
      <t xml:space="preserve"> (suma 8 dedamųjų)</t>
    </r>
  </si>
  <si>
    <t>K vv</t>
  </si>
  <si>
    <t>KR ind</t>
  </si>
  <si>
    <t>KR kol</t>
  </si>
  <si>
    <t>N BD</t>
  </si>
  <si>
    <t>V</t>
  </si>
  <si>
    <t>d</t>
  </si>
  <si>
    <t>F</t>
  </si>
  <si>
    <t>k</t>
  </si>
  <si>
    <r>
      <rPr>
        <b/>
        <sz val="11"/>
        <color rgb="FFC00000"/>
        <rFont val="Tahoma"/>
        <family val="2"/>
        <charset val="186"/>
      </rPr>
      <t>KBD</t>
    </r>
    <r>
      <rPr>
        <b/>
        <sz val="11"/>
        <color theme="1"/>
        <rFont val="Tahoma"/>
        <family val="2"/>
        <charset val="186"/>
      </rPr>
      <t xml:space="preserve"> (sandauga 5 dedamųjų)</t>
    </r>
  </si>
  <si>
    <t>N skp</t>
  </si>
  <si>
    <t>V skp</t>
  </si>
  <si>
    <r>
      <rPr>
        <b/>
        <sz val="11"/>
        <color rgb="FFC00000"/>
        <rFont val="Tahoma"/>
        <family val="2"/>
        <charset val="186"/>
      </rPr>
      <t>Kskd</t>
    </r>
    <r>
      <rPr>
        <b/>
        <sz val="11"/>
        <color theme="1"/>
        <rFont val="Tahoma"/>
        <family val="2"/>
        <charset val="186"/>
      </rPr>
      <t xml:space="preserve"> (sandauga 5 dedamųjų)</t>
    </r>
  </si>
  <si>
    <r>
      <rPr>
        <b/>
        <sz val="11"/>
        <color rgb="FFC00000"/>
        <rFont val="Tahoma"/>
        <family val="2"/>
        <charset val="186"/>
      </rPr>
      <t xml:space="preserve">Kkd </t>
    </r>
    <r>
      <rPr>
        <b/>
        <sz val="11"/>
        <color theme="1"/>
        <rFont val="Tahoma"/>
        <family val="2"/>
        <charset val="186"/>
      </rPr>
      <t>(sandauga 5 dedamųjų)</t>
    </r>
  </si>
  <si>
    <r>
      <rPr>
        <b/>
        <sz val="11"/>
        <color rgb="FFC00000"/>
        <rFont val="Tahoma"/>
        <family val="2"/>
        <charset val="186"/>
      </rPr>
      <t xml:space="preserve">Kkomp </t>
    </r>
    <r>
      <rPr>
        <b/>
        <sz val="11"/>
        <color theme="1"/>
        <rFont val="Tahoma"/>
        <family val="2"/>
        <charset val="186"/>
      </rPr>
      <t>(suma trijų dedamųjų)</t>
    </r>
  </si>
  <si>
    <r>
      <t xml:space="preserve">Kgen </t>
    </r>
    <r>
      <rPr>
        <b/>
        <sz val="11"/>
        <color theme="1"/>
        <rFont val="Tahoma"/>
        <family val="2"/>
        <charset val="186"/>
      </rPr>
      <t>(suma 3 dedamųjų)</t>
    </r>
  </si>
  <si>
    <t>VAPTP vykd %</t>
  </si>
  <si>
    <t>N kd</t>
  </si>
  <si>
    <r>
      <rPr>
        <b/>
        <sz val="11"/>
        <color rgb="FFFF0000"/>
        <rFont val="Tahoma"/>
        <family val="2"/>
        <charset val="186"/>
      </rPr>
      <t>KMS</t>
    </r>
    <r>
      <rPr>
        <b/>
        <sz val="11"/>
        <color theme="1"/>
        <rFont val="Tahoma"/>
        <family val="2"/>
        <charset val="186"/>
      </rPr>
      <t xml:space="preserve"> (suma 4 dedamųjų)</t>
    </r>
  </si>
  <si>
    <t>*savivaldybė nepateikė atliekos kodo 20 03 01 kiekio, dėl to kiekis buvo paimtas iš GPAIS esančių duomenų (stulpelis U)</t>
  </si>
  <si>
    <t>K papild</t>
  </si>
  <si>
    <t>Alytaus miesto sav.*</t>
  </si>
  <si>
    <t>Alytaus rajono sav.*</t>
  </si>
  <si>
    <t>Jonavos rajono sav.*</t>
  </si>
  <si>
    <t>238</t>
  </si>
  <si>
    <t>257</t>
  </si>
  <si>
    <t>77</t>
  </si>
  <si>
    <t>8713</t>
  </si>
  <si>
    <t>330</t>
  </si>
  <si>
    <t>29288</t>
  </si>
  <si>
    <t>0</t>
  </si>
  <si>
    <t>2000</t>
  </si>
  <si>
    <t>725</t>
  </si>
  <si>
    <t>1731</t>
  </si>
  <si>
    <t>3645</t>
  </si>
  <si>
    <t>6300</t>
  </si>
  <si>
    <t>6460</t>
  </si>
  <si>
    <t>8622</t>
  </si>
  <si>
    <t>6750</t>
  </si>
  <si>
    <t>7614</t>
  </si>
  <si>
    <t>20</t>
  </si>
  <si>
    <t>2420</t>
  </si>
  <si>
    <t>490</t>
  </si>
  <si>
    <t>950</t>
  </si>
  <si>
    <t>1415</t>
  </si>
  <si>
    <t>570</t>
  </si>
  <si>
    <t>3389</t>
  </si>
  <si>
    <t>810</t>
  </si>
  <si>
    <t>4000</t>
  </si>
  <si>
    <t>1997</t>
  </si>
  <si>
    <t>6000</t>
  </si>
  <si>
    <t>146</t>
  </si>
  <si>
    <t>1116</t>
  </si>
  <si>
    <t>1834</t>
  </si>
  <si>
    <t>10139</t>
  </si>
  <si>
    <t>2849</t>
  </si>
  <si>
    <t>5404</t>
  </si>
  <si>
    <t>1970</t>
  </si>
  <si>
    <t>2617</t>
  </si>
  <si>
    <t>3574</t>
  </si>
  <si>
    <t>6052</t>
  </si>
  <si>
    <t>3052</t>
  </si>
  <si>
    <t>2385</t>
  </si>
  <si>
    <t>2945</t>
  </si>
  <si>
    <t>2986</t>
  </si>
  <si>
    <t>3980</t>
  </si>
  <si>
    <t>1000</t>
  </si>
  <si>
    <t>4350</t>
  </si>
  <si>
    <t>5086</t>
  </si>
  <si>
    <t>6779</t>
  </si>
  <si>
    <t>3269</t>
  </si>
  <si>
    <t>1740</t>
  </si>
  <si>
    <t>1357</t>
  </si>
  <si>
    <t>200</t>
  </si>
  <si>
    <t>2450</t>
  </si>
  <si>
    <t>6875</t>
  </si>
  <si>
    <t>3550</t>
  </si>
  <si>
    <t>5310</t>
  </si>
  <si>
    <t>23006</t>
  </si>
  <si>
    <t>14878</t>
  </si>
  <si>
    <t>Birštono sav.</t>
  </si>
  <si>
    <t>Druskininkų sav.</t>
  </si>
  <si>
    <t>Kaišiadorių rajono sav.</t>
  </si>
  <si>
    <t>Kauno miesto sav.</t>
  </si>
  <si>
    <t>Palangos miesto sav.</t>
  </si>
  <si>
    <t>Skuodo rajono sav.</t>
  </si>
  <si>
    <t>Šilutės rajono sav.</t>
  </si>
  <si>
    <t>Elektrėnų sav.</t>
  </si>
  <si>
    <t>Šalčininkų rajono sav.</t>
  </si>
  <si>
    <t>Savivaldybė ataskaitos nepateikė</t>
  </si>
  <si>
    <t>Informacija tikslinama</t>
  </si>
  <si>
    <t>Lentelėje naudojamų formulių trumpinių paaiškinimai pateikti 2025 m. birželio 2 d. patvirtintame įsakyme Nr. AV-122 "Dėl Valstybiniame atliekų prevencijos ir tvarkymo plane savivaldybėms nustatytos užduoties dėl atliekų susidarymo vietoje sutvarkytų biologinių atliekų ir rūšiuojamuoju būdu surinktų komunalinių atliekų dalies nuo susidariusių komunalinių atliekų kiekio įvykdymo lygio apskaičiavimo metodikos patvirtinimo".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</si>
</sst>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Aptos Narrow"/>
      <family val="2"/>
      <charset val="186"/>
      <scheme val="minor"/>
    </font>
    <font>
      <sz val="11"/>
      <color theme="1"/>
      <name val="Tahoma"/>
      <family val="2"/>
      <charset val="186"/>
    </font>
    <font>
      <b/>
      <sz val="11"/>
      <color theme="1"/>
      <name val="Tahoma"/>
      <family val="2"/>
      <charset val="186"/>
    </font>
    <font>
      <b/>
      <sz val="11"/>
      <color rgb="FFC00000"/>
      <name val="Tahoma"/>
      <family val="2"/>
      <charset val="186"/>
    </font>
    <font>
      <b/>
      <sz val="11"/>
      <color rgb="FFFF0000"/>
      <name val="Tahoma"/>
      <family val="2"/>
      <charset val="186"/>
    </font>
    <font>
      <sz val="10"/>
      <color theme="1"/>
      <name val="Tahoma"/>
      <family val="2"/>
      <charset val="186"/>
    </font>
    <font>
      <sz val="11"/>
      <color theme="1"/>
      <name val="Aptos Narrow"/>
      <family val="2"/>
      <charset val="186"/>
      <scheme val="minor"/>
    </font>
    <font>
      <b/>
      <sz val="11"/>
      <color rgb="FF00B050"/>
      <name val="Aptos Narrow"/>
      <family val="2"/>
      <scheme val="minor"/>
    </font>
    <font>
      <i/>
      <sz val="11"/>
      <color theme="1"/>
      <name val="Tahoma"/>
      <family val="2"/>
      <charset val="186"/>
    </font>
    <font>
      <b/>
      <i/>
      <u/>
      <sz val="10"/>
      <color rgb="FFC00000"/>
      <name val="Tahoma"/>
      <family val="2"/>
      <charset val="186"/>
    </font>
  </fonts>
  <fills count="12">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rgb="FFE7F3FD"/>
        <bgColor indexed="64"/>
      </patternFill>
    </fill>
    <fill>
      <patternFill patternType="solid">
        <fgColor theme="2" tint="-0.249977111117893"/>
        <bgColor indexed="64"/>
      </patternFill>
    </fill>
    <fill>
      <patternFill patternType="solid">
        <fgColor rgb="FFC00000"/>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FF99FF"/>
        <bgColor indexed="64"/>
      </patternFill>
    </fill>
    <fill>
      <patternFill patternType="solid">
        <fgColor rgb="FF00B050"/>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rgb="FF000000"/>
      </top>
      <bottom style="thin">
        <color rgb="FF000000"/>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43" fontId="6" fillId="0" borderId="0" applyFont="0" applyFill="0" applyBorder="0" applyAlignment="0" applyProtection="0"/>
  </cellStyleXfs>
  <cellXfs count="41">
    <xf numFmtId="0" fontId="0" fillId="0" borderId="0" xfId="0"/>
    <xf numFmtId="0" fontId="2" fillId="4" borderId="1" xfId="0" applyFont="1" applyFill="1" applyBorder="1" applyAlignment="1">
      <alignment horizontal="center" vertical="center" wrapText="1"/>
    </xf>
    <xf numFmtId="0" fontId="1" fillId="0" borderId="1" xfId="0" applyFont="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2" fontId="1" fillId="0" borderId="5" xfId="0" applyNumberFormat="1" applyFont="1" applyBorder="1" applyAlignment="1">
      <alignment horizontal="right" vertical="center" wrapText="1"/>
    </xf>
    <xf numFmtId="2" fontId="0" fillId="0" borderId="0" xfId="0" applyNumberFormat="1"/>
    <xf numFmtId="0" fontId="1" fillId="0" borderId="4" xfId="0" applyFont="1" applyBorder="1" applyAlignment="1">
      <alignment vertical="center" wrapText="1"/>
    </xf>
    <xf numFmtId="0" fontId="2" fillId="2" borderId="3" xfId="0" applyFont="1" applyFill="1" applyBorder="1" applyAlignment="1">
      <alignment horizontal="center" vertical="center"/>
    </xf>
    <xf numFmtId="2" fontId="1" fillId="0" borderId="3" xfId="0" applyNumberFormat="1" applyFont="1" applyBorder="1" applyAlignment="1">
      <alignment horizontal="right" vertical="center" wrapText="1"/>
    </xf>
    <xf numFmtId="0" fontId="2" fillId="9" borderId="8"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6" borderId="8" xfId="0" applyFont="1" applyFill="1" applyBorder="1" applyAlignment="1">
      <alignment horizontal="center" vertical="center" wrapText="1"/>
    </xf>
    <xf numFmtId="2" fontId="1" fillId="8" borderId="8" xfId="0" applyNumberFormat="1" applyFont="1" applyFill="1" applyBorder="1" applyAlignment="1">
      <alignment horizontal="right" vertical="center"/>
    </xf>
    <xf numFmtId="2" fontId="1" fillId="8" borderId="8" xfId="0" applyNumberFormat="1" applyFont="1" applyFill="1" applyBorder="1"/>
    <xf numFmtId="0" fontId="2" fillId="10" borderId="8"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5" fillId="0" borderId="0" xfId="0" applyFont="1" applyAlignment="1">
      <alignment wrapText="1"/>
    </xf>
    <xf numFmtId="2" fontId="1" fillId="0" borderId="1" xfId="0" applyNumberFormat="1" applyFont="1" applyBorder="1" applyAlignment="1">
      <alignment horizontal="right" vertical="center" wrapText="1"/>
    </xf>
    <xf numFmtId="2" fontId="1" fillId="0" borderId="1" xfId="0" applyNumberFormat="1" applyFont="1" applyBorder="1" applyAlignment="1">
      <alignment horizontal="right" vertical="center"/>
    </xf>
    <xf numFmtId="2" fontId="1" fillId="0" borderId="2" xfId="0" applyNumberFormat="1" applyFont="1" applyBorder="1" applyAlignment="1">
      <alignment horizontal="right" vertical="center"/>
    </xf>
    <xf numFmtId="2" fontId="1" fillId="8" borderId="4" xfId="0" applyNumberFormat="1" applyFont="1" applyFill="1" applyBorder="1" applyAlignment="1">
      <alignment vertical="center" wrapText="1"/>
    </xf>
    <xf numFmtId="2" fontId="1" fillId="8" borderId="9" xfId="0" applyNumberFormat="1" applyFont="1" applyFill="1" applyBorder="1" applyAlignment="1">
      <alignment vertical="center" wrapText="1"/>
    </xf>
    <xf numFmtId="2" fontId="1" fillId="0" borderId="4" xfId="0" applyNumberFormat="1" applyFont="1" applyBorder="1" applyAlignment="1">
      <alignment vertical="center" wrapText="1"/>
    </xf>
    <xf numFmtId="2" fontId="1" fillId="0" borderId="1" xfId="0" applyNumberFormat="1" applyFont="1" applyBorder="1" applyAlignment="1">
      <alignment vertical="center" wrapText="1"/>
    </xf>
    <xf numFmtId="2" fontId="1" fillId="0" borderId="5" xfId="1" applyNumberFormat="1" applyFont="1" applyBorder="1" applyAlignment="1">
      <alignment horizontal="righ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2" fontId="1" fillId="0" borderId="10" xfId="0" applyNumberFormat="1" applyFont="1" applyBorder="1" applyAlignment="1">
      <alignment horizontal="right" vertical="center" wrapText="1"/>
    </xf>
    <xf numFmtId="2" fontId="1" fillId="0" borderId="6" xfId="0" applyNumberFormat="1" applyFont="1" applyBorder="1" applyAlignment="1">
      <alignment horizontal="right" vertical="center" wrapText="1"/>
    </xf>
    <xf numFmtId="2" fontId="1" fillId="0" borderId="2" xfId="0" applyNumberFormat="1" applyFont="1" applyBorder="1"/>
    <xf numFmtId="2" fontId="1" fillId="8" borderId="11" xfId="0" applyNumberFormat="1" applyFont="1" applyFill="1" applyBorder="1" applyAlignment="1">
      <alignment vertical="center" wrapText="1"/>
    </xf>
    <xf numFmtId="1" fontId="1" fillId="0" borderId="5" xfId="0" applyNumberFormat="1" applyFont="1" applyBorder="1" applyAlignment="1">
      <alignment horizontal="right" vertical="center" wrapText="1"/>
    </xf>
    <xf numFmtId="0" fontId="3" fillId="7" borderId="8" xfId="0" applyFont="1" applyFill="1" applyBorder="1" applyAlignment="1">
      <alignment horizontal="center" vertical="center" wrapText="1"/>
    </xf>
    <xf numFmtId="2" fontId="1" fillId="3" borderId="8" xfId="0" applyNumberFormat="1" applyFont="1" applyFill="1" applyBorder="1"/>
    <xf numFmtId="2" fontId="1" fillId="3" borderId="12" xfId="0" applyNumberFormat="1" applyFont="1" applyFill="1" applyBorder="1"/>
    <xf numFmtId="2" fontId="1" fillId="0" borderId="7" xfId="0" applyNumberFormat="1" applyFont="1" applyBorder="1" applyAlignment="1">
      <alignment horizontal="right" vertical="center" wrapText="1"/>
    </xf>
    <xf numFmtId="0" fontId="1" fillId="0" borderId="1" xfId="0" applyFont="1" applyBorder="1"/>
    <xf numFmtId="0" fontId="9" fillId="0" borderId="13" xfId="0" applyFont="1" applyBorder="1" applyAlignment="1">
      <alignment vertical="center"/>
    </xf>
    <xf numFmtId="0" fontId="8" fillId="0" borderId="1" xfId="0" applyFont="1" applyBorder="1" applyAlignment="1">
      <alignment horizontal="left" vertical="center" wrapText="1"/>
    </xf>
  </cellXfs>
  <cellStyles count="2">
    <cellStyle name="Įprastas" xfId="0" builtinId="0"/>
    <cellStyle name="Kablelis" xfId="1" builtinId="3"/>
  </cellStyles>
  <dxfs count="0"/>
  <tableStyles count="0" defaultTableStyle="TableStyleMedium2" defaultPivotStyle="PivotStyleLight16"/>
  <colors>
    <mruColors>
      <color rgb="FFFFFFD5"/>
      <color rgb="FFFF99FF"/>
      <color rgb="FFDEEAF6"/>
      <color rgb="FFE7F3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331E3-4662-47FB-BC6A-C67654EFFE06}">
  <dimension ref="A1:AK64"/>
  <sheetViews>
    <sheetView tabSelected="1"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31.85546875" customWidth="1"/>
    <col min="2" max="2" width="17.85546875" customWidth="1"/>
    <col min="3" max="3" width="19.7109375" customWidth="1"/>
    <col min="4" max="4" width="16.7109375" customWidth="1"/>
    <col min="5" max="6" width="16.140625" customWidth="1"/>
    <col min="7" max="18" width="17.85546875" customWidth="1"/>
    <col min="19" max="20" width="21.28515625" customWidth="1"/>
    <col min="21" max="21" width="15.28515625" customWidth="1"/>
    <col min="22" max="22" width="14.42578125" customWidth="1"/>
    <col min="23" max="23" width="14.7109375" customWidth="1"/>
    <col min="24" max="24" width="15.5703125" customWidth="1"/>
    <col min="25" max="25" width="20.28515625" customWidth="1"/>
    <col min="26" max="26" width="15.5703125" customWidth="1"/>
    <col min="27" max="27" width="13.7109375" customWidth="1"/>
    <col min="28" max="28" width="12.5703125" customWidth="1"/>
    <col min="29" max="29" width="14.7109375" customWidth="1"/>
    <col min="30" max="30" width="13.85546875" customWidth="1"/>
    <col min="31" max="31" width="14.42578125" bestFit="1" customWidth="1"/>
    <col min="32" max="32" width="14.42578125" customWidth="1"/>
    <col min="33" max="33" width="14.42578125" bestFit="1" customWidth="1"/>
    <col min="34" max="34" width="13.5703125" customWidth="1"/>
    <col min="35" max="35" width="18.5703125" customWidth="1"/>
    <col min="36" max="36" width="19.42578125" customWidth="1"/>
    <col min="37" max="37" width="18.42578125" customWidth="1"/>
  </cols>
  <sheetData>
    <row r="1" spans="1:37" ht="39.75" customHeight="1" x14ac:dyDescent="0.25">
      <c r="A1" s="39" t="s">
        <v>149</v>
      </c>
    </row>
    <row r="2" spans="1:37" ht="74.25" customHeight="1" x14ac:dyDescent="0.25">
      <c r="A2" s="1" t="s">
        <v>0</v>
      </c>
      <c r="B2" s="4" t="s">
        <v>62</v>
      </c>
      <c r="C2" s="4" t="s">
        <v>63</v>
      </c>
      <c r="D2" s="4" t="s">
        <v>64</v>
      </c>
      <c r="E2" s="4" t="s">
        <v>65</v>
      </c>
      <c r="F2" s="4" t="s">
        <v>66</v>
      </c>
      <c r="G2" s="5" t="s">
        <v>67</v>
      </c>
      <c r="H2" s="4" t="s">
        <v>68</v>
      </c>
      <c r="I2" s="4" t="s">
        <v>69</v>
      </c>
      <c r="J2" s="4" t="s">
        <v>64</v>
      </c>
      <c r="K2" s="4" t="s">
        <v>65</v>
      </c>
      <c r="L2" s="4" t="s">
        <v>66</v>
      </c>
      <c r="M2" s="5" t="s">
        <v>70</v>
      </c>
      <c r="N2" s="4" t="s">
        <v>75</v>
      </c>
      <c r="O2" s="4" t="s">
        <v>63</v>
      </c>
      <c r="P2" s="4" t="s">
        <v>64</v>
      </c>
      <c r="Q2" s="4" t="s">
        <v>65</v>
      </c>
      <c r="R2" s="4" t="s">
        <v>66</v>
      </c>
      <c r="S2" s="5" t="s">
        <v>71</v>
      </c>
      <c r="T2" s="11" t="s">
        <v>72</v>
      </c>
      <c r="U2" s="9" t="s">
        <v>55</v>
      </c>
      <c r="V2" s="4" t="s">
        <v>54</v>
      </c>
      <c r="W2" s="3" t="s">
        <v>53</v>
      </c>
      <c r="X2" s="12" t="s">
        <v>52</v>
      </c>
      <c r="Y2" s="13" t="s">
        <v>76</v>
      </c>
      <c r="Z2" s="9" t="s">
        <v>61</v>
      </c>
      <c r="AA2" s="3" t="s">
        <v>60</v>
      </c>
      <c r="AB2" s="3" t="s">
        <v>59</v>
      </c>
      <c r="AC2" s="3" t="s">
        <v>50</v>
      </c>
      <c r="AD2" s="3" t="s">
        <v>49</v>
      </c>
      <c r="AE2" s="3" t="s">
        <v>51</v>
      </c>
      <c r="AF2" s="3" t="s">
        <v>78</v>
      </c>
      <c r="AG2" s="3" t="s">
        <v>56</v>
      </c>
      <c r="AH2" s="12" t="s">
        <v>57</v>
      </c>
      <c r="AI2" s="16" t="s">
        <v>58</v>
      </c>
      <c r="AJ2" s="17" t="s">
        <v>73</v>
      </c>
      <c r="AK2" s="34" t="s">
        <v>74</v>
      </c>
    </row>
    <row r="3" spans="1:37" x14ac:dyDescent="0.25">
      <c r="A3" s="2" t="s">
        <v>79</v>
      </c>
      <c r="B3" s="33">
        <v>0</v>
      </c>
      <c r="C3" s="8">
        <v>0.24</v>
      </c>
      <c r="D3" s="8">
        <v>0.28999999999999998</v>
      </c>
      <c r="E3" s="24">
        <v>2</v>
      </c>
      <c r="F3" s="24">
        <v>0.8</v>
      </c>
      <c r="G3" s="22">
        <f t="shared" ref="G3:G38" si="0">B3*C3*D3*E3*F3</f>
        <v>0</v>
      </c>
      <c r="H3" s="6" t="s">
        <v>82</v>
      </c>
      <c r="I3" s="24">
        <v>0.4</v>
      </c>
      <c r="J3" s="8">
        <v>0.28999999999999998</v>
      </c>
      <c r="K3" s="24">
        <v>2</v>
      </c>
      <c r="L3" s="24">
        <v>0.8</v>
      </c>
      <c r="M3" s="22">
        <f t="shared" ref="M3:M38" si="1">H3*I3*J3*K3*L3</f>
        <v>44.172800000000002</v>
      </c>
      <c r="N3" s="26" t="s">
        <v>99</v>
      </c>
      <c r="O3" s="24">
        <v>0.24</v>
      </c>
      <c r="P3" s="24">
        <v>0.28999999999999998</v>
      </c>
      <c r="Q3" s="24">
        <v>2</v>
      </c>
      <c r="R3" s="24">
        <v>0.8</v>
      </c>
      <c r="S3" s="22">
        <f t="shared" ref="S3:S38" si="2">N3*O3*P3*Q3*R3</f>
        <v>269.49119999999999</v>
      </c>
      <c r="T3" s="23">
        <f>G3+M3+S3</f>
        <v>313.66399999999999</v>
      </c>
      <c r="U3" s="37">
        <v>7271.38</v>
      </c>
      <c r="V3" s="19">
        <v>0</v>
      </c>
      <c r="W3" s="20">
        <v>0</v>
      </c>
      <c r="X3" s="21">
        <v>15.87</v>
      </c>
      <c r="Y3" s="14">
        <f>U3+V3+W3+X3</f>
        <v>7287.25</v>
      </c>
      <c r="Z3" s="6">
        <v>2990.28</v>
      </c>
      <c r="AA3" s="6">
        <v>2761.62</v>
      </c>
      <c r="AB3" s="6">
        <v>0</v>
      </c>
      <c r="AC3" s="6">
        <v>1911.191</v>
      </c>
      <c r="AD3" s="6">
        <v>4081.35</v>
      </c>
      <c r="AE3" s="6">
        <v>105.01</v>
      </c>
      <c r="AF3" s="29">
        <v>0</v>
      </c>
      <c r="AG3" s="30">
        <v>207.96</v>
      </c>
      <c r="AH3" s="31">
        <v>652.60273900000004</v>
      </c>
      <c r="AI3" s="15">
        <f>Z3+AA3+AB3+AC3+AD3+AE3+AF3+AG3+AH3</f>
        <v>12710.013738999998</v>
      </c>
      <c r="AJ3" s="15">
        <f t="shared" ref="AJ3:AJ38" si="3">AI3+Y3+T3</f>
        <v>20310.927738999999</v>
      </c>
      <c r="AK3" s="35">
        <f t="shared" ref="AK3:AK38" si="4">(AI3+T3)*100/AJ3</f>
        <v>64.12153056894887</v>
      </c>
    </row>
    <row r="4" spans="1:37" x14ac:dyDescent="0.25">
      <c r="A4" s="2" t="s">
        <v>80</v>
      </c>
      <c r="B4" s="33"/>
      <c r="C4" s="8">
        <v>0.24</v>
      </c>
      <c r="D4" s="8">
        <v>0.28999999999999998</v>
      </c>
      <c r="E4" s="24">
        <v>2</v>
      </c>
      <c r="F4" s="24">
        <v>0.8</v>
      </c>
      <c r="G4" s="22">
        <f t="shared" si="0"/>
        <v>0</v>
      </c>
      <c r="H4" s="6" t="s">
        <v>83</v>
      </c>
      <c r="I4" s="24">
        <v>0.4</v>
      </c>
      <c r="J4" s="8">
        <v>0.28999999999999998</v>
      </c>
      <c r="K4" s="24">
        <v>2</v>
      </c>
      <c r="L4" s="24">
        <v>0.8</v>
      </c>
      <c r="M4" s="22">
        <f t="shared" si="1"/>
        <v>47.699200000000005</v>
      </c>
      <c r="N4" s="26" t="s">
        <v>100</v>
      </c>
      <c r="O4" s="24">
        <v>0.24</v>
      </c>
      <c r="P4" s="24">
        <v>0.28999999999999998</v>
      </c>
      <c r="Q4" s="24">
        <v>2</v>
      </c>
      <c r="R4" s="24">
        <v>0.8</v>
      </c>
      <c r="S4" s="22">
        <f t="shared" si="2"/>
        <v>54.566400000000002</v>
      </c>
      <c r="T4" s="32">
        <f>G4+M4+S4</f>
        <v>102.26560000000001</v>
      </c>
      <c r="U4" s="38">
        <v>3650.26</v>
      </c>
      <c r="V4" s="20">
        <v>0</v>
      </c>
      <c r="W4" s="20">
        <v>0</v>
      </c>
      <c r="X4" s="21">
        <v>43.93</v>
      </c>
      <c r="Y4" s="14">
        <f t="shared" ref="Y4:Y62" si="5">U4+V4+W4+X4</f>
        <v>3694.19</v>
      </c>
      <c r="Z4" s="6">
        <v>365</v>
      </c>
      <c r="AA4" s="6">
        <v>2022.36</v>
      </c>
      <c r="AB4" s="6">
        <v>0</v>
      </c>
      <c r="AC4" s="6">
        <v>1025.1489999999999</v>
      </c>
      <c r="AD4" s="6">
        <v>2877.33</v>
      </c>
      <c r="AE4" s="6">
        <v>532.65</v>
      </c>
      <c r="AF4" s="29">
        <v>39.537999999999997</v>
      </c>
      <c r="AG4" s="30">
        <v>49.34</v>
      </c>
      <c r="AH4" s="31">
        <v>41.086235000000002</v>
      </c>
      <c r="AI4" s="15">
        <f>Z4+AA4+AB4+AC4+AD4+AE4+AF4+AG4+AH4</f>
        <v>6952.453234999999</v>
      </c>
      <c r="AJ4" s="15">
        <f t="shared" si="3"/>
        <v>10748.908835</v>
      </c>
      <c r="AK4" s="35">
        <f t="shared" si="4"/>
        <v>65.631953375851651</v>
      </c>
    </row>
    <row r="5" spans="1:37" x14ac:dyDescent="0.25">
      <c r="A5" s="2" t="s">
        <v>138</v>
      </c>
      <c r="B5" s="40" t="s">
        <v>147</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1:37" x14ac:dyDescent="0.25">
      <c r="A6" s="2" t="s">
        <v>139</v>
      </c>
      <c r="B6" s="40" t="s">
        <v>147</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row>
    <row r="7" spans="1:37" x14ac:dyDescent="0.25">
      <c r="A7" s="2" t="s">
        <v>1</v>
      </c>
      <c r="B7" s="33"/>
      <c r="C7" s="8">
        <v>0.24</v>
      </c>
      <c r="D7" s="2">
        <v>0.28999999999999998</v>
      </c>
      <c r="E7" s="25">
        <v>2</v>
      </c>
      <c r="F7" s="25">
        <v>0.8</v>
      </c>
      <c r="G7" s="22">
        <f t="shared" si="0"/>
        <v>0</v>
      </c>
      <c r="H7" s="6" t="s">
        <v>84</v>
      </c>
      <c r="I7" s="24">
        <v>0.4</v>
      </c>
      <c r="J7" s="8">
        <v>0.28999999999999998</v>
      </c>
      <c r="K7" s="24">
        <v>2</v>
      </c>
      <c r="L7" s="24">
        <v>0.8</v>
      </c>
      <c r="M7" s="22">
        <f t="shared" si="1"/>
        <v>14.291200000000002</v>
      </c>
      <c r="N7" s="26" t="s">
        <v>101</v>
      </c>
      <c r="O7" s="24">
        <v>0.24</v>
      </c>
      <c r="P7" s="25">
        <v>0.28999999999999998</v>
      </c>
      <c r="Q7" s="25">
        <v>2</v>
      </c>
      <c r="R7" s="25">
        <v>0.8</v>
      </c>
      <c r="S7" s="22">
        <f t="shared" si="2"/>
        <v>105.79199999999999</v>
      </c>
      <c r="T7" s="23">
        <f>G7+M7+S7</f>
        <v>120.08319999999999</v>
      </c>
      <c r="U7" s="10">
        <v>2177.21</v>
      </c>
      <c r="V7" s="20">
        <v>0</v>
      </c>
      <c r="W7" s="20">
        <v>0</v>
      </c>
      <c r="X7" s="21">
        <v>11.285</v>
      </c>
      <c r="Y7" s="14">
        <f>U7+V7+W7+X7</f>
        <v>2188.4949999999999</v>
      </c>
      <c r="Z7" s="6">
        <v>354.7758</v>
      </c>
      <c r="AA7" s="6">
        <v>1434.963</v>
      </c>
      <c r="AB7" s="6">
        <v>0</v>
      </c>
      <c r="AC7" s="6">
        <v>1112.402</v>
      </c>
      <c r="AD7" s="6">
        <v>885.97</v>
      </c>
      <c r="AE7" s="6">
        <v>0</v>
      </c>
      <c r="AF7" s="29">
        <v>12.138999999999999</v>
      </c>
      <c r="AG7" s="30">
        <v>0.08</v>
      </c>
      <c r="AH7" s="31">
        <v>132.07677799999999</v>
      </c>
      <c r="AI7" s="15">
        <f t="shared" ref="AI7:AI62" si="6">Z7+AA7+AB7+AC7+AD7+AE7+AF7+AG7+AH7</f>
        <v>3932.4065780000005</v>
      </c>
      <c r="AJ7" s="15">
        <f t="shared" si="3"/>
        <v>6240.9847780000009</v>
      </c>
      <c r="AK7" s="35">
        <f t="shared" si="4"/>
        <v>64.933498833154815</v>
      </c>
    </row>
    <row r="8" spans="1:37" x14ac:dyDescent="0.25">
      <c r="A8" s="2" t="s">
        <v>2</v>
      </c>
      <c r="B8" s="33">
        <v>28</v>
      </c>
      <c r="C8" s="8">
        <v>0.24</v>
      </c>
      <c r="D8" s="8">
        <v>0.28999999999999998</v>
      </c>
      <c r="E8" s="24">
        <v>2</v>
      </c>
      <c r="F8" s="24">
        <v>0.8</v>
      </c>
      <c r="G8" s="22">
        <f t="shared" si="0"/>
        <v>3.11808</v>
      </c>
      <c r="H8" s="6" t="s">
        <v>85</v>
      </c>
      <c r="I8" s="24">
        <v>0.4</v>
      </c>
      <c r="J8" s="8">
        <v>0.28999999999999998</v>
      </c>
      <c r="K8" s="24">
        <v>2</v>
      </c>
      <c r="L8" s="24">
        <v>0.8</v>
      </c>
      <c r="M8" s="22">
        <f t="shared" si="1"/>
        <v>1617.1328000000001</v>
      </c>
      <c r="N8" s="26" t="s">
        <v>102</v>
      </c>
      <c r="O8" s="24">
        <v>0.24</v>
      </c>
      <c r="P8" s="24">
        <v>0.28999999999999998</v>
      </c>
      <c r="Q8" s="24">
        <v>2</v>
      </c>
      <c r="R8" s="24">
        <v>0.8</v>
      </c>
      <c r="S8" s="22">
        <f t="shared" si="2"/>
        <v>157.57439999999997</v>
      </c>
      <c r="T8" s="23">
        <f>G8+M8+S8</f>
        <v>1777.82528</v>
      </c>
      <c r="U8" s="10">
        <v>3213.01</v>
      </c>
      <c r="V8" s="20">
        <v>0</v>
      </c>
      <c r="W8" s="20">
        <v>0</v>
      </c>
      <c r="X8" s="21">
        <v>1.48</v>
      </c>
      <c r="Y8" s="14">
        <f t="shared" si="5"/>
        <v>3214.4900000000002</v>
      </c>
      <c r="Z8" s="6">
        <v>820.149</v>
      </c>
      <c r="AA8" s="6">
        <v>2160.0830000000001</v>
      </c>
      <c r="AB8" s="6">
        <v>0</v>
      </c>
      <c r="AC8" s="6">
        <v>3002.576</v>
      </c>
      <c r="AD8" s="6">
        <v>4189.9059999999999</v>
      </c>
      <c r="AE8" s="6">
        <v>0</v>
      </c>
      <c r="AF8" s="29">
        <v>0</v>
      </c>
      <c r="AG8" s="30">
        <v>0</v>
      </c>
      <c r="AH8" s="31">
        <v>170.54185200000001</v>
      </c>
      <c r="AI8" s="15">
        <f t="shared" si="6"/>
        <v>10343.255852</v>
      </c>
      <c r="AJ8" s="15">
        <f t="shared" si="3"/>
        <v>15335.571132000001</v>
      </c>
      <c r="AK8" s="35">
        <f t="shared" si="4"/>
        <v>79.03899390292365</v>
      </c>
    </row>
    <row r="9" spans="1:37" x14ac:dyDescent="0.25">
      <c r="A9" s="2" t="s">
        <v>3</v>
      </c>
      <c r="B9" s="33">
        <v>0</v>
      </c>
      <c r="C9" s="8">
        <v>0.24</v>
      </c>
      <c r="D9" s="8">
        <v>0.28999999999999998</v>
      </c>
      <c r="E9" s="24">
        <v>2</v>
      </c>
      <c r="F9" s="24">
        <v>0.8</v>
      </c>
      <c r="G9" s="22">
        <f t="shared" si="0"/>
        <v>0</v>
      </c>
      <c r="H9" s="6" t="s">
        <v>86</v>
      </c>
      <c r="I9" s="24">
        <v>0.4</v>
      </c>
      <c r="J9" s="8">
        <v>0.28999999999999998</v>
      </c>
      <c r="K9" s="24">
        <v>2</v>
      </c>
      <c r="L9" s="24">
        <v>0.8</v>
      </c>
      <c r="M9" s="22">
        <f t="shared" si="1"/>
        <v>61.24799999999999</v>
      </c>
      <c r="N9" s="26" t="s">
        <v>103</v>
      </c>
      <c r="O9" s="24">
        <v>0.24</v>
      </c>
      <c r="P9" s="24">
        <v>0.28999999999999998</v>
      </c>
      <c r="Q9" s="24">
        <v>2</v>
      </c>
      <c r="R9" s="24">
        <v>0.8</v>
      </c>
      <c r="S9" s="22">
        <f t="shared" si="2"/>
        <v>63.475199999999987</v>
      </c>
      <c r="T9" s="23">
        <f>G9+M9+S9</f>
        <v>124.72319999999998</v>
      </c>
      <c r="U9" s="10">
        <v>2634.59</v>
      </c>
      <c r="V9" s="20">
        <v>0</v>
      </c>
      <c r="W9" s="20">
        <v>0</v>
      </c>
      <c r="X9" s="21">
        <v>23.09</v>
      </c>
      <c r="Y9" s="14">
        <f t="shared" si="5"/>
        <v>2657.6800000000003</v>
      </c>
      <c r="Z9" s="6">
        <v>4126.3100000000004</v>
      </c>
      <c r="AA9" s="6">
        <v>0</v>
      </c>
      <c r="AB9" s="6">
        <v>0</v>
      </c>
      <c r="AC9" s="6">
        <v>1568.33</v>
      </c>
      <c r="AD9" s="6">
        <v>449.4</v>
      </c>
      <c r="AE9" s="6">
        <v>2207.2800000000002</v>
      </c>
      <c r="AF9" s="29">
        <v>0</v>
      </c>
      <c r="AG9" s="30">
        <v>0</v>
      </c>
      <c r="AH9" s="31">
        <v>188.84588199999999</v>
      </c>
      <c r="AI9" s="15">
        <f t="shared" si="6"/>
        <v>8540.1658819999993</v>
      </c>
      <c r="AJ9" s="15">
        <f t="shared" si="3"/>
        <v>11322.569082</v>
      </c>
      <c r="AK9" s="35">
        <f t="shared" si="4"/>
        <v>76.527588564462505</v>
      </c>
    </row>
    <row r="10" spans="1:37" x14ac:dyDescent="0.25">
      <c r="A10" s="2" t="s">
        <v>81</v>
      </c>
      <c r="B10" s="40" t="s">
        <v>148</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1" spans="1:37" x14ac:dyDescent="0.25">
      <c r="A11" s="2" t="s">
        <v>140</v>
      </c>
      <c r="B11" s="40" t="s">
        <v>147</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row>
    <row r="12" spans="1:37" x14ac:dyDescent="0.25">
      <c r="A12" s="2" t="s">
        <v>141</v>
      </c>
      <c r="B12" s="40" t="s">
        <v>147</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row>
    <row r="13" spans="1:37" x14ac:dyDescent="0.25">
      <c r="A13" s="2" t="s">
        <v>4</v>
      </c>
      <c r="B13" s="33"/>
      <c r="C13" s="8">
        <v>0.24</v>
      </c>
      <c r="D13" s="2">
        <v>0.28999999999999998</v>
      </c>
      <c r="E13" s="25">
        <v>2</v>
      </c>
      <c r="F13" s="25">
        <v>0.8</v>
      </c>
      <c r="G13" s="22">
        <f t="shared" si="0"/>
        <v>0</v>
      </c>
      <c r="H13" s="6" t="s">
        <v>87</v>
      </c>
      <c r="I13" s="24">
        <v>0.4</v>
      </c>
      <c r="J13" s="8">
        <v>0.28999999999999998</v>
      </c>
      <c r="K13" s="24">
        <v>2</v>
      </c>
      <c r="L13" s="24">
        <v>0.8</v>
      </c>
      <c r="M13" s="22">
        <f t="shared" si="1"/>
        <v>5435.8528000000006</v>
      </c>
      <c r="N13" s="26" t="s">
        <v>104</v>
      </c>
      <c r="O13" s="24">
        <v>0.24</v>
      </c>
      <c r="P13" s="25">
        <v>0.28999999999999998</v>
      </c>
      <c r="Q13" s="25">
        <v>2</v>
      </c>
      <c r="R13" s="25">
        <v>0.8</v>
      </c>
      <c r="S13" s="22">
        <f>N13*O13*P13*Q13*R13</f>
        <v>377.39904000000001</v>
      </c>
      <c r="T13" s="23">
        <f t="shared" ref="T13:T19" si="7">G13+M13+S13</f>
        <v>5813.2518400000008</v>
      </c>
      <c r="U13" s="10">
        <v>29376.46</v>
      </c>
      <c r="V13" s="20">
        <v>0</v>
      </c>
      <c r="W13" s="20">
        <v>0</v>
      </c>
      <c r="X13" s="21">
        <v>171.71</v>
      </c>
      <c r="Y13" s="14">
        <f t="shared" si="5"/>
        <v>29548.17</v>
      </c>
      <c r="Z13" s="6">
        <v>1169.01</v>
      </c>
      <c r="AA13" s="6">
        <v>8261.36</v>
      </c>
      <c r="AB13" s="6">
        <v>0</v>
      </c>
      <c r="AC13" s="6">
        <v>2677.098</v>
      </c>
      <c r="AD13" s="6">
        <v>3389.0909999999999</v>
      </c>
      <c r="AE13" s="6">
        <v>269.85000000000002</v>
      </c>
      <c r="AF13" s="29">
        <v>617.27099999999996</v>
      </c>
      <c r="AG13" s="30">
        <v>0</v>
      </c>
      <c r="AH13" s="31">
        <v>685.94433000000004</v>
      </c>
      <c r="AI13" s="15">
        <f t="shared" si="6"/>
        <v>17069.624330000002</v>
      </c>
      <c r="AJ13" s="15">
        <f t="shared" si="3"/>
        <v>52431.046170000001</v>
      </c>
      <c r="AK13" s="35">
        <f t="shared" si="4"/>
        <v>43.643752779232415</v>
      </c>
    </row>
    <row r="14" spans="1:37" x14ac:dyDescent="0.25">
      <c r="A14" s="2" t="s">
        <v>5</v>
      </c>
      <c r="B14" s="33"/>
      <c r="C14" s="8">
        <v>0.24</v>
      </c>
      <c r="D14" s="8">
        <v>0.28999999999999998</v>
      </c>
      <c r="E14" s="24">
        <v>2</v>
      </c>
      <c r="F14" s="24">
        <v>0.8</v>
      </c>
      <c r="G14" s="22">
        <f t="shared" si="0"/>
        <v>0</v>
      </c>
      <c r="H14" s="6"/>
      <c r="I14" s="24">
        <v>0.4</v>
      </c>
      <c r="J14" s="8">
        <v>0.28999999999999998</v>
      </c>
      <c r="K14" s="24">
        <v>2</v>
      </c>
      <c r="L14" s="24">
        <v>0.8</v>
      </c>
      <c r="M14" s="22">
        <f t="shared" si="1"/>
        <v>0</v>
      </c>
      <c r="N14" s="26" t="s">
        <v>105</v>
      </c>
      <c r="O14" s="24">
        <v>0.24</v>
      </c>
      <c r="P14" s="24">
        <v>0.28999999999999998</v>
      </c>
      <c r="Q14" s="24">
        <v>2</v>
      </c>
      <c r="R14" s="24">
        <v>0.8</v>
      </c>
      <c r="S14" s="22">
        <f t="shared" si="2"/>
        <v>90.201599999999999</v>
      </c>
      <c r="T14" s="23">
        <f t="shared" si="7"/>
        <v>90.201599999999999</v>
      </c>
      <c r="U14" s="10">
        <v>10873.62</v>
      </c>
      <c r="V14" s="20">
        <v>0</v>
      </c>
      <c r="W14" s="20">
        <v>749.83</v>
      </c>
      <c r="X14" s="21">
        <v>145.28</v>
      </c>
      <c r="Y14" s="14">
        <f t="shared" si="5"/>
        <v>11768.730000000001</v>
      </c>
      <c r="Z14" s="6">
        <v>2005.15</v>
      </c>
      <c r="AA14" s="6">
        <v>1128.79</v>
      </c>
      <c r="AB14" s="6">
        <v>440.68</v>
      </c>
      <c r="AC14" s="6">
        <v>1033.375</v>
      </c>
      <c r="AD14" s="6">
        <v>1981.24</v>
      </c>
      <c r="AE14" s="6">
        <v>0</v>
      </c>
      <c r="AF14" s="29">
        <v>127.901</v>
      </c>
      <c r="AG14" s="30">
        <v>333.98</v>
      </c>
      <c r="AH14" s="31">
        <v>432.94434899999999</v>
      </c>
      <c r="AI14" s="15">
        <f t="shared" si="6"/>
        <v>7484.0603490000003</v>
      </c>
      <c r="AJ14" s="15">
        <f t="shared" si="3"/>
        <v>19342.991949000003</v>
      </c>
      <c r="AK14" s="35">
        <f t="shared" si="4"/>
        <v>39.157654456820353</v>
      </c>
    </row>
    <row r="15" spans="1:37" x14ac:dyDescent="0.25">
      <c r="A15" s="2" t="s">
        <v>6</v>
      </c>
      <c r="B15" s="33">
        <v>0</v>
      </c>
      <c r="C15" s="8">
        <v>0.24</v>
      </c>
      <c r="D15" s="2">
        <v>0.28999999999999998</v>
      </c>
      <c r="E15" s="25">
        <v>2</v>
      </c>
      <c r="F15" s="25">
        <v>0.8</v>
      </c>
      <c r="G15" s="22">
        <f t="shared" si="0"/>
        <v>0</v>
      </c>
      <c r="H15" s="6" t="s">
        <v>88</v>
      </c>
      <c r="I15" s="24">
        <v>0.4</v>
      </c>
      <c r="J15" s="8">
        <v>0.28999999999999998</v>
      </c>
      <c r="K15" s="24">
        <v>2</v>
      </c>
      <c r="L15" s="24">
        <v>0.8</v>
      </c>
      <c r="M15" s="22">
        <f t="shared" si="1"/>
        <v>0</v>
      </c>
      <c r="N15" s="26" t="s">
        <v>106</v>
      </c>
      <c r="O15" s="24">
        <v>0.24</v>
      </c>
      <c r="P15" s="25">
        <v>0.28999999999999998</v>
      </c>
      <c r="Q15" s="25">
        <v>2</v>
      </c>
      <c r="R15" s="25">
        <v>0.8</v>
      </c>
      <c r="S15" s="22">
        <f t="shared" si="2"/>
        <v>445.44</v>
      </c>
      <c r="T15" s="23">
        <f t="shared" si="7"/>
        <v>445.44</v>
      </c>
      <c r="U15" s="10">
        <v>6513.64</v>
      </c>
      <c r="V15" s="20">
        <v>0</v>
      </c>
      <c r="W15" s="20">
        <v>0</v>
      </c>
      <c r="X15" s="21">
        <v>86.55</v>
      </c>
      <c r="Y15" s="14">
        <f t="shared" si="5"/>
        <v>6600.1900000000005</v>
      </c>
      <c r="Z15" s="6">
        <v>423.495</v>
      </c>
      <c r="AA15" s="6">
        <v>2633.96</v>
      </c>
      <c r="AB15" s="6">
        <v>0</v>
      </c>
      <c r="AC15" s="6">
        <v>1821.7139999999999</v>
      </c>
      <c r="AD15" s="6">
        <v>59</v>
      </c>
      <c r="AE15" s="6">
        <v>304.24</v>
      </c>
      <c r="AF15" s="29">
        <v>131.20500000000001</v>
      </c>
      <c r="AG15" s="30">
        <v>0</v>
      </c>
      <c r="AH15" s="31">
        <v>250.23093800000001</v>
      </c>
      <c r="AI15" s="15">
        <f>Z15+AA15+AB15+AC15+AD15+AE15+AF15+AG15+AH15</f>
        <v>5623.8449379999993</v>
      </c>
      <c r="AJ15" s="15">
        <f t="shared" si="3"/>
        <v>12669.474938000001</v>
      </c>
      <c r="AK15" s="35">
        <f t="shared" si="4"/>
        <v>47.90478664428452</v>
      </c>
    </row>
    <row r="16" spans="1:37" x14ac:dyDescent="0.25">
      <c r="A16" s="2" t="s">
        <v>7</v>
      </c>
      <c r="B16" s="33"/>
      <c r="C16" s="8">
        <v>0.24</v>
      </c>
      <c r="D16" s="8">
        <v>0.28999999999999998</v>
      </c>
      <c r="E16" s="24">
        <v>2</v>
      </c>
      <c r="F16" s="24">
        <v>0.8</v>
      </c>
      <c r="G16" s="22">
        <f t="shared" si="0"/>
        <v>0</v>
      </c>
      <c r="H16" s="6"/>
      <c r="I16" s="24">
        <v>0.4</v>
      </c>
      <c r="J16" s="8">
        <v>0.28999999999999998</v>
      </c>
      <c r="K16" s="24">
        <v>2</v>
      </c>
      <c r="L16" s="24">
        <v>0.8</v>
      </c>
      <c r="M16" s="22">
        <f t="shared" si="1"/>
        <v>0</v>
      </c>
      <c r="N16" s="26" t="s">
        <v>107</v>
      </c>
      <c r="O16" s="24">
        <v>0.24</v>
      </c>
      <c r="P16" s="24">
        <v>0.28999999999999998</v>
      </c>
      <c r="Q16" s="24">
        <v>2</v>
      </c>
      <c r="R16" s="24">
        <v>0.8</v>
      </c>
      <c r="S16" s="22">
        <f>N16*O16*P16*Q16*R16</f>
        <v>222.38592</v>
      </c>
      <c r="T16" s="23">
        <f>G16+M16+S16</f>
        <v>222.38592</v>
      </c>
      <c r="U16" s="10">
        <v>38068</v>
      </c>
      <c r="V16" s="20">
        <v>0</v>
      </c>
      <c r="W16" s="20">
        <v>0</v>
      </c>
      <c r="X16" s="21">
        <v>124.29</v>
      </c>
      <c r="Y16" s="14">
        <f t="shared" si="5"/>
        <v>38192.29</v>
      </c>
      <c r="Z16" s="6">
        <v>1812.23</v>
      </c>
      <c r="AA16" s="6">
        <v>739.26</v>
      </c>
      <c r="AB16" s="6">
        <v>4643.8599999999997</v>
      </c>
      <c r="AC16" s="6">
        <v>10137.384</v>
      </c>
      <c r="AD16" s="6">
        <v>6294</v>
      </c>
      <c r="AE16" s="6">
        <v>18762.927</v>
      </c>
      <c r="AF16" s="29">
        <v>1484.231</v>
      </c>
      <c r="AG16" s="30">
        <v>12921</v>
      </c>
      <c r="AH16" s="31">
        <v>1764.857497</v>
      </c>
      <c r="AI16" s="15">
        <f t="shared" si="6"/>
        <v>58559.749496999997</v>
      </c>
      <c r="AJ16" s="15">
        <f t="shared" si="3"/>
        <v>96974.425416999991</v>
      </c>
      <c r="AK16" s="35">
        <f t="shared" si="4"/>
        <v>60.616121378632336</v>
      </c>
    </row>
    <row r="17" spans="1:37" x14ac:dyDescent="0.25">
      <c r="A17" s="2" t="s">
        <v>8</v>
      </c>
      <c r="B17" s="33"/>
      <c r="C17" s="8">
        <v>0.24</v>
      </c>
      <c r="D17" s="2">
        <v>0.28999999999999998</v>
      </c>
      <c r="E17" s="25">
        <v>2</v>
      </c>
      <c r="F17" s="25">
        <v>0.8</v>
      </c>
      <c r="G17" s="22">
        <f t="shared" si="0"/>
        <v>0</v>
      </c>
      <c r="H17" s="6"/>
      <c r="I17" s="24">
        <v>0.4</v>
      </c>
      <c r="J17" s="8">
        <v>0.28999999999999998</v>
      </c>
      <c r="K17" s="24">
        <v>2</v>
      </c>
      <c r="L17" s="24">
        <v>0.8</v>
      </c>
      <c r="M17" s="22">
        <f t="shared" si="1"/>
        <v>0</v>
      </c>
      <c r="N17" s="26" t="s">
        <v>108</v>
      </c>
      <c r="O17" s="24">
        <v>0.24</v>
      </c>
      <c r="P17" s="25">
        <v>0.28999999999999998</v>
      </c>
      <c r="Q17" s="25">
        <v>2</v>
      </c>
      <c r="R17" s="25">
        <v>0.8</v>
      </c>
      <c r="S17" s="22">
        <f t="shared" si="2"/>
        <v>668.16</v>
      </c>
      <c r="T17" s="23">
        <f t="shared" si="7"/>
        <v>668.16</v>
      </c>
      <c r="U17" s="10">
        <v>16182.92</v>
      </c>
      <c r="V17" s="20">
        <v>0</v>
      </c>
      <c r="W17" s="20">
        <v>0</v>
      </c>
      <c r="X17" s="21">
        <v>310.94400000000002</v>
      </c>
      <c r="Y17" s="14">
        <f>U17+V17+W17+X17</f>
        <v>16493.864000000001</v>
      </c>
      <c r="Z17" s="6">
        <v>571.41</v>
      </c>
      <c r="AA17" s="6">
        <v>5547.99</v>
      </c>
      <c r="AB17" s="6">
        <v>0</v>
      </c>
      <c r="AC17" s="6">
        <v>301.75</v>
      </c>
      <c r="AD17" s="6">
        <v>230.63</v>
      </c>
      <c r="AE17" s="6">
        <v>0</v>
      </c>
      <c r="AF17" s="29">
        <v>650.09400000000005</v>
      </c>
      <c r="AG17" s="30">
        <v>0</v>
      </c>
      <c r="AH17" s="31">
        <v>622.46558400000004</v>
      </c>
      <c r="AI17" s="15">
        <f t="shared" si="6"/>
        <v>7924.3395839999994</v>
      </c>
      <c r="AJ17" s="15">
        <f t="shared" si="3"/>
        <v>25086.363584000002</v>
      </c>
      <c r="AK17" s="35">
        <f t="shared" si="4"/>
        <v>34.251674441489264</v>
      </c>
    </row>
    <row r="18" spans="1:37" x14ac:dyDescent="0.25">
      <c r="A18" s="2" t="s">
        <v>9</v>
      </c>
      <c r="B18" s="33"/>
      <c r="C18" s="8">
        <v>0.24</v>
      </c>
      <c r="D18" s="8">
        <v>0.28999999999999998</v>
      </c>
      <c r="E18" s="24">
        <v>2</v>
      </c>
      <c r="F18" s="24">
        <v>0.8</v>
      </c>
      <c r="G18" s="22">
        <f t="shared" si="0"/>
        <v>0</v>
      </c>
      <c r="H18" s="6" t="s">
        <v>89</v>
      </c>
      <c r="I18" s="24">
        <v>0.4</v>
      </c>
      <c r="J18" s="8">
        <v>0.28999999999999998</v>
      </c>
      <c r="K18" s="24">
        <v>2</v>
      </c>
      <c r="L18" s="24">
        <v>0.8</v>
      </c>
      <c r="M18" s="22">
        <f t="shared" si="1"/>
        <v>371.2</v>
      </c>
      <c r="N18" s="26"/>
      <c r="O18" s="24">
        <v>0.24</v>
      </c>
      <c r="P18" s="24">
        <v>0.28999999999999998</v>
      </c>
      <c r="Q18" s="24">
        <v>2</v>
      </c>
      <c r="R18" s="24">
        <v>0.8</v>
      </c>
      <c r="S18" s="22">
        <f t="shared" si="2"/>
        <v>0</v>
      </c>
      <c r="T18" s="23">
        <f t="shared" si="7"/>
        <v>371.2</v>
      </c>
      <c r="U18" s="10">
        <v>10786.1</v>
      </c>
      <c r="V18" s="20">
        <v>0</v>
      </c>
      <c r="W18" s="20">
        <v>0</v>
      </c>
      <c r="X18" s="21">
        <v>817.46500000000003</v>
      </c>
      <c r="Y18" s="14">
        <f t="shared" si="5"/>
        <v>11603.565000000001</v>
      </c>
      <c r="Z18" s="6">
        <v>1377.48</v>
      </c>
      <c r="AA18" s="6">
        <v>909.6</v>
      </c>
      <c r="AB18" s="6">
        <v>0</v>
      </c>
      <c r="AC18" s="6">
        <v>1702</v>
      </c>
      <c r="AD18" s="6">
        <v>147.35</v>
      </c>
      <c r="AE18" s="6">
        <v>1651.97</v>
      </c>
      <c r="AF18" s="29">
        <v>124.634</v>
      </c>
      <c r="AG18" s="30">
        <v>0</v>
      </c>
      <c r="AH18" s="31">
        <v>410.03209900000002</v>
      </c>
      <c r="AI18" s="15">
        <f t="shared" si="6"/>
        <v>6323.0660990000006</v>
      </c>
      <c r="AJ18" s="15">
        <f t="shared" si="3"/>
        <v>18297.831099000003</v>
      </c>
      <c r="AK18" s="35">
        <f>(AI18+T18)*100/AJ18</f>
        <v>36.585025092760034</v>
      </c>
    </row>
    <row r="19" spans="1:37" x14ac:dyDescent="0.25">
      <c r="A19" s="2" t="s">
        <v>10</v>
      </c>
      <c r="B19" s="33"/>
      <c r="C19" s="8">
        <v>0.24</v>
      </c>
      <c r="D19" s="2">
        <v>0.28999999999999998</v>
      </c>
      <c r="E19" s="25">
        <v>2</v>
      </c>
      <c r="F19" s="25">
        <v>0.8</v>
      </c>
      <c r="G19" s="22">
        <f t="shared" si="0"/>
        <v>0</v>
      </c>
      <c r="H19" s="6"/>
      <c r="I19" s="24">
        <v>0.4</v>
      </c>
      <c r="J19" s="8">
        <v>0.28999999999999998</v>
      </c>
      <c r="K19" s="24">
        <v>2</v>
      </c>
      <c r="L19" s="24">
        <v>0.8</v>
      </c>
      <c r="M19" s="22">
        <f t="shared" si="1"/>
        <v>0</v>
      </c>
      <c r="N19" s="26" t="s">
        <v>109</v>
      </c>
      <c r="O19" s="24">
        <v>0.24</v>
      </c>
      <c r="P19" s="25">
        <v>0.28999999999999998</v>
      </c>
      <c r="Q19" s="25">
        <v>2</v>
      </c>
      <c r="R19" s="25">
        <v>0.8</v>
      </c>
      <c r="S19" s="22">
        <f t="shared" si="2"/>
        <v>16.258559999999999</v>
      </c>
      <c r="T19" s="23">
        <f t="shared" si="7"/>
        <v>16.258559999999999</v>
      </c>
      <c r="U19" s="10">
        <v>1542.58</v>
      </c>
      <c r="V19" s="20">
        <v>0</v>
      </c>
      <c r="W19" s="20">
        <v>0</v>
      </c>
      <c r="X19" s="21">
        <v>5.2460000000000004</v>
      </c>
      <c r="Y19" s="14">
        <f t="shared" si="5"/>
        <v>1547.826</v>
      </c>
      <c r="Z19" s="6">
        <v>252.76</v>
      </c>
      <c r="AA19" s="6">
        <v>0</v>
      </c>
      <c r="AB19" s="6">
        <v>0</v>
      </c>
      <c r="AC19" s="6">
        <v>582.19349999999997</v>
      </c>
      <c r="AD19" s="6">
        <v>230.1395</v>
      </c>
      <c r="AE19" s="6">
        <v>273.255</v>
      </c>
      <c r="AF19" s="29">
        <v>18.536999999999999</v>
      </c>
      <c r="AG19" s="30">
        <v>0</v>
      </c>
      <c r="AH19" s="31">
        <v>83.388088999999994</v>
      </c>
      <c r="AI19" s="15">
        <f>Z19+AA19+AB19+AC19+AD19+AE19+AF19+AG19+AH19</f>
        <v>1440.273089</v>
      </c>
      <c r="AJ19" s="15">
        <f>AI19+Y19+T19</f>
        <v>3004.3576490000005</v>
      </c>
      <c r="AK19" s="35">
        <f t="shared" si="4"/>
        <v>48.480634437275008</v>
      </c>
    </row>
    <row r="20" spans="1:37" x14ac:dyDescent="0.25">
      <c r="A20" s="2" t="s">
        <v>142</v>
      </c>
      <c r="B20" s="40" t="s">
        <v>147</v>
      </c>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row>
    <row r="21" spans="1:37" x14ac:dyDescent="0.25">
      <c r="A21" s="2" t="s">
        <v>143</v>
      </c>
      <c r="B21" s="40" t="s">
        <v>147</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row>
    <row r="22" spans="1:37" x14ac:dyDescent="0.25">
      <c r="A22" s="2" t="s">
        <v>144</v>
      </c>
      <c r="B22" s="40" t="s">
        <v>147</v>
      </c>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row>
    <row r="23" spans="1:37" x14ac:dyDescent="0.25">
      <c r="A23" s="2" t="s">
        <v>11</v>
      </c>
      <c r="B23" s="33">
        <v>0</v>
      </c>
      <c r="C23" s="8">
        <v>0.24</v>
      </c>
      <c r="D23" s="8">
        <v>0.28999999999999998</v>
      </c>
      <c r="E23" s="24">
        <v>2</v>
      </c>
      <c r="F23" s="24">
        <v>0.8</v>
      </c>
      <c r="G23" s="22">
        <f t="shared" si="0"/>
        <v>0</v>
      </c>
      <c r="H23" s="6"/>
      <c r="I23" s="24">
        <v>0.4</v>
      </c>
      <c r="J23" s="8">
        <v>0.28999999999999998</v>
      </c>
      <c r="K23" s="24">
        <v>2</v>
      </c>
      <c r="L23" s="24">
        <v>0.8</v>
      </c>
      <c r="M23" s="22">
        <f t="shared" si="1"/>
        <v>0</v>
      </c>
      <c r="N23" s="26" t="s">
        <v>110</v>
      </c>
      <c r="O23" s="24">
        <v>0.24</v>
      </c>
      <c r="P23" s="24">
        <v>0.28999999999999998</v>
      </c>
      <c r="Q23" s="24">
        <v>2</v>
      </c>
      <c r="R23" s="24">
        <v>0.8</v>
      </c>
      <c r="S23" s="22">
        <f t="shared" si="2"/>
        <v>124.27776</v>
      </c>
      <c r="T23" s="23">
        <f t="shared" ref="T23:T54" si="8">G23+M23+S23</f>
        <v>124.27776</v>
      </c>
      <c r="U23" s="10">
        <v>2549.7399999999998</v>
      </c>
      <c r="V23" s="20">
        <v>0</v>
      </c>
      <c r="W23" s="20">
        <v>0</v>
      </c>
      <c r="X23" s="21">
        <v>13.63</v>
      </c>
      <c r="Y23" s="14">
        <f t="shared" si="5"/>
        <v>2563.37</v>
      </c>
      <c r="Z23" s="6">
        <v>120.46599999999999</v>
      </c>
      <c r="AA23" s="6">
        <v>345.62</v>
      </c>
      <c r="AB23" s="6">
        <v>0</v>
      </c>
      <c r="AC23" s="6">
        <v>338.16539999999998</v>
      </c>
      <c r="AD23" s="6">
        <v>417.74400000000003</v>
      </c>
      <c r="AE23" s="6">
        <v>8.85</v>
      </c>
      <c r="AF23" s="29">
        <v>53.755000000000003</v>
      </c>
      <c r="AG23" s="30">
        <v>157.94</v>
      </c>
      <c r="AH23" s="31">
        <v>76.205106999999998</v>
      </c>
      <c r="AI23" s="15">
        <f>Z23+AA23+AB23+AC23+AD23+AE23+AF23+AG23+AH23</f>
        <v>1518.7455070000001</v>
      </c>
      <c r="AJ23" s="15">
        <f t="shared" si="3"/>
        <v>4206.3932670000004</v>
      </c>
      <c r="AK23" s="35">
        <f t="shared" si="4"/>
        <v>39.060143992951097</v>
      </c>
    </row>
    <row r="24" spans="1:37" x14ac:dyDescent="0.25">
      <c r="A24" s="2" t="s">
        <v>12</v>
      </c>
      <c r="B24" s="33"/>
      <c r="C24" s="8">
        <v>0.24</v>
      </c>
      <c r="D24" s="2">
        <v>0.28999999999999998</v>
      </c>
      <c r="E24" s="25">
        <v>2</v>
      </c>
      <c r="F24" s="25">
        <v>0.8</v>
      </c>
      <c r="G24" s="22">
        <f t="shared" si="0"/>
        <v>0</v>
      </c>
      <c r="H24" s="6"/>
      <c r="I24" s="24">
        <v>0.4</v>
      </c>
      <c r="J24" s="8">
        <v>0.28999999999999998</v>
      </c>
      <c r="K24" s="24">
        <v>2</v>
      </c>
      <c r="L24" s="24">
        <v>0.8</v>
      </c>
      <c r="M24" s="22">
        <f t="shared" si="1"/>
        <v>0</v>
      </c>
      <c r="N24" s="26" t="s">
        <v>111</v>
      </c>
      <c r="O24" s="24">
        <v>0.24</v>
      </c>
      <c r="P24" s="25">
        <v>0.28999999999999998</v>
      </c>
      <c r="Q24" s="25">
        <v>2</v>
      </c>
      <c r="R24" s="25">
        <v>0.8</v>
      </c>
      <c r="S24" s="22">
        <f t="shared" si="2"/>
        <v>204.23424</v>
      </c>
      <c r="T24" s="23">
        <f t="shared" si="8"/>
        <v>204.23424</v>
      </c>
      <c r="U24" s="10">
        <v>2697.76</v>
      </c>
      <c r="V24" s="20">
        <v>0</v>
      </c>
      <c r="W24" s="20">
        <v>0</v>
      </c>
      <c r="X24" s="21">
        <v>9.5</v>
      </c>
      <c r="Y24" s="14">
        <f t="shared" si="5"/>
        <v>2707.26</v>
      </c>
      <c r="Z24" s="6">
        <v>83.596000000000004</v>
      </c>
      <c r="AA24" s="6">
        <v>347.95</v>
      </c>
      <c r="AB24" s="6">
        <v>0</v>
      </c>
      <c r="AC24" s="6">
        <v>540.529</v>
      </c>
      <c r="AD24" s="6">
        <v>711.52</v>
      </c>
      <c r="AE24" s="6">
        <v>13.93</v>
      </c>
      <c r="AF24" s="29">
        <v>60.91</v>
      </c>
      <c r="AG24" s="30">
        <v>196.02</v>
      </c>
      <c r="AH24" s="31">
        <v>102.331283</v>
      </c>
      <c r="AI24" s="15">
        <f t="shared" si="6"/>
        <v>2056.7862830000004</v>
      </c>
      <c r="AJ24" s="15">
        <f t="shared" si="3"/>
        <v>4968.2805230000004</v>
      </c>
      <c r="AK24" s="35">
        <f t="shared" si="4"/>
        <v>45.509115528660338</v>
      </c>
    </row>
    <row r="25" spans="1:37" x14ac:dyDescent="0.25">
      <c r="A25" s="2" t="s">
        <v>13</v>
      </c>
      <c r="B25" s="33"/>
      <c r="C25" s="8">
        <v>0.24</v>
      </c>
      <c r="D25" s="8">
        <v>0.28999999999999998</v>
      </c>
      <c r="E25" s="24">
        <v>2</v>
      </c>
      <c r="F25" s="24">
        <v>0.8</v>
      </c>
      <c r="G25" s="22">
        <f t="shared" si="0"/>
        <v>0</v>
      </c>
      <c r="H25" s="6"/>
      <c r="I25" s="24">
        <v>0.4</v>
      </c>
      <c r="J25" s="8">
        <v>0.28999999999999998</v>
      </c>
      <c r="K25" s="24">
        <v>2</v>
      </c>
      <c r="L25" s="24">
        <v>0.8</v>
      </c>
      <c r="M25" s="22">
        <f t="shared" si="1"/>
        <v>0</v>
      </c>
      <c r="N25" s="26" t="s">
        <v>112</v>
      </c>
      <c r="O25" s="24">
        <v>0.24</v>
      </c>
      <c r="P25" s="24">
        <v>0.28999999999999998</v>
      </c>
      <c r="Q25" s="24">
        <v>2</v>
      </c>
      <c r="R25" s="24">
        <v>0.8</v>
      </c>
      <c r="S25" s="22">
        <f t="shared" si="2"/>
        <v>1129.0790400000001</v>
      </c>
      <c r="T25" s="23">
        <f t="shared" si="8"/>
        <v>1129.0790400000001</v>
      </c>
      <c r="U25" s="10">
        <v>13990.48</v>
      </c>
      <c r="V25" s="20">
        <v>0</v>
      </c>
      <c r="W25" s="20">
        <v>0</v>
      </c>
      <c r="X25" s="21">
        <v>158.52500000000001</v>
      </c>
      <c r="Y25" s="14">
        <f t="shared" si="5"/>
        <v>14149.004999999999</v>
      </c>
      <c r="Z25" s="6">
        <v>939.44</v>
      </c>
      <c r="AA25" s="6">
        <v>1470.55</v>
      </c>
      <c r="AB25" s="6">
        <v>0</v>
      </c>
      <c r="AC25" s="6">
        <v>3385.7563</v>
      </c>
      <c r="AD25" s="6">
        <v>2098.0949999999998</v>
      </c>
      <c r="AE25" s="6">
        <v>289.93</v>
      </c>
      <c r="AF25" s="29">
        <v>443.416</v>
      </c>
      <c r="AG25" s="30">
        <v>1001.075</v>
      </c>
      <c r="AH25" s="31">
        <v>480.83803399999999</v>
      </c>
      <c r="AI25" s="15">
        <f t="shared" si="6"/>
        <v>10109.100334000001</v>
      </c>
      <c r="AJ25" s="15">
        <f t="shared" si="3"/>
        <v>25387.184374</v>
      </c>
      <c r="AK25" s="35">
        <f>(AI25+T25)*100/AJ25</f>
        <v>44.267135765986943</v>
      </c>
    </row>
    <row r="26" spans="1:37" x14ac:dyDescent="0.25">
      <c r="A26" s="2" t="s">
        <v>14</v>
      </c>
      <c r="B26" s="33"/>
      <c r="C26" s="8">
        <v>0.24</v>
      </c>
      <c r="D26" s="2">
        <v>0.28999999999999998</v>
      </c>
      <c r="E26" s="25">
        <v>2</v>
      </c>
      <c r="F26" s="25">
        <v>0.8</v>
      </c>
      <c r="G26" s="22">
        <f t="shared" si="0"/>
        <v>0</v>
      </c>
      <c r="H26" s="6"/>
      <c r="I26" s="24">
        <v>0.4</v>
      </c>
      <c r="J26" s="8">
        <v>0.28999999999999998</v>
      </c>
      <c r="K26" s="24">
        <v>2</v>
      </c>
      <c r="L26" s="24">
        <v>0.8</v>
      </c>
      <c r="M26" s="22">
        <f t="shared" si="1"/>
        <v>0</v>
      </c>
      <c r="N26" s="26" t="s">
        <v>113</v>
      </c>
      <c r="O26" s="24">
        <v>0.24</v>
      </c>
      <c r="P26" s="25">
        <v>0.28999999999999998</v>
      </c>
      <c r="Q26" s="25">
        <v>2</v>
      </c>
      <c r="R26" s="25">
        <v>0.8</v>
      </c>
      <c r="S26" s="22">
        <f t="shared" si="2"/>
        <v>317.26463999999999</v>
      </c>
      <c r="T26" s="23">
        <f t="shared" si="8"/>
        <v>317.26463999999999</v>
      </c>
      <c r="U26" s="10">
        <v>5220.92</v>
      </c>
      <c r="V26" s="20">
        <v>0</v>
      </c>
      <c r="W26" s="20">
        <v>0</v>
      </c>
      <c r="X26" s="21">
        <v>3.2850000000000001</v>
      </c>
      <c r="Y26" s="14">
        <f t="shared" si="5"/>
        <v>5224.2049999999999</v>
      </c>
      <c r="Z26" s="6">
        <v>270.29000000000002</v>
      </c>
      <c r="AA26" s="6">
        <v>1006.37</v>
      </c>
      <c r="AB26" s="6">
        <v>0</v>
      </c>
      <c r="AC26" s="6">
        <v>909.28899999999999</v>
      </c>
      <c r="AD26" s="6">
        <v>305.77999999999997</v>
      </c>
      <c r="AE26" s="6">
        <v>115.245</v>
      </c>
      <c r="AF26" s="29">
        <v>129.57499999999999</v>
      </c>
      <c r="AG26" s="30">
        <v>395.12200000000001</v>
      </c>
      <c r="AH26" s="31">
        <v>184.940124</v>
      </c>
      <c r="AI26" s="15">
        <f t="shared" si="6"/>
        <v>3316.611124</v>
      </c>
      <c r="AJ26" s="15">
        <f t="shared" si="3"/>
        <v>8858.0807640000003</v>
      </c>
      <c r="AK26" s="35">
        <f t="shared" si="4"/>
        <v>41.023285526684091</v>
      </c>
    </row>
    <row r="27" spans="1:37" x14ac:dyDescent="0.25">
      <c r="A27" s="2" t="s">
        <v>15</v>
      </c>
      <c r="B27" s="33"/>
      <c r="C27" s="8">
        <v>0.24</v>
      </c>
      <c r="D27" s="8">
        <v>0.28999999999999998</v>
      </c>
      <c r="E27" s="24">
        <v>2</v>
      </c>
      <c r="F27" s="24">
        <v>0.8</v>
      </c>
      <c r="G27" s="22">
        <f t="shared" si="0"/>
        <v>0</v>
      </c>
      <c r="H27" s="6"/>
      <c r="I27" s="24">
        <v>0.4</v>
      </c>
      <c r="J27" s="8">
        <v>0.28999999999999998</v>
      </c>
      <c r="K27" s="24">
        <v>2</v>
      </c>
      <c r="L27" s="24">
        <v>0.8</v>
      </c>
      <c r="M27" s="22">
        <f t="shared" si="1"/>
        <v>0</v>
      </c>
      <c r="N27" s="26" t="s">
        <v>114</v>
      </c>
      <c r="O27" s="24">
        <v>0.24</v>
      </c>
      <c r="P27" s="24">
        <v>0.28999999999999998</v>
      </c>
      <c r="Q27" s="24">
        <v>2</v>
      </c>
      <c r="R27" s="24">
        <v>0.8</v>
      </c>
      <c r="S27" s="22">
        <f t="shared" si="2"/>
        <v>601.78944000000001</v>
      </c>
      <c r="T27" s="23">
        <f t="shared" si="8"/>
        <v>601.78944000000001</v>
      </c>
      <c r="U27" s="10">
        <v>8675.64</v>
      </c>
      <c r="V27" s="20">
        <v>0</v>
      </c>
      <c r="W27" s="20">
        <v>0</v>
      </c>
      <c r="X27" s="21">
        <v>56.11</v>
      </c>
      <c r="Y27" s="14">
        <f t="shared" si="5"/>
        <v>8731.75</v>
      </c>
      <c r="Z27" s="6">
        <v>426.95</v>
      </c>
      <c r="AA27" s="6">
        <v>1429.38</v>
      </c>
      <c r="AB27" s="6">
        <v>0</v>
      </c>
      <c r="AC27" s="6">
        <v>966.97799999999995</v>
      </c>
      <c r="AD27" s="6">
        <v>551.41999999999996</v>
      </c>
      <c r="AE27" s="6">
        <v>34.225000000000001</v>
      </c>
      <c r="AF27" s="29">
        <v>103.81140000000001</v>
      </c>
      <c r="AG27" s="30">
        <v>475.815</v>
      </c>
      <c r="AH27" s="31">
        <v>247.60901100000001</v>
      </c>
      <c r="AI27" s="15">
        <f t="shared" si="6"/>
        <v>4236.1884110000001</v>
      </c>
      <c r="AJ27" s="15">
        <f t="shared" si="3"/>
        <v>13569.727851</v>
      </c>
      <c r="AK27" s="35">
        <f t="shared" si="4"/>
        <v>35.652725715081104</v>
      </c>
    </row>
    <row r="28" spans="1:37" x14ac:dyDescent="0.25">
      <c r="A28" s="2" t="s">
        <v>16</v>
      </c>
      <c r="B28" s="33"/>
      <c r="C28" s="8">
        <v>0.24</v>
      </c>
      <c r="D28" s="2">
        <v>0.28999999999999998</v>
      </c>
      <c r="E28" s="25">
        <v>2</v>
      </c>
      <c r="F28" s="25">
        <v>0.8</v>
      </c>
      <c r="G28" s="22">
        <f t="shared" si="0"/>
        <v>0</v>
      </c>
      <c r="H28" s="6"/>
      <c r="I28" s="24">
        <v>0.4</v>
      </c>
      <c r="J28" s="8">
        <v>0.28999999999999998</v>
      </c>
      <c r="K28" s="24">
        <v>2</v>
      </c>
      <c r="L28" s="24">
        <v>0.8</v>
      </c>
      <c r="M28" s="22">
        <f t="shared" si="1"/>
        <v>0</v>
      </c>
      <c r="N28" s="26" t="s">
        <v>115</v>
      </c>
      <c r="O28" s="24">
        <v>0.24</v>
      </c>
      <c r="P28" s="25">
        <v>0.28999999999999998</v>
      </c>
      <c r="Q28" s="25">
        <v>2</v>
      </c>
      <c r="R28" s="25">
        <v>0.8</v>
      </c>
      <c r="S28" s="22">
        <f t="shared" si="2"/>
        <v>219.37919999999997</v>
      </c>
      <c r="T28" s="23">
        <f t="shared" si="8"/>
        <v>219.37919999999997</v>
      </c>
      <c r="U28" s="10">
        <v>3348.88</v>
      </c>
      <c r="V28" s="20">
        <v>148.97999999999999</v>
      </c>
      <c r="W28" s="20">
        <v>109.08</v>
      </c>
      <c r="X28" s="21">
        <v>11.72</v>
      </c>
      <c r="Y28" s="14">
        <f t="shared" si="5"/>
        <v>3618.66</v>
      </c>
      <c r="Z28" s="6">
        <v>1000.56</v>
      </c>
      <c r="AA28" s="6">
        <v>418.58</v>
      </c>
      <c r="AB28" s="6">
        <v>0</v>
      </c>
      <c r="AC28" s="6">
        <v>1575.058</v>
      </c>
      <c r="AD28" s="6">
        <v>0</v>
      </c>
      <c r="AE28" s="6">
        <v>62.189</v>
      </c>
      <c r="AF28" s="29">
        <v>0</v>
      </c>
      <c r="AG28" s="30">
        <v>0</v>
      </c>
      <c r="AH28" s="31">
        <v>208.23029700000001</v>
      </c>
      <c r="AI28" s="15">
        <f t="shared" si="6"/>
        <v>3264.6172969999998</v>
      </c>
      <c r="AJ28" s="15">
        <f t="shared" si="3"/>
        <v>7102.6564969999999</v>
      </c>
      <c r="AK28" s="35">
        <f t="shared" si="4"/>
        <v>49.052020162759668</v>
      </c>
    </row>
    <row r="29" spans="1:37" x14ac:dyDescent="0.25">
      <c r="A29" s="2" t="s">
        <v>17</v>
      </c>
      <c r="B29" s="33"/>
      <c r="C29" s="8">
        <v>0.24</v>
      </c>
      <c r="D29" s="8">
        <v>0.28999999999999998</v>
      </c>
      <c r="E29" s="24">
        <v>2</v>
      </c>
      <c r="F29" s="24">
        <v>0.8</v>
      </c>
      <c r="G29" s="22">
        <f t="shared" si="0"/>
        <v>0</v>
      </c>
      <c r="H29" s="6"/>
      <c r="I29" s="24">
        <v>0.4</v>
      </c>
      <c r="J29" s="8">
        <v>0.28999999999999998</v>
      </c>
      <c r="K29" s="24">
        <v>2</v>
      </c>
      <c r="L29" s="24">
        <v>0.8</v>
      </c>
      <c r="M29" s="22">
        <f t="shared" si="1"/>
        <v>0</v>
      </c>
      <c r="N29" s="26" t="s">
        <v>116</v>
      </c>
      <c r="O29" s="24">
        <v>0.24</v>
      </c>
      <c r="P29" s="24">
        <v>0.28999999999999998</v>
      </c>
      <c r="Q29" s="24">
        <v>2</v>
      </c>
      <c r="R29" s="24">
        <v>0.8</v>
      </c>
      <c r="S29" s="22">
        <f t="shared" si="2"/>
        <v>291.42911999999995</v>
      </c>
      <c r="T29" s="23">
        <f t="shared" si="8"/>
        <v>291.42911999999995</v>
      </c>
      <c r="U29" s="10">
        <v>3346.12</v>
      </c>
      <c r="V29" s="20">
        <v>244.28</v>
      </c>
      <c r="W29" s="20">
        <v>118.57</v>
      </c>
      <c r="X29" s="21">
        <v>11.66</v>
      </c>
      <c r="Y29" s="14">
        <f t="shared" si="5"/>
        <v>3720.63</v>
      </c>
      <c r="Z29" s="6">
        <v>308.3</v>
      </c>
      <c r="AA29" s="6">
        <v>377.97</v>
      </c>
      <c r="AB29" s="6">
        <v>0</v>
      </c>
      <c r="AC29" s="6">
        <v>290.834</v>
      </c>
      <c r="AD29" s="6">
        <v>383.56</v>
      </c>
      <c r="AE29" s="6">
        <v>0</v>
      </c>
      <c r="AF29" s="29">
        <v>63.835000000000001</v>
      </c>
      <c r="AG29" s="30">
        <v>0</v>
      </c>
      <c r="AH29" s="31">
        <v>122.756227</v>
      </c>
      <c r="AI29" s="15">
        <f t="shared" si="6"/>
        <v>1547.2552270000001</v>
      </c>
      <c r="AJ29" s="15">
        <f t="shared" si="3"/>
        <v>5559.3143470000005</v>
      </c>
      <c r="AK29" s="35">
        <f t="shared" si="4"/>
        <v>33.073940997637926</v>
      </c>
    </row>
    <row r="30" spans="1:37" x14ac:dyDescent="0.25">
      <c r="A30" s="2" t="s">
        <v>18</v>
      </c>
      <c r="B30" s="33">
        <v>1</v>
      </c>
      <c r="C30" s="8">
        <v>0.24</v>
      </c>
      <c r="D30" s="2">
        <v>0.28999999999999998</v>
      </c>
      <c r="E30" s="25">
        <v>2</v>
      </c>
      <c r="F30" s="25">
        <v>0.8</v>
      </c>
      <c r="G30" s="22">
        <f t="shared" si="0"/>
        <v>0.11136</v>
      </c>
      <c r="H30" s="6" t="s">
        <v>90</v>
      </c>
      <c r="I30" s="24">
        <v>0.4</v>
      </c>
      <c r="J30" s="8">
        <v>0.28999999999999998</v>
      </c>
      <c r="K30" s="24">
        <v>2</v>
      </c>
      <c r="L30" s="24">
        <v>0.8</v>
      </c>
      <c r="M30" s="22">
        <f t="shared" si="1"/>
        <v>134.56</v>
      </c>
      <c r="N30" s="26" t="s">
        <v>117</v>
      </c>
      <c r="O30" s="24">
        <v>0.24</v>
      </c>
      <c r="P30" s="25">
        <v>0.28999999999999998</v>
      </c>
      <c r="Q30" s="25">
        <v>2</v>
      </c>
      <c r="R30" s="25">
        <v>0.8</v>
      </c>
      <c r="S30" s="22">
        <f t="shared" si="2"/>
        <v>398.00063999999998</v>
      </c>
      <c r="T30" s="23">
        <f t="shared" si="8"/>
        <v>532.67200000000003</v>
      </c>
      <c r="U30" s="10">
        <v>18013.14</v>
      </c>
      <c r="V30" s="20">
        <v>220.64</v>
      </c>
      <c r="W30" s="20">
        <v>1132.3399999999999</v>
      </c>
      <c r="X30" s="21">
        <v>135.21</v>
      </c>
      <c r="Y30" s="14">
        <f t="shared" si="5"/>
        <v>19501.329999999998</v>
      </c>
      <c r="Z30" s="6">
        <v>3656.24</v>
      </c>
      <c r="AA30" s="6">
        <v>1570.16</v>
      </c>
      <c r="AB30" s="6">
        <v>0</v>
      </c>
      <c r="AC30" s="6">
        <v>3360.5025000000001</v>
      </c>
      <c r="AD30" s="6">
        <v>0</v>
      </c>
      <c r="AE30" s="6">
        <v>2001.587</v>
      </c>
      <c r="AF30" s="29">
        <v>1024.1123</v>
      </c>
      <c r="AG30" s="30">
        <v>440.23</v>
      </c>
      <c r="AH30" s="31">
        <v>908.00875499999995</v>
      </c>
      <c r="AI30" s="15">
        <f t="shared" si="6"/>
        <v>12960.840555000001</v>
      </c>
      <c r="AJ30" s="15">
        <f t="shared" si="3"/>
        <v>32994.842554999996</v>
      </c>
      <c r="AK30" s="35">
        <f t="shared" si="4"/>
        <v>40.895823438185225</v>
      </c>
    </row>
    <row r="31" spans="1:37" x14ac:dyDescent="0.25">
      <c r="A31" s="2" t="s">
        <v>19</v>
      </c>
      <c r="B31" s="33"/>
      <c r="C31" s="8">
        <v>0.24</v>
      </c>
      <c r="D31" s="8">
        <v>0.28999999999999998</v>
      </c>
      <c r="E31" s="24">
        <v>2</v>
      </c>
      <c r="F31" s="24">
        <v>0.8</v>
      </c>
      <c r="G31" s="22">
        <f t="shared" si="0"/>
        <v>0</v>
      </c>
      <c r="H31" s="6"/>
      <c r="I31" s="24">
        <v>0.4</v>
      </c>
      <c r="J31" s="8">
        <v>0.28999999999999998</v>
      </c>
      <c r="K31" s="24">
        <v>2</v>
      </c>
      <c r="L31" s="24">
        <v>0.8</v>
      </c>
      <c r="M31" s="22">
        <f t="shared" si="1"/>
        <v>0</v>
      </c>
      <c r="N31" s="26" t="s">
        <v>118</v>
      </c>
      <c r="O31" s="24">
        <v>0.24</v>
      </c>
      <c r="P31" s="24">
        <v>0.28999999999999998</v>
      </c>
      <c r="Q31" s="24">
        <v>2</v>
      </c>
      <c r="R31" s="24">
        <v>0.8</v>
      </c>
      <c r="S31" s="22">
        <f t="shared" si="2"/>
        <v>673.95072000000005</v>
      </c>
      <c r="T31" s="23">
        <f t="shared" si="8"/>
        <v>673.95072000000005</v>
      </c>
      <c r="U31" s="10">
        <v>6524.18</v>
      </c>
      <c r="V31" s="20">
        <v>284.85000000000002</v>
      </c>
      <c r="W31" s="20">
        <v>149.68</v>
      </c>
      <c r="X31" s="21">
        <v>552.38400000000001</v>
      </c>
      <c r="Y31" s="14">
        <f t="shared" si="5"/>
        <v>7511.094000000001</v>
      </c>
      <c r="Z31" s="6">
        <v>717.48</v>
      </c>
      <c r="AA31" s="6">
        <v>1051.57</v>
      </c>
      <c r="AB31" s="6">
        <v>85.78</v>
      </c>
      <c r="AC31" s="6">
        <v>273.85500000000002</v>
      </c>
      <c r="AD31" s="6">
        <v>12493.031000000001</v>
      </c>
      <c r="AE31" s="6">
        <v>0</v>
      </c>
      <c r="AF31" s="29">
        <v>100.676</v>
      </c>
      <c r="AG31" s="30">
        <v>162.4</v>
      </c>
      <c r="AH31" s="31">
        <v>139.04117199999999</v>
      </c>
      <c r="AI31" s="15">
        <f>Z31+AA31+AB31+AC31+AD31+AE31+AF31+AG31+AH31</f>
        <v>15023.833171999999</v>
      </c>
      <c r="AJ31" s="15">
        <f t="shared" si="3"/>
        <v>23208.877892</v>
      </c>
      <c r="AK31" s="35">
        <f t="shared" si="4"/>
        <v>67.63697911225151</v>
      </c>
    </row>
    <row r="32" spans="1:37" x14ac:dyDescent="0.25">
      <c r="A32" s="2" t="s">
        <v>20</v>
      </c>
      <c r="B32" s="33"/>
      <c r="C32" s="8">
        <v>0.24</v>
      </c>
      <c r="D32" s="2">
        <v>0.28999999999999998</v>
      </c>
      <c r="E32" s="25">
        <v>2</v>
      </c>
      <c r="F32" s="25">
        <v>0.8</v>
      </c>
      <c r="G32" s="22">
        <f t="shared" si="0"/>
        <v>0</v>
      </c>
      <c r="H32" s="6"/>
      <c r="I32" s="24">
        <v>0.4</v>
      </c>
      <c r="J32" s="8">
        <v>0.28999999999999998</v>
      </c>
      <c r="K32" s="24">
        <v>2</v>
      </c>
      <c r="L32" s="24">
        <v>0.8</v>
      </c>
      <c r="M32" s="22">
        <f t="shared" si="1"/>
        <v>0</v>
      </c>
      <c r="N32" s="26" t="s">
        <v>119</v>
      </c>
      <c r="O32" s="24">
        <v>0.24</v>
      </c>
      <c r="P32" s="25">
        <v>0.28999999999999998</v>
      </c>
      <c r="Q32" s="25">
        <v>2</v>
      </c>
      <c r="R32" s="25">
        <v>0.8</v>
      </c>
      <c r="S32" s="22">
        <f t="shared" si="2"/>
        <v>339.87072000000001</v>
      </c>
      <c r="T32" s="23">
        <f t="shared" si="8"/>
        <v>339.87072000000001</v>
      </c>
      <c r="U32" s="10">
        <v>3430</v>
      </c>
      <c r="V32" s="20">
        <v>0</v>
      </c>
      <c r="W32" s="20">
        <v>0</v>
      </c>
      <c r="X32" s="21">
        <v>141.72</v>
      </c>
      <c r="Y32" s="14">
        <f t="shared" si="5"/>
        <v>3571.72</v>
      </c>
      <c r="Z32" s="6">
        <v>680.83</v>
      </c>
      <c r="AA32" s="6">
        <v>557.4</v>
      </c>
      <c r="AB32" s="6">
        <v>0</v>
      </c>
      <c r="AC32" s="6">
        <v>1207.2175</v>
      </c>
      <c r="AD32" s="6">
        <v>116.98</v>
      </c>
      <c r="AE32" s="6">
        <v>81.186000000000007</v>
      </c>
      <c r="AF32" s="29">
        <v>73.828999999999994</v>
      </c>
      <c r="AG32" s="30">
        <v>0</v>
      </c>
      <c r="AH32" s="31">
        <v>159.62618699999999</v>
      </c>
      <c r="AI32" s="15">
        <f t="shared" si="6"/>
        <v>2877.0686870000004</v>
      </c>
      <c r="AJ32" s="15">
        <f t="shared" si="3"/>
        <v>6788.6594070000001</v>
      </c>
      <c r="AK32" s="35">
        <f t="shared" si="4"/>
        <v>47.386961314967621</v>
      </c>
    </row>
    <row r="33" spans="1:37" x14ac:dyDescent="0.25">
      <c r="A33" s="2" t="s">
        <v>21</v>
      </c>
      <c r="B33" s="33">
        <v>0</v>
      </c>
      <c r="C33" s="8">
        <v>0.24</v>
      </c>
      <c r="D33" s="8">
        <v>0.28999999999999998</v>
      </c>
      <c r="E33" s="24">
        <v>2</v>
      </c>
      <c r="F33" s="24">
        <v>0.8</v>
      </c>
      <c r="G33" s="22">
        <f t="shared" si="0"/>
        <v>0</v>
      </c>
      <c r="H33" s="6"/>
      <c r="I33" s="24">
        <v>0.4</v>
      </c>
      <c r="J33" s="8">
        <v>0.28999999999999998</v>
      </c>
      <c r="K33" s="24">
        <v>2</v>
      </c>
      <c r="L33" s="24">
        <v>0.8</v>
      </c>
      <c r="M33" s="22">
        <f t="shared" si="1"/>
        <v>0</v>
      </c>
      <c r="N33" s="26" t="s">
        <v>120</v>
      </c>
      <c r="O33" s="24">
        <v>0.24</v>
      </c>
      <c r="P33" s="24">
        <v>0.28999999999999998</v>
      </c>
      <c r="Q33" s="24">
        <v>2</v>
      </c>
      <c r="R33" s="24">
        <v>0.8</v>
      </c>
      <c r="S33" s="22">
        <f t="shared" si="2"/>
        <v>265.59359999999998</v>
      </c>
      <c r="T33" s="23">
        <f t="shared" si="8"/>
        <v>265.59359999999998</v>
      </c>
      <c r="U33" s="10">
        <v>4695.6400000000003</v>
      </c>
      <c r="V33" s="20">
        <v>0</v>
      </c>
      <c r="W33" s="20">
        <v>0</v>
      </c>
      <c r="X33" s="21">
        <v>105.07</v>
      </c>
      <c r="Y33" s="14">
        <f t="shared" si="5"/>
        <v>4800.71</v>
      </c>
      <c r="Z33" s="6">
        <v>801.82</v>
      </c>
      <c r="AA33" s="6">
        <v>921.97</v>
      </c>
      <c r="AB33" s="6">
        <v>0</v>
      </c>
      <c r="AC33" s="6">
        <v>1381.9673</v>
      </c>
      <c r="AD33" s="6">
        <v>298.13</v>
      </c>
      <c r="AE33" s="6">
        <v>82.796999999999997</v>
      </c>
      <c r="AF33" s="29">
        <v>155.7013</v>
      </c>
      <c r="AG33" s="30">
        <v>147.797</v>
      </c>
      <c r="AH33" s="31">
        <v>224.035054</v>
      </c>
      <c r="AI33" s="15">
        <f t="shared" si="6"/>
        <v>4014.2176540000005</v>
      </c>
      <c r="AJ33" s="15">
        <f t="shared" si="3"/>
        <v>9080.5212540000011</v>
      </c>
      <c r="AK33" s="35">
        <f t="shared" si="4"/>
        <v>47.131779490243787</v>
      </c>
    </row>
    <row r="34" spans="1:37" x14ac:dyDescent="0.25">
      <c r="A34" s="2" t="s">
        <v>22</v>
      </c>
      <c r="B34" s="33"/>
      <c r="C34" s="8">
        <v>0.24</v>
      </c>
      <c r="D34" s="2">
        <v>0.28999999999999998</v>
      </c>
      <c r="E34" s="25">
        <v>2</v>
      </c>
      <c r="F34" s="25">
        <v>0.8</v>
      </c>
      <c r="G34" s="22">
        <f t="shared" si="0"/>
        <v>0</v>
      </c>
      <c r="H34" s="6" t="s">
        <v>91</v>
      </c>
      <c r="I34" s="24">
        <v>0.4</v>
      </c>
      <c r="J34" s="8">
        <v>0.28999999999999998</v>
      </c>
      <c r="K34" s="24">
        <v>2</v>
      </c>
      <c r="L34" s="24">
        <v>0.8</v>
      </c>
      <c r="M34" s="22">
        <f t="shared" si="1"/>
        <v>321.27360000000004</v>
      </c>
      <c r="N34" s="26" t="s">
        <v>121</v>
      </c>
      <c r="O34" s="24">
        <v>0.24</v>
      </c>
      <c r="P34" s="25">
        <v>0.28999999999999998</v>
      </c>
      <c r="Q34" s="25">
        <v>2</v>
      </c>
      <c r="R34" s="25">
        <v>0.8</v>
      </c>
      <c r="S34" s="22">
        <f t="shared" si="2"/>
        <v>327.95519999999999</v>
      </c>
      <c r="T34" s="23">
        <f t="shared" si="8"/>
        <v>649.22880000000009</v>
      </c>
      <c r="U34" s="10">
        <v>3674.6</v>
      </c>
      <c r="V34" s="20">
        <v>0</v>
      </c>
      <c r="W34" s="20">
        <v>0</v>
      </c>
      <c r="X34" s="21">
        <v>11</v>
      </c>
      <c r="Y34" s="14">
        <f t="shared" si="5"/>
        <v>3685.6</v>
      </c>
      <c r="Z34" s="6">
        <v>376.59</v>
      </c>
      <c r="AA34" s="6">
        <v>530.63499999999999</v>
      </c>
      <c r="AB34" s="6">
        <v>98.44</v>
      </c>
      <c r="AC34" s="6">
        <v>886.46799999999996</v>
      </c>
      <c r="AD34" s="6">
        <v>0</v>
      </c>
      <c r="AE34" s="6">
        <v>194.25</v>
      </c>
      <c r="AF34" s="29">
        <v>75.058000000000007</v>
      </c>
      <c r="AG34" s="30">
        <v>39.56</v>
      </c>
      <c r="AH34" s="31">
        <v>154.07170199999999</v>
      </c>
      <c r="AI34" s="15">
        <f t="shared" si="6"/>
        <v>2355.0727019999999</v>
      </c>
      <c r="AJ34" s="15">
        <f t="shared" si="3"/>
        <v>6689.9015019999997</v>
      </c>
      <c r="AK34" s="35">
        <f t="shared" si="4"/>
        <v>44.908008004330711</v>
      </c>
    </row>
    <row r="35" spans="1:37" x14ac:dyDescent="0.25">
      <c r="A35" s="2" t="s">
        <v>23</v>
      </c>
      <c r="B35" s="33"/>
      <c r="C35" s="8">
        <v>0.24</v>
      </c>
      <c r="D35" s="8">
        <v>0.28999999999999998</v>
      </c>
      <c r="E35" s="24">
        <v>2</v>
      </c>
      <c r="F35" s="24">
        <v>0.8</v>
      </c>
      <c r="G35" s="22">
        <f t="shared" si="0"/>
        <v>0</v>
      </c>
      <c r="H35" s="6" t="s">
        <v>92</v>
      </c>
      <c r="I35" s="24">
        <v>0.4</v>
      </c>
      <c r="J35" s="8">
        <v>0.28999999999999998</v>
      </c>
      <c r="K35" s="24">
        <v>2</v>
      </c>
      <c r="L35" s="24">
        <v>0.8</v>
      </c>
      <c r="M35" s="22">
        <f t="shared" si="1"/>
        <v>676.51200000000006</v>
      </c>
      <c r="N35" s="26" t="s">
        <v>122</v>
      </c>
      <c r="O35" s="24">
        <v>0.24</v>
      </c>
      <c r="P35" s="24">
        <v>0.28999999999999998</v>
      </c>
      <c r="Q35" s="24">
        <v>2</v>
      </c>
      <c r="R35" s="24">
        <v>0.8</v>
      </c>
      <c r="S35" s="22">
        <f t="shared" si="2"/>
        <v>332.52096</v>
      </c>
      <c r="T35" s="23">
        <f t="shared" si="8"/>
        <v>1009.03296</v>
      </c>
      <c r="U35" s="10">
        <v>3459.24</v>
      </c>
      <c r="V35" s="20">
        <v>0</v>
      </c>
      <c r="W35" s="20">
        <v>0</v>
      </c>
      <c r="X35" s="21">
        <v>19.14</v>
      </c>
      <c r="Y35" s="14">
        <f t="shared" si="5"/>
        <v>3478.3799999999997</v>
      </c>
      <c r="Z35" s="6">
        <v>316.39</v>
      </c>
      <c r="AA35" s="6">
        <v>1795.82</v>
      </c>
      <c r="AB35" s="6">
        <v>374.84</v>
      </c>
      <c r="AC35" s="6">
        <v>367.779</v>
      </c>
      <c r="AD35" s="6">
        <v>633.94000000000005</v>
      </c>
      <c r="AE35" s="6">
        <v>174.36</v>
      </c>
      <c r="AF35" s="29">
        <v>29.960999999999999</v>
      </c>
      <c r="AG35" s="30">
        <v>17.3</v>
      </c>
      <c r="AH35" s="31">
        <v>173.994653</v>
      </c>
      <c r="AI35" s="15">
        <f t="shared" si="6"/>
        <v>3884.3846530000005</v>
      </c>
      <c r="AJ35" s="15">
        <f t="shared" si="3"/>
        <v>8371.7976130000006</v>
      </c>
      <c r="AK35" s="35">
        <f t="shared" si="4"/>
        <v>58.45121727980311</v>
      </c>
    </row>
    <row r="36" spans="1:37" x14ac:dyDescent="0.25">
      <c r="A36" s="2" t="s">
        <v>24</v>
      </c>
      <c r="B36" s="33"/>
      <c r="C36" s="8">
        <v>0.24</v>
      </c>
      <c r="D36" s="2">
        <v>0.28999999999999998</v>
      </c>
      <c r="E36" s="25">
        <v>2</v>
      </c>
      <c r="F36" s="25">
        <v>0.8</v>
      </c>
      <c r="G36" s="22">
        <f t="shared" si="0"/>
        <v>0</v>
      </c>
      <c r="H36" s="6" t="s">
        <v>93</v>
      </c>
      <c r="I36" s="24">
        <v>0.4</v>
      </c>
      <c r="J36" s="8">
        <v>0.28999999999999998</v>
      </c>
      <c r="K36" s="24">
        <v>2</v>
      </c>
      <c r="L36" s="24">
        <v>0.8</v>
      </c>
      <c r="M36" s="22">
        <f t="shared" si="1"/>
        <v>1169.28</v>
      </c>
      <c r="N36" s="26" t="s">
        <v>123</v>
      </c>
      <c r="O36" s="24">
        <v>0.24</v>
      </c>
      <c r="P36" s="25">
        <v>0.28999999999999998</v>
      </c>
      <c r="Q36" s="25">
        <v>2</v>
      </c>
      <c r="R36" s="25">
        <v>0.8</v>
      </c>
      <c r="S36" s="22">
        <f t="shared" si="2"/>
        <v>443.21280000000002</v>
      </c>
      <c r="T36" s="23">
        <f t="shared" si="8"/>
        <v>1612.4928</v>
      </c>
      <c r="U36" s="10">
        <v>4760.68</v>
      </c>
      <c r="V36" s="20">
        <v>0</v>
      </c>
      <c r="W36" s="20">
        <v>0</v>
      </c>
      <c r="X36" s="21">
        <v>8.9</v>
      </c>
      <c r="Y36" s="14">
        <f t="shared" si="5"/>
        <v>4769.58</v>
      </c>
      <c r="Z36" s="6">
        <v>1121.97</v>
      </c>
      <c r="AA36" s="6">
        <v>977.82</v>
      </c>
      <c r="AB36" s="6">
        <v>365.34</v>
      </c>
      <c r="AC36" s="6">
        <v>594.35699999999997</v>
      </c>
      <c r="AD36" s="6">
        <v>0</v>
      </c>
      <c r="AE36" s="6">
        <v>315.56</v>
      </c>
      <c r="AF36" s="29">
        <v>43.902000000000001</v>
      </c>
      <c r="AG36" s="30">
        <v>43.73</v>
      </c>
      <c r="AH36" s="31">
        <v>171.93279799999999</v>
      </c>
      <c r="AI36" s="15">
        <f t="shared" si="6"/>
        <v>3634.6117979999999</v>
      </c>
      <c r="AJ36" s="15">
        <f t="shared" si="3"/>
        <v>10016.684598</v>
      </c>
      <c r="AK36" s="35">
        <f t="shared" si="4"/>
        <v>52.383645972517421</v>
      </c>
    </row>
    <row r="37" spans="1:37" x14ac:dyDescent="0.25">
      <c r="A37" s="2" t="s">
        <v>25</v>
      </c>
      <c r="B37" s="33"/>
      <c r="C37" s="8">
        <v>0.24</v>
      </c>
      <c r="D37" s="8">
        <v>0.28999999999999998</v>
      </c>
      <c r="E37" s="24">
        <v>2</v>
      </c>
      <c r="F37" s="24">
        <v>0.8</v>
      </c>
      <c r="G37" s="22">
        <f t="shared" si="0"/>
        <v>0</v>
      </c>
      <c r="H37" s="6" t="s">
        <v>94</v>
      </c>
      <c r="I37" s="24">
        <v>0.4</v>
      </c>
      <c r="J37" s="8">
        <v>0.28999999999999998</v>
      </c>
      <c r="K37" s="24">
        <v>2</v>
      </c>
      <c r="L37" s="24">
        <v>0.8</v>
      </c>
      <c r="M37" s="22">
        <f t="shared" si="1"/>
        <v>1198.9759999999999</v>
      </c>
      <c r="N37" s="26" t="s">
        <v>124</v>
      </c>
      <c r="O37" s="24">
        <v>0.24</v>
      </c>
      <c r="P37" s="24">
        <v>0.28999999999999998</v>
      </c>
      <c r="Q37" s="24">
        <v>2</v>
      </c>
      <c r="R37" s="24">
        <v>0.8</v>
      </c>
      <c r="S37" s="22">
        <f t="shared" si="2"/>
        <v>111.36</v>
      </c>
      <c r="T37" s="23">
        <f t="shared" si="8"/>
        <v>1310.3359999999998</v>
      </c>
      <c r="U37" s="10">
        <v>3297.44</v>
      </c>
      <c r="V37" s="20">
        <v>0</v>
      </c>
      <c r="W37" s="20">
        <v>0</v>
      </c>
      <c r="X37" s="21">
        <v>12.82</v>
      </c>
      <c r="Y37" s="14">
        <f t="shared" si="5"/>
        <v>3310.26</v>
      </c>
      <c r="Z37" s="6">
        <v>172.91800000000001</v>
      </c>
      <c r="AA37" s="6">
        <v>1131.81</v>
      </c>
      <c r="AB37" s="6">
        <v>251.86</v>
      </c>
      <c r="AC37" s="6">
        <v>362.767</v>
      </c>
      <c r="AD37" s="6">
        <v>136.63800000000001</v>
      </c>
      <c r="AE37" s="6">
        <v>98.67</v>
      </c>
      <c r="AF37" s="29">
        <v>46.835000000000001</v>
      </c>
      <c r="AG37" s="30">
        <v>30.24</v>
      </c>
      <c r="AH37" s="31">
        <v>132.243066</v>
      </c>
      <c r="AI37" s="15">
        <f t="shared" si="6"/>
        <v>2363.9810660000003</v>
      </c>
      <c r="AJ37" s="15">
        <f t="shared" si="3"/>
        <v>6984.5770659999998</v>
      </c>
      <c r="AK37" s="35">
        <f t="shared" si="4"/>
        <v>52.606149682077266</v>
      </c>
    </row>
    <row r="38" spans="1:37" x14ac:dyDescent="0.25">
      <c r="A38" s="2" t="s">
        <v>26</v>
      </c>
      <c r="B38" s="33"/>
      <c r="C38" s="8">
        <v>0.24</v>
      </c>
      <c r="D38" s="2">
        <v>0.28999999999999998</v>
      </c>
      <c r="E38" s="25">
        <v>2</v>
      </c>
      <c r="F38" s="25">
        <v>0.8</v>
      </c>
      <c r="G38" s="22">
        <f t="shared" si="0"/>
        <v>0</v>
      </c>
      <c r="H38" s="6" t="s">
        <v>95</v>
      </c>
      <c r="I38" s="24">
        <v>0.4</v>
      </c>
      <c r="J38" s="8">
        <v>0.28999999999999998</v>
      </c>
      <c r="K38" s="24">
        <v>2</v>
      </c>
      <c r="L38" s="24">
        <v>0.8</v>
      </c>
      <c r="M38" s="22">
        <f t="shared" si="1"/>
        <v>1600.2431999999999</v>
      </c>
      <c r="N38" s="26" t="s">
        <v>99</v>
      </c>
      <c r="O38" s="24">
        <v>0.24</v>
      </c>
      <c r="P38" s="25">
        <v>0.28999999999999998</v>
      </c>
      <c r="Q38" s="25">
        <v>2</v>
      </c>
      <c r="R38" s="25">
        <v>0.8</v>
      </c>
      <c r="S38" s="22">
        <f t="shared" si="2"/>
        <v>269.49119999999999</v>
      </c>
      <c r="T38" s="23">
        <f t="shared" si="8"/>
        <v>1869.7343999999998</v>
      </c>
      <c r="U38" s="10">
        <v>7263.52</v>
      </c>
      <c r="V38" s="20">
        <v>0</v>
      </c>
      <c r="W38" s="20">
        <v>0</v>
      </c>
      <c r="X38" s="21">
        <v>14.69</v>
      </c>
      <c r="Y38" s="14">
        <f t="shared" si="5"/>
        <v>7278.21</v>
      </c>
      <c r="Z38" s="6">
        <v>1937.28</v>
      </c>
      <c r="AA38" s="6">
        <v>929.89</v>
      </c>
      <c r="AB38" s="6">
        <v>556.96</v>
      </c>
      <c r="AC38" s="6">
        <v>646.36</v>
      </c>
      <c r="AD38" s="6">
        <v>561.07799999999997</v>
      </c>
      <c r="AE38" s="6">
        <v>373.74</v>
      </c>
      <c r="AF38" s="29">
        <v>84.593999999999994</v>
      </c>
      <c r="AG38" s="30">
        <v>2.4500000000000002</v>
      </c>
      <c r="AH38" s="31">
        <v>264.04522100000003</v>
      </c>
      <c r="AI38" s="15">
        <f t="shared" si="6"/>
        <v>5356.3972210000002</v>
      </c>
      <c r="AJ38" s="15">
        <f t="shared" si="3"/>
        <v>14504.341621</v>
      </c>
      <c r="AK38" s="35">
        <f t="shared" si="4"/>
        <v>49.820473137075737</v>
      </c>
    </row>
    <row r="39" spans="1:37" x14ac:dyDescent="0.25">
      <c r="A39" s="2" t="s">
        <v>27</v>
      </c>
      <c r="B39" s="33"/>
      <c r="C39" s="8">
        <v>0.24</v>
      </c>
      <c r="D39" s="8">
        <v>0.28999999999999998</v>
      </c>
      <c r="E39" s="24">
        <v>2</v>
      </c>
      <c r="F39" s="24">
        <v>0.8</v>
      </c>
      <c r="G39" s="22">
        <f t="shared" ref="G39:G62" si="9">B39*C39*D39*E39*F39</f>
        <v>0</v>
      </c>
      <c r="H39" s="6" t="s">
        <v>96</v>
      </c>
      <c r="I39" s="24">
        <v>0.4</v>
      </c>
      <c r="J39" s="8">
        <v>0.28999999999999998</v>
      </c>
      <c r="K39" s="24">
        <v>2</v>
      </c>
      <c r="L39" s="24">
        <v>0.8</v>
      </c>
      <c r="M39" s="22">
        <f t="shared" ref="M39:M62" si="10">H39*I39*J39*K39*L39</f>
        <v>1252.8000000000002</v>
      </c>
      <c r="N39" s="26" t="s">
        <v>125</v>
      </c>
      <c r="O39" s="24">
        <v>0.24</v>
      </c>
      <c r="P39" s="24">
        <v>0.28999999999999998</v>
      </c>
      <c r="Q39" s="24">
        <v>2</v>
      </c>
      <c r="R39" s="24">
        <v>0.8</v>
      </c>
      <c r="S39" s="22">
        <f t="shared" ref="S39:S62" si="11">N39*O39*P39*Q39*R39</f>
        <v>484.416</v>
      </c>
      <c r="T39" s="23">
        <f t="shared" si="8"/>
        <v>1737.2160000000001</v>
      </c>
      <c r="U39" s="10">
        <v>20235.86</v>
      </c>
      <c r="V39" s="20">
        <v>0</v>
      </c>
      <c r="W39" s="20">
        <v>0</v>
      </c>
      <c r="X39" s="21">
        <v>3779.86</v>
      </c>
      <c r="Y39" s="14">
        <f>U39+V39+W39+X39</f>
        <v>24015.72</v>
      </c>
      <c r="Z39" s="6">
        <v>6767.06</v>
      </c>
      <c r="AA39" s="6">
        <v>6457.66</v>
      </c>
      <c r="AB39" s="6">
        <v>1310.32</v>
      </c>
      <c r="AC39" s="6">
        <v>2991.7260000000001</v>
      </c>
      <c r="AD39" s="6">
        <v>1968.35</v>
      </c>
      <c r="AE39" s="6">
        <v>682.49300000000005</v>
      </c>
      <c r="AF39" s="29">
        <v>3080.6282500000002</v>
      </c>
      <c r="AG39" s="30">
        <v>2344.54</v>
      </c>
      <c r="AH39" s="31">
        <v>1012.428662</v>
      </c>
      <c r="AI39" s="15">
        <f t="shared" si="6"/>
        <v>26615.205911999998</v>
      </c>
      <c r="AJ39" s="15">
        <f t="shared" ref="AJ39:AJ62" si="12">AI39+Y39+T39</f>
        <v>52368.141911999999</v>
      </c>
      <c r="AK39" s="35">
        <f t="shared" ref="AK39:AK62" si="13">(AI39+T39)*100/AJ39</f>
        <v>54.140591735417537</v>
      </c>
    </row>
    <row r="40" spans="1:37" x14ac:dyDescent="0.25">
      <c r="A40" s="2" t="s">
        <v>28</v>
      </c>
      <c r="B40" s="33"/>
      <c r="C40" s="8">
        <v>0.24</v>
      </c>
      <c r="D40" s="2">
        <v>0.28999999999999998</v>
      </c>
      <c r="E40" s="25">
        <v>2</v>
      </c>
      <c r="F40" s="25">
        <v>0.8</v>
      </c>
      <c r="G40" s="22">
        <f t="shared" si="9"/>
        <v>0</v>
      </c>
      <c r="H40" s="6" t="s">
        <v>97</v>
      </c>
      <c r="I40" s="24">
        <v>0.4</v>
      </c>
      <c r="J40" s="8">
        <v>0.28999999999999998</v>
      </c>
      <c r="K40" s="24">
        <v>2</v>
      </c>
      <c r="L40" s="24">
        <v>0.8</v>
      </c>
      <c r="M40" s="22">
        <f t="shared" si="10"/>
        <v>1413.1584000000003</v>
      </c>
      <c r="N40" s="26" t="s">
        <v>126</v>
      </c>
      <c r="O40" s="24">
        <v>0.24</v>
      </c>
      <c r="P40" s="25">
        <v>0.28999999999999998</v>
      </c>
      <c r="Q40" s="25">
        <v>2</v>
      </c>
      <c r="R40" s="25">
        <v>0.8</v>
      </c>
      <c r="S40" s="22">
        <f t="shared" si="11"/>
        <v>566.37695999999994</v>
      </c>
      <c r="T40" s="23">
        <f t="shared" si="8"/>
        <v>1979.5353600000003</v>
      </c>
      <c r="U40" s="10">
        <v>9291.2800000000007</v>
      </c>
      <c r="V40" s="20">
        <v>0</v>
      </c>
      <c r="W40" s="20">
        <v>0</v>
      </c>
      <c r="X40" s="21">
        <v>2825.37</v>
      </c>
      <c r="Y40" s="14">
        <f t="shared" si="5"/>
        <v>12116.650000000001</v>
      </c>
      <c r="Z40" s="6">
        <v>412.09</v>
      </c>
      <c r="AA40" s="6">
        <v>4393.92</v>
      </c>
      <c r="AB40" s="6">
        <v>740.78</v>
      </c>
      <c r="AC40" s="6">
        <v>866.46299999999997</v>
      </c>
      <c r="AD40" s="6">
        <v>821.94</v>
      </c>
      <c r="AE40" s="6">
        <v>319.37</v>
      </c>
      <c r="AF40" s="29">
        <v>171.726</v>
      </c>
      <c r="AG40" s="30">
        <v>249.96</v>
      </c>
      <c r="AH40" s="31">
        <v>262.89032800000001</v>
      </c>
      <c r="AI40" s="15">
        <f t="shared" si="6"/>
        <v>8239.1393279999993</v>
      </c>
      <c r="AJ40" s="15">
        <f t="shared" si="12"/>
        <v>22335.324688000001</v>
      </c>
      <c r="AK40" s="35">
        <f t="shared" si="13"/>
        <v>45.751180386870047</v>
      </c>
    </row>
    <row r="41" spans="1:37" x14ac:dyDescent="0.25">
      <c r="A41" s="2" t="s">
        <v>29</v>
      </c>
      <c r="B41" s="40" t="s">
        <v>148</v>
      </c>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row>
    <row r="42" spans="1:37" x14ac:dyDescent="0.25">
      <c r="A42" s="2" t="s">
        <v>30</v>
      </c>
      <c r="B42" s="40" t="s">
        <v>148</v>
      </c>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row>
    <row r="43" spans="1:37" x14ac:dyDescent="0.25">
      <c r="A43" s="2" t="s">
        <v>31</v>
      </c>
      <c r="B43" s="40" t="s">
        <v>148</v>
      </c>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row>
    <row r="44" spans="1:37" x14ac:dyDescent="0.25">
      <c r="A44" s="2" t="s">
        <v>32</v>
      </c>
      <c r="B44" s="40" t="s">
        <v>148</v>
      </c>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row>
    <row r="45" spans="1:37" x14ac:dyDescent="0.25">
      <c r="A45" s="2" t="s">
        <v>33</v>
      </c>
      <c r="B45" s="33"/>
      <c r="C45" s="8">
        <v>0.24</v>
      </c>
      <c r="D45" s="8">
        <v>0.28999999999999998</v>
      </c>
      <c r="E45" s="24">
        <v>2</v>
      </c>
      <c r="F45" s="24">
        <v>0.8</v>
      </c>
      <c r="G45" s="22">
        <f t="shared" si="9"/>
        <v>0</v>
      </c>
      <c r="H45" s="6"/>
      <c r="I45" s="24">
        <v>0.4</v>
      </c>
      <c r="J45" s="8">
        <v>0.28999999999999998</v>
      </c>
      <c r="K45" s="24">
        <v>2</v>
      </c>
      <c r="L45" s="24">
        <v>0.8</v>
      </c>
      <c r="M45" s="22">
        <f t="shared" si="10"/>
        <v>0</v>
      </c>
      <c r="N45" s="26" t="s">
        <v>127</v>
      </c>
      <c r="O45" s="24">
        <v>0.24</v>
      </c>
      <c r="P45" s="24">
        <v>0.28999999999999998</v>
      </c>
      <c r="Q45" s="24">
        <v>2</v>
      </c>
      <c r="R45" s="24">
        <v>0.8</v>
      </c>
      <c r="S45" s="22">
        <f t="shared" si="11"/>
        <v>754.90944000000002</v>
      </c>
      <c r="T45" s="23">
        <f t="shared" si="8"/>
        <v>754.90944000000002</v>
      </c>
      <c r="U45" s="10">
        <v>10065</v>
      </c>
      <c r="V45" s="20">
        <v>48.88</v>
      </c>
      <c r="W45" s="20">
        <v>0</v>
      </c>
      <c r="X45" s="21">
        <v>112.45</v>
      </c>
      <c r="Y45" s="14">
        <f t="shared" si="5"/>
        <v>10226.33</v>
      </c>
      <c r="Z45" s="6">
        <v>1409.95</v>
      </c>
      <c r="AA45" s="6">
        <v>2204.84</v>
      </c>
      <c r="AB45" s="6">
        <v>0</v>
      </c>
      <c r="AC45" s="6">
        <v>3099.3371000000002</v>
      </c>
      <c r="AD45" s="6">
        <v>704.48</v>
      </c>
      <c r="AE45" s="6">
        <v>108.71</v>
      </c>
      <c r="AF45" s="29">
        <v>249.25649999999999</v>
      </c>
      <c r="AG45" s="30">
        <v>336.64</v>
      </c>
      <c r="AH45" s="31">
        <v>423.017403</v>
      </c>
      <c r="AI45" s="15">
        <f t="shared" si="6"/>
        <v>8536.2310030000008</v>
      </c>
      <c r="AJ45" s="15">
        <f t="shared" si="12"/>
        <v>19517.470443000002</v>
      </c>
      <c r="AK45" s="35">
        <f t="shared" si="13"/>
        <v>47.604224482544538</v>
      </c>
    </row>
    <row r="46" spans="1:37" x14ac:dyDescent="0.25">
      <c r="A46" s="2" t="s">
        <v>34</v>
      </c>
      <c r="B46" s="33"/>
      <c r="C46" s="8">
        <v>0.24</v>
      </c>
      <c r="D46" s="2">
        <v>0.28999999999999998</v>
      </c>
      <c r="E46" s="25">
        <v>2</v>
      </c>
      <c r="F46" s="25">
        <v>0.8</v>
      </c>
      <c r="G46" s="22">
        <f t="shared" si="9"/>
        <v>0</v>
      </c>
      <c r="H46" s="6"/>
      <c r="I46" s="24">
        <v>0.4</v>
      </c>
      <c r="J46" s="8">
        <v>0.28999999999999998</v>
      </c>
      <c r="K46" s="24">
        <v>2</v>
      </c>
      <c r="L46" s="24">
        <v>0.8</v>
      </c>
      <c r="M46" s="22">
        <f t="shared" si="10"/>
        <v>0</v>
      </c>
      <c r="N46" s="26"/>
      <c r="O46" s="24">
        <v>0.24</v>
      </c>
      <c r="P46" s="25">
        <v>0.28999999999999998</v>
      </c>
      <c r="Q46" s="25">
        <v>2</v>
      </c>
      <c r="R46" s="25">
        <v>0.8</v>
      </c>
      <c r="S46" s="22">
        <f t="shared" si="11"/>
        <v>0</v>
      </c>
      <c r="T46" s="23">
        <f t="shared" si="8"/>
        <v>0</v>
      </c>
      <c r="U46" s="10">
        <v>6547</v>
      </c>
      <c r="V46" s="20">
        <v>0</v>
      </c>
      <c r="W46" s="20">
        <v>0</v>
      </c>
      <c r="X46" s="21">
        <v>138.96</v>
      </c>
      <c r="Y46" s="14">
        <f>U46+V46+W46+X46</f>
        <v>6685.96</v>
      </c>
      <c r="Z46" s="6">
        <v>1087.3800000000001</v>
      </c>
      <c r="AA46" s="6">
        <v>2951.6484999999998</v>
      </c>
      <c r="AB46" s="6">
        <v>0</v>
      </c>
      <c r="AC46" s="6">
        <v>1292.902</v>
      </c>
      <c r="AD46" s="6">
        <v>777.39</v>
      </c>
      <c r="AE46" s="6">
        <v>390.85</v>
      </c>
      <c r="AF46" s="29">
        <v>78.102999999999994</v>
      </c>
      <c r="AG46" s="30">
        <v>0</v>
      </c>
      <c r="AH46" s="31">
        <v>246.65506099999999</v>
      </c>
      <c r="AI46" s="15">
        <f t="shared" si="6"/>
        <v>6824.9285610000015</v>
      </c>
      <c r="AJ46" s="15">
        <f t="shared" si="12"/>
        <v>13510.888561000002</v>
      </c>
      <c r="AK46" s="35">
        <f t="shared" si="13"/>
        <v>50.514283573476966</v>
      </c>
    </row>
    <row r="47" spans="1:37" x14ac:dyDescent="0.25">
      <c r="A47" s="2" t="s">
        <v>35</v>
      </c>
      <c r="B47" s="33"/>
      <c r="C47" s="8">
        <v>0.24</v>
      </c>
      <c r="D47" s="8">
        <v>0.28999999999999998</v>
      </c>
      <c r="E47" s="24">
        <v>2</v>
      </c>
      <c r="F47" s="24">
        <v>0.8</v>
      </c>
      <c r="G47" s="22">
        <f t="shared" si="9"/>
        <v>0</v>
      </c>
      <c r="H47" s="6"/>
      <c r="I47" s="24">
        <v>0.4</v>
      </c>
      <c r="J47" s="8">
        <v>0.28999999999999998</v>
      </c>
      <c r="K47" s="24">
        <v>2</v>
      </c>
      <c r="L47" s="24">
        <v>0.8</v>
      </c>
      <c r="M47" s="22">
        <f t="shared" si="10"/>
        <v>0</v>
      </c>
      <c r="N47" s="26"/>
      <c r="O47" s="24">
        <v>0.24</v>
      </c>
      <c r="P47" s="24">
        <v>0.28999999999999998</v>
      </c>
      <c r="Q47" s="24">
        <v>2</v>
      </c>
      <c r="R47" s="24">
        <v>0.8</v>
      </c>
      <c r="S47" s="22">
        <f t="shared" si="11"/>
        <v>0</v>
      </c>
      <c r="T47" s="23">
        <f t="shared" si="8"/>
        <v>0</v>
      </c>
      <c r="U47" s="10">
        <v>1232.3599999999999</v>
      </c>
      <c r="V47" s="20">
        <v>0</v>
      </c>
      <c r="W47" s="20">
        <v>0</v>
      </c>
      <c r="X47" s="21">
        <v>34</v>
      </c>
      <c r="Y47" s="14">
        <f t="shared" si="5"/>
        <v>1266.3599999999999</v>
      </c>
      <c r="Z47" s="6">
        <v>261.18</v>
      </c>
      <c r="AA47" s="6">
        <v>378.78</v>
      </c>
      <c r="AB47" s="6">
        <v>0</v>
      </c>
      <c r="AC47" s="6">
        <v>788.38300000000004</v>
      </c>
      <c r="AD47" s="6">
        <v>248.43</v>
      </c>
      <c r="AE47" s="6">
        <v>0</v>
      </c>
      <c r="AF47" s="29">
        <v>25.1874</v>
      </c>
      <c r="AG47" s="30">
        <v>0</v>
      </c>
      <c r="AH47" s="31">
        <v>66.912453999999997</v>
      </c>
      <c r="AI47" s="15">
        <f t="shared" si="6"/>
        <v>1768.8728540000002</v>
      </c>
      <c r="AJ47" s="15">
        <f t="shared" si="12"/>
        <v>3035.2328539999999</v>
      </c>
      <c r="AK47" s="35">
        <f t="shared" si="13"/>
        <v>58.277995102381702</v>
      </c>
    </row>
    <row r="48" spans="1:37" x14ac:dyDescent="0.25">
      <c r="A48" s="2" t="s">
        <v>36</v>
      </c>
      <c r="B48" s="33"/>
      <c r="C48" s="8">
        <v>0.24</v>
      </c>
      <c r="D48" s="2">
        <v>0.28999999999999998</v>
      </c>
      <c r="E48" s="25">
        <v>2</v>
      </c>
      <c r="F48" s="25">
        <v>0.8</v>
      </c>
      <c r="G48" s="22">
        <f t="shared" si="9"/>
        <v>0</v>
      </c>
      <c r="H48" s="6"/>
      <c r="I48" s="24">
        <v>0.4</v>
      </c>
      <c r="J48" s="8">
        <v>0.28999999999999998</v>
      </c>
      <c r="K48" s="24">
        <v>2</v>
      </c>
      <c r="L48" s="24">
        <v>0.8</v>
      </c>
      <c r="M48" s="22">
        <f t="shared" si="10"/>
        <v>0</v>
      </c>
      <c r="N48" s="26" t="s">
        <v>128</v>
      </c>
      <c r="O48" s="24">
        <v>0.24</v>
      </c>
      <c r="P48" s="25">
        <v>0.28999999999999998</v>
      </c>
      <c r="Q48" s="25">
        <v>2</v>
      </c>
      <c r="R48" s="25">
        <v>0.8</v>
      </c>
      <c r="S48" s="22">
        <f t="shared" si="11"/>
        <v>364.03584000000001</v>
      </c>
      <c r="T48" s="23">
        <f t="shared" si="8"/>
        <v>364.03584000000001</v>
      </c>
      <c r="U48" s="10">
        <v>8448</v>
      </c>
      <c r="V48" s="20">
        <v>0</v>
      </c>
      <c r="W48" s="20">
        <v>0</v>
      </c>
      <c r="X48" s="21">
        <v>60.36</v>
      </c>
      <c r="Y48" s="14">
        <f t="shared" si="5"/>
        <v>8508.36</v>
      </c>
      <c r="Z48" s="6">
        <v>754.27099999999996</v>
      </c>
      <c r="AA48" s="6">
        <v>1861.7982999999999</v>
      </c>
      <c r="AB48" s="6">
        <v>0</v>
      </c>
      <c r="AC48" s="6">
        <v>2119.0569999999998</v>
      </c>
      <c r="AD48" s="6">
        <v>731.36099999999999</v>
      </c>
      <c r="AE48" s="6">
        <v>0</v>
      </c>
      <c r="AF48" s="29">
        <v>9.2872000000000003</v>
      </c>
      <c r="AG48" s="30">
        <v>0</v>
      </c>
      <c r="AH48" s="31">
        <v>308.44989700000002</v>
      </c>
      <c r="AI48" s="15">
        <f t="shared" si="6"/>
        <v>5784.224397</v>
      </c>
      <c r="AJ48" s="15">
        <f t="shared" si="12"/>
        <v>14656.620237000001</v>
      </c>
      <c r="AK48" s="35">
        <f t="shared" si="13"/>
        <v>41.948690336391365</v>
      </c>
    </row>
    <row r="49" spans="1:37" x14ac:dyDescent="0.25">
      <c r="A49" s="2" t="s">
        <v>37</v>
      </c>
      <c r="B49" s="33"/>
      <c r="C49" s="8">
        <v>0.24</v>
      </c>
      <c r="D49" s="8">
        <v>0.28999999999999998</v>
      </c>
      <c r="E49" s="24">
        <v>2</v>
      </c>
      <c r="F49" s="24">
        <v>0.8</v>
      </c>
      <c r="G49" s="22">
        <f t="shared" si="9"/>
        <v>0</v>
      </c>
      <c r="H49" s="6"/>
      <c r="I49" s="24">
        <v>0.4</v>
      </c>
      <c r="J49" s="8">
        <v>0.28999999999999998</v>
      </c>
      <c r="K49" s="24">
        <v>2</v>
      </c>
      <c r="L49" s="24">
        <v>0.8</v>
      </c>
      <c r="M49" s="22">
        <f t="shared" si="10"/>
        <v>0</v>
      </c>
      <c r="N49" s="26" t="s">
        <v>129</v>
      </c>
      <c r="O49" s="24">
        <v>0.24</v>
      </c>
      <c r="P49" s="24">
        <v>0.28999999999999998</v>
      </c>
      <c r="Q49" s="24">
        <v>2</v>
      </c>
      <c r="R49" s="24">
        <v>0.8</v>
      </c>
      <c r="S49" s="22">
        <f t="shared" si="11"/>
        <v>193.76639999999998</v>
      </c>
      <c r="T49" s="23">
        <f t="shared" si="8"/>
        <v>193.76639999999998</v>
      </c>
      <c r="U49" s="10">
        <v>3581.74</v>
      </c>
      <c r="V49" s="20">
        <v>0</v>
      </c>
      <c r="W49" s="20">
        <v>0</v>
      </c>
      <c r="X49" s="21">
        <v>54.064999999999998</v>
      </c>
      <c r="Y49" s="14">
        <f t="shared" si="5"/>
        <v>3635.8049999999998</v>
      </c>
      <c r="Z49" s="6">
        <v>480.40300000000002</v>
      </c>
      <c r="AA49" s="6">
        <v>608.24900000000002</v>
      </c>
      <c r="AB49" s="6">
        <v>0</v>
      </c>
      <c r="AC49" s="6">
        <v>1344.896</v>
      </c>
      <c r="AD49" s="6">
        <v>289.72000000000003</v>
      </c>
      <c r="AE49" s="6">
        <v>229.94</v>
      </c>
      <c r="AF49" s="29">
        <v>72.018000000000001</v>
      </c>
      <c r="AG49" s="30">
        <v>281.10000000000002</v>
      </c>
      <c r="AH49" s="31">
        <v>173.281194</v>
      </c>
      <c r="AI49" s="15">
        <f t="shared" si="6"/>
        <v>3479.6071940000002</v>
      </c>
      <c r="AJ49" s="15">
        <f t="shared" si="12"/>
        <v>7309.1785940000009</v>
      </c>
      <c r="AK49" s="35">
        <f t="shared" si="13"/>
        <v>50.256996005206652</v>
      </c>
    </row>
    <row r="50" spans="1:37" x14ac:dyDescent="0.25">
      <c r="A50" s="2" t="s">
        <v>38</v>
      </c>
      <c r="B50" s="33"/>
      <c r="C50" s="8">
        <v>0.24</v>
      </c>
      <c r="D50" s="2">
        <v>0.28999999999999998</v>
      </c>
      <c r="E50" s="25">
        <v>2</v>
      </c>
      <c r="F50" s="25">
        <v>0.8</v>
      </c>
      <c r="G50" s="22">
        <f t="shared" si="9"/>
        <v>0</v>
      </c>
      <c r="H50" s="6"/>
      <c r="I50" s="24">
        <v>0.4</v>
      </c>
      <c r="J50" s="8">
        <v>0.28999999999999998</v>
      </c>
      <c r="K50" s="24">
        <v>2</v>
      </c>
      <c r="L50" s="24">
        <v>0.8</v>
      </c>
      <c r="M50" s="22">
        <f t="shared" si="10"/>
        <v>0</v>
      </c>
      <c r="N50" s="26" t="s">
        <v>130</v>
      </c>
      <c r="O50" s="24">
        <v>0.24</v>
      </c>
      <c r="P50" s="25">
        <v>0.28999999999999998</v>
      </c>
      <c r="Q50" s="25">
        <v>2</v>
      </c>
      <c r="R50" s="25">
        <v>0.8</v>
      </c>
      <c r="S50" s="22">
        <f t="shared" si="11"/>
        <v>151.11552</v>
      </c>
      <c r="T50" s="23">
        <f t="shared" si="8"/>
        <v>151.11552</v>
      </c>
      <c r="U50" s="10">
        <v>2475.92</v>
      </c>
      <c r="V50" s="20">
        <v>0</v>
      </c>
      <c r="W50" s="20">
        <v>0</v>
      </c>
      <c r="X50" s="21">
        <v>0</v>
      </c>
      <c r="Y50" s="14">
        <f t="shared" si="5"/>
        <v>2475.92</v>
      </c>
      <c r="Z50" s="6">
        <v>331.05799999999999</v>
      </c>
      <c r="AA50" s="6">
        <v>233.74299999999999</v>
      </c>
      <c r="AB50" s="6">
        <v>0</v>
      </c>
      <c r="AC50" s="6">
        <v>266.45800000000003</v>
      </c>
      <c r="AD50" s="6">
        <v>269.5</v>
      </c>
      <c r="AE50" s="6">
        <v>7.44</v>
      </c>
      <c r="AF50" s="29">
        <v>45.965000000000003</v>
      </c>
      <c r="AG50" s="30">
        <v>0</v>
      </c>
      <c r="AH50" s="31">
        <v>126.555526</v>
      </c>
      <c r="AI50" s="15">
        <f t="shared" si="6"/>
        <v>1280.7195260000001</v>
      </c>
      <c r="AJ50" s="15">
        <f t="shared" si="12"/>
        <v>3907.7550459999998</v>
      </c>
      <c r="AK50" s="35">
        <f t="shared" si="13"/>
        <v>36.640859755670576</v>
      </c>
    </row>
    <row r="51" spans="1:37" x14ac:dyDescent="0.25">
      <c r="A51" s="2" t="s">
        <v>39</v>
      </c>
      <c r="B51" s="33"/>
      <c r="C51" s="8">
        <v>0.24</v>
      </c>
      <c r="D51" s="8">
        <v>0.28999999999999998</v>
      </c>
      <c r="E51" s="24">
        <v>2</v>
      </c>
      <c r="F51" s="24">
        <v>0.8</v>
      </c>
      <c r="G51" s="22">
        <f t="shared" si="9"/>
        <v>0</v>
      </c>
      <c r="H51" s="6" t="s">
        <v>98</v>
      </c>
      <c r="I51" s="24">
        <v>0.4</v>
      </c>
      <c r="J51" s="8">
        <v>0.28999999999999998</v>
      </c>
      <c r="K51" s="24">
        <v>2</v>
      </c>
      <c r="L51" s="24">
        <v>0.8</v>
      </c>
      <c r="M51" s="22">
        <f t="shared" si="10"/>
        <v>3.7119999999999997</v>
      </c>
      <c r="N51" s="26" t="s">
        <v>131</v>
      </c>
      <c r="O51" s="24">
        <v>0.24</v>
      </c>
      <c r="P51" s="24">
        <v>0.28999999999999998</v>
      </c>
      <c r="Q51" s="24">
        <v>2</v>
      </c>
      <c r="R51" s="24">
        <v>0.8</v>
      </c>
      <c r="S51" s="22">
        <f t="shared" si="11"/>
        <v>22.271999999999998</v>
      </c>
      <c r="T51" s="23">
        <f t="shared" si="8"/>
        <v>25.983999999999998</v>
      </c>
      <c r="U51" s="10">
        <v>3453.22</v>
      </c>
      <c r="V51" s="20">
        <v>0</v>
      </c>
      <c r="W51" s="20">
        <v>0</v>
      </c>
      <c r="X51" s="21">
        <v>21.76</v>
      </c>
      <c r="Y51" s="14">
        <f t="shared" si="5"/>
        <v>3474.98</v>
      </c>
      <c r="Z51" s="6">
        <v>320.60000000000002</v>
      </c>
      <c r="AA51" s="6">
        <v>591.46</v>
      </c>
      <c r="AB51" s="6">
        <v>0</v>
      </c>
      <c r="AC51" s="6">
        <v>999.63699999999994</v>
      </c>
      <c r="AD51" s="6">
        <v>646.62</v>
      </c>
      <c r="AE51" s="6">
        <v>108.84</v>
      </c>
      <c r="AF51" s="29">
        <v>0</v>
      </c>
      <c r="AG51" s="30">
        <v>0</v>
      </c>
      <c r="AH51" s="31">
        <v>192.701661</v>
      </c>
      <c r="AI51" s="15">
        <f t="shared" si="6"/>
        <v>2859.8586610000002</v>
      </c>
      <c r="AJ51" s="15">
        <f t="shared" si="12"/>
        <v>6360.8226610000002</v>
      </c>
      <c r="AK51" s="35">
        <f t="shared" si="13"/>
        <v>45.369016160345367</v>
      </c>
    </row>
    <row r="52" spans="1:37" x14ac:dyDescent="0.25">
      <c r="A52" s="2" t="s">
        <v>40</v>
      </c>
      <c r="B52" s="33">
        <v>0</v>
      </c>
      <c r="C52" s="8">
        <v>0.24</v>
      </c>
      <c r="D52" s="2">
        <v>0.28999999999999998</v>
      </c>
      <c r="E52" s="25">
        <v>2</v>
      </c>
      <c r="F52" s="25">
        <v>0.8</v>
      </c>
      <c r="G52" s="22">
        <f t="shared" si="9"/>
        <v>0</v>
      </c>
      <c r="H52" s="6"/>
      <c r="I52" s="24">
        <v>0.4</v>
      </c>
      <c r="J52" s="8">
        <v>0.28999999999999998</v>
      </c>
      <c r="K52" s="24">
        <v>2</v>
      </c>
      <c r="L52" s="24">
        <v>0.8</v>
      </c>
      <c r="M52" s="22">
        <f t="shared" si="10"/>
        <v>0</v>
      </c>
      <c r="N52" s="26" t="s">
        <v>89</v>
      </c>
      <c r="O52" s="24">
        <v>0.24</v>
      </c>
      <c r="P52" s="25">
        <v>0.28999999999999998</v>
      </c>
      <c r="Q52" s="25">
        <v>2</v>
      </c>
      <c r="R52" s="25">
        <v>0.8</v>
      </c>
      <c r="S52" s="22">
        <f t="shared" si="11"/>
        <v>222.72</v>
      </c>
      <c r="T52" s="23">
        <f t="shared" si="8"/>
        <v>222.72</v>
      </c>
      <c r="U52" s="10">
        <v>7695.28</v>
      </c>
      <c r="V52" s="20">
        <v>0</v>
      </c>
      <c r="W52" s="20">
        <v>0</v>
      </c>
      <c r="X52" s="21">
        <v>32.575372000000002</v>
      </c>
      <c r="Y52" s="14">
        <f>U52+V52+W52+X52</f>
        <v>7727.855372</v>
      </c>
      <c r="Z52" s="6">
        <v>1626.97</v>
      </c>
      <c r="AA52" s="6">
        <v>1650.02</v>
      </c>
      <c r="AB52" s="6">
        <v>0</v>
      </c>
      <c r="AC52" s="6">
        <v>1110.7645</v>
      </c>
      <c r="AD52" s="6">
        <v>472.28</v>
      </c>
      <c r="AE52" s="6">
        <v>260.21050000000002</v>
      </c>
      <c r="AF52" s="29">
        <v>145.286</v>
      </c>
      <c r="AG52" s="30">
        <v>813.68462999999997</v>
      </c>
      <c r="AH52" s="31">
        <v>353.758714</v>
      </c>
      <c r="AI52" s="15">
        <f t="shared" si="6"/>
        <v>6432.9743439999993</v>
      </c>
      <c r="AJ52" s="15">
        <f t="shared" si="12"/>
        <v>14383.549716</v>
      </c>
      <c r="AK52" s="35">
        <f t="shared" si="13"/>
        <v>46.272960954807459</v>
      </c>
    </row>
    <row r="53" spans="1:37" x14ac:dyDescent="0.25">
      <c r="A53" s="2" t="s">
        <v>41</v>
      </c>
      <c r="B53" s="33"/>
      <c r="C53" s="8">
        <v>0.24</v>
      </c>
      <c r="D53" s="8">
        <v>0.28999999999999998</v>
      </c>
      <c r="E53" s="24">
        <v>2</v>
      </c>
      <c r="F53" s="24">
        <v>0.8</v>
      </c>
      <c r="G53" s="22">
        <f t="shared" si="9"/>
        <v>0</v>
      </c>
      <c r="H53" s="6"/>
      <c r="I53" s="24">
        <v>0.4</v>
      </c>
      <c r="J53" s="8">
        <v>0.28999999999999998</v>
      </c>
      <c r="K53" s="24">
        <v>2</v>
      </c>
      <c r="L53" s="24">
        <v>0.8</v>
      </c>
      <c r="M53" s="22">
        <f t="shared" si="10"/>
        <v>0</v>
      </c>
      <c r="N53" s="26"/>
      <c r="O53" s="24">
        <v>0.24</v>
      </c>
      <c r="P53" s="24">
        <v>0.28999999999999998</v>
      </c>
      <c r="Q53" s="24">
        <v>2</v>
      </c>
      <c r="R53" s="24">
        <v>0.8</v>
      </c>
      <c r="S53" s="22">
        <f t="shared" si="11"/>
        <v>0</v>
      </c>
      <c r="T53" s="23">
        <f t="shared" si="8"/>
        <v>0</v>
      </c>
      <c r="U53" s="10">
        <v>3888.36</v>
      </c>
      <c r="V53" s="20">
        <v>0</v>
      </c>
      <c r="W53" s="20">
        <v>0</v>
      </c>
      <c r="X53" s="21">
        <v>43.41</v>
      </c>
      <c r="Y53" s="14">
        <f t="shared" si="5"/>
        <v>3931.77</v>
      </c>
      <c r="Z53" s="6">
        <v>674.5652</v>
      </c>
      <c r="AA53" s="6">
        <v>178.44</v>
      </c>
      <c r="AB53" s="6">
        <v>0</v>
      </c>
      <c r="AC53" s="6">
        <v>159.506</v>
      </c>
      <c r="AD53" s="6">
        <v>247.36</v>
      </c>
      <c r="AE53" s="6">
        <v>361.84</v>
      </c>
      <c r="AF53" s="29">
        <v>16.704000000000001</v>
      </c>
      <c r="AG53" s="30">
        <v>0</v>
      </c>
      <c r="AH53" s="31">
        <v>150.70242099999999</v>
      </c>
      <c r="AI53" s="15">
        <f t="shared" si="6"/>
        <v>1789.1176209999999</v>
      </c>
      <c r="AJ53" s="15">
        <f t="shared" si="12"/>
        <v>5720.8876209999999</v>
      </c>
      <c r="AK53" s="35">
        <f t="shared" si="13"/>
        <v>31.273427124010972</v>
      </c>
    </row>
    <row r="54" spans="1:37" x14ac:dyDescent="0.25">
      <c r="A54" s="2" t="s">
        <v>42</v>
      </c>
      <c r="B54" s="33">
        <v>0</v>
      </c>
      <c r="C54" s="8">
        <v>0.24</v>
      </c>
      <c r="D54" s="2">
        <v>0.28999999999999998</v>
      </c>
      <c r="E54" s="25">
        <v>2</v>
      </c>
      <c r="F54" s="25">
        <v>0.8</v>
      </c>
      <c r="G54" s="22">
        <f t="shared" si="9"/>
        <v>0</v>
      </c>
      <c r="H54" s="6" t="s">
        <v>88</v>
      </c>
      <c r="I54" s="24">
        <v>0.4</v>
      </c>
      <c r="J54" s="8">
        <v>0.28999999999999998</v>
      </c>
      <c r="K54" s="24">
        <v>2</v>
      </c>
      <c r="L54" s="24">
        <v>0.8</v>
      </c>
      <c r="M54" s="22">
        <f t="shared" si="10"/>
        <v>0</v>
      </c>
      <c r="N54" s="26" t="s">
        <v>88</v>
      </c>
      <c r="O54" s="24">
        <v>0.24</v>
      </c>
      <c r="P54" s="25">
        <v>0.28999999999999998</v>
      </c>
      <c r="Q54" s="25">
        <v>2</v>
      </c>
      <c r="R54" s="25">
        <v>0.8</v>
      </c>
      <c r="S54" s="22">
        <f t="shared" si="11"/>
        <v>0</v>
      </c>
      <c r="T54" s="23">
        <f t="shared" si="8"/>
        <v>0</v>
      </c>
      <c r="U54" s="10">
        <v>2662.1</v>
      </c>
      <c r="V54" s="20">
        <v>0</v>
      </c>
      <c r="W54" s="20">
        <v>35.880000000000003</v>
      </c>
      <c r="X54" s="21">
        <v>23.03</v>
      </c>
      <c r="Y54" s="14">
        <f t="shared" si="5"/>
        <v>2721.01</v>
      </c>
      <c r="Z54" s="6">
        <v>406.91899999999998</v>
      </c>
      <c r="AA54" s="6">
        <v>229.38</v>
      </c>
      <c r="AB54" s="6">
        <v>0</v>
      </c>
      <c r="AC54" s="6">
        <v>334.36</v>
      </c>
      <c r="AD54" s="6">
        <v>376.96499999999997</v>
      </c>
      <c r="AE54" s="6">
        <v>66.92</v>
      </c>
      <c r="AF54" s="29">
        <v>39.643999999999998</v>
      </c>
      <c r="AG54" s="30">
        <v>0</v>
      </c>
      <c r="AH54" s="31">
        <v>117.87657900000001</v>
      </c>
      <c r="AI54" s="15">
        <f t="shared" si="6"/>
        <v>1572.0645790000001</v>
      </c>
      <c r="AJ54" s="15">
        <f t="shared" si="12"/>
        <v>4293.0745790000001</v>
      </c>
      <c r="AK54" s="35">
        <f t="shared" si="13"/>
        <v>36.618617964148811</v>
      </c>
    </row>
    <row r="55" spans="1:37" x14ac:dyDescent="0.25">
      <c r="A55" s="2" t="s">
        <v>145</v>
      </c>
      <c r="B55" s="40" t="s">
        <v>147</v>
      </c>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row>
    <row r="56" spans="1:37" x14ac:dyDescent="0.25">
      <c r="A56" s="2" t="s">
        <v>146</v>
      </c>
      <c r="B56" s="40" t="s">
        <v>147</v>
      </c>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row>
    <row r="57" spans="1:37" x14ac:dyDescent="0.25">
      <c r="A57" s="2" t="s">
        <v>43</v>
      </c>
      <c r="B57" s="33"/>
      <c r="C57" s="8">
        <v>0.24</v>
      </c>
      <c r="D57" s="8">
        <v>0.28999999999999998</v>
      </c>
      <c r="E57" s="24">
        <v>2</v>
      </c>
      <c r="F57" s="24">
        <v>0.8</v>
      </c>
      <c r="G57" s="22">
        <f t="shared" si="9"/>
        <v>0</v>
      </c>
      <c r="H57" s="6"/>
      <c r="I57" s="24">
        <v>0.4</v>
      </c>
      <c r="J57" s="8">
        <v>0.28999999999999998</v>
      </c>
      <c r="K57" s="24">
        <v>2</v>
      </c>
      <c r="L57" s="24">
        <v>0.8</v>
      </c>
      <c r="M57" s="22">
        <f t="shared" si="10"/>
        <v>0</v>
      </c>
      <c r="N57" s="26" t="s">
        <v>132</v>
      </c>
      <c r="O57" s="24">
        <v>0.24</v>
      </c>
      <c r="P57" s="24">
        <v>0.28999999999999998</v>
      </c>
      <c r="Q57" s="24">
        <v>2</v>
      </c>
      <c r="R57" s="24">
        <v>0.8</v>
      </c>
      <c r="S57" s="22">
        <f t="shared" si="11"/>
        <v>272.83199999999999</v>
      </c>
      <c r="T57" s="23">
        <f t="shared" ref="T57:T62" si="14">G57+M57+S57</f>
        <v>272.83199999999999</v>
      </c>
      <c r="U57" s="10">
        <v>2874.13</v>
      </c>
      <c r="V57" s="20">
        <v>0</v>
      </c>
      <c r="W57" s="20">
        <v>0</v>
      </c>
      <c r="X57" s="21">
        <v>19.600000000000001</v>
      </c>
      <c r="Y57" s="14">
        <f t="shared" si="5"/>
        <v>2893.73</v>
      </c>
      <c r="Z57" s="6">
        <v>285.95999999999998</v>
      </c>
      <c r="AA57" s="6">
        <v>602.79999999999995</v>
      </c>
      <c r="AB57" s="6">
        <v>0</v>
      </c>
      <c r="AC57" s="6">
        <v>771.31799999999998</v>
      </c>
      <c r="AD57" s="6">
        <v>52.218000000000004</v>
      </c>
      <c r="AE57" s="6">
        <v>254.42</v>
      </c>
      <c r="AF57" s="29">
        <v>24.013999999999999</v>
      </c>
      <c r="AG57" s="30">
        <v>58.753999999999998</v>
      </c>
      <c r="AH57" s="31">
        <v>136.67544699999999</v>
      </c>
      <c r="AI57" s="15">
        <f t="shared" si="6"/>
        <v>2186.159447</v>
      </c>
      <c r="AJ57" s="15">
        <f t="shared" si="12"/>
        <v>5352.7214469999999</v>
      </c>
      <c r="AK57" s="35">
        <f t="shared" si="13"/>
        <v>45.93908858041123</v>
      </c>
    </row>
    <row r="58" spans="1:37" x14ac:dyDescent="0.25">
      <c r="A58" s="2" t="s">
        <v>44</v>
      </c>
      <c r="B58" s="33">
        <v>0</v>
      </c>
      <c r="C58" s="8">
        <v>0.24</v>
      </c>
      <c r="D58" s="8">
        <v>0.28999999999999998</v>
      </c>
      <c r="E58" s="24">
        <v>2</v>
      </c>
      <c r="F58" s="24">
        <v>0.8</v>
      </c>
      <c r="G58" s="22">
        <f t="shared" si="9"/>
        <v>0</v>
      </c>
      <c r="H58" s="6" t="s">
        <v>88</v>
      </c>
      <c r="I58" s="24">
        <v>0.4</v>
      </c>
      <c r="J58" s="8">
        <v>0.28999999999999998</v>
      </c>
      <c r="K58" s="24">
        <v>2</v>
      </c>
      <c r="L58" s="24">
        <v>0.8</v>
      </c>
      <c r="M58" s="22">
        <f t="shared" si="10"/>
        <v>0</v>
      </c>
      <c r="N58" s="26" t="s">
        <v>133</v>
      </c>
      <c r="O58" s="24">
        <v>0.24</v>
      </c>
      <c r="P58" s="24">
        <v>0.28999999999999998</v>
      </c>
      <c r="Q58" s="24">
        <v>2</v>
      </c>
      <c r="R58" s="24">
        <v>0.8</v>
      </c>
      <c r="S58" s="22">
        <f t="shared" si="11"/>
        <v>765.59999999999991</v>
      </c>
      <c r="T58" s="23">
        <f t="shared" si="14"/>
        <v>765.59999999999991</v>
      </c>
      <c r="U58" s="10">
        <v>7102.21</v>
      </c>
      <c r="V58" s="20">
        <v>0</v>
      </c>
      <c r="W58" s="20">
        <v>0</v>
      </c>
      <c r="X58" s="21">
        <v>99.131</v>
      </c>
      <c r="Y58" s="14">
        <f t="shared" si="5"/>
        <v>7201.3410000000003</v>
      </c>
      <c r="Z58" s="6">
        <v>294.43200000000002</v>
      </c>
      <c r="AA58" s="6">
        <v>80.924000000000007</v>
      </c>
      <c r="AB58" s="6">
        <v>0</v>
      </c>
      <c r="AC58" s="6">
        <v>828.95</v>
      </c>
      <c r="AD58" s="6">
        <v>1298.2840000000001</v>
      </c>
      <c r="AE58" s="6">
        <v>0</v>
      </c>
      <c r="AF58" s="29">
        <v>166.05699999999999</v>
      </c>
      <c r="AG58" s="30">
        <v>0</v>
      </c>
      <c r="AH58" s="31">
        <v>224.424824</v>
      </c>
      <c r="AI58" s="15">
        <f t="shared" si="6"/>
        <v>2893.0718240000001</v>
      </c>
      <c r="AJ58" s="15">
        <f t="shared" si="12"/>
        <v>10860.012824000001</v>
      </c>
      <c r="AK58" s="35">
        <f t="shared" si="13"/>
        <v>33.689387694962441</v>
      </c>
    </row>
    <row r="59" spans="1:37" x14ac:dyDescent="0.25">
      <c r="A59" s="2" t="s">
        <v>45</v>
      </c>
      <c r="B59" s="33"/>
      <c r="C59" s="8">
        <v>0.24</v>
      </c>
      <c r="D59" s="2">
        <v>0.28999999999999998</v>
      </c>
      <c r="E59" s="25">
        <v>2</v>
      </c>
      <c r="F59" s="25">
        <v>0.8</v>
      </c>
      <c r="G59" s="22">
        <f t="shared" si="9"/>
        <v>0</v>
      </c>
      <c r="H59" s="6"/>
      <c r="I59" s="24">
        <v>0.4</v>
      </c>
      <c r="J59" s="8">
        <v>0.28999999999999998</v>
      </c>
      <c r="K59" s="24">
        <v>2</v>
      </c>
      <c r="L59" s="24">
        <v>0.8</v>
      </c>
      <c r="M59" s="22">
        <f t="shared" si="10"/>
        <v>0</v>
      </c>
      <c r="N59" s="26" t="s">
        <v>134</v>
      </c>
      <c r="O59" s="24">
        <v>0.24</v>
      </c>
      <c r="P59" s="25">
        <v>0.28999999999999998</v>
      </c>
      <c r="Q59" s="25">
        <v>2</v>
      </c>
      <c r="R59" s="25">
        <v>0.8</v>
      </c>
      <c r="S59" s="22">
        <f t="shared" si="11"/>
        <v>395.32799999999997</v>
      </c>
      <c r="T59" s="23">
        <f t="shared" si="14"/>
        <v>395.32799999999997</v>
      </c>
      <c r="U59" s="10">
        <v>9584.76</v>
      </c>
      <c r="V59" s="20">
        <v>0</v>
      </c>
      <c r="W59" s="20">
        <v>282.14</v>
      </c>
      <c r="X59" s="21">
        <v>30.69</v>
      </c>
      <c r="Y59" s="14">
        <f t="shared" si="5"/>
        <v>9897.59</v>
      </c>
      <c r="Z59" s="6">
        <v>618.72199999999998</v>
      </c>
      <c r="AA59" s="6">
        <v>925.03</v>
      </c>
      <c r="AB59" s="6">
        <v>0</v>
      </c>
      <c r="AC59" s="6">
        <v>765.56949999999995</v>
      </c>
      <c r="AD59" s="6">
        <v>236.94300000000001</v>
      </c>
      <c r="AE59" s="6">
        <v>966.28</v>
      </c>
      <c r="AF59" s="29">
        <v>70.081999999999994</v>
      </c>
      <c r="AG59" s="30">
        <v>126</v>
      </c>
      <c r="AH59" s="31">
        <v>318.083392</v>
      </c>
      <c r="AI59" s="15">
        <f t="shared" si="6"/>
        <v>4026.7098919999999</v>
      </c>
      <c r="AJ59" s="15">
        <f t="shared" si="12"/>
        <v>14319.627891999999</v>
      </c>
      <c r="AK59" s="35">
        <f t="shared" si="13"/>
        <v>30.880955324757263</v>
      </c>
    </row>
    <row r="60" spans="1:37" x14ac:dyDescent="0.25">
      <c r="A60" s="2" t="s">
        <v>46</v>
      </c>
      <c r="B60" s="33"/>
      <c r="C60" s="8">
        <v>0.24</v>
      </c>
      <c r="D60" s="8">
        <v>0.28999999999999998</v>
      </c>
      <c r="E60" s="24">
        <v>2</v>
      </c>
      <c r="F60" s="24">
        <v>0.8</v>
      </c>
      <c r="G60" s="22">
        <f t="shared" si="9"/>
        <v>0</v>
      </c>
      <c r="H60" s="6"/>
      <c r="I60" s="24">
        <v>0.4</v>
      </c>
      <c r="J60" s="8">
        <v>0.28999999999999998</v>
      </c>
      <c r="K60" s="24">
        <v>2</v>
      </c>
      <c r="L60" s="24">
        <v>0.8</v>
      </c>
      <c r="M60" s="22">
        <f t="shared" si="10"/>
        <v>0</v>
      </c>
      <c r="N60" s="26" t="s">
        <v>135</v>
      </c>
      <c r="O60" s="24">
        <v>0.24</v>
      </c>
      <c r="P60" s="24">
        <v>0.28999999999999998</v>
      </c>
      <c r="Q60" s="24">
        <v>2</v>
      </c>
      <c r="R60" s="24">
        <v>0.8</v>
      </c>
      <c r="S60" s="22">
        <f t="shared" si="11"/>
        <v>591.32159999999988</v>
      </c>
      <c r="T60" s="23">
        <f t="shared" si="14"/>
        <v>591.32159999999988</v>
      </c>
      <c r="U60" s="10">
        <v>9272.24</v>
      </c>
      <c r="V60" s="20">
        <v>105</v>
      </c>
      <c r="W60" s="20">
        <v>0</v>
      </c>
      <c r="X60" s="21">
        <v>7.34</v>
      </c>
      <c r="Y60" s="14">
        <f t="shared" si="5"/>
        <v>9384.58</v>
      </c>
      <c r="Z60" s="6">
        <v>544.13702000000001</v>
      </c>
      <c r="AA60" s="6">
        <v>818.79</v>
      </c>
      <c r="AB60" s="6">
        <v>0</v>
      </c>
      <c r="AC60" s="6">
        <v>1431.4690000000001</v>
      </c>
      <c r="AD60" s="6">
        <v>783</v>
      </c>
      <c r="AE60" s="6">
        <v>336.17</v>
      </c>
      <c r="AF60" s="29">
        <v>232.68969999999999</v>
      </c>
      <c r="AG60" s="30">
        <v>518.05999999999995</v>
      </c>
      <c r="AH60" s="31">
        <v>295.71542899999997</v>
      </c>
      <c r="AI60" s="15">
        <f t="shared" si="6"/>
        <v>4960.0311490000004</v>
      </c>
      <c r="AJ60" s="15">
        <f t="shared" si="12"/>
        <v>14935.932749</v>
      </c>
      <c r="AK60" s="35">
        <f t="shared" si="13"/>
        <v>37.167767439041789</v>
      </c>
    </row>
    <row r="61" spans="1:37" x14ac:dyDescent="0.25">
      <c r="A61" s="2" t="s">
        <v>47</v>
      </c>
      <c r="B61" s="33">
        <v>5</v>
      </c>
      <c r="C61" s="8">
        <v>0.24</v>
      </c>
      <c r="D61" s="2">
        <v>0.28999999999999998</v>
      </c>
      <c r="E61" s="25">
        <v>2</v>
      </c>
      <c r="F61" s="25">
        <v>0.8</v>
      </c>
      <c r="G61" s="22">
        <f t="shared" si="9"/>
        <v>0.55679999999999996</v>
      </c>
      <c r="H61" s="6"/>
      <c r="I61" s="24">
        <v>0.4</v>
      </c>
      <c r="J61" s="8">
        <v>0.28999999999999998</v>
      </c>
      <c r="K61" s="24">
        <v>2</v>
      </c>
      <c r="L61" s="24">
        <v>0.8</v>
      </c>
      <c r="M61" s="22">
        <f t="shared" si="10"/>
        <v>0</v>
      </c>
      <c r="N61" s="26" t="s">
        <v>136</v>
      </c>
      <c r="O61" s="24">
        <v>0.24</v>
      </c>
      <c r="P61" s="25">
        <v>0.28999999999999998</v>
      </c>
      <c r="Q61" s="25">
        <v>2</v>
      </c>
      <c r="R61" s="25">
        <v>0.8</v>
      </c>
      <c r="S61" s="22">
        <f t="shared" si="11"/>
        <v>2561.9481599999999</v>
      </c>
      <c r="T61" s="23">
        <f t="shared" si="14"/>
        <v>2562.5049599999998</v>
      </c>
      <c r="U61" s="10">
        <v>137681.495</v>
      </c>
      <c r="V61" s="20">
        <v>645</v>
      </c>
      <c r="W61" s="20">
        <v>0</v>
      </c>
      <c r="X61" s="21">
        <v>1548.35</v>
      </c>
      <c r="Y61" s="14">
        <f t="shared" si="5"/>
        <v>139874.845</v>
      </c>
      <c r="Z61" s="6">
        <v>58573.01</v>
      </c>
      <c r="AA61" s="6">
        <v>6842.78</v>
      </c>
      <c r="AB61" s="6">
        <v>144</v>
      </c>
      <c r="AC61" s="6">
        <v>17498.508999999998</v>
      </c>
      <c r="AD61" s="6">
        <v>118</v>
      </c>
      <c r="AE61" s="6">
        <v>1686.9739999999999</v>
      </c>
      <c r="AF61" s="29">
        <v>5496.2592999999997</v>
      </c>
      <c r="AG61" s="30">
        <v>43.018999999999998</v>
      </c>
      <c r="AH61" s="31">
        <v>7231.5427440000003</v>
      </c>
      <c r="AI61" s="15">
        <f t="shared" si="6"/>
        <v>97634.094044000012</v>
      </c>
      <c r="AJ61" s="15">
        <f t="shared" si="12"/>
        <v>240071.44400399999</v>
      </c>
      <c r="AK61" s="35">
        <f t="shared" si="13"/>
        <v>41.736158758777897</v>
      </c>
    </row>
    <row r="62" spans="1:37" ht="15.75" thickBot="1" x14ac:dyDescent="0.3">
      <c r="A62" s="2" t="s">
        <v>48</v>
      </c>
      <c r="B62" s="33"/>
      <c r="C62" s="8">
        <v>0.24</v>
      </c>
      <c r="D62" s="8">
        <v>0.28999999999999998</v>
      </c>
      <c r="E62" s="24">
        <v>2</v>
      </c>
      <c r="F62" s="24">
        <v>0.8</v>
      </c>
      <c r="G62" s="22">
        <f t="shared" si="9"/>
        <v>0</v>
      </c>
      <c r="H62" s="6"/>
      <c r="I62" s="24">
        <v>0.4</v>
      </c>
      <c r="J62" s="8">
        <v>0.28999999999999998</v>
      </c>
      <c r="K62" s="24">
        <v>2</v>
      </c>
      <c r="L62" s="24">
        <v>0.8</v>
      </c>
      <c r="M62" s="22">
        <f t="shared" si="10"/>
        <v>0</v>
      </c>
      <c r="N62" s="26" t="s">
        <v>137</v>
      </c>
      <c r="O62" s="24">
        <v>0.24</v>
      </c>
      <c r="P62" s="24">
        <v>0.28999999999999998</v>
      </c>
      <c r="Q62" s="24">
        <v>2</v>
      </c>
      <c r="R62" s="24">
        <v>0.8</v>
      </c>
      <c r="S62" s="22">
        <f t="shared" si="11"/>
        <v>1656.8140799999999</v>
      </c>
      <c r="T62" s="23">
        <f t="shared" si="14"/>
        <v>1656.8140799999999</v>
      </c>
      <c r="U62" s="10">
        <v>35323.67</v>
      </c>
      <c r="V62" s="20">
        <v>0</v>
      </c>
      <c r="W62" s="20">
        <v>1011.708</v>
      </c>
      <c r="X62" s="21">
        <v>363.34399999999999</v>
      </c>
      <c r="Y62" s="14">
        <f t="shared" si="5"/>
        <v>36698.721999999994</v>
      </c>
      <c r="Z62" s="6">
        <v>1331.2550000000001</v>
      </c>
      <c r="AA62" s="6">
        <v>6963.08</v>
      </c>
      <c r="AB62" s="6">
        <v>0</v>
      </c>
      <c r="AC62" s="6">
        <v>4874.7460000000001</v>
      </c>
      <c r="AD62" s="6">
        <v>134.99199999999999</v>
      </c>
      <c r="AE62" s="6">
        <v>1103.1759999999999</v>
      </c>
      <c r="AF62" s="29">
        <v>754.08500000000004</v>
      </c>
      <c r="AG62" s="30">
        <v>0</v>
      </c>
      <c r="AH62" s="31">
        <v>867.76097200000004</v>
      </c>
      <c r="AI62" s="15">
        <f t="shared" si="6"/>
        <v>16029.094971999999</v>
      </c>
      <c r="AJ62" s="15">
        <f t="shared" si="12"/>
        <v>54384.63105199999</v>
      </c>
      <c r="AK62" s="36">
        <f t="shared" si="13"/>
        <v>32.520049708693577</v>
      </c>
    </row>
    <row r="64" spans="1:37" ht="51.75" x14ac:dyDescent="0.25">
      <c r="A64" s="18" t="s">
        <v>77</v>
      </c>
      <c r="B64" s="28"/>
      <c r="C64" s="28"/>
      <c r="D64" s="28"/>
      <c r="E64" s="28"/>
      <c r="F64" s="28"/>
      <c r="H64" s="28"/>
      <c r="I64" s="28"/>
      <c r="J64" s="28"/>
      <c r="K64" s="28"/>
      <c r="L64" s="28"/>
      <c r="N64" s="28"/>
      <c r="O64" s="28"/>
      <c r="P64" s="28"/>
      <c r="Q64" s="28"/>
      <c r="R64" s="28"/>
      <c r="U64" s="28"/>
      <c r="V64" s="28"/>
      <c r="W64" s="28"/>
      <c r="X64" s="28"/>
      <c r="Z64" s="28"/>
      <c r="AA64" s="28"/>
      <c r="AB64" s="28"/>
      <c r="AC64" s="28"/>
      <c r="AD64" s="28"/>
      <c r="AE64" s="28"/>
      <c r="AF64" s="27"/>
      <c r="AG64" s="28"/>
      <c r="AJ64" s="7"/>
    </row>
  </sheetData>
  <mergeCells count="14">
    <mergeCell ref="B5:AK5"/>
    <mergeCell ref="B6:AK6"/>
    <mergeCell ref="B11:AK11"/>
    <mergeCell ref="B12:AK12"/>
    <mergeCell ref="B20:AK20"/>
    <mergeCell ref="B22:AK22"/>
    <mergeCell ref="B55:AK55"/>
    <mergeCell ref="B56:AK56"/>
    <mergeCell ref="B10:AK10"/>
    <mergeCell ref="B41:AK41"/>
    <mergeCell ref="B42:AK42"/>
    <mergeCell ref="B43:AK43"/>
    <mergeCell ref="B21:AK21"/>
    <mergeCell ref="B44:AK4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30181c-54d1-4c85-9408-7f0703e7a601" xsi:nil="true"/>
    <lcf76f155ced4ddcb4097134ff3c332f xmlns="b4459e03-7a05-4ba8-b37f-21b904c53f7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84A419330FE7C40913200B8E66FA00A" ma:contentTypeVersion="14" ma:contentTypeDescription="Kurkite naują dokumentą." ma:contentTypeScope="" ma:versionID="0d4ad030456a61cac37e9ff2ff79e8d5">
  <xsd:schema xmlns:xsd="http://www.w3.org/2001/XMLSchema" xmlns:xs="http://www.w3.org/2001/XMLSchema" xmlns:p="http://schemas.microsoft.com/office/2006/metadata/properties" xmlns:ns2="b4459e03-7a05-4ba8-b37f-21b904c53f79" xmlns:ns3="e230181c-54d1-4c85-9408-7f0703e7a601" targetNamespace="http://schemas.microsoft.com/office/2006/metadata/properties" ma:root="true" ma:fieldsID="621112ba8c0909b94ee864fb0e2be5b1" ns2:_="" ns3:_="">
    <xsd:import namespace="b4459e03-7a05-4ba8-b37f-21b904c53f79"/>
    <xsd:import namespace="e230181c-54d1-4c85-9408-7f0703e7a6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59e03-7a05-4ba8-b37f-21b904c53f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Vaizdų žymė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30181c-54d1-4c85-9408-7f0703e7a601"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02b58041-7911-4aae-8702-590f13a0f198}" ma:internalName="TaxCatchAll" ma:showField="CatchAllData" ma:web="e230181c-54d1-4c85-9408-7f0703e7a6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58355D-01ED-4FCA-9473-6BD0773E0860}">
  <ds:schemaRefs>
    <ds:schemaRef ds:uri="http://schemas.microsoft.com/sharepoint/v3/contenttype/forms"/>
  </ds:schemaRefs>
</ds:datastoreItem>
</file>

<file path=customXml/itemProps2.xml><?xml version="1.0" encoding="utf-8"?>
<ds:datastoreItem xmlns:ds="http://schemas.openxmlformats.org/officeDocument/2006/customXml" ds:itemID="{597113A7-B4E3-4948-9626-EA798FD1AC85}">
  <ds:schemaRefs>
    <ds:schemaRef ds:uri="http://schemas.microsoft.com/office/2006/metadata/properties"/>
    <ds:schemaRef ds:uri="http://schemas.microsoft.com/office/infopath/2007/PartnerControls"/>
    <ds:schemaRef ds:uri="e230181c-54d1-4c85-9408-7f0703e7a601"/>
    <ds:schemaRef ds:uri="b4459e03-7a05-4ba8-b37f-21b904c53f79"/>
  </ds:schemaRefs>
</ds:datastoreItem>
</file>

<file path=customXml/itemProps3.xml><?xml version="1.0" encoding="utf-8"?>
<ds:datastoreItem xmlns:ds="http://schemas.openxmlformats.org/officeDocument/2006/customXml" ds:itemID="{99F71990-CA2C-4A3E-B89E-13A235F67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459e03-7a05-4ba8-b37f-21b904c53f79"/>
    <ds:schemaRef ds:uri="e230181c-54d1-4c85-9408-7f0703e7a6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Užduočių skaičiavimas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Toma Barbaravičiūtė</dc:creator>
  <cp:keywords/>
  <dc:description/>
  <cp:lastModifiedBy>Toma Barbaravičiūtė</cp:lastModifiedBy>
  <cp:revision/>
  <dcterms:created xsi:type="dcterms:W3CDTF">2026-02-17T10:53:15Z</dcterms:created>
  <dcterms:modified xsi:type="dcterms:W3CDTF">2026-05-29T11:20:58Z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0x010100F84A419330FE7C40913200B8E66FA00A</vt:lpwstr>
  </property>
  <property fmtid="{D5CDD505-2E9C-101B-9397-08002B2CF9AE}" pid="3" name="MediaServiceImageTags">
    <vt:lpwstr/>
  </property>
</Properties>
</file>